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7"/>
  </bookViews>
  <sheets>
    <sheet name="Princp" sheetId="1" r:id="rId1"/>
    <sheet name="Lists" sheetId="4" r:id="rId2"/>
    <sheet name="BM" sheetId="5" r:id="rId3"/>
    <sheet name="Items" sheetId="6" r:id="rId4"/>
    <sheet name="Spcf" sheetId="8" r:id="rId5"/>
    <sheet name="dbP" sheetId="2" r:id="rId6"/>
    <sheet name="dbF" sheetId="3" r:id="rId7"/>
    <sheet name="RepP" sheetId="7" r:id="rId8"/>
  </sheets>
  <definedNames>
    <definedName name="_xlnm._FilterDatabase" localSheetId="5" hidden="1">dbP!$D$1:$AC$977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5" i="7" l="1"/>
  <c r="V53" i="7"/>
  <c r="V82" i="7"/>
  <c r="B82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X85" i="7"/>
  <c r="W85" i="7"/>
  <c r="V85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V83" i="7"/>
  <c r="S82" i="7"/>
  <c r="B734" i="7"/>
  <c r="E260" i="6"/>
  <c r="E261" i="6"/>
  <c r="E262" i="6"/>
  <c r="E259" i="6"/>
  <c r="J262" i="6"/>
  <c r="J261" i="6"/>
  <c r="J260" i="6"/>
  <c r="J259" i="6"/>
  <c r="J258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V434" i="7"/>
  <c r="B436" i="7"/>
  <c r="B434" i="7"/>
  <c r="O210" i="6"/>
  <c r="R210" i="6" s="1"/>
  <c r="S210" i="6" s="1"/>
  <c r="N210" i="6"/>
  <c r="T210" i="6"/>
  <c r="P210" i="6"/>
  <c r="AB164" i="6"/>
  <c r="Z164" i="6"/>
  <c r="AA164" i="6" s="1"/>
  <c r="AB162" i="6"/>
  <c r="W163" i="6"/>
  <c r="Z163" i="6" s="1"/>
  <c r="AA163" i="6" s="1"/>
  <c r="U163" i="6"/>
  <c r="Z162" i="6"/>
  <c r="X162" i="6"/>
  <c r="AB161" i="6"/>
  <c r="AB160" i="6"/>
  <c r="X161" i="6"/>
  <c r="X160" i="6"/>
  <c r="X159" i="6"/>
  <c r="W161" i="6"/>
  <c r="Z161" i="6" s="1"/>
  <c r="W160" i="6"/>
  <c r="U161" i="6"/>
  <c r="U160" i="6"/>
  <c r="Z160" i="6"/>
  <c r="Z159" i="6"/>
  <c r="V13" i="7"/>
  <c r="S21" i="7"/>
  <c r="V21" i="7"/>
  <c r="B21" i="7"/>
  <c r="B22" i="7" s="1"/>
  <c r="B23" i="7" s="1"/>
  <c r="V23" i="7"/>
  <c r="V22" i="7"/>
  <c r="B673" i="7"/>
  <c r="B674" i="7" s="1"/>
  <c r="B675" i="7" s="1"/>
  <c r="X156" i="6"/>
  <c r="B655" i="7"/>
  <c r="B647" i="7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P817" i="2"/>
  <c r="Q817" i="2"/>
  <c r="O817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793" i="2"/>
  <c r="X158" i="6"/>
  <c r="X157" i="6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Q793" i="2"/>
  <c r="P793" i="2"/>
  <c r="O793" i="2"/>
  <c r="AB158" i="6"/>
  <c r="AB157" i="6"/>
  <c r="W158" i="6"/>
  <c r="Z158" i="6" s="1"/>
  <c r="W157" i="6"/>
  <c r="Z157" i="6" s="1"/>
  <c r="U158" i="6"/>
  <c r="U157" i="6"/>
  <c r="Z156" i="6"/>
  <c r="P792" i="2"/>
  <c r="Q792" i="2"/>
  <c r="O792" i="2"/>
  <c r="P791" i="2"/>
  <c r="Q791" i="2"/>
  <c r="O791" i="2"/>
  <c r="B485" i="7"/>
  <c r="B481" i="7"/>
  <c r="E256" i="6"/>
  <c r="E255" i="6"/>
  <c r="T209" i="6"/>
  <c r="T208" i="6"/>
  <c r="T207" i="6"/>
  <c r="O207" i="6"/>
  <c r="R207" i="6" s="1"/>
  <c r="O208" i="6"/>
  <c r="O209" i="6"/>
  <c r="N209" i="6"/>
  <c r="N208" i="6"/>
  <c r="N207" i="6"/>
  <c r="R209" i="6"/>
  <c r="R208" i="6"/>
  <c r="B476" i="7"/>
  <c r="B478" i="7" s="1"/>
  <c r="B479" i="7" s="1"/>
  <c r="B472" i="7"/>
  <c r="O204" i="6"/>
  <c r="R204" i="6" s="1"/>
  <c r="O205" i="6"/>
  <c r="R205" i="6" s="1"/>
  <c r="O206" i="6"/>
  <c r="R206" i="6" s="1"/>
  <c r="N206" i="6"/>
  <c r="N205" i="6"/>
  <c r="N204" i="6"/>
  <c r="T206" i="6"/>
  <c r="T205" i="6"/>
  <c r="T204" i="6"/>
  <c r="H82" i="7"/>
  <c r="I82" i="7"/>
  <c r="J82" i="7" s="1"/>
  <c r="H675" i="7"/>
  <c r="H673" i="7"/>
  <c r="I673" i="7"/>
  <c r="J673" i="7" s="1"/>
  <c r="H647" i="7"/>
  <c r="I647" i="7"/>
  <c r="F647" i="7"/>
  <c r="D647" i="7"/>
  <c r="D485" i="7"/>
  <c r="D481" i="7"/>
  <c r="H485" i="7"/>
  <c r="H481" i="7"/>
  <c r="H476" i="7"/>
  <c r="I476" i="7" s="1"/>
  <c r="D476" i="7"/>
  <c r="J476" i="7"/>
  <c r="D472" i="7"/>
  <c r="F476" i="7"/>
  <c r="H472" i="7"/>
  <c r="I472" i="7"/>
  <c r="J472" i="7"/>
  <c r="I481" i="7"/>
  <c r="J481" i="7"/>
  <c r="I485" i="7"/>
  <c r="J485" i="7"/>
  <c r="I675" i="7"/>
  <c r="J675" i="7" s="1"/>
  <c r="B438" i="7" l="1"/>
  <c r="B440" i="7" s="1"/>
  <c r="B442" i="7" s="1"/>
  <c r="AA162" i="6"/>
  <c r="AA159" i="6"/>
  <c r="AA161" i="6"/>
  <c r="AA160" i="6"/>
  <c r="B487" i="7"/>
  <c r="B488" i="7" s="1"/>
  <c r="AA157" i="6"/>
  <c r="AA156" i="6"/>
  <c r="AA158" i="6"/>
  <c r="AA790" i="2"/>
  <c r="AA789" i="2"/>
  <c r="AA788" i="2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7" i="8"/>
  <c r="X38" i="8"/>
  <c r="X39" i="8"/>
  <c r="X40" i="8"/>
  <c r="X30" i="8"/>
  <c r="X41" i="8" s="1"/>
  <c r="X15" i="8"/>
  <c r="X16" i="8"/>
  <c r="X17" i="8"/>
  <c r="X18" i="8"/>
  <c r="X19" i="8"/>
  <c r="X20" i="8"/>
  <c r="X21" i="8"/>
  <c r="X22" i="8"/>
  <c r="X23" i="8"/>
  <c r="X24" i="8"/>
  <c r="X26" i="8"/>
  <c r="X27" i="8"/>
  <c r="X28" i="8"/>
  <c r="X29" i="8"/>
  <c r="X14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Q117" i="8"/>
  <c r="P117" i="8"/>
  <c r="Q115" i="8"/>
  <c r="O115" i="8"/>
  <c r="Q114" i="8"/>
  <c r="P112" i="8"/>
  <c r="P170" i="8" s="1"/>
  <c r="P228" i="8" s="1"/>
  <c r="P286" i="8" s="1"/>
  <c r="P344" i="8" s="1"/>
  <c r="P402" i="8" s="1"/>
  <c r="P460" i="8" s="1"/>
  <c r="P518" i="8" s="1"/>
  <c r="P576" i="8" s="1"/>
  <c r="O112" i="8"/>
  <c r="P110" i="8"/>
  <c r="O110" i="8"/>
  <c r="O168" i="8" s="1"/>
  <c r="O226" i="8" s="1"/>
  <c r="Q107" i="8"/>
  <c r="Q104" i="8"/>
  <c r="Q102" i="8"/>
  <c r="P102" i="8"/>
  <c r="Q100" i="8"/>
  <c r="Q99" i="8"/>
  <c r="P97" i="8"/>
  <c r="P155" i="8" s="1"/>
  <c r="P213" i="8" s="1"/>
  <c r="P271" i="8" s="1"/>
  <c r="P329" i="8" s="1"/>
  <c r="P387" i="8" s="1"/>
  <c r="P445" i="8" s="1"/>
  <c r="P503" i="8" s="1"/>
  <c r="P561" i="8" s="1"/>
  <c r="Q96" i="8"/>
  <c r="Q94" i="8"/>
  <c r="P92" i="8"/>
  <c r="P150" i="8" s="1"/>
  <c r="P208" i="8" s="1"/>
  <c r="P266" i="8" s="1"/>
  <c r="P324" i="8" s="1"/>
  <c r="P382" i="8" s="1"/>
  <c r="P440" i="8" s="1"/>
  <c r="P498" i="8" s="1"/>
  <c r="P556" i="8" s="1"/>
  <c r="Q89" i="8"/>
  <c r="P89" i="8"/>
  <c r="P147" i="8" s="1"/>
  <c r="P205" i="8" s="1"/>
  <c r="P263" i="8" s="1"/>
  <c r="P321" i="8" s="1"/>
  <c r="P379" i="8" s="1"/>
  <c r="P437" i="8" s="1"/>
  <c r="P495" i="8" s="1"/>
  <c r="P553" i="8" s="1"/>
  <c r="O87" i="8"/>
  <c r="O145" i="8" s="1"/>
  <c r="Q84" i="8"/>
  <c r="P84" i="8"/>
  <c r="P142" i="8" s="1"/>
  <c r="P200" i="8" s="1"/>
  <c r="P258" i="8" s="1"/>
  <c r="P316" i="8" s="1"/>
  <c r="P374" i="8" s="1"/>
  <c r="P432" i="8" s="1"/>
  <c r="P490" i="8" s="1"/>
  <c r="P548" i="8" s="1"/>
  <c r="O82" i="8"/>
  <c r="Q81" i="8"/>
  <c r="Q79" i="8"/>
  <c r="P77" i="8"/>
  <c r="P135" i="8" s="1"/>
  <c r="P193" i="8" s="1"/>
  <c r="P251" i="8" s="1"/>
  <c r="P309" i="8" s="1"/>
  <c r="P367" i="8" s="1"/>
  <c r="P425" i="8" s="1"/>
  <c r="P483" i="8" s="1"/>
  <c r="P541" i="8" s="1"/>
  <c r="Q74" i="8"/>
  <c r="P74" i="8"/>
  <c r="P132" i="8" s="1"/>
  <c r="P190" i="8" s="1"/>
  <c r="P248" i="8" s="1"/>
  <c r="P306" i="8" s="1"/>
  <c r="P364" i="8" s="1"/>
  <c r="P422" i="8" s="1"/>
  <c r="P480" i="8" s="1"/>
  <c r="P538" i="8" s="1"/>
  <c r="Q72" i="8"/>
  <c r="Q69" i="8"/>
  <c r="P69" i="8"/>
  <c r="Q67" i="8"/>
  <c r="O67" i="8"/>
  <c r="Q66" i="8"/>
  <c r="Q64" i="8"/>
  <c r="P64" i="8"/>
  <c r="P122" i="8" s="1"/>
  <c r="P180" i="8" s="1"/>
  <c r="P238" i="8" s="1"/>
  <c r="P296" i="8" s="1"/>
  <c r="P354" i="8" s="1"/>
  <c r="P412" i="8" s="1"/>
  <c r="P470" i="8" s="1"/>
  <c r="P528" i="8" s="1"/>
  <c r="P62" i="8"/>
  <c r="P120" i="8" s="1"/>
  <c r="P178" i="8" s="1"/>
  <c r="P236" i="8" s="1"/>
  <c r="P294" i="8" s="1"/>
  <c r="P352" i="8" s="1"/>
  <c r="P410" i="8" s="1"/>
  <c r="P468" i="8" s="1"/>
  <c r="P526" i="8" s="1"/>
  <c r="I790" i="2"/>
  <c r="I789" i="2"/>
  <c r="I788" i="2"/>
  <c r="I7" i="4"/>
  <c r="I3" i="8" s="1"/>
  <c r="H7" i="4"/>
  <c r="I11" i="4"/>
  <c r="I12" i="4" s="1"/>
  <c r="I13" i="4" s="1"/>
  <c r="I14" i="4" s="1"/>
  <c r="I15" i="4" s="1"/>
  <c r="I16" i="4" s="1"/>
  <c r="I17" i="4" s="1"/>
  <c r="I18" i="4" s="1"/>
  <c r="I10" i="4"/>
  <c r="Q60" i="8"/>
  <c r="Q59" i="8"/>
  <c r="Q58" i="8"/>
  <c r="Q57" i="8"/>
  <c r="Q56" i="8"/>
  <c r="Q55" i="8"/>
  <c r="Q54" i="8"/>
  <c r="Q53" i="8"/>
  <c r="Q52" i="8"/>
  <c r="Q51" i="8"/>
  <c r="Q50" i="8"/>
  <c r="Q108" i="8" s="1"/>
  <c r="Q49" i="8"/>
  <c r="Q48" i="8"/>
  <c r="Q47" i="8"/>
  <c r="Q46" i="8"/>
  <c r="Q45" i="8"/>
  <c r="Q44" i="8"/>
  <c r="Q43" i="8"/>
  <c r="Q101" i="8" s="1"/>
  <c r="Q42" i="8"/>
  <c r="Q41" i="8"/>
  <c r="Q40" i="8"/>
  <c r="Q39" i="8"/>
  <c r="Q97" i="8" s="1"/>
  <c r="Q38" i="8"/>
  <c r="Q37" i="8"/>
  <c r="Q36" i="8"/>
  <c r="Q35" i="8"/>
  <c r="Q93" i="8" s="1"/>
  <c r="Q34" i="8"/>
  <c r="Q92" i="8" s="1"/>
  <c r="Q33" i="8"/>
  <c r="Q32" i="8"/>
  <c r="Q31" i="8"/>
  <c r="Q30" i="8"/>
  <c r="Q88" i="8" s="1"/>
  <c r="Q29" i="8"/>
  <c r="Q28" i="8"/>
  <c r="Q27" i="8"/>
  <c r="Q85" i="8" s="1"/>
  <c r="Q26" i="8"/>
  <c r="Q25" i="8"/>
  <c r="Q83" i="8" s="1"/>
  <c r="Q24" i="8"/>
  <c r="Q82" i="8" s="1"/>
  <c r="Q23" i="8"/>
  <c r="Q22" i="8"/>
  <c r="Q21" i="8"/>
  <c r="Q20" i="8"/>
  <c r="Q19" i="8"/>
  <c r="Q77" i="8" s="1"/>
  <c r="Q18" i="8"/>
  <c r="Q76" i="8" s="1"/>
  <c r="Q17" i="8"/>
  <c r="Q75" i="8" s="1"/>
  <c r="Q16" i="8"/>
  <c r="Q15" i="8"/>
  <c r="Q14" i="8"/>
  <c r="Q13" i="8"/>
  <c r="Q12" i="8"/>
  <c r="Q11" i="8"/>
  <c r="Q10" i="8"/>
  <c r="Q68" i="8" s="1"/>
  <c r="Q9" i="8"/>
  <c r="Q8" i="8"/>
  <c r="Q7" i="8"/>
  <c r="Q6" i="8"/>
  <c r="Q5" i="8"/>
  <c r="Q4" i="8"/>
  <c r="Q3" i="8"/>
  <c r="Q61" i="8" s="1"/>
  <c r="P60" i="8"/>
  <c r="P118" i="8" s="1"/>
  <c r="O60" i="8"/>
  <c r="O118" i="8" s="1"/>
  <c r="O176" i="8" s="1"/>
  <c r="O234" i="8" s="1"/>
  <c r="P59" i="8"/>
  <c r="O59" i="8"/>
  <c r="P58" i="8"/>
  <c r="P116" i="8" s="1"/>
  <c r="P174" i="8" s="1"/>
  <c r="P232" i="8" s="1"/>
  <c r="P290" i="8" s="1"/>
  <c r="P348" i="8" s="1"/>
  <c r="P406" i="8" s="1"/>
  <c r="P464" i="8" s="1"/>
  <c r="P522" i="8" s="1"/>
  <c r="P580" i="8" s="1"/>
  <c r="O58" i="8"/>
  <c r="O116" i="8" s="1"/>
  <c r="O174" i="8" s="1"/>
  <c r="O232" i="8" s="1"/>
  <c r="P57" i="8"/>
  <c r="O57" i="8"/>
  <c r="P56" i="8"/>
  <c r="P114" i="8" s="1"/>
  <c r="P172" i="8" s="1"/>
  <c r="P230" i="8" s="1"/>
  <c r="P288" i="8" s="1"/>
  <c r="P346" i="8" s="1"/>
  <c r="P404" i="8" s="1"/>
  <c r="P462" i="8" s="1"/>
  <c r="P520" i="8" s="1"/>
  <c r="P578" i="8" s="1"/>
  <c r="O56" i="8"/>
  <c r="P55" i="8"/>
  <c r="P113" i="8" s="1"/>
  <c r="P171" i="8" s="1"/>
  <c r="P229" i="8" s="1"/>
  <c r="P287" i="8" s="1"/>
  <c r="P345" i="8" s="1"/>
  <c r="P403" i="8" s="1"/>
  <c r="P461" i="8" s="1"/>
  <c r="P519" i="8" s="1"/>
  <c r="P577" i="8" s="1"/>
  <c r="O55" i="8"/>
  <c r="O113" i="8" s="1"/>
  <c r="O171" i="8" s="1"/>
  <c r="P54" i="8"/>
  <c r="O54" i="8"/>
  <c r="P53" i="8"/>
  <c r="P111" i="8" s="1"/>
  <c r="P169" i="8" s="1"/>
  <c r="P227" i="8" s="1"/>
  <c r="P285" i="8" s="1"/>
  <c r="P343" i="8" s="1"/>
  <c r="P401" i="8" s="1"/>
  <c r="P459" i="8" s="1"/>
  <c r="P517" i="8" s="1"/>
  <c r="P575" i="8" s="1"/>
  <c r="O53" i="8"/>
  <c r="O111" i="8" s="1"/>
  <c r="P52" i="8"/>
  <c r="O52" i="8"/>
  <c r="P51" i="8"/>
  <c r="P109" i="8" s="1"/>
  <c r="O51" i="8"/>
  <c r="P50" i="8"/>
  <c r="P108" i="8" s="1"/>
  <c r="P166" i="8" s="1"/>
  <c r="P224" i="8" s="1"/>
  <c r="P282" i="8" s="1"/>
  <c r="P340" i="8" s="1"/>
  <c r="P398" i="8" s="1"/>
  <c r="P456" i="8" s="1"/>
  <c r="P514" i="8" s="1"/>
  <c r="P572" i="8" s="1"/>
  <c r="O50" i="8"/>
  <c r="P49" i="8"/>
  <c r="O49" i="8"/>
  <c r="O107" i="8" s="1"/>
  <c r="P48" i="8"/>
  <c r="P106" i="8" s="1"/>
  <c r="P164" i="8" s="1"/>
  <c r="P222" i="8" s="1"/>
  <c r="P280" i="8" s="1"/>
  <c r="P338" i="8" s="1"/>
  <c r="P396" i="8" s="1"/>
  <c r="P454" i="8" s="1"/>
  <c r="P512" i="8" s="1"/>
  <c r="P570" i="8" s="1"/>
  <c r="O48" i="8"/>
  <c r="O106" i="8" s="1"/>
  <c r="P47" i="8"/>
  <c r="P105" i="8" s="1"/>
  <c r="P163" i="8" s="1"/>
  <c r="P221" i="8" s="1"/>
  <c r="P279" i="8" s="1"/>
  <c r="P337" i="8" s="1"/>
  <c r="P395" i="8" s="1"/>
  <c r="P453" i="8" s="1"/>
  <c r="P511" i="8" s="1"/>
  <c r="P569" i="8" s="1"/>
  <c r="O47" i="8"/>
  <c r="O105" i="8" s="1"/>
  <c r="O163" i="8" s="1"/>
  <c r="P46" i="8"/>
  <c r="P104" i="8" s="1"/>
  <c r="P162" i="8" s="1"/>
  <c r="P220" i="8" s="1"/>
  <c r="P278" i="8" s="1"/>
  <c r="P336" i="8" s="1"/>
  <c r="P394" i="8" s="1"/>
  <c r="P452" i="8" s="1"/>
  <c r="P510" i="8" s="1"/>
  <c r="P568" i="8" s="1"/>
  <c r="O46" i="8"/>
  <c r="O104" i="8" s="1"/>
  <c r="O162" i="8" s="1"/>
  <c r="P45" i="8"/>
  <c r="O45" i="8"/>
  <c r="O103" i="8" s="1"/>
  <c r="P44" i="8"/>
  <c r="O44" i="8"/>
  <c r="P43" i="8"/>
  <c r="P101" i="8" s="1"/>
  <c r="P159" i="8" s="1"/>
  <c r="P217" i="8" s="1"/>
  <c r="P275" i="8" s="1"/>
  <c r="P333" i="8" s="1"/>
  <c r="P391" i="8" s="1"/>
  <c r="P449" i="8" s="1"/>
  <c r="P507" i="8" s="1"/>
  <c r="P565" i="8" s="1"/>
  <c r="O43" i="8"/>
  <c r="P42" i="8"/>
  <c r="P100" i="8" s="1"/>
  <c r="P158" i="8" s="1"/>
  <c r="P216" i="8" s="1"/>
  <c r="P274" i="8" s="1"/>
  <c r="P332" i="8" s="1"/>
  <c r="P390" i="8" s="1"/>
  <c r="P448" i="8" s="1"/>
  <c r="P506" i="8" s="1"/>
  <c r="P564" i="8" s="1"/>
  <c r="O42" i="8"/>
  <c r="P41" i="8"/>
  <c r="O41" i="8"/>
  <c r="O99" i="8" s="1"/>
  <c r="P40" i="8"/>
  <c r="P98" i="8" s="1"/>
  <c r="P156" i="8" s="1"/>
  <c r="P214" i="8" s="1"/>
  <c r="P272" i="8" s="1"/>
  <c r="P330" i="8" s="1"/>
  <c r="P388" i="8" s="1"/>
  <c r="P446" i="8" s="1"/>
  <c r="P504" i="8" s="1"/>
  <c r="P562" i="8" s="1"/>
  <c r="O40" i="8"/>
  <c r="O98" i="8" s="1"/>
  <c r="P39" i="8"/>
  <c r="O39" i="8"/>
  <c r="O97" i="8" s="1"/>
  <c r="O155" i="8" s="1"/>
  <c r="P38" i="8"/>
  <c r="P96" i="8" s="1"/>
  <c r="P154" i="8" s="1"/>
  <c r="P212" i="8" s="1"/>
  <c r="P270" i="8" s="1"/>
  <c r="P328" i="8" s="1"/>
  <c r="P386" i="8" s="1"/>
  <c r="P444" i="8" s="1"/>
  <c r="P502" i="8" s="1"/>
  <c r="P560" i="8" s="1"/>
  <c r="O38" i="8"/>
  <c r="P37" i="8"/>
  <c r="O37" i="8"/>
  <c r="O95" i="8" s="1"/>
  <c r="O153" i="8" s="1"/>
  <c r="O211" i="8" s="1"/>
  <c r="P36" i="8"/>
  <c r="P94" i="8" s="1"/>
  <c r="O36" i="8"/>
  <c r="P35" i="8"/>
  <c r="P93" i="8" s="1"/>
  <c r="O35" i="8"/>
  <c r="P34" i="8"/>
  <c r="O34" i="8"/>
  <c r="P33" i="8"/>
  <c r="O33" i="8"/>
  <c r="O91" i="8" s="1"/>
  <c r="P32" i="8"/>
  <c r="P90" i="8" s="1"/>
  <c r="P148" i="8" s="1"/>
  <c r="P206" i="8" s="1"/>
  <c r="P264" i="8" s="1"/>
  <c r="P322" i="8" s="1"/>
  <c r="P380" i="8" s="1"/>
  <c r="P438" i="8" s="1"/>
  <c r="P496" i="8" s="1"/>
  <c r="P554" i="8" s="1"/>
  <c r="O32" i="8"/>
  <c r="O90" i="8" s="1"/>
  <c r="P31" i="8"/>
  <c r="O31" i="8"/>
  <c r="O89" i="8" s="1"/>
  <c r="O147" i="8" s="1"/>
  <c r="P30" i="8"/>
  <c r="P88" i="8" s="1"/>
  <c r="P146" i="8" s="1"/>
  <c r="P204" i="8" s="1"/>
  <c r="P262" i="8" s="1"/>
  <c r="P320" i="8" s="1"/>
  <c r="P378" i="8" s="1"/>
  <c r="P436" i="8" s="1"/>
  <c r="P494" i="8" s="1"/>
  <c r="P552" i="8" s="1"/>
  <c r="O30" i="8"/>
  <c r="P29" i="8"/>
  <c r="O29" i="8"/>
  <c r="P28" i="8"/>
  <c r="P86" i="8" s="1"/>
  <c r="O28" i="8"/>
  <c r="P27" i="8"/>
  <c r="P85" i="8" s="1"/>
  <c r="O27" i="8"/>
  <c r="P26" i="8"/>
  <c r="O26" i="8"/>
  <c r="P25" i="8"/>
  <c r="P83" i="8" s="1"/>
  <c r="P141" i="8" s="1"/>
  <c r="P199" i="8" s="1"/>
  <c r="P257" i="8" s="1"/>
  <c r="P315" i="8" s="1"/>
  <c r="P373" i="8" s="1"/>
  <c r="P431" i="8" s="1"/>
  <c r="P489" i="8" s="1"/>
  <c r="P547" i="8" s="1"/>
  <c r="O25" i="8"/>
  <c r="O83" i="8" s="1"/>
  <c r="P24" i="8"/>
  <c r="P82" i="8" s="1"/>
  <c r="P140" i="8" s="1"/>
  <c r="P198" i="8" s="1"/>
  <c r="P256" i="8" s="1"/>
  <c r="P314" i="8" s="1"/>
  <c r="P372" i="8" s="1"/>
  <c r="P430" i="8" s="1"/>
  <c r="P488" i="8" s="1"/>
  <c r="P546" i="8" s="1"/>
  <c r="O24" i="8"/>
  <c r="P23" i="8"/>
  <c r="P81" i="8" s="1"/>
  <c r="P139" i="8" s="1"/>
  <c r="P197" i="8" s="1"/>
  <c r="P255" i="8" s="1"/>
  <c r="P313" i="8" s="1"/>
  <c r="P371" i="8" s="1"/>
  <c r="P429" i="8" s="1"/>
  <c r="P487" i="8" s="1"/>
  <c r="P545" i="8" s="1"/>
  <c r="O23" i="8"/>
  <c r="O81" i="8" s="1"/>
  <c r="O139" i="8" s="1"/>
  <c r="P22" i="8"/>
  <c r="P80" i="8" s="1"/>
  <c r="P138" i="8" s="1"/>
  <c r="P196" i="8" s="1"/>
  <c r="P254" i="8" s="1"/>
  <c r="P312" i="8" s="1"/>
  <c r="P370" i="8" s="1"/>
  <c r="P428" i="8" s="1"/>
  <c r="P486" i="8" s="1"/>
  <c r="P544" i="8" s="1"/>
  <c r="O22" i="8"/>
  <c r="O80" i="8" s="1"/>
  <c r="P21" i="8"/>
  <c r="O21" i="8"/>
  <c r="O79" i="8" s="1"/>
  <c r="P20" i="8"/>
  <c r="P78" i="8" s="1"/>
  <c r="O20" i="8"/>
  <c r="O78" i="8" s="1"/>
  <c r="O136" i="8" s="1"/>
  <c r="O194" i="8" s="1"/>
  <c r="P19" i="8"/>
  <c r="O19" i="8"/>
  <c r="O77" i="8" s="1"/>
  <c r="O135" i="8" s="1"/>
  <c r="P18" i="8"/>
  <c r="P76" i="8" s="1"/>
  <c r="P134" i="8" s="1"/>
  <c r="P192" i="8" s="1"/>
  <c r="P250" i="8" s="1"/>
  <c r="P308" i="8" s="1"/>
  <c r="P366" i="8" s="1"/>
  <c r="P424" i="8" s="1"/>
  <c r="P482" i="8" s="1"/>
  <c r="P540" i="8" s="1"/>
  <c r="O18" i="8"/>
  <c r="P17" i="8"/>
  <c r="P75" i="8" s="1"/>
  <c r="P133" i="8" s="1"/>
  <c r="P191" i="8" s="1"/>
  <c r="P249" i="8" s="1"/>
  <c r="P307" i="8" s="1"/>
  <c r="P365" i="8" s="1"/>
  <c r="P423" i="8" s="1"/>
  <c r="P481" i="8" s="1"/>
  <c r="P539" i="8" s="1"/>
  <c r="O17" i="8"/>
  <c r="O75" i="8" s="1"/>
  <c r="P16" i="8"/>
  <c r="O16" i="8"/>
  <c r="P15" i="8"/>
  <c r="P73" i="8" s="1"/>
  <c r="P131" i="8" s="1"/>
  <c r="P189" i="8" s="1"/>
  <c r="P247" i="8" s="1"/>
  <c r="P305" i="8" s="1"/>
  <c r="P363" i="8" s="1"/>
  <c r="P421" i="8" s="1"/>
  <c r="P479" i="8" s="1"/>
  <c r="P537" i="8" s="1"/>
  <c r="O15" i="8"/>
  <c r="O73" i="8" s="1"/>
  <c r="O131" i="8" s="1"/>
  <c r="P14" i="8"/>
  <c r="P72" i="8" s="1"/>
  <c r="P130" i="8" s="1"/>
  <c r="P188" i="8" s="1"/>
  <c r="P246" i="8" s="1"/>
  <c r="P304" i="8" s="1"/>
  <c r="P362" i="8" s="1"/>
  <c r="P420" i="8" s="1"/>
  <c r="P478" i="8" s="1"/>
  <c r="P536" i="8" s="1"/>
  <c r="O14" i="8"/>
  <c r="O72" i="8" s="1"/>
  <c r="O130" i="8" s="1"/>
  <c r="P13" i="8"/>
  <c r="O13" i="8"/>
  <c r="O71" i="8" s="1"/>
  <c r="P12" i="8"/>
  <c r="P70" i="8" s="1"/>
  <c r="O12" i="8"/>
  <c r="O70" i="8" s="1"/>
  <c r="O128" i="8" s="1"/>
  <c r="O186" i="8" s="1"/>
  <c r="P11" i="8"/>
  <c r="O11" i="8"/>
  <c r="P10" i="8"/>
  <c r="P68" i="8" s="1"/>
  <c r="P126" i="8" s="1"/>
  <c r="P184" i="8" s="1"/>
  <c r="P242" i="8" s="1"/>
  <c r="P300" i="8" s="1"/>
  <c r="P358" i="8" s="1"/>
  <c r="P416" i="8" s="1"/>
  <c r="P474" i="8" s="1"/>
  <c r="P532" i="8" s="1"/>
  <c r="O10" i="8"/>
  <c r="P9" i="8"/>
  <c r="O9" i="8"/>
  <c r="P8" i="8"/>
  <c r="P66" i="8" s="1"/>
  <c r="P124" i="8" s="1"/>
  <c r="P182" i="8" s="1"/>
  <c r="P240" i="8" s="1"/>
  <c r="P298" i="8" s="1"/>
  <c r="P356" i="8" s="1"/>
  <c r="P414" i="8" s="1"/>
  <c r="P472" i="8" s="1"/>
  <c r="P530" i="8" s="1"/>
  <c r="O8" i="8"/>
  <c r="P7" i="8"/>
  <c r="P65" i="8" s="1"/>
  <c r="P123" i="8" s="1"/>
  <c r="P181" i="8" s="1"/>
  <c r="P239" i="8" s="1"/>
  <c r="P297" i="8" s="1"/>
  <c r="P355" i="8" s="1"/>
  <c r="P413" i="8" s="1"/>
  <c r="P471" i="8" s="1"/>
  <c r="P529" i="8" s="1"/>
  <c r="O7" i="8"/>
  <c r="P6" i="8"/>
  <c r="O6" i="8"/>
  <c r="P5" i="8"/>
  <c r="P63" i="8" s="1"/>
  <c r="P121" i="8" s="1"/>
  <c r="P179" i="8" s="1"/>
  <c r="P237" i="8" s="1"/>
  <c r="P295" i="8" s="1"/>
  <c r="P353" i="8" s="1"/>
  <c r="P411" i="8" s="1"/>
  <c r="P469" i="8" s="1"/>
  <c r="P527" i="8" s="1"/>
  <c r="O5" i="8"/>
  <c r="O63" i="8" s="1"/>
  <c r="P4" i="8"/>
  <c r="O4" i="8"/>
  <c r="P3" i="8"/>
  <c r="P61" i="8" s="1"/>
  <c r="P119" i="8" s="1"/>
  <c r="P177" i="8" s="1"/>
  <c r="P235" i="8" s="1"/>
  <c r="P293" i="8" s="1"/>
  <c r="P351" i="8" s="1"/>
  <c r="P409" i="8" s="1"/>
  <c r="P467" i="8" s="1"/>
  <c r="P525" i="8" s="1"/>
  <c r="O3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H734" i="7"/>
  <c r="I734" i="7"/>
  <c r="J734" i="7" s="1"/>
  <c r="H21" i="7"/>
  <c r="J647" i="7"/>
  <c r="F485" i="7"/>
  <c r="I21" i="7"/>
  <c r="J21" i="7" s="1"/>
  <c r="B443" i="7" l="1"/>
  <c r="Q126" i="8"/>
  <c r="Q134" i="8"/>
  <c r="Q150" i="8"/>
  <c r="Q166" i="8"/>
  <c r="Q124" i="8"/>
  <c r="O161" i="8"/>
  <c r="O219" i="8" s="1"/>
  <c r="O169" i="8"/>
  <c r="Q143" i="8"/>
  <c r="P67" i="8"/>
  <c r="P125" i="8" s="1"/>
  <c r="P183" i="8" s="1"/>
  <c r="P241" i="8" s="1"/>
  <c r="P299" i="8" s="1"/>
  <c r="P357" i="8" s="1"/>
  <c r="P415" i="8" s="1"/>
  <c r="P473" i="8" s="1"/>
  <c r="P531" i="8" s="1"/>
  <c r="P71" i="8"/>
  <c r="P129" i="8" s="1"/>
  <c r="P187" i="8" s="1"/>
  <c r="P245" i="8" s="1"/>
  <c r="P303" i="8" s="1"/>
  <c r="P361" i="8" s="1"/>
  <c r="P419" i="8" s="1"/>
  <c r="P477" i="8" s="1"/>
  <c r="P535" i="8" s="1"/>
  <c r="P87" i="8"/>
  <c r="P91" i="8"/>
  <c r="P149" i="8" s="1"/>
  <c r="P207" i="8" s="1"/>
  <c r="P265" i="8" s="1"/>
  <c r="P323" i="8" s="1"/>
  <c r="P381" i="8" s="1"/>
  <c r="P439" i="8" s="1"/>
  <c r="P497" i="8" s="1"/>
  <c r="P555" i="8" s="1"/>
  <c r="P95" i="8"/>
  <c r="P153" i="8" s="1"/>
  <c r="P211" i="8" s="1"/>
  <c r="P269" i="8" s="1"/>
  <c r="P327" i="8" s="1"/>
  <c r="P385" i="8" s="1"/>
  <c r="P443" i="8" s="1"/>
  <c r="P501" i="8" s="1"/>
  <c r="P559" i="8" s="1"/>
  <c r="P99" i="8"/>
  <c r="P157" i="8" s="1"/>
  <c r="P215" i="8" s="1"/>
  <c r="P273" i="8" s="1"/>
  <c r="P331" i="8" s="1"/>
  <c r="P389" i="8" s="1"/>
  <c r="P447" i="8" s="1"/>
  <c r="P505" i="8" s="1"/>
  <c r="P563" i="8" s="1"/>
  <c r="P103" i="8"/>
  <c r="P161" i="8" s="1"/>
  <c r="P219" i="8" s="1"/>
  <c r="P277" i="8" s="1"/>
  <c r="P335" i="8" s="1"/>
  <c r="P393" i="8" s="1"/>
  <c r="P451" i="8" s="1"/>
  <c r="P509" i="8" s="1"/>
  <c r="P567" i="8" s="1"/>
  <c r="P115" i="8"/>
  <c r="P173" i="8" s="1"/>
  <c r="P231" i="8" s="1"/>
  <c r="P289" i="8" s="1"/>
  <c r="P347" i="8" s="1"/>
  <c r="P405" i="8" s="1"/>
  <c r="P463" i="8" s="1"/>
  <c r="P521" i="8" s="1"/>
  <c r="P579" i="8" s="1"/>
  <c r="Q70" i="8"/>
  <c r="Q78" i="8"/>
  <c r="Q86" i="8"/>
  <c r="Q110" i="8"/>
  <c r="Q118" i="8"/>
  <c r="U4" i="8"/>
  <c r="I4" i="8" s="1"/>
  <c r="Q172" i="8"/>
  <c r="O121" i="8"/>
  <c r="O137" i="8"/>
  <c r="O195" i="8" s="1"/>
  <c r="Q135" i="8"/>
  <c r="Q151" i="8"/>
  <c r="Q159" i="8"/>
  <c r="Q132" i="8"/>
  <c r="O64" i="8"/>
  <c r="O68" i="8"/>
  <c r="O126" i="8" s="1"/>
  <c r="O184" i="8" s="1"/>
  <c r="O76" i="8"/>
  <c r="O134" i="8" s="1"/>
  <c r="O138" i="8"/>
  <c r="O84" i="8"/>
  <c r="O142" i="8" s="1"/>
  <c r="O88" i="8"/>
  <c r="O146" i="8" s="1"/>
  <c r="O204" i="8" s="1"/>
  <c r="O96" i="8"/>
  <c r="O154" i="8" s="1"/>
  <c r="O108" i="8"/>
  <c r="O166" i="8" s="1"/>
  <c r="O224" i="8" s="1"/>
  <c r="Q63" i="8"/>
  <c r="Q87" i="8"/>
  <c r="Q95" i="8"/>
  <c r="Q103" i="8"/>
  <c r="Q111" i="8"/>
  <c r="Q127" i="8"/>
  <c r="P79" i="8"/>
  <c r="P137" i="8" s="1"/>
  <c r="P195" i="8" s="1"/>
  <c r="P253" i="8" s="1"/>
  <c r="P311" i="8" s="1"/>
  <c r="P369" i="8" s="1"/>
  <c r="P427" i="8" s="1"/>
  <c r="P485" i="8" s="1"/>
  <c r="P543" i="8" s="1"/>
  <c r="P107" i="8"/>
  <c r="P165" i="8" s="1"/>
  <c r="P223" i="8" s="1"/>
  <c r="P281" i="8" s="1"/>
  <c r="P339" i="8" s="1"/>
  <c r="P397" i="8" s="1"/>
  <c r="P455" i="8" s="1"/>
  <c r="P513" i="8" s="1"/>
  <c r="P571" i="8" s="1"/>
  <c r="O129" i="8"/>
  <c r="O61" i="8"/>
  <c r="O65" i="8"/>
  <c r="O69" i="8"/>
  <c r="O127" i="8" s="1"/>
  <c r="O185" i="8" s="1"/>
  <c r="O85" i="8"/>
  <c r="O143" i="8" s="1"/>
  <c r="O201" i="8" s="1"/>
  <c r="O93" i="8"/>
  <c r="O151" i="8" s="1"/>
  <c r="O209" i="8" s="1"/>
  <c r="O267" i="8" s="1"/>
  <c r="O101" i="8"/>
  <c r="O159" i="8" s="1"/>
  <c r="Q62" i="8"/>
  <c r="Q71" i="8"/>
  <c r="Q137" i="8"/>
  <c r="Q157" i="8"/>
  <c r="O170" i="8"/>
  <c r="Q142" i="8"/>
  <c r="Q160" i="8"/>
  <c r="P167" i="8"/>
  <c r="P225" i="8" s="1"/>
  <c r="P283" i="8" s="1"/>
  <c r="P341" i="8" s="1"/>
  <c r="P399" i="8" s="1"/>
  <c r="P457" i="8" s="1"/>
  <c r="P515" i="8" s="1"/>
  <c r="P573" i="8" s="1"/>
  <c r="Q140" i="8"/>
  <c r="O92" i="8"/>
  <c r="O150" i="8" s="1"/>
  <c r="O208" i="8" s="1"/>
  <c r="O100" i="8"/>
  <c r="O158" i="8" s="1"/>
  <c r="O216" i="8" s="1"/>
  <c r="Q175" i="8"/>
  <c r="Q165" i="8"/>
  <c r="Q133" i="8"/>
  <c r="Q141" i="8"/>
  <c r="Q119" i="8"/>
  <c r="Q112" i="8"/>
  <c r="Q125" i="8"/>
  <c r="Q158" i="8"/>
  <c r="Q105" i="8"/>
  <c r="Q173" i="8"/>
  <c r="Q90" i="8"/>
  <c r="Q65" i="8"/>
  <c r="Q123" i="8" s="1"/>
  <c r="Q80" i="8"/>
  <c r="O86" i="8"/>
  <c r="O144" i="8" s="1"/>
  <c r="O202" i="8" s="1"/>
  <c r="Q98" i="8"/>
  <c r="O109" i="8"/>
  <c r="O167" i="8" s="1"/>
  <c r="Q113" i="8"/>
  <c r="O66" i="8"/>
  <c r="Q73" i="8"/>
  <c r="O94" i="8"/>
  <c r="O152" i="8" s="1"/>
  <c r="O210" i="8" s="1"/>
  <c r="Q106" i="8"/>
  <c r="O114" i="8"/>
  <c r="Q116" i="8"/>
  <c r="O62" i="8"/>
  <c r="O74" i="8"/>
  <c r="Q91" i="8"/>
  <c r="O102" i="8"/>
  <c r="O160" i="8" s="1"/>
  <c r="O218" i="8" s="1"/>
  <c r="O276" i="8" s="1"/>
  <c r="Q109" i="8"/>
  <c r="O117" i="8"/>
  <c r="O175" i="8" s="1"/>
  <c r="O233" i="8" s="1"/>
  <c r="X25" i="8"/>
  <c r="D817" i="2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794" i="2"/>
  <c r="O260" i="8"/>
  <c r="O291" i="8"/>
  <c r="Q200" i="8"/>
  <c r="Q217" i="8"/>
  <c r="O244" i="8"/>
  <c r="O269" i="8"/>
  <c r="O220" i="8"/>
  <c r="O227" i="8"/>
  <c r="O292" i="8"/>
  <c r="Q223" i="8"/>
  <c r="Q184" i="8"/>
  <c r="Q208" i="8"/>
  <c r="P128" i="8"/>
  <c r="O133" i="8"/>
  <c r="Q139" i="8"/>
  <c r="O200" i="8"/>
  <c r="P144" i="8"/>
  <c r="P202" i="8" s="1"/>
  <c r="P260" i="8" s="1"/>
  <c r="P318" i="8" s="1"/>
  <c r="P376" i="8" s="1"/>
  <c r="P434" i="8" s="1"/>
  <c r="P492" i="8" s="1"/>
  <c r="P550" i="8" s="1"/>
  <c r="O149" i="8"/>
  <c r="Q155" i="8"/>
  <c r="P160" i="8"/>
  <c r="P218" i="8" s="1"/>
  <c r="P276" i="8" s="1"/>
  <c r="P334" i="8" s="1"/>
  <c r="P392" i="8" s="1"/>
  <c r="P450" i="8" s="1"/>
  <c r="P508" i="8" s="1"/>
  <c r="P566" i="8" s="1"/>
  <c r="O165" i="8"/>
  <c r="O225" i="8"/>
  <c r="Q171" i="8"/>
  <c r="P176" i="8"/>
  <c r="P234" i="8" s="1"/>
  <c r="P292" i="8" s="1"/>
  <c r="P350" i="8" s="1"/>
  <c r="P408" i="8" s="1"/>
  <c r="P466" i="8" s="1"/>
  <c r="P524" i="8" s="1"/>
  <c r="P582" i="8" s="1"/>
  <c r="O205" i="8"/>
  <c r="Q154" i="8"/>
  <c r="O193" i="8"/>
  <c r="O172" i="8"/>
  <c r="Q209" i="8"/>
  <c r="Q231" i="8"/>
  <c r="Q191" i="8"/>
  <c r="Q193" i="8"/>
  <c r="O187" i="8"/>
  <c r="O252" i="8"/>
  <c r="O203" i="8"/>
  <c r="O268" i="8"/>
  <c r="O212" i="8"/>
  <c r="O277" i="8"/>
  <c r="O284" i="8"/>
  <c r="O228" i="8"/>
  <c r="O188" i="8"/>
  <c r="O217" i="8"/>
  <c r="O124" i="8"/>
  <c r="Q130" i="8"/>
  <c r="O140" i="8"/>
  <c r="Q146" i="8"/>
  <c r="P151" i="8"/>
  <c r="P209" i="8" s="1"/>
  <c r="P267" i="8" s="1"/>
  <c r="P325" i="8" s="1"/>
  <c r="P383" i="8" s="1"/>
  <c r="P441" i="8" s="1"/>
  <c r="P499" i="8" s="1"/>
  <c r="P557" i="8" s="1"/>
  <c r="O156" i="8"/>
  <c r="Q218" i="8"/>
  <c r="Q162" i="8"/>
  <c r="Q122" i="8"/>
  <c r="O125" i="8"/>
  <c r="O243" i="8"/>
  <c r="Q131" i="8"/>
  <c r="O192" i="8"/>
  <c r="P136" i="8"/>
  <c r="P194" i="8" s="1"/>
  <c r="P252" i="8" s="1"/>
  <c r="P310" i="8" s="1"/>
  <c r="P368" i="8" s="1"/>
  <c r="P426" i="8" s="1"/>
  <c r="P484" i="8" s="1"/>
  <c r="P542" i="8" s="1"/>
  <c r="O141" i="8"/>
  <c r="O259" i="8"/>
  <c r="Q147" i="8"/>
  <c r="P152" i="8"/>
  <c r="O157" i="8"/>
  <c r="Q163" i="8"/>
  <c r="P168" i="8"/>
  <c r="P226" i="8" s="1"/>
  <c r="P284" i="8" s="1"/>
  <c r="P342" i="8" s="1"/>
  <c r="P400" i="8" s="1"/>
  <c r="P458" i="8" s="1"/>
  <c r="P516" i="8" s="1"/>
  <c r="P574" i="8" s="1"/>
  <c r="O173" i="8"/>
  <c r="O189" i="8"/>
  <c r="Q195" i="8"/>
  <c r="P175" i="8"/>
  <c r="P233" i="8" s="1"/>
  <c r="P291" i="8" s="1"/>
  <c r="P349" i="8" s="1"/>
  <c r="P407" i="8" s="1"/>
  <c r="P465" i="8" s="1"/>
  <c r="P523" i="8" s="1"/>
  <c r="P581" i="8" s="1"/>
  <c r="O196" i="8"/>
  <c r="P127" i="8"/>
  <c r="O132" i="8"/>
  <c r="P143" i="8"/>
  <c r="P201" i="8" s="1"/>
  <c r="P259" i="8" s="1"/>
  <c r="P317" i="8" s="1"/>
  <c r="P375" i="8" s="1"/>
  <c r="P433" i="8" s="1"/>
  <c r="P491" i="8" s="1"/>
  <c r="P549" i="8" s="1"/>
  <c r="O148" i="8"/>
  <c r="O179" i="8"/>
  <c r="Q183" i="8"/>
  <c r="Q185" i="8"/>
  <c r="Q192" i="8"/>
  <c r="Q233" i="8"/>
  <c r="O197" i="8"/>
  <c r="O164" i="8"/>
  <c r="O120" i="8"/>
  <c r="Q152" i="8"/>
  <c r="O282" i="8"/>
  <c r="Q230" i="8"/>
  <c r="O290" i="8"/>
  <c r="O213" i="8"/>
  <c r="O221" i="8"/>
  <c r="O229" i="8"/>
  <c r="O274" i="8"/>
  <c r="B76" i="7"/>
  <c r="S76" i="7"/>
  <c r="B728" i="7"/>
  <c r="E252" i="6"/>
  <c r="E251" i="6"/>
  <c r="E250" i="6"/>
  <c r="E249" i="6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P764" i="2"/>
  <c r="Q764" i="2"/>
  <c r="O764" i="2"/>
  <c r="AA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Q740" i="2"/>
  <c r="W154" i="6"/>
  <c r="Z154" i="6" s="1"/>
  <c r="W153" i="6"/>
  <c r="Z153" i="6" s="1"/>
  <c r="P740" i="2"/>
  <c r="O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AB153" i="6"/>
  <c r="U154" i="6"/>
  <c r="U153" i="6"/>
  <c r="B467" i="7"/>
  <c r="B463" i="7"/>
  <c r="Z152" i="6"/>
  <c r="T203" i="6"/>
  <c r="T202" i="6"/>
  <c r="T201" i="6"/>
  <c r="R203" i="6"/>
  <c r="B19" i="7"/>
  <c r="B671" i="7"/>
  <c r="J108" i="6"/>
  <c r="K108" i="6" s="1"/>
  <c r="L108" i="6"/>
  <c r="L114" i="6"/>
  <c r="E114" i="6"/>
  <c r="B458" i="7"/>
  <c r="T199" i="6"/>
  <c r="B455" i="7"/>
  <c r="B456" i="7" s="1"/>
  <c r="R199" i="6"/>
  <c r="R200" i="6"/>
  <c r="M200" i="6"/>
  <c r="B452" i="7"/>
  <c r="B453" i="7"/>
  <c r="B454" i="7"/>
  <c r="E245" i="6"/>
  <c r="E246" i="6"/>
  <c r="E244" i="6"/>
  <c r="B451" i="7"/>
  <c r="H728" i="7"/>
  <c r="I454" i="7"/>
  <c r="H454" i="7"/>
  <c r="I453" i="7"/>
  <c r="F454" i="7"/>
  <c r="F452" i="7"/>
  <c r="H76" i="7"/>
  <c r="H455" i="7"/>
  <c r="H671" i="7"/>
  <c r="J463" i="7"/>
  <c r="B445" i="7" l="1"/>
  <c r="B446" i="7"/>
  <c r="B447" i="7"/>
  <c r="B448" i="7" s="1"/>
  <c r="B449" i="7" s="1"/>
  <c r="O123" i="8"/>
  <c r="Q161" i="8"/>
  <c r="Q121" i="8"/>
  <c r="Q136" i="8"/>
  <c r="P145" i="8"/>
  <c r="Q224" i="8"/>
  <c r="Q176" i="8"/>
  <c r="O119" i="8"/>
  <c r="Q153" i="8"/>
  <c r="Q128" i="8"/>
  <c r="Q138" i="8"/>
  <c r="X36" i="8"/>
  <c r="Q149" i="8"/>
  <c r="Q170" i="8"/>
  <c r="Q198" i="8"/>
  <c r="Q129" i="8"/>
  <c r="O122" i="8"/>
  <c r="O180" i="8" s="1"/>
  <c r="O238" i="8" s="1"/>
  <c r="Q168" i="8"/>
  <c r="Q177" i="8"/>
  <c r="Q120" i="8"/>
  <c r="Q145" i="8"/>
  <c r="Q201" i="8"/>
  <c r="U5" i="8"/>
  <c r="Q164" i="8"/>
  <c r="Q199" i="8"/>
  <c r="Q257" i="8" s="1"/>
  <c r="Q174" i="8"/>
  <c r="Q156" i="8"/>
  <c r="Q169" i="8"/>
  <c r="Q190" i="8"/>
  <c r="Q144" i="8"/>
  <c r="Q182" i="8"/>
  <c r="Q167" i="8"/>
  <c r="Q148" i="8"/>
  <c r="Q216" i="8"/>
  <c r="Q215" i="8"/>
  <c r="D795" i="2"/>
  <c r="B469" i="7"/>
  <c r="B470" i="7" s="1"/>
  <c r="O250" i="8"/>
  <c r="O198" i="8"/>
  <c r="O270" i="8"/>
  <c r="O310" i="8"/>
  <c r="Q251" i="8"/>
  <c r="Q212" i="8"/>
  <c r="Q229" i="8"/>
  <c r="O285" i="8"/>
  <c r="O348" i="8"/>
  <c r="O283" i="8"/>
  <c r="Q213" i="8"/>
  <c r="O258" i="8"/>
  <c r="O278" i="8"/>
  <c r="Q210" i="8"/>
  <c r="Q180" i="8"/>
  <c r="O214" i="8"/>
  <c r="O178" i="8"/>
  <c r="O255" i="8"/>
  <c r="Q243" i="8"/>
  <c r="O206" i="8"/>
  <c r="O190" i="8"/>
  <c r="O231" i="8"/>
  <c r="O317" i="8"/>
  <c r="Q189" i="8"/>
  <c r="O275" i="8"/>
  <c r="O286" i="8"/>
  <c r="O326" i="8"/>
  <c r="Q249" i="8"/>
  <c r="O263" i="8"/>
  <c r="O242" i="8"/>
  <c r="O262" i="8"/>
  <c r="O253" i="8"/>
  <c r="Q275" i="8"/>
  <c r="P210" i="8"/>
  <c r="O199" i="8"/>
  <c r="Q188" i="8"/>
  <c r="O245" i="8"/>
  <c r="Q289" i="8"/>
  <c r="O325" i="8"/>
  <c r="Q197" i="8"/>
  <c r="O334" i="8"/>
  <c r="O271" i="8"/>
  <c r="O332" i="8"/>
  <c r="Q241" i="8"/>
  <c r="O254" i="8"/>
  <c r="O342" i="8"/>
  <c r="Q267" i="8"/>
  <c r="O230" i="8"/>
  <c r="O223" i="8"/>
  <c r="O207" i="8"/>
  <c r="Q181" i="8"/>
  <c r="Q242" i="8"/>
  <c r="O349" i="8"/>
  <c r="O287" i="8"/>
  <c r="P185" i="8"/>
  <c r="Q253" i="8"/>
  <c r="O266" i="8"/>
  <c r="O301" i="8"/>
  <c r="Q220" i="8"/>
  <c r="Q204" i="8"/>
  <c r="O191" i="8"/>
  <c r="O350" i="8"/>
  <c r="O302" i="8"/>
  <c r="O215" i="8"/>
  <c r="O279" i="8"/>
  <c r="Q288" i="8"/>
  <c r="Q291" i="8"/>
  <c r="O261" i="8"/>
  <c r="O251" i="8"/>
  <c r="O340" i="8"/>
  <c r="O222" i="8"/>
  <c r="O237" i="8"/>
  <c r="Q221" i="8"/>
  <c r="O183" i="8"/>
  <c r="O182" i="8"/>
  <c r="Q266" i="8"/>
  <c r="Q281" i="8"/>
  <c r="O327" i="8"/>
  <c r="Q258" i="8"/>
  <c r="O318" i="8"/>
  <c r="Q250" i="8"/>
  <c r="Q196" i="8"/>
  <c r="O247" i="8"/>
  <c r="Q205" i="8"/>
  <c r="Q276" i="8"/>
  <c r="O246" i="8"/>
  <c r="O335" i="8"/>
  <c r="O296" i="8"/>
  <c r="P186" i="8"/>
  <c r="AA747" i="2"/>
  <c r="AA743" i="2"/>
  <c r="AA748" i="2"/>
  <c r="AA741" i="2"/>
  <c r="AA766" i="2" s="1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464" i="7"/>
  <c r="B465" i="7" s="1"/>
  <c r="B460" i="7"/>
  <c r="B461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I671" i="7"/>
  <c r="F451" i="7"/>
  <c r="D463" i="7"/>
  <c r="D456" i="7"/>
  <c r="F467" i="7"/>
  <c r="I455" i="7"/>
  <c r="I76" i="7"/>
  <c r="H452" i="7"/>
  <c r="H453" i="7"/>
  <c r="J454" i="7"/>
  <c r="I456" i="7"/>
  <c r="J455" i="7"/>
  <c r="F453" i="7"/>
  <c r="J671" i="7"/>
  <c r="D455" i="7"/>
  <c r="H467" i="7"/>
  <c r="I467" i="7" s="1"/>
  <c r="H456" i="7"/>
  <c r="J456" i="7" s="1"/>
  <c r="J453" i="7"/>
  <c r="J76" i="7"/>
  <c r="D467" i="7"/>
  <c r="H19" i="7"/>
  <c r="H463" i="7"/>
  <c r="I728" i="7"/>
  <c r="F456" i="7"/>
  <c r="H451" i="7"/>
  <c r="I452" i="7"/>
  <c r="Q187" i="8" l="1"/>
  <c r="Q207" i="8"/>
  <c r="O177" i="8"/>
  <c r="Q282" i="8"/>
  <c r="Q225" i="8"/>
  <c r="Q232" i="8"/>
  <c r="Q186" i="8"/>
  <c r="Q178" i="8"/>
  <c r="Q234" i="8"/>
  <c r="P203" i="8"/>
  <c r="Q219" i="8"/>
  <c r="Q273" i="8"/>
  <c r="Q248" i="8"/>
  <c r="Q274" i="8"/>
  <c r="Q227" i="8"/>
  <c r="Q256" i="8"/>
  <c r="Q194" i="8"/>
  <c r="Q222" i="8"/>
  <c r="U6" i="8"/>
  <c r="I5" i="8"/>
  <c r="Q226" i="8"/>
  <c r="Q211" i="8"/>
  <c r="O181" i="8"/>
  <c r="O239" i="8" s="1"/>
  <c r="Q259" i="8"/>
  <c r="Q240" i="8"/>
  <c r="Q228" i="8"/>
  <c r="Q206" i="8"/>
  <c r="Q202" i="8"/>
  <c r="Q214" i="8"/>
  <c r="Q203" i="8"/>
  <c r="Q235" i="8"/>
  <c r="Q179" i="8"/>
  <c r="D796" i="2"/>
  <c r="B473" i="7"/>
  <c r="B474" i="7" s="1"/>
  <c r="O308" i="8"/>
  <c r="O329" i="8"/>
  <c r="O408" i="8"/>
  <c r="Q300" i="8"/>
  <c r="O312" i="8"/>
  <c r="Q255" i="8"/>
  <c r="Q307" i="8"/>
  <c r="Q247" i="8"/>
  <c r="O264" i="8"/>
  <c r="O272" i="8"/>
  <c r="O336" i="8"/>
  <c r="O341" i="8"/>
  <c r="Q287" i="8"/>
  <c r="O368" i="8"/>
  <c r="Q278" i="8"/>
  <c r="P243" i="8"/>
  <c r="O345" i="8"/>
  <c r="Q349" i="8"/>
  <c r="O337" i="8"/>
  <c r="O359" i="8"/>
  <c r="O407" i="8"/>
  <c r="Q239" i="8"/>
  <c r="Q246" i="8"/>
  <c r="Q333" i="8"/>
  <c r="O321" i="8"/>
  <c r="Q346" i="8"/>
  <c r="O354" i="8"/>
  <c r="Q263" i="8"/>
  <c r="O376" i="8"/>
  <c r="O305" i="8"/>
  <c r="Q324" i="8"/>
  <c r="O393" i="8"/>
  <c r="Q316" i="8"/>
  <c r="O240" i="8"/>
  <c r="O295" i="8"/>
  <c r="O309" i="8"/>
  <c r="O273" i="8"/>
  <c r="O249" i="8"/>
  <c r="O324" i="8"/>
  <c r="O288" i="8"/>
  <c r="Q299" i="8"/>
  <c r="O383" i="8"/>
  <c r="O384" i="8"/>
  <c r="O375" i="8"/>
  <c r="Q301" i="8"/>
  <c r="Q238" i="8"/>
  <c r="Q315" i="8"/>
  <c r="Q270" i="8"/>
  <c r="O328" i="8"/>
  <c r="Q347" i="8"/>
  <c r="O311" i="8"/>
  <c r="O289" i="8"/>
  <c r="O313" i="8"/>
  <c r="O316" i="8"/>
  <c r="O304" i="8"/>
  <c r="Q254" i="8"/>
  <c r="O385" i="8"/>
  <c r="O241" i="8"/>
  <c r="O280" i="8"/>
  <c r="O319" i="8"/>
  <c r="Q311" i="8"/>
  <c r="O265" i="8"/>
  <c r="Q325" i="8"/>
  <c r="O257" i="8"/>
  <c r="O344" i="8"/>
  <c r="Q268" i="8"/>
  <c r="O343" i="8"/>
  <c r="Q279" i="8"/>
  <c r="O398" i="8"/>
  <c r="O320" i="8"/>
  <c r="O297" i="8"/>
  <c r="O406" i="8"/>
  <c r="Q262" i="8"/>
  <c r="O281" i="8"/>
  <c r="O400" i="8"/>
  <c r="P244" i="8"/>
  <c r="Q334" i="8"/>
  <c r="Q308" i="8"/>
  <c r="Q339" i="8"/>
  <c r="O360" i="8"/>
  <c r="O390" i="8"/>
  <c r="O392" i="8"/>
  <c r="O303" i="8"/>
  <c r="P268" i="8"/>
  <c r="O300" i="8"/>
  <c r="O333" i="8"/>
  <c r="O248" i="8"/>
  <c r="O236" i="8"/>
  <c r="Q271" i="8"/>
  <c r="Q317" i="8"/>
  <c r="Q309" i="8"/>
  <c r="O256" i="8"/>
  <c r="AA769" i="2"/>
  <c r="AA772" i="2"/>
  <c r="AA781" i="2"/>
  <c r="AA787" i="2"/>
  <c r="AA784" i="2"/>
  <c r="AA775" i="2"/>
  <c r="AA778" i="2"/>
  <c r="B17" i="7"/>
  <c r="B677" i="7"/>
  <c r="B678" i="7" s="1"/>
  <c r="B679" i="7" s="1"/>
  <c r="B680" i="7" s="1"/>
  <c r="B669" i="7"/>
  <c r="L107" i="6"/>
  <c r="J107" i="6"/>
  <c r="T191" i="6"/>
  <c r="R191" i="6"/>
  <c r="T190" i="6"/>
  <c r="R190" i="6"/>
  <c r="O190" i="6"/>
  <c r="N190" i="6"/>
  <c r="B90" i="7"/>
  <c r="G109" i="6"/>
  <c r="F109" i="6"/>
  <c r="L109" i="6"/>
  <c r="L113" i="6"/>
  <c r="L112" i="6"/>
  <c r="L111" i="6"/>
  <c r="J101" i="6"/>
  <c r="J102" i="6"/>
  <c r="J103" i="6"/>
  <c r="J104" i="6"/>
  <c r="J105" i="6"/>
  <c r="K105" i="6" s="1"/>
  <c r="J106" i="6"/>
  <c r="J110" i="6"/>
  <c r="J111" i="6"/>
  <c r="J112" i="6"/>
  <c r="J113" i="6"/>
  <c r="J114" i="6"/>
  <c r="J115" i="6"/>
  <c r="K115" i="6"/>
  <c r="J116" i="6"/>
  <c r="K116" i="6" s="1"/>
  <c r="E113" i="6"/>
  <c r="E112" i="6"/>
  <c r="B93" i="7"/>
  <c r="B94" i="7" s="1"/>
  <c r="AA240" i="2"/>
  <c r="AA177" i="2"/>
  <c r="W150" i="6"/>
  <c r="W149" i="6"/>
  <c r="W148" i="6"/>
  <c r="I451" i="7"/>
  <c r="J451" i="7" s="1"/>
  <c r="H90" i="7"/>
  <c r="I19" i="7"/>
  <c r="J467" i="7"/>
  <c r="J452" i="7"/>
  <c r="J728" i="7"/>
  <c r="H669" i="7"/>
  <c r="I463" i="7"/>
  <c r="B482" i="7" l="1"/>
  <c r="B483" i="7" s="1"/>
  <c r="Q269" i="8"/>
  <c r="Q280" i="8"/>
  <c r="Q314" i="8"/>
  <c r="Q292" i="8"/>
  <c r="Q290" i="8"/>
  <c r="Q272" i="8"/>
  <c r="O235" i="8"/>
  <c r="O293" i="8" s="1"/>
  <c r="O351" i="8" s="1"/>
  <c r="Q283" i="8"/>
  <c r="Q260" i="8"/>
  <c r="Q286" i="8"/>
  <c r="Q265" i="8"/>
  <c r="Q237" i="8"/>
  <c r="Q285" i="8"/>
  <c r="Q277" i="8"/>
  <c r="Q244" i="8"/>
  <c r="Q245" i="8"/>
  <c r="Q293" i="8"/>
  <c r="Q298" i="8"/>
  <c r="Q284" i="8"/>
  <c r="Q306" i="8"/>
  <c r="Q252" i="8"/>
  <c r="Q332" i="8"/>
  <c r="Q236" i="8"/>
  <c r="Q261" i="8"/>
  <c r="Q264" i="8"/>
  <c r="U7" i="8"/>
  <c r="I6" i="8"/>
  <c r="Q331" i="8"/>
  <c r="P261" i="8"/>
  <c r="Q340" i="8"/>
  <c r="D797" i="2"/>
  <c r="O450" i="8"/>
  <c r="P302" i="8"/>
  <c r="Q320" i="8"/>
  <c r="O456" i="8"/>
  <c r="O402" i="8"/>
  <c r="Q328" i="8"/>
  <c r="O346" i="8"/>
  <c r="O367" i="8"/>
  <c r="O451" i="8"/>
  <c r="O379" i="8"/>
  <c r="O465" i="8"/>
  <c r="Q407" i="8"/>
  <c r="Q336" i="8"/>
  <c r="O399" i="8"/>
  <c r="Q305" i="8"/>
  <c r="Q358" i="8"/>
  <c r="O314" i="8"/>
  <c r="O358" i="8"/>
  <c r="O294" i="8"/>
  <c r="O448" i="8"/>
  <c r="Q397" i="8"/>
  <c r="O458" i="8"/>
  <c r="O464" i="8"/>
  <c r="Q337" i="8"/>
  <c r="O401" i="8"/>
  <c r="Q296" i="8"/>
  <c r="O382" i="8"/>
  <c r="O442" i="8"/>
  <c r="Q367" i="8"/>
  <c r="O339" i="8"/>
  <c r="Q383" i="8"/>
  <c r="O377" i="8"/>
  <c r="O443" i="8"/>
  <c r="O371" i="8"/>
  <c r="Q405" i="8"/>
  <c r="O441" i="8"/>
  <c r="O353" i="8"/>
  <c r="Q382" i="8"/>
  <c r="O412" i="8"/>
  <c r="Q391" i="8"/>
  <c r="O426" i="8"/>
  <c r="O394" i="8"/>
  <c r="Q365" i="8"/>
  <c r="O466" i="8"/>
  <c r="P326" i="8"/>
  <c r="Q366" i="8"/>
  <c r="Q359" i="8"/>
  <c r="O307" i="8"/>
  <c r="Q404" i="8"/>
  <c r="O403" i="8"/>
  <c r="Q313" i="8"/>
  <c r="O355" i="8"/>
  <c r="O315" i="8"/>
  <c r="Q375" i="8"/>
  <c r="O306" i="8"/>
  <c r="O323" i="8"/>
  <c r="O338" i="8"/>
  <c r="Q312" i="8"/>
  <c r="O347" i="8"/>
  <c r="O433" i="8"/>
  <c r="O298" i="8"/>
  <c r="O363" i="8"/>
  <c r="Q304" i="8"/>
  <c r="O417" i="8"/>
  <c r="Q345" i="8"/>
  <c r="O330" i="8"/>
  <c r="O387" i="8"/>
  <c r="O361" i="8"/>
  <c r="O418" i="8"/>
  <c r="Q392" i="8"/>
  <c r="O378" i="8"/>
  <c r="Q326" i="8"/>
  <c r="Q369" i="8"/>
  <c r="O299" i="8"/>
  <c r="O395" i="8"/>
  <c r="O366" i="8"/>
  <c r="O362" i="8"/>
  <c r="O369" i="8"/>
  <c r="O386" i="8"/>
  <c r="Q373" i="8"/>
  <c r="Q357" i="8"/>
  <c r="O331" i="8"/>
  <c r="Q374" i="8"/>
  <c r="O434" i="8"/>
  <c r="Q297" i="8"/>
  <c r="P301" i="8"/>
  <c r="O322" i="8"/>
  <c r="O370" i="8"/>
  <c r="Q329" i="8"/>
  <c r="O391" i="8"/>
  <c r="O374" i="8"/>
  <c r="Q321" i="8"/>
  <c r="K107" i="6"/>
  <c r="B681" i="7"/>
  <c r="J109" i="6"/>
  <c r="K109" i="6" s="1"/>
  <c r="K106" i="6"/>
  <c r="K111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Z147" i="6"/>
  <c r="AB150" i="6"/>
  <c r="Z150" i="6"/>
  <c r="AB149" i="6"/>
  <c r="AB148" i="6"/>
  <c r="Z148" i="6"/>
  <c r="U149" i="6"/>
  <c r="U150" i="6"/>
  <c r="U148" i="6"/>
  <c r="V150" i="6"/>
  <c r="V149" i="6"/>
  <c r="V148" i="6"/>
  <c r="T189" i="6"/>
  <c r="R189" i="6"/>
  <c r="F104" i="6"/>
  <c r="F103" i="6"/>
  <c r="F102" i="6"/>
  <c r="E102" i="6"/>
  <c r="E103" i="6"/>
  <c r="E104" i="6"/>
  <c r="J100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707" i="7"/>
  <c r="H483" i="7"/>
  <c r="D483" i="7"/>
  <c r="H482" i="7"/>
  <c r="D482" i="7"/>
  <c r="D474" i="7"/>
  <c r="D473" i="7"/>
  <c r="H473" i="7"/>
  <c r="I473" i="7"/>
  <c r="J473" i="7" s="1"/>
  <c r="H474" i="7"/>
  <c r="J19" i="7"/>
  <c r="H469" i="7"/>
  <c r="D470" i="7"/>
  <c r="D469" i="7"/>
  <c r="I669" i="7"/>
  <c r="J669" i="7"/>
  <c r="F469" i="7"/>
  <c r="I469" i="7"/>
  <c r="F470" i="7"/>
  <c r="I90" i="7"/>
  <c r="H17" i="7"/>
  <c r="H470" i="7"/>
  <c r="I470" i="7"/>
  <c r="J90" i="7"/>
  <c r="I474" i="7"/>
  <c r="J474" i="7"/>
  <c r="I483" i="7"/>
  <c r="J483" i="7"/>
  <c r="I482" i="7"/>
  <c r="J482" i="7" s="1"/>
  <c r="Q356" i="8" l="1"/>
  <c r="Q302" i="8"/>
  <c r="U8" i="8"/>
  <c r="I7" i="8"/>
  <c r="Q344" i="8"/>
  <c r="Q327" i="8"/>
  <c r="Q398" i="8"/>
  <c r="Q351" i="8"/>
  <c r="Q350" i="8"/>
  <c r="Q310" i="8"/>
  <c r="Q364" i="8"/>
  <c r="Q335" i="8"/>
  <c r="Q295" i="8"/>
  <c r="O409" i="8"/>
  <c r="O467" i="8" s="1"/>
  <c r="Q322" i="8"/>
  <c r="Q330" i="8"/>
  <c r="Q372" i="8"/>
  <c r="P319" i="8"/>
  <c r="Q294" i="8"/>
  <c r="Q318" i="8"/>
  <c r="Q341" i="8"/>
  <c r="Q389" i="8"/>
  <c r="Q319" i="8"/>
  <c r="Q342" i="8"/>
  <c r="Q303" i="8"/>
  <c r="Q348" i="8"/>
  <c r="Q338" i="8"/>
  <c r="Q390" i="8"/>
  <c r="Q343" i="8"/>
  <c r="Q323" i="8"/>
  <c r="D798" i="2"/>
  <c r="Q427" i="8"/>
  <c r="O445" i="8"/>
  <c r="Q362" i="8"/>
  <c r="O491" i="8"/>
  <c r="Q370" i="8"/>
  <c r="Q417" i="8"/>
  <c r="Q387" i="8"/>
  <c r="Q415" i="8"/>
  <c r="Q450" i="8"/>
  <c r="O421" i="8"/>
  <c r="Q433" i="8"/>
  <c r="Q371" i="8"/>
  <c r="P384" i="8"/>
  <c r="O484" i="8"/>
  <c r="Q440" i="8"/>
  <c r="O429" i="8"/>
  <c r="O500" i="8"/>
  <c r="O459" i="8"/>
  <c r="O372" i="8"/>
  <c r="Q394" i="8"/>
  <c r="O509" i="8"/>
  <c r="O525" i="8"/>
  <c r="Q378" i="8"/>
  <c r="O425" i="8"/>
  <c r="O411" i="8"/>
  <c r="O501" i="8"/>
  <c r="Q395" i="8"/>
  <c r="Q403" i="8"/>
  <c r="O461" i="8"/>
  <c r="O524" i="8"/>
  <c r="Q354" i="8"/>
  <c r="O506" i="8"/>
  <c r="Q416" i="8"/>
  <c r="Q465" i="8"/>
  <c r="O460" i="8"/>
  <c r="P360" i="8"/>
  <c r="Q431" i="8"/>
  <c r="O476" i="8"/>
  <c r="O356" i="8"/>
  <c r="O381" i="8"/>
  <c r="O397" i="8"/>
  <c r="O396" i="8"/>
  <c r="O373" i="8"/>
  <c r="Q432" i="8"/>
  <c r="O444" i="8"/>
  <c r="O405" i="8"/>
  <c r="Q462" i="8"/>
  <c r="Q424" i="8"/>
  <c r="Q423" i="8"/>
  <c r="Q449" i="8"/>
  <c r="O499" i="8"/>
  <c r="O435" i="8"/>
  <c r="O522" i="8"/>
  <c r="O352" i="8"/>
  <c r="Q363" i="8"/>
  <c r="O523" i="8"/>
  <c r="O404" i="8"/>
  <c r="O357" i="8"/>
  <c r="O436" i="8"/>
  <c r="O419" i="8"/>
  <c r="O475" i="8"/>
  <c r="O413" i="8"/>
  <c r="O365" i="8"/>
  <c r="Q463" i="8"/>
  <c r="O416" i="8"/>
  <c r="O492" i="8"/>
  <c r="O420" i="8"/>
  <c r="Q379" i="8"/>
  <c r="P359" i="8"/>
  <c r="Q355" i="8"/>
  <c r="O389" i="8"/>
  <c r="O427" i="8"/>
  <c r="O424" i="8"/>
  <c r="O364" i="8"/>
  <c r="O452" i="8"/>
  <c r="O470" i="8"/>
  <c r="Q441" i="8"/>
  <c r="Q425" i="8"/>
  <c r="O516" i="8"/>
  <c r="O457" i="8"/>
  <c r="O437" i="8"/>
  <c r="Q386" i="8"/>
  <c r="O514" i="8"/>
  <c r="O508" i="8"/>
  <c r="O453" i="8"/>
  <c r="Q384" i="8"/>
  <c r="O388" i="8"/>
  <c r="O432" i="8"/>
  <c r="O428" i="8"/>
  <c r="O449" i="8"/>
  <c r="O380" i="8"/>
  <c r="O440" i="8"/>
  <c r="Q455" i="8"/>
  <c r="B682" i="7"/>
  <c r="B683" i="7" s="1"/>
  <c r="B684" i="7" s="1"/>
  <c r="B708" i="7"/>
  <c r="B709" i="7" s="1"/>
  <c r="S47" i="7"/>
  <c r="S42" i="7"/>
  <c r="AA496" i="2"/>
  <c r="AA497" i="2"/>
  <c r="AA498" i="2"/>
  <c r="AA495" i="2"/>
  <c r="D495" i="2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R188" i="6" s="1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R179" i="6" s="1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O169" i="6"/>
  <c r="R169" i="6" s="1"/>
  <c r="O168" i="6"/>
  <c r="R168" i="6" s="1"/>
  <c r="O167" i="6"/>
  <c r="R167" i="6" s="1"/>
  <c r="O166" i="6"/>
  <c r="R166" i="6" s="1"/>
  <c r="O165" i="6"/>
  <c r="O164" i="6"/>
  <c r="R164" i="6" s="1"/>
  <c r="O163" i="6"/>
  <c r="R163" i="6" s="1"/>
  <c r="O162" i="6"/>
  <c r="O161" i="6"/>
  <c r="R161" i="6" s="1"/>
  <c r="O159" i="6"/>
  <c r="R159" i="6" s="1"/>
  <c r="O158" i="6"/>
  <c r="O157" i="6"/>
  <c r="R157" i="6" s="1"/>
  <c r="O156" i="6"/>
  <c r="R156" i="6" s="1"/>
  <c r="O155" i="6"/>
  <c r="O154" i="6"/>
  <c r="O153" i="6"/>
  <c r="R153" i="6" s="1"/>
  <c r="O152" i="6"/>
  <c r="O151" i="6"/>
  <c r="R151" i="6" s="1"/>
  <c r="O150" i="6"/>
  <c r="R150" i="6" s="1"/>
  <c r="O149" i="6"/>
  <c r="R149" i="6" s="1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R158" i="6"/>
  <c r="R162" i="6"/>
  <c r="R165" i="6"/>
  <c r="R170" i="6"/>
  <c r="R172" i="6"/>
  <c r="R178" i="6"/>
  <c r="R180" i="6"/>
  <c r="R186" i="6"/>
  <c r="R187" i="6"/>
  <c r="R147" i="6"/>
  <c r="R148" i="6"/>
  <c r="R152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7" i="7"/>
  <c r="B48" i="7" s="1"/>
  <c r="B49" i="7" s="1"/>
  <c r="B50" i="7" s="1"/>
  <c r="B42" i="7"/>
  <c r="B699" i="7"/>
  <c r="B694" i="7"/>
  <c r="B695" i="7" s="1"/>
  <c r="B696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F236" i="6"/>
  <c r="F235" i="6"/>
  <c r="F234" i="6"/>
  <c r="E235" i="6"/>
  <c r="E236" i="6"/>
  <c r="E234" i="6"/>
  <c r="Y464" i="2"/>
  <c r="Y468" i="2" s="1"/>
  <c r="Y463" i="2"/>
  <c r="Y467" i="2" s="1"/>
  <c r="Y462" i="2"/>
  <c r="Y466" i="2" s="1"/>
  <c r="Y461" i="2"/>
  <c r="B137" i="7"/>
  <c r="B13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1" i="6"/>
  <c r="Y428" i="2"/>
  <c r="Y432" i="2" s="1"/>
  <c r="AA508" i="2" s="1"/>
  <c r="Y426" i="2"/>
  <c r="Y430" i="2" s="1"/>
  <c r="Y425" i="2"/>
  <c r="AA501" i="2" s="1"/>
  <c r="Y424" i="2"/>
  <c r="AA500" i="2" s="1"/>
  <c r="Y423" i="2"/>
  <c r="Y427" i="2" s="1"/>
  <c r="D420" i="2"/>
  <c r="D496" i="2" s="1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J117" i="6"/>
  <c r="J118" i="6"/>
  <c r="J119" i="6"/>
  <c r="J120" i="6"/>
  <c r="J121" i="6"/>
  <c r="J122" i="6"/>
  <c r="J123" i="6"/>
  <c r="J124" i="6"/>
  <c r="J125" i="6"/>
  <c r="J126" i="6"/>
  <c r="J127" i="6"/>
  <c r="K127" i="6"/>
  <c r="J128" i="6"/>
  <c r="J129" i="6"/>
  <c r="J130" i="6"/>
  <c r="J131" i="6"/>
  <c r="K131" i="6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H487" i="7"/>
  <c r="F487" i="7"/>
  <c r="I487" i="7"/>
  <c r="H488" i="7"/>
  <c r="F488" i="7"/>
  <c r="J487" i="7"/>
  <c r="D488" i="7"/>
  <c r="D487" i="7"/>
  <c r="D478" i="7"/>
  <c r="F478" i="7"/>
  <c r="H478" i="7"/>
  <c r="J469" i="7"/>
  <c r="H47" i="7"/>
  <c r="J470" i="7"/>
  <c r="H699" i="7"/>
  <c r="H93" i="7"/>
  <c r="I709" i="7"/>
  <c r="I17" i="7"/>
  <c r="H42" i="7"/>
  <c r="H709" i="7"/>
  <c r="I478" i="7"/>
  <c r="J478" i="7"/>
  <c r="I488" i="7"/>
  <c r="J488" i="7"/>
  <c r="Q448" i="8" l="1"/>
  <c r="P377" i="8"/>
  <c r="Q430" i="8"/>
  <c r="Q408" i="8"/>
  <c r="Q406" i="8"/>
  <c r="Q377" i="8"/>
  <c r="Q422" i="8"/>
  <c r="Q381" i="8"/>
  <c r="Q376" i="8"/>
  <c r="Q388" i="8"/>
  <c r="Q402" i="8"/>
  <c r="Q361" i="8"/>
  <c r="Q447" i="8"/>
  <c r="Q368" i="8"/>
  <c r="Q409" i="8"/>
  <c r="Q380" i="8"/>
  <c r="Q353" i="8"/>
  <c r="Q360" i="8"/>
  <c r="Q401" i="8"/>
  <c r="Q352" i="8"/>
  <c r="Q396" i="8"/>
  <c r="Q393" i="8"/>
  <c r="U9" i="8"/>
  <c r="I8" i="8"/>
  <c r="Q414" i="8"/>
  <c r="Q400" i="8"/>
  <c r="Q399" i="8"/>
  <c r="Q456" i="8"/>
  <c r="Q385" i="8"/>
  <c r="D799" i="2"/>
  <c r="O515" i="8"/>
  <c r="O486" i="8"/>
  <c r="O511" i="8"/>
  <c r="Q444" i="8"/>
  <c r="O510" i="8"/>
  <c r="O482" i="8"/>
  <c r="O423" i="8"/>
  <c r="O477" i="8"/>
  <c r="Q421" i="8"/>
  <c r="Q481" i="8"/>
  <c r="O454" i="8"/>
  <c r="Q453" i="8"/>
  <c r="Q436" i="8"/>
  <c r="Q452" i="8"/>
  <c r="P442" i="8"/>
  <c r="Q508" i="8"/>
  <c r="Q445" i="8"/>
  <c r="Q420" i="8"/>
  <c r="O493" i="8"/>
  <c r="Q482" i="8"/>
  <c r="O439" i="8"/>
  <c r="Q489" i="8"/>
  <c r="Q523" i="8"/>
  <c r="O487" i="8"/>
  <c r="O503" i="8"/>
  <c r="O471" i="8"/>
  <c r="O494" i="8"/>
  <c r="O410" i="8"/>
  <c r="O502" i="8"/>
  <c r="O519" i="8"/>
  <c r="O559" i="8"/>
  <c r="O430" i="8"/>
  <c r="Q429" i="8"/>
  <c r="Q475" i="8"/>
  <c r="O485" i="8"/>
  <c r="O580" i="8"/>
  <c r="Q490" i="8"/>
  <c r="P418" i="8"/>
  <c r="Q474" i="8"/>
  <c r="O469" i="8"/>
  <c r="Q498" i="8"/>
  <c r="Q491" i="8"/>
  <c r="O490" i="8"/>
  <c r="O566" i="8"/>
  <c r="O495" i="8"/>
  <c r="Q483" i="8"/>
  <c r="O572" i="8"/>
  <c r="Q499" i="8"/>
  <c r="O474" i="8"/>
  <c r="O415" i="8"/>
  <c r="O462" i="8"/>
  <c r="O557" i="8"/>
  <c r="Q520" i="8"/>
  <c r="O414" i="8"/>
  <c r="O564" i="8"/>
  <c r="Q461" i="8"/>
  <c r="O517" i="8"/>
  <c r="Q473" i="8"/>
  <c r="Q428" i="8"/>
  <c r="Q485" i="8"/>
  <c r="O438" i="8"/>
  <c r="O446" i="8"/>
  <c r="O455" i="8"/>
  <c r="O518" i="8"/>
  <c r="P417" i="8"/>
  <c r="O550" i="8"/>
  <c r="Q513" i="8"/>
  <c r="O507" i="8"/>
  <c r="Q442" i="8"/>
  <c r="O574" i="8"/>
  <c r="O422" i="8"/>
  <c r="O447" i="8"/>
  <c r="Q437" i="8"/>
  <c r="Q521" i="8"/>
  <c r="O528" i="8"/>
  <c r="O533" i="8"/>
  <c r="O581" i="8"/>
  <c r="Q507" i="8"/>
  <c r="O463" i="8"/>
  <c r="O431" i="8"/>
  <c r="O483" i="8"/>
  <c r="O567" i="8"/>
  <c r="O558" i="8"/>
  <c r="O542" i="8"/>
  <c r="O479" i="8"/>
  <c r="O549" i="8"/>
  <c r="O498" i="8"/>
  <c r="Q413" i="8"/>
  <c r="O478" i="8"/>
  <c r="O534" i="8"/>
  <c r="Q412" i="8"/>
  <c r="O582" i="8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5" i="2" s="1"/>
  <c r="Y434" i="2"/>
  <c r="AA510" i="2" s="1"/>
  <c r="AA506" i="2"/>
  <c r="Y431" i="2"/>
  <c r="AA507" i="2" s="1"/>
  <c r="AA503" i="2"/>
  <c r="AA499" i="2"/>
  <c r="D499" i="2"/>
  <c r="Y465" i="2"/>
  <c r="AA561" i="2" s="1"/>
  <c r="AA504" i="2"/>
  <c r="D521" i="2"/>
  <c r="AA502" i="2"/>
  <c r="D511" i="2"/>
  <c r="D503" i="2"/>
  <c r="B710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75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K183" i="6"/>
  <c r="K187" i="6"/>
  <c r="B700" i="7"/>
  <c r="B701" i="7" s="1"/>
  <c r="B702" i="7" s="1"/>
  <c r="B43" i="7"/>
  <c r="B44" i="7" s="1"/>
  <c r="B45" i="7" s="1"/>
  <c r="B697" i="7"/>
  <c r="B139" i="7"/>
  <c r="B140" i="7" s="1"/>
  <c r="Y470" i="2"/>
  <c r="Y471" i="2"/>
  <c r="Y472" i="2"/>
  <c r="K159" i="6"/>
  <c r="K189" i="6"/>
  <c r="Y435" i="2"/>
  <c r="AA511" i="2" s="1"/>
  <c r="Y436" i="2"/>
  <c r="AA512" i="2" s="1"/>
  <c r="Y438" i="2"/>
  <c r="AA514" i="2" s="1"/>
  <c r="Y433" i="2"/>
  <c r="AA509" i="2" s="1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86" i="6"/>
  <c r="K173" i="6"/>
  <c r="K154" i="6"/>
  <c r="K147" i="6"/>
  <c r="K166" i="6"/>
  <c r="K153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667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9" i="6"/>
  <c r="R95" i="6"/>
  <c r="R106" i="6"/>
  <c r="R124" i="6"/>
  <c r="R125" i="6"/>
  <c r="R130" i="6"/>
  <c r="R135" i="6"/>
  <c r="R140" i="6"/>
  <c r="R146" i="6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R131" i="6" s="1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H479" i="7"/>
  <c r="F479" i="7"/>
  <c r="D479" i="7"/>
  <c r="H137" i="7"/>
  <c r="J17" i="7"/>
  <c r="J709" i="7"/>
  <c r="I42" i="7"/>
  <c r="I47" i="7"/>
  <c r="I699" i="7"/>
  <c r="H694" i="7"/>
  <c r="J699" i="7"/>
  <c r="I93" i="7"/>
  <c r="J93" i="7" s="1"/>
  <c r="I479" i="7"/>
  <c r="J479" i="7"/>
  <c r="U10" i="8" l="1"/>
  <c r="I9" i="8"/>
  <c r="Q411" i="8"/>
  <c r="Q419" i="8"/>
  <c r="Q460" i="8"/>
  <c r="Q439" i="8"/>
  <c r="Q435" i="8"/>
  <c r="P435" i="8"/>
  <c r="Q514" i="8"/>
  <c r="Q451" i="8"/>
  <c r="Q467" i="8"/>
  <c r="Q506" i="8"/>
  <c r="D519" i="2"/>
  <c r="D498" i="2"/>
  <c r="D500" i="2"/>
  <c r="Q438" i="8"/>
  <c r="Q466" i="8"/>
  <c r="D522" i="2"/>
  <c r="Q457" i="8"/>
  <c r="Q426" i="8"/>
  <c r="Q446" i="8"/>
  <c r="Q464" i="8"/>
  <c r="D504" i="2"/>
  <c r="AA570" i="2"/>
  <c r="Q454" i="8"/>
  <c r="Q410" i="8"/>
  <c r="Y469" i="2"/>
  <c r="D502" i="2"/>
  <c r="D497" i="2"/>
  <c r="AA563" i="2"/>
  <c r="Q443" i="8"/>
  <c r="Q472" i="8"/>
  <c r="Q418" i="8"/>
  <c r="Q434" i="8"/>
  <c r="Q488" i="8"/>
  <c r="D510" i="2"/>
  <c r="D505" i="2"/>
  <c r="AA534" i="2"/>
  <c r="Q458" i="8"/>
  <c r="Q505" i="8"/>
  <c r="Q480" i="8"/>
  <c r="D526" i="2"/>
  <c r="D513" i="2"/>
  <c r="AA575" i="2"/>
  <c r="Q459" i="8"/>
  <c r="D800" i="2"/>
  <c r="D512" i="2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O565" i="8"/>
  <c r="O480" i="8"/>
  <c r="Q571" i="8"/>
  <c r="O576" i="8"/>
  <c r="O473" i="8"/>
  <c r="Q533" i="8"/>
  <c r="O577" i="8"/>
  <c r="O569" i="8"/>
  <c r="Q543" i="8"/>
  <c r="O472" i="8"/>
  <c r="Q541" i="8"/>
  <c r="Q549" i="8"/>
  <c r="P476" i="8"/>
  <c r="O560" i="8"/>
  <c r="O529" i="8"/>
  <c r="Q581" i="8"/>
  <c r="O551" i="8"/>
  <c r="P500" i="8"/>
  <c r="Q511" i="8"/>
  <c r="Q479" i="8"/>
  <c r="O540" i="8"/>
  <c r="O568" i="8"/>
  <c r="Q470" i="8"/>
  <c r="O556" i="8"/>
  <c r="O537" i="8"/>
  <c r="O541" i="8"/>
  <c r="O521" i="8"/>
  <c r="Q579" i="8"/>
  <c r="Q578" i="8"/>
  <c r="Q487" i="8"/>
  <c r="O468" i="8"/>
  <c r="O513" i="8"/>
  <c r="Q486" i="8"/>
  <c r="Q519" i="8"/>
  <c r="O532" i="8"/>
  <c r="O553" i="8"/>
  <c r="Q556" i="8"/>
  <c r="Q548" i="8"/>
  <c r="O543" i="8"/>
  <c r="O561" i="8"/>
  <c r="Q547" i="8"/>
  <c r="Q478" i="8"/>
  <c r="O512" i="8"/>
  <c r="O544" i="8"/>
  <c r="O536" i="8"/>
  <c r="Q565" i="8"/>
  <c r="Q495" i="8"/>
  <c r="Q500" i="8"/>
  <c r="P475" i="8"/>
  <c r="O488" i="8"/>
  <c r="O497" i="8"/>
  <c r="Q503" i="8"/>
  <c r="Q510" i="8"/>
  <c r="Q471" i="8"/>
  <c r="O505" i="8"/>
  <c r="O504" i="8"/>
  <c r="Q531" i="8"/>
  <c r="Q557" i="8"/>
  <c r="O527" i="8"/>
  <c r="Q539" i="8"/>
  <c r="O535" i="8"/>
  <c r="O573" i="8"/>
  <c r="O481" i="8"/>
  <c r="O489" i="8"/>
  <c r="O496" i="8"/>
  <c r="O575" i="8"/>
  <c r="O520" i="8"/>
  <c r="O548" i="8"/>
  <c r="Q532" i="8"/>
  <c r="O552" i="8"/>
  <c r="O545" i="8"/>
  <c r="Q540" i="8"/>
  <c r="Q566" i="8"/>
  <c r="Q494" i="8"/>
  <c r="Q502" i="8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41" i="7"/>
  <c r="B142" i="7" s="1"/>
  <c r="Y476" i="2"/>
  <c r="Y475" i="2"/>
  <c r="Y474" i="2"/>
  <c r="Y473" i="2"/>
  <c r="B95" i="7"/>
  <c r="Y437" i="2"/>
  <c r="AA513" i="2" s="1"/>
  <c r="Y442" i="2"/>
  <c r="AA518" i="2" s="1"/>
  <c r="Y440" i="2"/>
  <c r="AA516" i="2" s="1"/>
  <c r="Y439" i="2"/>
  <c r="AA515" i="2" s="1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137" i="7"/>
  <c r="J42" i="7"/>
  <c r="J47" i="7"/>
  <c r="I701" i="7"/>
  <c r="H94" i="7"/>
  <c r="H700" i="7"/>
  <c r="I710" i="7"/>
  <c r="H701" i="7"/>
  <c r="I700" i="7"/>
  <c r="H710" i="7"/>
  <c r="J710" i="7" s="1"/>
  <c r="I694" i="7"/>
  <c r="J694" i="7" s="1"/>
  <c r="I94" i="7"/>
  <c r="I95" i="7"/>
  <c r="Q501" i="8" l="1"/>
  <c r="Q468" i="8"/>
  <c r="Q572" i="8"/>
  <c r="Q497" i="8"/>
  <c r="Q563" i="8"/>
  <c r="Q469" i="8"/>
  <c r="Q512" i="8"/>
  <c r="Q522" i="8"/>
  <c r="Q515" i="8"/>
  <c r="Q509" i="8"/>
  <c r="Q518" i="8"/>
  <c r="Q516" i="8"/>
  <c r="Q476" i="8"/>
  <c r="Q496" i="8"/>
  <c r="Q564" i="8"/>
  <c r="U11" i="8"/>
  <c r="I10" i="8"/>
  <c r="Q492" i="8"/>
  <c r="Q524" i="8"/>
  <c r="Q517" i="8"/>
  <c r="Q504" i="8"/>
  <c r="P493" i="8"/>
  <c r="Q477" i="8"/>
  <c r="Q530" i="8"/>
  <c r="Q493" i="8"/>
  <c r="Q538" i="8"/>
  <c r="Q546" i="8"/>
  <c r="Q484" i="8"/>
  <c r="Q525" i="8"/>
  <c r="D801" i="2"/>
  <c r="O555" i="8"/>
  <c r="P533" i="8"/>
  <c r="O547" i="8"/>
  <c r="Q560" i="8"/>
  <c r="O579" i="8"/>
  <c r="P534" i="8"/>
  <c r="O554" i="8"/>
  <c r="Q558" i="8"/>
  <c r="O562" i="8"/>
  <c r="O546" i="8"/>
  <c r="Q553" i="8"/>
  <c r="Q536" i="8"/>
  <c r="Q577" i="8"/>
  <c r="Q568" i="8"/>
  <c r="O526" i="8"/>
  <c r="O563" i="8"/>
  <c r="Q561" i="8"/>
  <c r="Q537" i="8"/>
  <c r="Q544" i="8"/>
  <c r="Q545" i="8"/>
  <c r="Q528" i="8"/>
  <c r="Q569" i="8"/>
  <c r="O578" i="8"/>
  <c r="O538" i="8"/>
  <c r="Q552" i="8"/>
  <c r="O571" i="8"/>
  <c r="O539" i="8"/>
  <c r="Q529" i="8"/>
  <c r="O570" i="8"/>
  <c r="P558" i="8"/>
  <c r="O530" i="8"/>
  <c r="O531" i="8"/>
  <c r="Y477" i="2"/>
  <c r="AA634" i="2" s="1"/>
  <c r="Y478" i="2"/>
  <c r="Y479" i="2"/>
  <c r="Y480" i="2"/>
  <c r="B143" i="7"/>
  <c r="B96" i="7"/>
  <c r="Y443" i="2"/>
  <c r="AA519" i="2" s="1"/>
  <c r="Y444" i="2"/>
  <c r="AA520" i="2" s="1"/>
  <c r="Y446" i="2"/>
  <c r="AA522" i="2" s="1"/>
  <c r="Y441" i="2"/>
  <c r="AA517" i="2" s="1"/>
  <c r="B2" i="3"/>
  <c r="S30" i="7"/>
  <c r="S26" i="7"/>
  <c r="B25" i="7"/>
  <c r="B687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55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94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I702" i="7"/>
  <c r="H707" i="7"/>
  <c r="J700" i="7"/>
  <c r="H15" i="7"/>
  <c r="H96" i="7"/>
  <c r="H677" i="7"/>
  <c r="J95" i="7"/>
  <c r="J137" i="7"/>
  <c r="H95" i="7"/>
  <c r="H667" i="7"/>
  <c r="J94" i="7"/>
  <c r="J701" i="7"/>
  <c r="H702" i="7"/>
  <c r="H55" i="7"/>
  <c r="I96" i="7"/>
  <c r="Q551" i="8" l="1"/>
  <c r="Q582" i="8"/>
  <c r="U12" i="8"/>
  <c r="I11" i="8"/>
  <c r="Q574" i="8"/>
  <c r="Q580" i="8"/>
  <c r="Q559" i="8"/>
  <c r="Q555" i="8"/>
  <c r="P551" i="8"/>
  <c r="Q567" i="8"/>
  <c r="Q576" i="8"/>
  <c r="Q562" i="8"/>
  <c r="Q550" i="8"/>
  <c r="Q570" i="8"/>
  <c r="Q527" i="8"/>
  <c r="Q554" i="8"/>
  <c r="Q542" i="8"/>
  <c r="Q535" i="8"/>
  <c r="Q575" i="8"/>
  <c r="Q534" i="8"/>
  <c r="Q573" i="8"/>
  <c r="Q526" i="8"/>
  <c r="D802" i="2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6" i="7"/>
  <c r="B27" i="7" s="1"/>
  <c r="B56" i="7"/>
  <c r="B57" i="7" s="1"/>
  <c r="B688" i="7"/>
  <c r="Y484" i="2"/>
  <c r="Y483" i="2"/>
  <c r="Y482" i="2"/>
  <c r="Y481" i="2"/>
  <c r="B144" i="7"/>
  <c r="B97" i="7"/>
  <c r="B98" i="7" s="1"/>
  <c r="Y450" i="2"/>
  <c r="AA526" i="2" s="1"/>
  <c r="Y445" i="2"/>
  <c r="AA521" i="2" s="1"/>
  <c r="Y448" i="2"/>
  <c r="AA524" i="2" s="1"/>
  <c r="Y447" i="2"/>
  <c r="AA523" i="2" s="1"/>
  <c r="D37" i="2"/>
  <c r="D95" i="2" s="1"/>
  <c r="D153" i="2" s="1"/>
  <c r="D320" i="2"/>
  <c r="D378" i="2" s="1"/>
  <c r="Y25" i="2"/>
  <c r="AA83" i="2" s="1"/>
  <c r="AA141" i="2" s="1"/>
  <c r="AA314" i="2"/>
  <c r="AA372" i="2" s="1"/>
  <c r="K90" i="6"/>
  <c r="K89" i="6"/>
  <c r="K11" i="6"/>
  <c r="K81" i="6"/>
  <c r="B495" i="7"/>
  <c r="B496" i="7" s="1"/>
  <c r="D238" i="2"/>
  <c r="D236" i="2"/>
  <c r="D237" i="2"/>
  <c r="D239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25" i="7"/>
  <c r="D302" i="2"/>
  <c r="D301" i="2"/>
  <c r="D300" i="2"/>
  <c r="D299" i="2"/>
  <c r="D78" i="2"/>
  <c r="D136" i="2" s="1"/>
  <c r="AA72" i="2"/>
  <c r="AA130" i="2" s="1"/>
  <c r="S60" i="7"/>
  <c r="S53" i="7" s="1"/>
  <c r="S35" i="7"/>
  <c r="H705" i="7"/>
  <c r="H665" i="7"/>
  <c r="B712" i="7"/>
  <c r="B60" i="7"/>
  <c r="B35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J96" i="7"/>
  <c r="I15" i="7"/>
  <c r="H25" i="7"/>
  <c r="D496" i="7"/>
  <c r="I57" i="7"/>
  <c r="J98" i="7"/>
  <c r="H57" i="7"/>
  <c r="I707" i="7"/>
  <c r="I677" i="7"/>
  <c r="D494" i="7"/>
  <c r="J702" i="7"/>
  <c r="H35" i="7"/>
  <c r="H687" i="7"/>
  <c r="I55" i="7"/>
  <c r="I667" i="7"/>
  <c r="U13" i="8" l="1"/>
  <c r="I12" i="8"/>
  <c r="D803" i="2"/>
  <c r="AA262" i="2"/>
  <c r="AA199" i="2"/>
  <c r="S13" i="7"/>
  <c r="S11" i="7" s="1"/>
  <c r="B713" i="7"/>
  <c r="B714" i="7" s="1"/>
  <c r="B715" i="7" s="1"/>
  <c r="B58" i="7"/>
  <c r="B28" i="7"/>
  <c r="B29" i="7" s="1"/>
  <c r="B36" i="7"/>
  <c r="B37" i="7" s="1"/>
  <c r="Y486" i="2"/>
  <c r="Y485" i="2"/>
  <c r="Y487" i="2"/>
  <c r="Y488" i="2"/>
  <c r="B145" i="7"/>
  <c r="B99" i="7"/>
  <c r="B100" i="7" s="1"/>
  <c r="Y451" i="2"/>
  <c r="AA527" i="2" s="1"/>
  <c r="Y452" i="2"/>
  <c r="AA528" i="2" s="1"/>
  <c r="Y449" i="2"/>
  <c r="AA525" i="2" s="1"/>
  <c r="Y454" i="2"/>
  <c r="AA530" i="2" s="1"/>
  <c r="D54" i="2"/>
  <c r="D337" i="2"/>
  <c r="D395" i="2" s="1"/>
  <c r="Y36" i="2"/>
  <c r="AA325" i="2"/>
  <c r="AA383" i="2" s="1"/>
  <c r="B497" i="7"/>
  <c r="B689" i="7"/>
  <c r="B61" i="7"/>
  <c r="B62" i="7" s="1"/>
  <c r="B63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Y4" i="2"/>
  <c r="D4" i="2"/>
  <c r="D497" i="7"/>
  <c r="I98" i="7"/>
  <c r="I25" i="7"/>
  <c r="D495" i="7"/>
  <c r="J57" i="7"/>
  <c r="J99" i="7"/>
  <c r="H97" i="7"/>
  <c r="J667" i="7"/>
  <c r="H98" i="7"/>
  <c r="J97" i="7"/>
  <c r="J15" i="7"/>
  <c r="I97" i="7"/>
  <c r="J707" i="7"/>
  <c r="I687" i="7"/>
  <c r="H712" i="7"/>
  <c r="J55" i="7"/>
  <c r="I35" i="7"/>
  <c r="J677" i="7"/>
  <c r="J100" i="7"/>
  <c r="U14" i="8" l="1"/>
  <c r="I13" i="8"/>
  <c r="D804" i="2"/>
  <c r="AA273" i="2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30" i="7"/>
  <c r="B31" i="7" s="1"/>
  <c r="B690" i="7"/>
  <c r="B691" i="7" s="1"/>
  <c r="B692" i="7" s="1"/>
  <c r="Y492" i="2"/>
  <c r="Y491" i="2"/>
  <c r="Y489" i="2"/>
  <c r="Y490" i="2"/>
  <c r="B146" i="7"/>
  <c r="Y456" i="2"/>
  <c r="AA532" i="2" s="1"/>
  <c r="Y453" i="2"/>
  <c r="AA529" i="2" s="1"/>
  <c r="Y455" i="2"/>
  <c r="AA531" i="2" s="1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101" i="7"/>
  <c r="B498" i="7"/>
  <c r="B38" i="7"/>
  <c r="B64" i="7"/>
  <c r="B716" i="7"/>
  <c r="Y15" i="2"/>
  <c r="AA62" i="2"/>
  <c r="AA120" i="2" s="1"/>
  <c r="AA63" i="2"/>
  <c r="AA121" i="2" s="1"/>
  <c r="Y6" i="2"/>
  <c r="Y16" i="2"/>
  <c r="D5" i="2"/>
  <c r="D21" i="2"/>
  <c r="Y7" i="2"/>
  <c r="I100" i="7"/>
  <c r="H99" i="7"/>
  <c r="J35" i="7"/>
  <c r="I58" i="7"/>
  <c r="J25" i="7"/>
  <c r="H688" i="7"/>
  <c r="H100" i="7"/>
  <c r="I99" i="7"/>
  <c r="J687" i="7"/>
  <c r="H58" i="7"/>
  <c r="H683" i="7"/>
  <c r="I712" i="7"/>
  <c r="H101" i="7"/>
  <c r="I683" i="7"/>
  <c r="I688" i="7"/>
  <c r="D498" i="7"/>
  <c r="U15" i="8" l="1"/>
  <c r="I14" i="8"/>
  <c r="D805" i="2"/>
  <c r="AA315" i="2"/>
  <c r="AA373" i="2" s="1"/>
  <c r="AA252" i="2"/>
  <c r="AA189" i="2"/>
  <c r="AA307" i="2"/>
  <c r="AA365" i="2" s="1"/>
  <c r="AA181" i="2"/>
  <c r="AA244" i="2"/>
  <c r="AA316" i="2"/>
  <c r="AA374" i="2" s="1"/>
  <c r="AA253" i="2"/>
  <c r="AA190" i="2"/>
  <c r="AA221" i="2"/>
  <c r="AA284" i="2"/>
  <c r="AA306" i="2"/>
  <c r="AA364" i="2" s="1"/>
  <c r="AA243" i="2"/>
  <c r="AA180" i="2"/>
  <c r="B32" i="7"/>
  <c r="B39" i="7"/>
  <c r="Y494" i="2"/>
  <c r="Y493" i="2"/>
  <c r="AA698" i="2" s="1"/>
  <c r="B147" i="7"/>
  <c r="B148" i="7" s="1"/>
  <c r="B149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102" i="7"/>
  <c r="B103" i="7" s="1"/>
  <c r="B65" i="7"/>
  <c r="B717" i="7"/>
  <c r="Y9" i="2"/>
  <c r="B499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81" i="7"/>
  <c r="B249" i="7"/>
  <c r="J31" i="7"/>
  <c r="J684" i="7"/>
  <c r="I101" i="7"/>
  <c r="H102" i="7"/>
  <c r="J32" i="7"/>
  <c r="H32" i="7"/>
  <c r="H684" i="7"/>
  <c r="J683" i="7"/>
  <c r="I31" i="7"/>
  <c r="J712" i="7"/>
  <c r="J58" i="7"/>
  <c r="H103" i="7"/>
  <c r="H181" i="7"/>
  <c r="H689" i="7"/>
  <c r="I684" i="7"/>
  <c r="I689" i="7"/>
  <c r="H31" i="7"/>
  <c r="J688" i="7"/>
  <c r="J101" i="7"/>
  <c r="D499" i="7"/>
  <c r="AA85" i="8" l="1"/>
  <c r="AA83" i="8"/>
  <c r="AA61" i="8"/>
  <c r="AA8" i="8"/>
  <c r="AA26" i="8"/>
  <c r="AA7" i="8"/>
  <c r="AA66" i="8"/>
  <c r="AA74" i="8"/>
  <c r="AA64" i="8"/>
  <c r="AA16" i="8"/>
  <c r="AA9" i="8"/>
  <c r="AA3" i="8"/>
  <c r="AA14" i="8"/>
  <c r="AA4" i="8"/>
  <c r="AA47" i="8"/>
  <c r="AA17" i="8"/>
  <c r="AA58" i="8"/>
  <c r="AA76" i="8"/>
  <c r="AA94" i="8"/>
  <c r="AA6" i="8"/>
  <c r="AA27" i="8"/>
  <c r="AA5" i="8"/>
  <c r="AA75" i="8"/>
  <c r="AA67" i="8"/>
  <c r="AA84" i="8"/>
  <c r="AA15" i="8"/>
  <c r="AA72" i="8"/>
  <c r="AA18" i="8"/>
  <c r="AA131" i="8"/>
  <c r="AA65" i="8"/>
  <c r="AA141" i="8"/>
  <c r="AA191" i="8"/>
  <c r="AA130" i="8"/>
  <c r="AA119" i="8"/>
  <c r="AA122" i="8"/>
  <c r="AA124" i="8"/>
  <c r="AA73" i="8"/>
  <c r="AA134" i="8"/>
  <c r="AA125" i="8"/>
  <c r="AA200" i="8"/>
  <c r="AA62" i="8"/>
  <c r="AA152" i="8"/>
  <c r="AA133" i="8"/>
  <c r="AA143" i="8"/>
  <c r="AA142" i="8"/>
  <c r="AA25" i="8"/>
  <c r="AA132" i="8"/>
  <c r="AA123" i="8"/>
  <c r="AA192" i="8"/>
  <c r="AA63" i="8"/>
  <c r="AA183" i="8"/>
  <c r="AA105" i="8"/>
  <c r="AA163" i="8"/>
  <c r="AA116" i="8"/>
  <c r="AA174" i="8"/>
  <c r="AA120" i="8"/>
  <c r="AA189" i="8"/>
  <c r="AA190" i="8"/>
  <c r="AA182" i="8"/>
  <c r="AA177" i="8"/>
  <c r="AA188" i="8"/>
  <c r="AA241" i="8"/>
  <c r="AA257" i="8"/>
  <c r="AA250" i="8"/>
  <c r="AA249" i="8"/>
  <c r="AA121" i="8"/>
  <c r="AA201" i="8"/>
  <c r="AA199" i="8"/>
  <c r="AA258" i="8"/>
  <c r="AA210" i="8"/>
  <c r="AA181" i="8"/>
  <c r="AA36" i="8"/>
  <c r="AA180" i="8"/>
  <c r="AA221" i="8"/>
  <c r="AA238" i="8"/>
  <c r="AA246" i="8"/>
  <c r="AA317" i="8"/>
  <c r="AA178" i="8"/>
  <c r="AA247" i="8"/>
  <c r="AA316" i="8"/>
  <c r="AA179" i="8"/>
  <c r="AA299" i="8"/>
  <c r="AA248" i="8"/>
  <c r="AA235" i="8"/>
  <c r="AA315" i="8"/>
  <c r="AA259" i="8"/>
  <c r="AA279" i="8"/>
  <c r="AA240" i="8"/>
  <c r="AA268" i="8"/>
  <c r="AA239" i="8"/>
  <c r="AA232" i="8"/>
  <c r="AA308" i="8"/>
  <c r="AA307" i="8"/>
  <c r="AA298" i="8"/>
  <c r="AA304" i="8"/>
  <c r="AA297" i="8"/>
  <c r="AA305" i="8"/>
  <c r="AA375" i="8"/>
  <c r="AA236" i="8"/>
  <c r="AA373" i="8"/>
  <c r="AA326" i="8"/>
  <c r="AA237" i="8"/>
  <c r="AA293" i="8"/>
  <c r="AA365" i="8"/>
  <c r="AA357" i="8"/>
  <c r="AA366" i="8"/>
  <c r="AA296" i="8"/>
  <c r="AA306" i="8"/>
  <c r="AA290" i="8"/>
  <c r="AA337" i="8"/>
  <c r="AA374" i="8"/>
  <c r="AA364" i="8"/>
  <c r="AA363" i="8"/>
  <c r="AA423" i="8"/>
  <c r="AA356" i="8"/>
  <c r="AA432" i="8"/>
  <c r="AA294" i="8"/>
  <c r="AA348" i="8"/>
  <c r="AA395" i="8"/>
  <c r="AA433" i="8"/>
  <c r="AA431" i="8"/>
  <c r="AA424" i="8"/>
  <c r="AA355" i="8"/>
  <c r="AA354" i="8"/>
  <c r="AA351" i="8"/>
  <c r="AA415" i="8"/>
  <c r="AA384" i="8"/>
  <c r="AA295" i="8"/>
  <c r="AA362" i="8"/>
  <c r="AA414" i="8"/>
  <c r="AA453" i="8"/>
  <c r="AA481" i="8"/>
  <c r="AA490" i="8"/>
  <c r="AA352" i="8"/>
  <c r="AA489" i="8"/>
  <c r="AA442" i="8"/>
  <c r="AA482" i="8"/>
  <c r="AA483" i="8"/>
  <c r="AA406" i="8"/>
  <c r="AA421" i="8"/>
  <c r="AA473" i="8"/>
  <c r="AA412" i="8"/>
  <c r="AA353" i="8"/>
  <c r="AA413" i="8"/>
  <c r="AA409" i="8"/>
  <c r="AA491" i="8"/>
  <c r="AA368" i="8"/>
  <c r="AA422" i="8"/>
  <c r="AA420" i="8"/>
  <c r="AA541" i="8"/>
  <c r="AA547" i="8"/>
  <c r="AA411" i="8"/>
  <c r="AA548" i="8"/>
  <c r="AA500" i="8"/>
  <c r="AA434" i="8"/>
  <c r="AA511" i="8"/>
  <c r="AA467" i="8"/>
  <c r="AA549" i="8"/>
  <c r="AA470" i="8"/>
  <c r="AA478" i="8"/>
  <c r="AA472" i="8"/>
  <c r="AA480" i="8"/>
  <c r="AA464" i="8"/>
  <c r="AA540" i="8"/>
  <c r="AA471" i="8"/>
  <c r="AA479" i="8"/>
  <c r="AA531" i="8"/>
  <c r="AA426" i="8"/>
  <c r="AA539" i="8"/>
  <c r="AA410" i="8"/>
  <c r="AA530" i="8"/>
  <c r="AA469" i="8"/>
  <c r="AA529" i="8"/>
  <c r="AA492" i="8"/>
  <c r="AA522" i="8"/>
  <c r="AA528" i="8"/>
  <c r="AA468" i="8"/>
  <c r="AA569" i="8"/>
  <c r="AA536" i="8"/>
  <c r="AA537" i="8"/>
  <c r="AA558" i="8"/>
  <c r="AA525" i="8"/>
  <c r="AA538" i="8"/>
  <c r="AA580" i="8"/>
  <c r="AA527" i="8"/>
  <c r="AA550" i="8"/>
  <c r="AA542" i="8"/>
  <c r="AA526" i="8"/>
  <c r="AA551" i="8"/>
  <c r="P207" i="6"/>
  <c r="P206" i="6"/>
  <c r="P205" i="6"/>
  <c r="P203" i="6"/>
  <c r="X154" i="6"/>
  <c r="X152" i="6"/>
  <c r="X153" i="6"/>
  <c r="P202" i="6"/>
  <c r="H109" i="6"/>
  <c r="X149" i="6"/>
  <c r="X148" i="6"/>
  <c r="X147" i="6"/>
  <c r="X150" i="6"/>
  <c r="P188" i="6"/>
  <c r="P180" i="6"/>
  <c r="P172" i="6"/>
  <c r="P164" i="6"/>
  <c r="P156" i="6"/>
  <c r="P148" i="6"/>
  <c r="P187" i="6"/>
  <c r="P179" i="6"/>
  <c r="P171" i="6"/>
  <c r="P163" i="6"/>
  <c r="P155" i="6"/>
  <c r="P147" i="6"/>
  <c r="P175" i="6"/>
  <c r="P167" i="6"/>
  <c r="P151" i="6"/>
  <c r="P186" i="6"/>
  <c r="P178" i="6"/>
  <c r="P170" i="6"/>
  <c r="P162" i="6"/>
  <c r="P154" i="6"/>
  <c r="P183" i="6"/>
  <c r="P159" i="6"/>
  <c r="P185" i="6"/>
  <c r="P177" i="6"/>
  <c r="P169" i="6"/>
  <c r="P161" i="6"/>
  <c r="P153" i="6"/>
  <c r="P184" i="6"/>
  <c r="P176" i="6"/>
  <c r="P168" i="6"/>
  <c r="P160" i="6"/>
  <c r="P152" i="6"/>
  <c r="P182" i="6"/>
  <c r="P174" i="6"/>
  <c r="P166" i="6"/>
  <c r="P158" i="6"/>
  <c r="P150" i="6"/>
  <c r="P181" i="6"/>
  <c r="P173" i="6"/>
  <c r="P165" i="6"/>
  <c r="P157" i="6"/>
  <c r="P149" i="6"/>
  <c r="AA700" i="2"/>
  <c r="P208" i="6"/>
  <c r="P204" i="6"/>
  <c r="P209" i="6"/>
  <c r="P199" i="6"/>
  <c r="P201" i="6"/>
  <c r="P190" i="6"/>
  <c r="H230" i="6"/>
  <c r="H226" i="6"/>
  <c r="H222" i="6"/>
  <c r="H218" i="6"/>
  <c r="H214" i="6"/>
  <c r="H201" i="6"/>
  <c r="H197" i="6"/>
  <c r="H193" i="6"/>
  <c r="H209" i="6"/>
  <c r="H205" i="6"/>
  <c r="H211" i="6"/>
  <c r="H229" i="6"/>
  <c r="H225" i="6"/>
  <c r="H221" i="6"/>
  <c r="H217" i="6"/>
  <c r="H213" i="6"/>
  <c r="H200" i="6"/>
  <c r="H196" i="6"/>
  <c r="H192" i="6"/>
  <c r="H207" i="6"/>
  <c r="H212" i="6"/>
  <c r="H208" i="6"/>
  <c r="H204" i="6"/>
  <c r="H195" i="6"/>
  <c r="H228" i="6"/>
  <c r="H224" i="6"/>
  <c r="H220" i="6"/>
  <c r="H216" i="6"/>
  <c r="H199" i="6"/>
  <c r="H191" i="6"/>
  <c r="H203" i="6"/>
  <c r="H227" i="6"/>
  <c r="H223" i="6"/>
  <c r="H219" i="6"/>
  <c r="H215" i="6"/>
  <c r="H198" i="6"/>
  <c r="H194" i="6"/>
  <c r="H190" i="6"/>
  <c r="H210" i="6"/>
  <c r="H206" i="6"/>
  <c r="H202" i="6"/>
  <c r="H189" i="6"/>
  <c r="U16" i="8"/>
  <c r="I15" i="8"/>
  <c r="D806" i="2"/>
  <c r="AA705" i="2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80" i="7"/>
  <c r="V79" i="7"/>
  <c r="V78" i="7"/>
  <c r="V77" i="7"/>
  <c r="V76" i="7" s="1"/>
  <c r="V19" i="7"/>
  <c r="V58" i="7"/>
  <c r="V56" i="7"/>
  <c r="V17" i="7"/>
  <c r="V57" i="7"/>
  <c r="V73" i="7"/>
  <c r="V72" i="7"/>
  <c r="V71" i="7"/>
  <c r="B718" i="7"/>
  <c r="V45" i="7"/>
  <c r="V44" i="7"/>
  <c r="V43" i="7"/>
  <c r="V50" i="7"/>
  <c r="V49" i="7"/>
  <c r="V48" i="7"/>
  <c r="B40" i="7"/>
  <c r="B150" i="7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Y20" i="2"/>
  <c r="AA20" i="8" s="1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82" i="7"/>
  <c r="B183" i="7" s="1"/>
  <c r="B184" i="7" s="1"/>
  <c r="W5" i="7"/>
  <c r="V70" i="7"/>
  <c r="V69" i="7"/>
  <c r="V68" i="7"/>
  <c r="V67" i="7"/>
  <c r="V66" i="7"/>
  <c r="V31" i="7"/>
  <c r="V15" i="7"/>
  <c r="V55" i="7"/>
  <c r="V30" i="7"/>
  <c r="V32" i="7"/>
  <c r="V29" i="7"/>
  <c r="V26" i="7"/>
  <c r="V28" i="7"/>
  <c r="V27" i="7"/>
  <c r="V25" i="7"/>
  <c r="V64" i="7"/>
  <c r="V36" i="7"/>
  <c r="V63" i="7"/>
  <c r="V62" i="7"/>
  <c r="V61" i="7"/>
  <c r="V40" i="7"/>
  <c r="V39" i="7"/>
  <c r="V37" i="7"/>
  <c r="V38" i="7"/>
  <c r="V65" i="7"/>
  <c r="B104" i="7"/>
  <c r="B105" i="7" s="1"/>
  <c r="B106" i="7" s="1"/>
  <c r="B66" i="7"/>
  <c r="Y11" i="2"/>
  <c r="AA11" i="8" s="1"/>
  <c r="Y10" i="2"/>
  <c r="Y21" i="2" s="1"/>
  <c r="AA253" i="8" s="1"/>
  <c r="AA67" i="2"/>
  <c r="AA125" i="2" s="1"/>
  <c r="B500" i="7"/>
  <c r="Y19" i="2"/>
  <c r="AA251" i="8" s="1"/>
  <c r="AA66" i="2"/>
  <c r="AA124" i="2" s="1"/>
  <c r="D55" i="2"/>
  <c r="D96" i="2"/>
  <c r="D154" i="2" s="1"/>
  <c r="Y31" i="2"/>
  <c r="AA263" i="8" s="1"/>
  <c r="AA78" i="2"/>
  <c r="AA136" i="2" s="1"/>
  <c r="Y37" i="2"/>
  <c r="AA37" i="8" s="1"/>
  <c r="AA84" i="2"/>
  <c r="AA142" i="2" s="1"/>
  <c r="Y28" i="2"/>
  <c r="AA202" i="8" s="1"/>
  <c r="AA75" i="2"/>
  <c r="AA133" i="2" s="1"/>
  <c r="D39" i="2"/>
  <c r="D339" i="2" s="1"/>
  <c r="D397" i="2" s="1"/>
  <c r="D80" i="2"/>
  <c r="D138" i="2" s="1"/>
  <c r="Y29" i="2"/>
  <c r="AA435" i="8" s="1"/>
  <c r="AA76" i="2"/>
  <c r="AA134" i="2" s="1"/>
  <c r="Y38" i="2"/>
  <c r="AA560" i="8" s="1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5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F137" i="7"/>
  <c r="F481" i="7"/>
  <c r="F90" i="7"/>
  <c r="F482" i="7"/>
  <c r="F473" i="7"/>
  <c r="F483" i="7"/>
  <c r="F463" i="7"/>
  <c r="F474" i="7"/>
  <c r="F472" i="7"/>
  <c r="F455" i="7"/>
  <c r="I718" i="7"/>
  <c r="F95" i="7"/>
  <c r="I181" i="7"/>
  <c r="H494" i="7"/>
  <c r="F101" i="7"/>
  <c r="F103" i="7"/>
  <c r="F495" i="7"/>
  <c r="H718" i="7"/>
  <c r="H690" i="7"/>
  <c r="F100" i="7"/>
  <c r="I103" i="7"/>
  <c r="I697" i="7"/>
  <c r="H249" i="7"/>
  <c r="F94" i="7"/>
  <c r="F96" i="7"/>
  <c r="F102" i="7"/>
  <c r="D250" i="7"/>
  <c r="I690" i="7"/>
  <c r="I106" i="7"/>
  <c r="H696" i="7"/>
  <c r="D249" i="7"/>
  <c r="H697" i="7"/>
  <c r="D500" i="7"/>
  <c r="H695" i="7"/>
  <c r="F249" i="7"/>
  <c r="F494" i="7"/>
  <c r="I32" i="7"/>
  <c r="I182" i="7"/>
  <c r="F181" i="7"/>
  <c r="J102" i="7"/>
  <c r="J689" i="7"/>
  <c r="J103" i="7"/>
  <c r="I102" i="7"/>
  <c r="F97" i="7"/>
  <c r="F98" i="7"/>
  <c r="F93" i="7"/>
  <c r="F99" i="7"/>
  <c r="AA269" i="8" l="1"/>
  <c r="AA359" i="8"/>
  <c r="AA205" i="8"/>
  <c r="AA242" i="8"/>
  <c r="AA86" i="8"/>
  <c r="AA184" i="8"/>
  <c r="AA19" i="8"/>
  <c r="AA77" i="8"/>
  <c r="AA444" i="8"/>
  <c r="AA379" i="8"/>
  <c r="AA532" i="8"/>
  <c r="AA385" i="8"/>
  <c r="AA377" i="8"/>
  <c r="AA310" i="8"/>
  <c r="AA369" i="8"/>
  <c r="AA321" i="8"/>
  <c r="AA78" i="8"/>
  <c r="AA127" i="8"/>
  <c r="AA29" i="8"/>
  <c r="AA10" i="8"/>
  <c r="AA21" i="8"/>
  <c r="AA493" i="8"/>
  <c r="AA559" i="8"/>
  <c r="AA376" i="8"/>
  <c r="AA318" i="8"/>
  <c r="AA328" i="8"/>
  <c r="AA260" i="8"/>
  <c r="AA211" i="8"/>
  <c r="AA311" i="8"/>
  <c r="AA203" i="8"/>
  <c r="AA145" i="8"/>
  <c r="AA153" i="8"/>
  <c r="AA144" i="8"/>
  <c r="AA136" i="8"/>
  <c r="AA38" i="8"/>
  <c r="AA79" i="8"/>
  <c r="U17" i="8"/>
  <c r="I16" i="8"/>
  <c r="AA484" i="8"/>
  <c r="AA543" i="8"/>
  <c r="AA416" i="8"/>
  <c r="AA367" i="8"/>
  <c r="AA194" i="8"/>
  <c r="AA137" i="8"/>
  <c r="AA89" i="8"/>
  <c r="AA28" i="8"/>
  <c r="AA443" i="8"/>
  <c r="AA502" i="8"/>
  <c r="AA495" i="8"/>
  <c r="AA485" i="8"/>
  <c r="AA437" i="8"/>
  <c r="AA319" i="8"/>
  <c r="AA425" i="8"/>
  <c r="AA252" i="8"/>
  <c r="AA358" i="8"/>
  <c r="AA301" i="8"/>
  <c r="AA270" i="8"/>
  <c r="AA195" i="8"/>
  <c r="AA95" i="8"/>
  <c r="AA135" i="8"/>
  <c r="AA96" i="8"/>
  <c r="AA31" i="8"/>
  <c r="AA475" i="8"/>
  <c r="AA417" i="8"/>
  <c r="AA261" i="8"/>
  <c r="AA300" i="8"/>
  <c r="AA243" i="8"/>
  <c r="AA87" i="8"/>
  <c r="AA154" i="8"/>
  <c r="AA126" i="8"/>
  <c r="AA147" i="8"/>
  <c r="AA69" i="8"/>
  <c r="AA68" i="8"/>
  <c r="AA501" i="8"/>
  <c r="AA553" i="8"/>
  <c r="AA533" i="8"/>
  <c r="AA386" i="8"/>
  <c r="AA212" i="8"/>
  <c r="AA193" i="8"/>
  <c r="AA185" i="8"/>
  <c r="AA474" i="8"/>
  <c r="AA427" i="8"/>
  <c r="AA327" i="8"/>
  <c r="AA309" i="8"/>
  <c r="D807" i="2"/>
  <c r="AA321" i="2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68" i="2"/>
  <c r="AA205" i="2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42" i="7"/>
  <c r="V47" i="7"/>
  <c r="X5" i="7"/>
  <c r="X451" i="7" s="1"/>
  <c r="W451" i="7"/>
  <c r="B719" i="7"/>
  <c r="Y5" i="7"/>
  <c r="AA310" i="2"/>
  <c r="AA368" i="2" s="1"/>
  <c r="Y13" i="2"/>
  <c r="AA311" i="2"/>
  <c r="AA369" i="2" s="1"/>
  <c r="D113" i="2"/>
  <c r="D171" i="2" s="1"/>
  <c r="D355" i="2"/>
  <c r="D413" i="2" s="1"/>
  <c r="D65" i="2"/>
  <c r="D123" i="2" s="1"/>
  <c r="D307" i="2"/>
  <c r="D365" i="2" s="1"/>
  <c r="B185" i="7"/>
  <c r="B107" i="7"/>
  <c r="B67" i="7"/>
  <c r="B501" i="7"/>
  <c r="AA69" i="2"/>
  <c r="AA127" i="2" s="1"/>
  <c r="Y22" i="2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Y42" i="2"/>
  <c r="AA89" i="2"/>
  <c r="AA147" i="2" s="1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51" i="7"/>
  <c r="Z5" i="7"/>
  <c r="Z45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F106" i="7"/>
  <c r="F104" i="7"/>
  <c r="I249" i="7"/>
  <c r="I691" i="7"/>
  <c r="J183" i="7"/>
  <c r="H43" i="7"/>
  <c r="J718" i="7"/>
  <c r="I104" i="7"/>
  <c r="I696" i="7"/>
  <c r="J690" i="7"/>
  <c r="F105" i="7"/>
  <c r="I66" i="7"/>
  <c r="I105" i="7"/>
  <c r="H182" i="7"/>
  <c r="J105" i="7"/>
  <c r="H104" i="7"/>
  <c r="F251" i="7"/>
  <c r="I692" i="7"/>
  <c r="J104" i="7"/>
  <c r="H495" i="7"/>
  <c r="J697" i="7"/>
  <c r="I494" i="7"/>
  <c r="H719" i="7"/>
  <c r="F496" i="7"/>
  <c r="H106" i="7"/>
  <c r="I183" i="7"/>
  <c r="I43" i="7"/>
  <c r="I719" i="7"/>
  <c r="H183" i="7"/>
  <c r="I695" i="7"/>
  <c r="I250" i="7"/>
  <c r="H250" i="7"/>
  <c r="H692" i="7"/>
  <c r="F250" i="7"/>
  <c r="H105" i="7"/>
  <c r="H691" i="7"/>
  <c r="J107" i="7"/>
  <c r="F182" i="7"/>
  <c r="H66" i="7"/>
  <c r="J181" i="7"/>
  <c r="D501" i="7"/>
  <c r="H107" i="7"/>
  <c r="AA155" i="8" l="1"/>
  <c r="AA213" i="8"/>
  <c r="AA503" i="8"/>
  <c r="AA561" i="8"/>
  <c r="AA387" i="8"/>
  <c r="AA445" i="8"/>
  <c r="AA39" i="8"/>
  <c r="AA329" i="8"/>
  <c r="AA97" i="8"/>
  <c r="AA271" i="8"/>
  <c r="AA42" i="8"/>
  <c r="AA158" i="8"/>
  <c r="AA274" i="8"/>
  <c r="AA390" i="8"/>
  <c r="AA448" i="8"/>
  <c r="AA564" i="8"/>
  <c r="AA506" i="8"/>
  <c r="AA100" i="8"/>
  <c r="AA216" i="8"/>
  <c r="AA332" i="8"/>
  <c r="AA88" i="8"/>
  <c r="AA146" i="8"/>
  <c r="AA320" i="8"/>
  <c r="AA378" i="8"/>
  <c r="AA30" i="8"/>
  <c r="AA262" i="8"/>
  <c r="AA204" i="8"/>
  <c r="AA436" i="8"/>
  <c r="AA494" i="8"/>
  <c r="AA552" i="8"/>
  <c r="AA40" i="8"/>
  <c r="AA214" i="8"/>
  <c r="AA272" i="8"/>
  <c r="AA98" i="8"/>
  <c r="AA330" i="8"/>
  <c r="AA388" i="8"/>
  <c r="AA446" i="8"/>
  <c r="AA562" i="8"/>
  <c r="AA504" i="8"/>
  <c r="AA156" i="8"/>
  <c r="U18" i="8"/>
  <c r="I17" i="8"/>
  <c r="AC58" i="8"/>
  <c r="AC51" i="8"/>
  <c r="AC43" i="8"/>
  <c r="AC30" i="8"/>
  <c r="AC23" i="8"/>
  <c r="AC57" i="8"/>
  <c r="AC50" i="8"/>
  <c r="AC37" i="8"/>
  <c r="AC29" i="8"/>
  <c r="AC22" i="8"/>
  <c r="AC15" i="8"/>
  <c r="AC9" i="8"/>
  <c r="AC3" i="8"/>
  <c r="AC56" i="8"/>
  <c r="AC49" i="8"/>
  <c r="AC55" i="8"/>
  <c r="AC48" i="8"/>
  <c r="AC35" i="8"/>
  <c r="AC27" i="8"/>
  <c r="AC20" i="8"/>
  <c r="AC14" i="8"/>
  <c r="AC7" i="8"/>
  <c r="AC60" i="8"/>
  <c r="AC54" i="8"/>
  <c r="AC46" i="8"/>
  <c r="AC40" i="8"/>
  <c r="AC33" i="8"/>
  <c r="AC25" i="8"/>
  <c r="AC18" i="8"/>
  <c r="AC13" i="8"/>
  <c r="AC47" i="8"/>
  <c r="AC34" i="8"/>
  <c r="AC19" i="8"/>
  <c r="AC10" i="8"/>
  <c r="AC8" i="8"/>
  <c r="AC28" i="8"/>
  <c r="AC5" i="8"/>
  <c r="AC52" i="8"/>
  <c r="AC45" i="8"/>
  <c r="AC32" i="8"/>
  <c r="AC17" i="8"/>
  <c r="AC12" i="8"/>
  <c r="AC11" i="8"/>
  <c r="AC44" i="8"/>
  <c r="AC31" i="8"/>
  <c r="AC6" i="8"/>
  <c r="AC42" i="8"/>
  <c r="AC16" i="8"/>
  <c r="AC39" i="8"/>
  <c r="AC4" i="8"/>
  <c r="AC24" i="8"/>
  <c r="AC21" i="8"/>
  <c r="AC59" i="8"/>
  <c r="AC41" i="8"/>
  <c r="AC26" i="8"/>
  <c r="AC38" i="8"/>
  <c r="AC53" i="8"/>
  <c r="AC36" i="8"/>
  <c r="AC787" i="2"/>
  <c r="AC781" i="2"/>
  <c r="AC754" i="2"/>
  <c r="AC748" i="2"/>
  <c r="AC742" i="2"/>
  <c r="AC749" i="2"/>
  <c r="AC775" i="2"/>
  <c r="AC786" i="2"/>
  <c r="AC780" i="2"/>
  <c r="AC774" i="2"/>
  <c r="AC768" i="2"/>
  <c r="AC759" i="2"/>
  <c r="AC753" i="2"/>
  <c r="AC747" i="2"/>
  <c r="AC741" i="2"/>
  <c r="AC771" i="2"/>
  <c r="AC762" i="2"/>
  <c r="AC744" i="2"/>
  <c r="AC776" i="2"/>
  <c r="AC755" i="2"/>
  <c r="AC785" i="2"/>
  <c r="AC779" i="2"/>
  <c r="AC773" i="2"/>
  <c r="AC767" i="2"/>
  <c r="AC758" i="2"/>
  <c r="AC752" i="2"/>
  <c r="AC765" i="2"/>
  <c r="AC750" i="2"/>
  <c r="AC778" i="2"/>
  <c r="AC763" i="2"/>
  <c r="AC757" i="2"/>
  <c r="AC746" i="2"/>
  <c r="AC740" i="2"/>
  <c r="AC783" i="2"/>
  <c r="AC756" i="2"/>
  <c r="AC770" i="2"/>
  <c r="AC769" i="2"/>
  <c r="AC760" i="2"/>
  <c r="AC743" i="2"/>
  <c r="AC784" i="2"/>
  <c r="AC777" i="2"/>
  <c r="AC772" i="2"/>
  <c r="AC766" i="2"/>
  <c r="AC751" i="2"/>
  <c r="AC745" i="2"/>
  <c r="AC761" i="2"/>
  <c r="AC764" i="2"/>
  <c r="AC782" i="2"/>
  <c r="Y33" i="2"/>
  <c r="AA544" i="8"/>
  <c r="AA428" i="8"/>
  <c r="AA22" i="8"/>
  <c r="AA80" i="8"/>
  <c r="AA196" i="8"/>
  <c r="AA138" i="8"/>
  <c r="AA370" i="8"/>
  <c r="AA312" i="8"/>
  <c r="AA486" i="8"/>
  <c r="AA254" i="8"/>
  <c r="B26" i="6"/>
  <c r="B209" i="6"/>
  <c r="B208" i="6"/>
  <c r="B204" i="6"/>
  <c r="B207" i="6"/>
  <c r="B206" i="6"/>
  <c r="B205" i="6"/>
  <c r="AA107" i="8"/>
  <c r="AA397" i="8"/>
  <c r="AA49" i="8"/>
  <c r="AA165" i="8"/>
  <c r="AA223" i="8"/>
  <c r="AA339" i="8"/>
  <c r="AA281" i="8"/>
  <c r="AA455" i="8"/>
  <c r="AA571" i="8"/>
  <c r="AA513" i="8"/>
  <c r="B60" i="8"/>
  <c r="B25" i="8"/>
  <c r="B15" i="8"/>
  <c r="B55" i="8"/>
  <c r="B14" i="8"/>
  <c r="B33" i="8"/>
  <c r="B49" i="8"/>
  <c r="B104" i="8"/>
  <c r="B18" i="8"/>
  <c r="B34" i="8"/>
  <c r="B11" i="8"/>
  <c r="B46" i="8"/>
  <c r="B59" i="8"/>
  <c r="B48" i="8"/>
  <c r="B36" i="8"/>
  <c r="B154" i="8"/>
  <c r="B82" i="8"/>
  <c r="B89" i="8"/>
  <c r="B101" i="8"/>
  <c r="B100" i="8"/>
  <c r="B155" i="8"/>
  <c r="B760" i="2"/>
  <c r="B118" i="8"/>
  <c r="B160" i="8"/>
  <c r="B9" i="8"/>
  <c r="B57" i="8"/>
  <c r="B38" i="8"/>
  <c r="B47" i="8"/>
  <c r="B56" i="8"/>
  <c r="B75" i="8"/>
  <c r="B91" i="8"/>
  <c r="B107" i="8"/>
  <c r="B134" i="8"/>
  <c r="B90" i="8"/>
  <c r="B108" i="8"/>
  <c r="B113" i="8"/>
  <c r="B76" i="8"/>
  <c r="B10" i="8"/>
  <c r="B20" i="8"/>
  <c r="B126" i="8"/>
  <c r="B73" i="8"/>
  <c r="B72" i="8"/>
  <c r="B85" i="8"/>
  <c r="B37" i="8"/>
  <c r="B19" i="8"/>
  <c r="B54" i="8"/>
  <c r="B8" i="8"/>
  <c r="B69" i="8"/>
  <c r="B139" i="8"/>
  <c r="B158" i="8"/>
  <c r="B116" i="8"/>
  <c r="B58" i="8"/>
  <c r="B741" i="2"/>
  <c r="B105" i="8"/>
  <c r="B13" i="8"/>
  <c r="B5" i="8"/>
  <c r="B42" i="8"/>
  <c r="B17" i="8"/>
  <c r="B27" i="8"/>
  <c r="B12" i="8"/>
  <c r="B81" i="8"/>
  <c r="B67" i="8"/>
  <c r="B110" i="8"/>
  <c r="B23" i="8"/>
  <c r="B30" i="8"/>
  <c r="B32" i="8"/>
  <c r="B99" i="8"/>
  <c r="B41" i="8"/>
  <c r="B26" i="8"/>
  <c r="B50" i="8"/>
  <c r="B3" i="8"/>
  <c r="B24" i="8"/>
  <c r="B4" i="8"/>
  <c r="B83" i="8"/>
  <c r="B74" i="8"/>
  <c r="B31" i="8"/>
  <c r="B39" i="8"/>
  <c r="B142" i="8"/>
  <c r="B84" i="8"/>
  <c r="B765" i="2"/>
  <c r="B53" i="8"/>
  <c r="B749" i="2"/>
  <c r="B21" i="8"/>
  <c r="B6" i="8"/>
  <c r="B35" i="8"/>
  <c r="B22" i="8"/>
  <c r="B51" i="8"/>
  <c r="B28" i="8"/>
  <c r="B16" i="8"/>
  <c r="B96" i="8"/>
  <c r="B97" i="8"/>
  <c r="B66" i="8"/>
  <c r="B98" i="8"/>
  <c r="B115" i="8"/>
  <c r="B117" i="8"/>
  <c r="B166" i="8"/>
  <c r="B744" i="2"/>
  <c r="B86" i="8"/>
  <c r="B92" i="8"/>
  <c r="B111" i="8"/>
  <c r="B29" i="8"/>
  <c r="B45" i="8"/>
  <c r="B63" i="8"/>
  <c r="B7" i="8"/>
  <c r="B40" i="8"/>
  <c r="B114" i="8"/>
  <c r="B52" i="8"/>
  <c r="B102" i="8"/>
  <c r="B77" i="8"/>
  <c r="B755" i="2"/>
  <c r="B43" i="8"/>
  <c r="B95" i="8"/>
  <c r="B44" i="8"/>
  <c r="B70" i="8"/>
  <c r="B783" i="2"/>
  <c r="B775" i="2"/>
  <c r="B94" i="8"/>
  <c r="B61" i="8"/>
  <c r="B64" i="8"/>
  <c r="B109" i="8"/>
  <c r="B780" i="2"/>
  <c r="B754" i="2"/>
  <c r="B135" i="8"/>
  <c r="B120" i="8"/>
  <c r="B229" i="8"/>
  <c r="B769" i="2"/>
  <c r="B747" i="2"/>
  <c r="B750" i="2"/>
  <c r="B80" i="8"/>
  <c r="B78" i="8"/>
  <c r="B71" i="8"/>
  <c r="B784" i="2"/>
  <c r="B122" i="8"/>
  <c r="B746" i="2"/>
  <c r="B140" i="8"/>
  <c r="B172" i="8"/>
  <c r="B171" i="8"/>
  <c r="B131" i="8"/>
  <c r="B128" i="8"/>
  <c r="B233" i="8"/>
  <c r="B124" i="8"/>
  <c r="B764" i="2"/>
  <c r="B175" i="8"/>
  <c r="B767" i="2"/>
  <c r="B752" i="2"/>
  <c r="B146" i="8"/>
  <c r="B150" i="8"/>
  <c r="B159" i="8"/>
  <c r="B781" i="2"/>
  <c r="B163" i="8"/>
  <c r="B773" i="2"/>
  <c r="B65" i="8"/>
  <c r="B782" i="2"/>
  <c r="B93" i="8"/>
  <c r="B776" i="2"/>
  <c r="B151" i="8"/>
  <c r="B195" i="8"/>
  <c r="B165" i="8"/>
  <c r="B218" i="8"/>
  <c r="B157" i="8"/>
  <c r="B136" i="8"/>
  <c r="B125" i="8"/>
  <c r="B137" i="8"/>
  <c r="B152" i="8"/>
  <c r="B127" i="8"/>
  <c r="B130" i="8"/>
  <c r="B740" i="2"/>
  <c r="B106" i="8"/>
  <c r="B763" i="2"/>
  <c r="B774" i="2"/>
  <c r="B103" i="8"/>
  <c r="B753" i="2"/>
  <c r="B759" i="2"/>
  <c r="B756" i="2"/>
  <c r="B768" i="2"/>
  <c r="B147" i="8"/>
  <c r="B751" i="2"/>
  <c r="B143" i="8"/>
  <c r="B133" i="8"/>
  <c r="B188" i="8"/>
  <c r="B112" i="8"/>
  <c r="B787" i="2"/>
  <c r="B745" i="2"/>
  <c r="B200" i="8"/>
  <c r="B213" i="8"/>
  <c r="B164" i="8"/>
  <c r="B208" i="8"/>
  <c r="B168" i="8"/>
  <c r="B777" i="2"/>
  <c r="B757" i="2"/>
  <c r="B87" i="8"/>
  <c r="B766" i="2"/>
  <c r="B778" i="2"/>
  <c r="B786" i="2"/>
  <c r="B785" i="2"/>
  <c r="B743" i="2"/>
  <c r="B761" i="2"/>
  <c r="B68" i="8"/>
  <c r="B758" i="2"/>
  <c r="B88" i="8"/>
  <c r="B779" i="2"/>
  <c r="B62" i="8"/>
  <c r="B770" i="2"/>
  <c r="B161" i="8"/>
  <c r="B742" i="2"/>
  <c r="B192" i="8"/>
  <c r="B132" i="8"/>
  <c r="B217" i="8"/>
  <c r="B209" i="8"/>
  <c r="B149" i="8"/>
  <c r="B291" i="8"/>
  <c r="B193" i="8"/>
  <c r="B772" i="2"/>
  <c r="B748" i="2"/>
  <c r="B771" i="2"/>
  <c r="B162" i="8"/>
  <c r="B762" i="2"/>
  <c r="B79" i="8"/>
  <c r="B173" i="8"/>
  <c r="B184" i="8"/>
  <c r="B141" i="8"/>
  <c r="B189" i="8"/>
  <c r="B196" i="8"/>
  <c r="B153" i="8"/>
  <c r="B220" i="8"/>
  <c r="B191" i="8"/>
  <c r="B199" i="8"/>
  <c r="B178" i="8"/>
  <c r="B170" i="8"/>
  <c r="B222" i="8"/>
  <c r="B246" i="8"/>
  <c r="B156" i="8"/>
  <c r="B174" i="8"/>
  <c r="B145" i="8"/>
  <c r="B250" i="8"/>
  <c r="B182" i="8"/>
  <c r="B205" i="8"/>
  <c r="B190" i="8"/>
  <c r="B198" i="8"/>
  <c r="B251" i="8"/>
  <c r="B201" i="8"/>
  <c r="B148" i="8"/>
  <c r="B129" i="8"/>
  <c r="B224" i="8"/>
  <c r="B216" i="8"/>
  <c r="B123" i="8"/>
  <c r="B266" i="8"/>
  <c r="B253" i="8"/>
  <c r="B183" i="8"/>
  <c r="B239" i="8"/>
  <c r="B210" i="8"/>
  <c r="B230" i="8"/>
  <c r="B176" i="8"/>
  <c r="B334" i="8"/>
  <c r="B144" i="8"/>
  <c r="B247" i="8"/>
  <c r="B207" i="8"/>
  <c r="B242" i="8"/>
  <c r="B270" i="8"/>
  <c r="B181" i="8"/>
  <c r="B255" i="8"/>
  <c r="B267" i="8"/>
  <c r="B204" i="8"/>
  <c r="B169" i="8"/>
  <c r="B138" i="8"/>
  <c r="B276" i="8"/>
  <c r="B121" i="8"/>
  <c r="B231" i="8"/>
  <c r="B186" i="8"/>
  <c r="B197" i="8"/>
  <c r="B221" i="8"/>
  <c r="B275" i="8"/>
  <c r="B167" i="8"/>
  <c r="B185" i="8"/>
  <c r="B212" i="8"/>
  <c r="B119" i="8"/>
  <c r="B287" i="8"/>
  <c r="B349" i="8"/>
  <c r="B215" i="8"/>
  <c r="B180" i="8"/>
  <c r="B258" i="8"/>
  <c r="B223" i="8"/>
  <c r="B206" i="8"/>
  <c r="B232" i="8"/>
  <c r="B249" i="8"/>
  <c r="B257" i="8"/>
  <c r="B288" i="8"/>
  <c r="B238" i="8"/>
  <c r="B281" i="8"/>
  <c r="B280" i="8"/>
  <c r="B317" i="8"/>
  <c r="B320" i="8"/>
  <c r="B333" i="8"/>
  <c r="B187" i="8"/>
  <c r="B226" i="8"/>
  <c r="B309" i="8"/>
  <c r="B236" i="8"/>
  <c r="B272" i="8"/>
  <c r="B273" i="8"/>
  <c r="B243" i="8"/>
  <c r="B225" i="8"/>
  <c r="B202" i="8"/>
  <c r="B235" i="8"/>
  <c r="B203" i="8"/>
  <c r="B244" i="8"/>
  <c r="B324" i="8"/>
  <c r="B268" i="8"/>
  <c r="B289" i="8"/>
  <c r="B240" i="8"/>
  <c r="B279" i="8"/>
  <c r="B325" i="8"/>
  <c r="B271" i="8"/>
  <c r="B248" i="8"/>
  <c r="B305" i="8"/>
  <c r="B329" i="8"/>
  <c r="B254" i="8"/>
  <c r="B311" i="8"/>
  <c r="B316" i="8"/>
  <c r="B177" i="8"/>
  <c r="B228" i="8"/>
  <c r="B179" i="8"/>
  <c r="B219" i="8"/>
  <c r="B194" i="8"/>
  <c r="B259" i="8"/>
  <c r="B278" i="8"/>
  <c r="B383" i="8"/>
  <c r="B262" i="8"/>
  <c r="B264" i="8"/>
  <c r="B234" i="8"/>
  <c r="B282" i="8"/>
  <c r="B256" i="8"/>
  <c r="B336" i="8"/>
  <c r="B308" i="8"/>
  <c r="B328" i="8"/>
  <c r="B211" i="8"/>
  <c r="B227" i="8"/>
  <c r="B214" i="8"/>
  <c r="B274" i="8"/>
  <c r="B300" i="8"/>
  <c r="B265" i="8"/>
  <c r="B312" i="8"/>
  <c r="B263" i="8"/>
  <c r="B375" i="8"/>
  <c r="B241" i="8"/>
  <c r="B345" i="8"/>
  <c r="B277" i="8"/>
  <c r="B261" i="8"/>
  <c r="B332" i="8"/>
  <c r="B338" i="8"/>
  <c r="B347" i="8"/>
  <c r="B307" i="8"/>
  <c r="B362" i="8"/>
  <c r="B331" i="8"/>
  <c r="B297" i="8"/>
  <c r="B330" i="8"/>
  <c r="B322" i="8"/>
  <c r="B738" i="2"/>
  <c r="B794" i="2"/>
  <c r="B802" i="2"/>
  <c r="B810" i="2"/>
  <c r="B818" i="2"/>
  <c r="B826" i="2"/>
  <c r="B834" i="2"/>
  <c r="B717" i="2"/>
  <c r="B725" i="2"/>
  <c r="B733" i="2"/>
  <c r="B340" i="8"/>
  <c r="B284" i="8"/>
  <c r="B314" i="8"/>
  <c r="B367" i="8"/>
  <c r="B296" i="8"/>
  <c r="B323" i="8"/>
  <c r="B346" i="8"/>
  <c r="B369" i="8"/>
  <c r="B374" i="8"/>
  <c r="B739" i="2"/>
  <c r="B795" i="2"/>
  <c r="B803" i="2"/>
  <c r="B811" i="2"/>
  <c r="B819" i="2"/>
  <c r="B827" i="2"/>
  <c r="B835" i="2"/>
  <c r="B718" i="2"/>
  <c r="B726" i="2"/>
  <c r="B734" i="2"/>
  <c r="B798" i="2"/>
  <c r="B822" i="2"/>
  <c r="B729" i="2"/>
  <c r="B799" i="2"/>
  <c r="B823" i="2"/>
  <c r="B730" i="2"/>
  <c r="B293" i="8"/>
  <c r="B252" i="8"/>
  <c r="B304" i="8"/>
  <c r="B371" i="8"/>
  <c r="B302" i="8"/>
  <c r="B315" i="8"/>
  <c r="B450" i="8"/>
  <c r="B382" i="8"/>
  <c r="B788" i="2"/>
  <c r="B796" i="2"/>
  <c r="B804" i="2"/>
  <c r="B812" i="2"/>
  <c r="B820" i="2"/>
  <c r="B828" i="2"/>
  <c r="B836" i="2"/>
  <c r="B719" i="2"/>
  <c r="B727" i="2"/>
  <c r="B735" i="2"/>
  <c r="B814" i="2"/>
  <c r="B838" i="2"/>
  <c r="B721" i="2"/>
  <c r="B294" i="8"/>
  <c r="B791" i="2"/>
  <c r="B831" i="2"/>
  <c r="B722" i="2"/>
  <c r="B245" i="8"/>
  <c r="B285" i="8"/>
  <c r="B358" i="8"/>
  <c r="B366" i="8"/>
  <c r="B394" i="8"/>
  <c r="B789" i="2"/>
  <c r="B797" i="2"/>
  <c r="B805" i="2"/>
  <c r="B813" i="2"/>
  <c r="B821" i="2"/>
  <c r="B829" i="2"/>
  <c r="B837" i="2"/>
  <c r="B720" i="2"/>
  <c r="B728" i="2"/>
  <c r="B790" i="2"/>
  <c r="B386" i="8"/>
  <c r="B391" i="8"/>
  <c r="B807" i="2"/>
  <c r="B839" i="2"/>
  <c r="B286" i="8"/>
  <c r="B237" i="8"/>
  <c r="B313" i="8"/>
  <c r="B260" i="8"/>
  <c r="B339" i="8"/>
  <c r="B392" i="8"/>
  <c r="B301" i="8"/>
  <c r="B379" i="8"/>
  <c r="B370" i="8"/>
  <c r="B806" i="2"/>
  <c r="B830" i="2"/>
  <c r="B407" i="8"/>
  <c r="B395" i="8"/>
  <c r="B815" i="2"/>
  <c r="B321" i="8"/>
  <c r="B337" i="8"/>
  <c r="B298" i="8"/>
  <c r="B292" i="8"/>
  <c r="B299" i="8"/>
  <c r="B736" i="2"/>
  <c r="B792" i="2"/>
  <c r="B800" i="2"/>
  <c r="B808" i="2"/>
  <c r="B816" i="2"/>
  <c r="B824" i="2"/>
  <c r="B832" i="2"/>
  <c r="B840" i="2"/>
  <c r="B723" i="2"/>
  <c r="B731" i="2"/>
  <c r="B817" i="2"/>
  <c r="B825" i="2"/>
  <c r="B833" i="2"/>
  <c r="B724" i="2"/>
  <c r="B732" i="2"/>
  <c r="B269" i="8"/>
  <c r="B283" i="8"/>
  <c r="B290" i="8"/>
  <c r="B326" i="8"/>
  <c r="B306" i="8"/>
  <c r="B737" i="2"/>
  <c r="B793" i="2"/>
  <c r="B801" i="2"/>
  <c r="B809" i="2"/>
  <c r="B351" i="8"/>
  <c r="B319" i="8"/>
  <c r="B295" i="8"/>
  <c r="B403" i="8"/>
  <c r="B342" i="8"/>
  <c r="B327" i="8"/>
  <c r="B389" i="8"/>
  <c r="B355" i="8"/>
  <c r="B318" i="8"/>
  <c r="B343" i="8"/>
  <c r="B372" i="8"/>
  <c r="B421" i="8"/>
  <c r="B310" i="8"/>
  <c r="B404" i="8"/>
  <c r="B449" i="8"/>
  <c r="B356" i="8"/>
  <c r="B350" i="8"/>
  <c r="B378" i="8"/>
  <c r="B341" i="8"/>
  <c r="B380" i="8"/>
  <c r="B363" i="8"/>
  <c r="B425" i="8"/>
  <c r="B354" i="8"/>
  <c r="B352" i="8"/>
  <c r="B364" i="8"/>
  <c r="B387" i="8"/>
  <c r="B499" i="8"/>
  <c r="B433" i="8"/>
  <c r="B465" i="8"/>
  <c r="B491" i="8"/>
  <c r="B420" i="8"/>
  <c r="B357" i="8"/>
  <c r="B390" i="8"/>
  <c r="B348" i="8"/>
  <c r="B335" i="8"/>
  <c r="B424" i="8"/>
  <c r="B384" i="8"/>
  <c r="B432" i="8"/>
  <c r="B388" i="8"/>
  <c r="B405" i="8"/>
  <c r="B344" i="8"/>
  <c r="B303" i="8"/>
  <c r="B365" i="8"/>
  <c r="B508" i="8"/>
  <c r="B359" i="8"/>
  <c r="B440" i="8"/>
  <c r="B360" i="8"/>
  <c r="B416" i="8"/>
  <c r="B373" i="8"/>
  <c r="B441" i="8"/>
  <c r="B398" i="8"/>
  <c r="B396" i="8"/>
  <c r="B427" i="8"/>
  <c r="B397" i="8"/>
  <c r="B444" i="8"/>
  <c r="B456" i="8"/>
  <c r="B442" i="8"/>
  <c r="B479" i="8"/>
  <c r="B478" i="8"/>
  <c r="B430" i="8"/>
  <c r="B447" i="8"/>
  <c r="B429" i="8"/>
  <c r="B431" i="8"/>
  <c r="B462" i="8"/>
  <c r="B487" i="8"/>
  <c r="B361" i="8"/>
  <c r="B445" i="8"/>
  <c r="B418" i="8"/>
  <c r="B490" i="8"/>
  <c r="B549" i="8"/>
  <c r="B448" i="8"/>
  <c r="B381" i="8"/>
  <c r="B410" i="8"/>
  <c r="B439" i="8"/>
  <c r="B446" i="8"/>
  <c r="B423" i="8"/>
  <c r="B377" i="8"/>
  <c r="B461" i="8"/>
  <c r="B452" i="8"/>
  <c r="B401" i="8"/>
  <c r="B482" i="8"/>
  <c r="B483" i="8"/>
  <c r="B368" i="8"/>
  <c r="B402" i="8"/>
  <c r="B393" i="8"/>
  <c r="B399" i="8"/>
  <c r="B406" i="8"/>
  <c r="B413" i="8"/>
  <c r="B400" i="8"/>
  <c r="B415" i="8"/>
  <c r="B463" i="8"/>
  <c r="B455" i="8"/>
  <c r="B454" i="8"/>
  <c r="B438" i="8"/>
  <c r="B523" i="8"/>
  <c r="B498" i="8"/>
  <c r="B408" i="8"/>
  <c r="B385" i="8"/>
  <c r="B376" i="8"/>
  <c r="B428" i="8"/>
  <c r="B507" i="8"/>
  <c r="B414" i="8"/>
  <c r="B453" i="8"/>
  <c r="B412" i="8"/>
  <c r="B485" i="8"/>
  <c r="B417" i="8"/>
  <c r="B353" i="8"/>
  <c r="B409" i="8"/>
  <c r="B437" i="8"/>
  <c r="B436" i="8"/>
  <c r="B422" i="8"/>
  <c r="B474" i="8"/>
  <c r="B486" i="8"/>
  <c r="B566" i="8"/>
  <c r="B503" i="8"/>
  <c r="B426" i="8"/>
  <c r="B521" i="8"/>
  <c r="B468" i="8"/>
  <c r="B457" i="8"/>
  <c r="B459" i="8"/>
  <c r="B495" i="8"/>
  <c r="B475" i="8"/>
  <c r="B488" i="8"/>
  <c r="B513" i="8"/>
  <c r="B569" i="8"/>
  <c r="B557" i="8"/>
  <c r="B502" i="8"/>
  <c r="B472" i="8"/>
  <c r="B411" i="8"/>
  <c r="B451" i="8"/>
  <c r="B434" i="8"/>
  <c r="B519" i="8"/>
  <c r="B540" i="8"/>
  <c r="B476" i="8"/>
  <c r="B553" i="8"/>
  <c r="B532" i="8"/>
  <c r="B565" i="8"/>
  <c r="B419" i="8"/>
  <c r="B510" i="8"/>
  <c r="B514" i="8"/>
  <c r="B494" i="8"/>
  <c r="B467" i="8"/>
  <c r="B511" i="8"/>
  <c r="B556" i="8"/>
  <c r="B473" i="8"/>
  <c r="B480" i="8"/>
  <c r="B552" i="8"/>
  <c r="B443" i="8"/>
  <c r="B506" i="8"/>
  <c r="B541" i="8"/>
  <c r="B496" i="8"/>
  <c r="B505" i="8"/>
  <c r="B497" i="8"/>
  <c r="B464" i="8"/>
  <c r="B458" i="8"/>
  <c r="B466" i="8"/>
  <c r="B435" i="8"/>
  <c r="B581" i="8"/>
  <c r="B489" i="8"/>
  <c r="B470" i="8"/>
  <c r="B481" i="8"/>
  <c r="B500" i="8"/>
  <c r="B520" i="8"/>
  <c r="B543" i="8"/>
  <c r="B471" i="8"/>
  <c r="B460" i="8"/>
  <c r="B548" i="8"/>
  <c r="B560" i="8"/>
  <c r="B504" i="8"/>
  <c r="B512" i="8"/>
  <c r="B537" i="8"/>
  <c r="B501" i="8"/>
  <c r="B564" i="8"/>
  <c r="B518" i="8"/>
  <c r="B469" i="8"/>
  <c r="B572" i="8"/>
  <c r="B477" i="8"/>
  <c r="B544" i="8"/>
  <c r="B578" i="8"/>
  <c r="B492" i="8"/>
  <c r="B571" i="8"/>
  <c r="B579" i="8"/>
  <c r="B484" i="8"/>
  <c r="B515" i="8"/>
  <c r="B528" i="8"/>
  <c r="B525" i="8"/>
  <c r="B533" i="8"/>
  <c r="B516" i="8"/>
  <c r="B538" i="8"/>
  <c r="B493" i="8"/>
  <c r="B558" i="8"/>
  <c r="B545" i="8"/>
  <c r="B531" i="8"/>
  <c r="B536" i="8"/>
  <c r="B539" i="8"/>
  <c r="B509" i="8"/>
  <c r="B570" i="8"/>
  <c r="B530" i="8"/>
  <c r="B529" i="8"/>
  <c r="B526" i="8"/>
  <c r="B524" i="8"/>
  <c r="B522" i="8"/>
  <c r="B577" i="8"/>
  <c r="B547" i="8"/>
  <c r="B546" i="8"/>
  <c r="B561" i="8"/>
  <c r="B517" i="8"/>
  <c r="B563" i="8"/>
  <c r="B562" i="8"/>
  <c r="B568" i="8"/>
  <c r="B534" i="8"/>
  <c r="B567" i="8"/>
  <c r="B574" i="8"/>
  <c r="B555" i="8"/>
  <c r="B575" i="8"/>
  <c r="B554" i="8"/>
  <c r="B551" i="8"/>
  <c r="B580" i="8"/>
  <c r="B527" i="8"/>
  <c r="B582" i="8"/>
  <c r="B550" i="8"/>
  <c r="B535" i="8"/>
  <c r="B573" i="8"/>
  <c r="B559" i="8"/>
  <c r="B542" i="8"/>
  <c r="B576" i="8"/>
  <c r="AA128" i="8"/>
  <c r="AA244" i="8"/>
  <c r="AA360" i="8"/>
  <c r="AA418" i="8"/>
  <c r="AA476" i="8"/>
  <c r="AA70" i="8"/>
  <c r="AA12" i="8"/>
  <c r="AA186" i="8"/>
  <c r="AA302" i="8"/>
  <c r="AA534" i="8"/>
  <c r="AA438" i="8"/>
  <c r="AA554" i="8"/>
  <c r="AA264" i="8"/>
  <c r="AA380" i="8"/>
  <c r="AA32" i="8"/>
  <c r="AA90" i="8"/>
  <c r="AA148" i="8"/>
  <c r="AA322" i="8"/>
  <c r="AA206" i="8"/>
  <c r="AA496" i="8"/>
  <c r="AA106" i="8"/>
  <c r="AA454" i="8"/>
  <c r="AA512" i="8"/>
  <c r="AA48" i="8"/>
  <c r="AA396" i="8"/>
  <c r="AA164" i="8"/>
  <c r="AA222" i="8"/>
  <c r="AA280" i="8"/>
  <c r="AA570" i="8"/>
  <c r="AA338" i="8"/>
  <c r="Y24" i="2"/>
  <c r="AA129" i="8"/>
  <c r="AA535" i="8"/>
  <c r="AA187" i="8"/>
  <c r="AA303" i="8"/>
  <c r="AA477" i="8"/>
  <c r="AA245" i="8"/>
  <c r="AA361" i="8"/>
  <c r="AA419" i="8"/>
  <c r="AA13" i="8"/>
  <c r="AA71" i="8"/>
  <c r="D808" i="2"/>
  <c r="AA71" i="2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24" i="2"/>
  <c r="AA382" i="2" s="1"/>
  <c r="AA261" i="2"/>
  <c r="AA198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8" i="7"/>
  <c r="Y455" i="7"/>
  <c r="Y451" i="7"/>
  <c r="B720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8" i="2"/>
  <c r="AC806" i="2"/>
  <c r="AC814" i="2"/>
  <c r="AC822" i="2"/>
  <c r="AC830" i="2"/>
  <c r="AC838" i="2"/>
  <c r="AC846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3" i="2"/>
  <c r="AC801" i="2"/>
  <c r="AC809" i="2"/>
  <c r="AC817" i="2"/>
  <c r="AC825" i="2"/>
  <c r="AC833" i="2"/>
  <c r="AC841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4" i="2"/>
  <c r="AC802" i="2"/>
  <c r="AC810" i="2"/>
  <c r="AC818" i="2"/>
  <c r="AC826" i="2"/>
  <c r="AC834" i="2"/>
  <c r="AC842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5" i="2"/>
  <c r="AC803" i="2"/>
  <c r="AC811" i="2"/>
  <c r="AC819" i="2"/>
  <c r="AC827" i="2"/>
  <c r="AC835" i="2"/>
  <c r="AC843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6" i="2"/>
  <c r="AC804" i="2"/>
  <c r="AC812" i="2"/>
  <c r="AC820" i="2"/>
  <c r="AC828" i="2"/>
  <c r="AC836" i="2"/>
  <c r="AC844" i="2"/>
  <c r="AC852" i="2"/>
  <c r="AC860" i="2"/>
  <c r="AC868" i="2"/>
  <c r="AC876" i="2"/>
  <c r="AC884" i="2"/>
  <c r="AC892" i="2"/>
  <c r="AC900" i="2"/>
  <c r="AC908" i="2"/>
  <c r="AC916" i="2"/>
  <c r="AC924" i="2"/>
  <c r="AC932" i="2"/>
  <c r="AC940" i="2"/>
  <c r="AC948" i="2"/>
  <c r="AC956" i="2"/>
  <c r="AC964" i="2"/>
  <c r="AC972" i="2"/>
  <c r="AC420" i="2"/>
  <c r="AC484" i="2"/>
  <c r="AC548" i="2"/>
  <c r="AC612" i="2"/>
  <c r="AC676" i="2"/>
  <c r="AC845" i="2"/>
  <c r="AC909" i="2"/>
  <c r="AC973" i="2"/>
  <c r="AC660" i="2"/>
  <c r="AC893" i="2"/>
  <c r="AC476" i="2"/>
  <c r="AC732" i="2"/>
  <c r="AC428" i="2"/>
  <c r="AC492" i="2"/>
  <c r="AC556" i="2"/>
  <c r="AC620" i="2"/>
  <c r="AC684" i="2"/>
  <c r="AC853" i="2"/>
  <c r="AC917" i="2"/>
  <c r="AC532" i="2"/>
  <c r="AC829" i="2"/>
  <c r="AC668" i="2"/>
  <c r="AC901" i="2"/>
  <c r="AC436" i="2"/>
  <c r="AC500" i="2"/>
  <c r="AC564" i="2"/>
  <c r="AC628" i="2"/>
  <c r="AC692" i="2"/>
  <c r="AC797" i="2"/>
  <c r="AC861" i="2"/>
  <c r="AC925" i="2"/>
  <c r="AC468" i="2"/>
  <c r="AC788" i="2"/>
  <c r="AC604" i="2"/>
  <c r="AC837" i="2"/>
  <c r="AC444" i="2"/>
  <c r="AC508" i="2"/>
  <c r="AC572" i="2"/>
  <c r="AC636" i="2"/>
  <c r="AC700" i="2"/>
  <c r="AC805" i="2"/>
  <c r="AC869" i="2"/>
  <c r="AC933" i="2"/>
  <c r="AC596" i="2"/>
  <c r="AC957" i="2"/>
  <c r="AC540" i="2"/>
  <c r="AC965" i="2"/>
  <c r="AC452" i="2"/>
  <c r="AC516" i="2"/>
  <c r="AC580" i="2"/>
  <c r="AC644" i="2"/>
  <c r="AC708" i="2"/>
  <c r="AC813" i="2"/>
  <c r="AC877" i="2"/>
  <c r="AC941" i="2"/>
  <c r="AC460" i="2"/>
  <c r="AC524" i="2"/>
  <c r="AC588" i="2"/>
  <c r="AC652" i="2"/>
  <c r="AC716" i="2"/>
  <c r="AC821" i="2"/>
  <c r="AC885" i="2"/>
  <c r="AC949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86" i="7"/>
  <c r="B108" i="7"/>
  <c r="B69" i="7"/>
  <c r="B70" i="7" s="1"/>
  <c r="B71" i="7" s="1"/>
  <c r="B502" i="7"/>
  <c r="B503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52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X647" i="7"/>
  <c r="I496" i="7"/>
  <c r="F107" i="7"/>
  <c r="I714" i="7"/>
  <c r="I44" i="7"/>
  <c r="J696" i="7"/>
  <c r="H108" i="7"/>
  <c r="H720" i="7"/>
  <c r="H496" i="7"/>
  <c r="J106" i="7"/>
  <c r="I107" i="7"/>
  <c r="I713" i="7"/>
  <c r="H44" i="7"/>
  <c r="H68" i="7"/>
  <c r="H67" i="7"/>
  <c r="I720" i="7"/>
  <c r="J695" i="7"/>
  <c r="H251" i="7"/>
  <c r="J249" i="7"/>
  <c r="J66" i="7"/>
  <c r="J719" i="7"/>
  <c r="I251" i="7"/>
  <c r="D251" i="7"/>
  <c r="H714" i="7"/>
  <c r="J250" i="7"/>
  <c r="J692" i="7"/>
  <c r="J43" i="7"/>
  <c r="D503" i="7"/>
  <c r="F183" i="7"/>
  <c r="I67" i="7"/>
  <c r="J182" i="7"/>
  <c r="J108" i="7"/>
  <c r="F497" i="7"/>
  <c r="J494" i="7"/>
  <c r="J691" i="7"/>
  <c r="I495" i="7"/>
  <c r="I68" i="7"/>
  <c r="H713" i="7"/>
  <c r="B2" i="8" l="1"/>
  <c r="AA109" i="8"/>
  <c r="AA225" i="8"/>
  <c r="AA341" i="8"/>
  <c r="AA515" i="8"/>
  <c r="AA573" i="8"/>
  <c r="AA51" i="8"/>
  <c r="AA283" i="8"/>
  <c r="AA399" i="8"/>
  <c r="AA457" i="8"/>
  <c r="AA167" i="8"/>
  <c r="AA401" i="8"/>
  <c r="AA575" i="8"/>
  <c r="AA343" i="8"/>
  <c r="AA459" i="8"/>
  <c r="AA111" i="8"/>
  <c r="AA169" i="8"/>
  <c r="AA227" i="8"/>
  <c r="AA517" i="8"/>
  <c r="AA285" i="8"/>
  <c r="AA53" i="8"/>
  <c r="AA208" i="8"/>
  <c r="AA266" i="8"/>
  <c r="AA556" i="8"/>
  <c r="AA324" i="8"/>
  <c r="AA34" i="8"/>
  <c r="AA440" i="8"/>
  <c r="AA498" i="8"/>
  <c r="AA92" i="8"/>
  <c r="AA150" i="8"/>
  <c r="AA382" i="8"/>
  <c r="AA441" i="8"/>
  <c r="AA499" i="8"/>
  <c r="AA93" i="8"/>
  <c r="AA267" i="8"/>
  <c r="AA35" i="8"/>
  <c r="AA209" i="8"/>
  <c r="AA557" i="8"/>
  <c r="AA151" i="8"/>
  <c r="AA325" i="8"/>
  <c r="AA383" i="8"/>
  <c r="AA215" i="8"/>
  <c r="AA505" i="8"/>
  <c r="AA157" i="8"/>
  <c r="AA447" i="8"/>
  <c r="AA273" i="8"/>
  <c r="AA331" i="8"/>
  <c r="AA99" i="8"/>
  <c r="AA41" i="8"/>
  <c r="AA389" i="8"/>
  <c r="AA59" i="8"/>
  <c r="AA117" i="8"/>
  <c r="AA581" i="8"/>
  <c r="AA465" i="8"/>
  <c r="AA349" i="8"/>
  <c r="AA175" i="8"/>
  <c r="AA407" i="8"/>
  <c r="AA523" i="8"/>
  <c r="AA291" i="8"/>
  <c r="AA233" i="8"/>
  <c r="AA292" i="8"/>
  <c r="AA118" i="8"/>
  <c r="AA408" i="8"/>
  <c r="AA350" i="8"/>
  <c r="AA60" i="8"/>
  <c r="AA176" i="8"/>
  <c r="AA524" i="8"/>
  <c r="AA466" i="8"/>
  <c r="AA582" i="8"/>
  <c r="AA234" i="8"/>
  <c r="AA102" i="8"/>
  <c r="AA392" i="8"/>
  <c r="AA508" i="8"/>
  <c r="AA334" i="8"/>
  <c r="AA566" i="8"/>
  <c r="AA44" i="8"/>
  <c r="AA160" i="8"/>
  <c r="AA450" i="8"/>
  <c r="AA218" i="8"/>
  <c r="AA276" i="8"/>
  <c r="AA217" i="8"/>
  <c r="AA275" i="8"/>
  <c r="AA507" i="8"/>
  <c r="AA43" i="8"/>
  <c r="AA333" i="8"/>
  <c r="AA449" i="8"/>
  <c r="AA159" i="8"/>
  <c r="AA391" i="8"/>
  <c r="AA101" i="8"/>
  <c r="AA565" i="8"/>
  <c r="AA50" i="8"/>
  <c r="AA224" i="8"/>
  <c r="AA398" i="8"/>
  <c r="AA108" i="8"/>
  <c r="AA166" i="8"/>
  <c r="AA282" i="8"/>
  <c r="AA514" i="8"/>
  <c r="AA572" i="8"/>
  <c r="AA456" i="8"/>
  <c r="AA340" i="8"/>
  <c r="AA23" i="8"/>
  <c r="AA81" i="8"/>
  <c r="AA313" i="8"/>
  <c r="AA197" i="8"/>
  <c r="AA371" i="8"/>
  <c r="AA545" i="8"/>
  <c r="AA139" i="8"/>
  <c r="AA487" i="8"/>
  <c r="AA429" i="8"/>
  <c r="AA255" i="8"/>
  <c r="AA256" i="8"/>
  <c r="AA314" i="8"/>
  <c r="AA372" i="8"/>
  <c r="AA488" i="8"/>
  <c r="AA546" i="8"/>
  <c r="AA198" i="8"/>
  <c r="AA430" i="8"/>
  <c r="AA24" i="8"/>
  <c r="AA82" i="8"/>
  <c r="AA140" i="8"/>
  <c r="AA149" i="8"/>
  <c r="AA439" i="8"/>
  <c r="AA555" i="8"/>
  <c r="AA323" i="8"/>
  <c r="AA497" i="8"/>
  <c r="AA265" i="8"/>
  <c r="AA381" i="8"/>
  <c r="AA33" i="8"/>
  <c r="AA91" i="8"/>
  <c r="AA207" i="8"/>
  <c r="U19" i="8"/>
  <c r="I18" i="8"/>
  <c r="D809" i="2"/>
  <c r="AA227" i="2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55" i="7" s="1"/>
  <c r="AA455" i="7"/>
  <c r="AA451" i="7"/>
  <c r="B721" i="7"/>
  <c r="B722" i="7" s="1"/>
  <c r="B72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87" i="7"/>
  <c r="B188" i="7" s="1"/>
  <c r="B109" i="7"/>
  <c r="B253" i="7"/>
  <c r="B50" i="2"/>
  <c r="B60" i="2"/>
  <c r="B59" i="2"/>
  <c r="B34" i="2"/>
  <c r="B51" i="2"/>
  <c r="B41" i="2"/>
  <c r="B44" i="2"/>
  <c r="B43" i="2"/>
  <c r="B35" i="2"/>
  <c r="B504" i="7"/>
  <c r="B505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 s="1"/>
  <c r="D10" i="2"/>
  <c r="D26" i="2"/>
  <c r="D326" i="2" s="1"/>
  <c r="D384" i="2" s="1"/>
  <c r="W7" i="7"/>
  <c r="AC5" i="7"/>
  <c r="J720" i="7"/>
  <c r="J68" i="7"/>
  <c r="F184" i="7"/>
  <c r="H109" i="7"/>
  <c r="H70" i="7"/>
  <c r="J184" i="7"/>
  <c r="J714" i="7"/>
  <c r="F253" i="7"/>
  <c r="H69" i="7"/>
  <c r="J44" i="7"/>
  <c r="I48" i="7"/>
  <c r="H253" i="7"/>
  <c r="H71" i="7"/>
  <c r="J67" i="7"/>
  <c r="I71" i="7"/>
  <c r="J713" i="7"/>
  <c r="F252" i="7"/>
  <c r="H184" i="7"/>
  <c r="I109" i="7"/>
  <c r="D252" i="7"/>
  <c r="D253" i="7"/>
  <c r="D505" i="7"/>
  <c r="I715" i="7"/>
  <c r="D502" i="7"/>
  <c r="H497" i="7"/>
  <c r="F109" i="7"/>
  <c r="H45" i="7"/>
  <c r="I108" i="7"/>
  <c r="J496" i="7"/>
  <c r="H48" i="7"/>
  <c r="F108" i="7"/>
  <c r="H721" i="7"/>
  <c r="I69" i="7"/>
  <c r="H715" i="7"/>
  <c r="I45" i="7"/>
  <c r="J495" i="7"/>
  <c r="H722" i="7"/>
  <c r="I722" i="7"/>
  <c r="J722" i="7" s="1"/>
  <c r="I252" i="7"/>
  <c r="I253" i="7"/>
  <c r="I721" i="7"/>
  <c r="F498" i="7"/>
  <c r="I497" i="7"/>
  <c r="I70" i="7"/>
  <c r="I184" i="7"/>
  <c r="H252" i="7"/>
  <c r="J109" i="7"/>
  <c r="AA171" i="8" l="1"/>
  <c r="AA113" i="8"/>
  <c r="AA403" i="8"/>
  <c r="AA461" i="8"/>
  <c r="AA55" i="8"/>
  <c r="AA229" i="8"/>
  <c r="AA287" i="8"/>
  <c r="AA519" i="8"/>
  <c r="AA577" i="8"/>
  <c r="AA345" i="8"/>
  <c r="AA45" i="8"/>
  <c r="AA103" i="8"/>
  <c r="AA277" i="8"/>
  <c r="AA335" i="8"/>
  <c r="AA567" i="8"/>
  <c r="AA219" i="8"/>
  <c r="AA451" i="8"/>
  <c r="AA161" i="8"/>
  <c r="AA393" i="8"/>
  <c r="AA509" i="8"/>
  <c r="AA400" i="8"/>
  <c r="AA516" i="8"/>
  <c r="AA52" i="8"/>
  <c r="AA284" i="8"/>
  <c r="AA226" i="8"/>
  <c r="AA574" i="8"/>
  <c r="AA342" i="8"/>
  <c r="AA110" i="8"/>
  <c r="AA168" i="8"/>
  <c r="AA458" i="8"/>
  <c r="AA170" i="8"/>
  <c r="AA228" i="8"/>
  <c r="AA286" i="8"/>
  <c r="AA112" i="8"/>
  <c r="AA344" i="8"/>
  <c r="AA402" i="8"/>
  <c r="AA576" i="8"/>
  <c r="AA54" i="8"/>
  <c r="AA518" i="8"/>
  <c r="AA460" i="8"/>
  <c r="AA278" i="8"/>
  <c r="AA510" i="8"/>
  <c r="AA162" i="8"/>
  <c r="AA46" i="8"/>
  <c r="AA220" i="8"/>
  <c r="AA568" i="8"/>
  <c r="AA104" i="8"/>
  <c r="AA336" i="8"/>
  <c r="AA452" i="8"/>
  <c r="AA394" i="8"/>
  <c r="U20" i="8"/>
  <c r="I19" i="8"/>
  <c r="D810" i="2"/>
  <c r="AA355" i="2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55" i="7"/>
  <c r="AC451" i="7"/>
  <c r="B723" i="7"/>
  <c r="B724" i="7" s="1"/>
  <c r="B73" i="7"/>
  <c r="B77" i="7" s="1"/>
  <c r="D310" i="2"/>
  <c r="D368" i="2" s="1"/>
  <c r="D116" i="2"/>
  <c r="D174" i="2" s="1"/>
  <c r="D358" i="2"/>
  <c r="D416" i="2" s="1"/>
  <c r="B189" i="7"/>
  <c r="B110" i="7"/>
  <c r="B254" i="7"/>
  <c r="B46" i="2"/>
  <c r="B55" i="2"/>
  <c r="B52" i="2"/>
  <c r="B45" i="2"/>
  <c r="D68" i="2"/>
  <c r="D126" i="2" s="1"/>
  <c r="B54" i="2"/>
  <c r="B506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J497" i="7"/>
  <c r="I498" i="7"/>
  <c r="J715" i="7"/>
  <c r="H72" i="7"/>
  <c r="D254" i="7"/>
  <c r="J48" i="7"/>
  <c r="J70" i="7"/>
  <c r="D504" i="7"/>
  <c r="J185" i="7"/>
  <c r="H716" i="7"/>
  <c r="H49" i="7"/>
  <c r="H185" i="7"/>
  <c r="I72" i="7"/>
  <c r="I716" i="7"/>
  <c r="H723" i="7"/>
  <c r="J71" i="7"/>
  <c r="J69" i="7"/>
  <c r="I49" i="7"/>
  <c r="J45" i="7"/>
  <c r="H724" i="7"/>
  <c r="H498" i="7"/>
  <c r="I724" i="7"/>
  <c r="I723" i="7"/>
  <c r="I185" i="7"/>
  <c r="F185" i="7"/>
  <c r="J721" i="7"/>
  <c r="D506" i="7"/>
  <c r="F110" i="7"/>
  <c r="AA230" i="8" l="1"/>
  <c r="AA56" i="8"/>
  <c r="AA288" i="8"/>
  <c r="AA114" i="8"/>
  <c r="AA462" i="8"/>
  <c r="AA404" i="8"/>
  <c r="AA520" i="8"/>
  <c r="AA172" i="8"/>
  <c r="AA346" i="8"/>
  <c r="AA578" i="8"/>
  <c r="AA57" i="8"/>
  <c r="AA173" i="8"/>
  <c r="AA115" i="8"/>
  <c r="AA405" i="8"/>
  <c r="AA231" i="8"/>
  <c r="AA289" i="8"/>
  <c r="AA521" i="8"/>
  <c r="AA463" i="8"/>
  <c r="AA579" i="8"/>
  <c r="AA347" i="8"/>
  <c r="U21" i="8"/>
  <c r="I20" i="8"/>
  <c r="D811" i="2"/>
  <c r="AA357" i="2"/>
  <c r="AA415" i="2" s="1"/>
  <c r="AA294" i="2"/>
  <c r="AA231" i="2"/>
  <c r="AA356" i="2"/>
  <c r="AA414" i="2" s="1"/>
  <c r="AA293" i="2"/>
  <c r="AA230" i="2"/>
  <c r="AA235" i="2" s="1"/>
  <c r="B78" i="7"/>
  <c r="AD451" i="7"/>
  <c r="AD455" i="7"/>
  <c r="B725" i="7"/>
  <c r="D117" i="2"/>
  <c r="D175" i="2" s="1"/>
  <c r="D359" i="2"/>
  <c r="D417" i="2" s="1"/>
  <c r="D311" i="2"/>
  <c r="D369" i="2" s="1"/>
  <c r="B190" i="7"/>
  <c r="B191" i="7" s="1"/>
  <c r="B111" i="7"/>
  <c r="B255" i="7"/>
  <c r="B256" i="7" s="1"/>
  <c r="B257" i="7" s="1"/>
  <c r="D69" i="2"/>
  <c r="D127" i="2" s="1"/>
  <c r="B56" i="2"/>
  <c r="B57" i="2"/>
  <c r="B507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J724" i="7"/>
  <c r="J723" i="7"/>
  <c r="I110" i="7"/>
  <c r="I717" i="7"/>
  <c r="J111" i="7"/>
  <c r="I50" i="7"/>
  <c r="I500" i="7"/>
  <c r="J49" i="7"/>
  <c r="J110" i="7"/>
  <c r="D257" i="7"/>
  <c r="F186" i="7"/>
  <c r="J716" i="7"/>
  <c r="F254" i="7"/>
  <c r="H110" i="7"/>
  <c r="I73" i="7"/>
  <c r="F500" i="7"/>
  <c r="J186" i="7"/>
  <c r="D507" i="7"/>
  <c r="J72" i="7"/>
  <c r="F501" i="7"/>
  <c r="I77" i="7"/>
  <c r="H254" i="7"/>
  <c r="H500" i="7"/>
  <c r="H186" i="7"/>
  <c r="I254" i="7"/>
  <c r="F499" i="7"/>
  <c r="H499" i="7"/>
  <c r="H73" i="7"/>
  <c r="H717" i="7"/>
  <c r="I186" i="7"/>
  <c r="H725" i="7"/>
  <c r="H77" i="7"/>
  <c r="J77" i="7" s="1"/>
  <c r="J498" i="7"/>
  <c r="H50" i="7"/>
  <c r="I725" i="7"/>
  <c r="J725" i="7" s="1"/>
  <c r="U22" i="8" l="1"/>
  <c r="I21" i="8"/>
  <c r="D812" i="2"/>
  <c r="B79" i="7"/>
  <c r="AE451" i="7"/>
  <c r="AE455" i="7"/>
  <c r="B729" i="7"/>
  <c r="B192" i="7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D102" i="2"/>
  <c r="D160" i="2" s="1"/>
  <c r="D344" i="2"/>
  <c r="D402" i="2" s="1"/>
  <c r="D312" i="2"/>
  <c r="D370" i="2" s="1"/>
  <c r="D118" i="2"/>
  <c r="D176" i="2" s="1"/>
  <c r="D360" i="2"/>
  <c r="D418" i="2" s="1"/>
  <c r="B112" i="7"/>
  <c r="AA298" i="2"/>
  <c r="Y300" i="2" s="1"/>
  <c r="Y237" i="2"/>
  <c r="D70" i="2"/>
  <c r="D128" i="2" s="1"/>
  <c r="B508" i="7"/>
  <c r="B258" i="7"/>
  <c r="D45" i="2"/>
  <c r="D86" i="2"/>
  <c r="D144" i="2" s="1"/>
  <c r="D13" i="2"/>
  <c r="D29" i="2"/>
  <c r="D329" i="2" s="1"/>
  <c r="D387" i="2" s="1"/>
  <c r="Y6" i="7"/>
  <c r="AF5" i="7"/>
  <c r="F256" i="7"/>
  <c r="H501" i="7"/>
  <c r="F255" i="7"/>
  <c r="F112" i="7"/>
  <c r="I78" i="7"/>
  <c r="F257" i="7"/>
  <c r="I255" i="7"/>
  <c r="I187" i="7"/>
  <c r="J254" i="7"/>
  <c r="I111" i="7"/>
  <c r="I256" i="7"/>
  <c r="F111" i="7"/>
  <c r="J500" i="7"/>
  <c r="H78" i="7"/>
  <c r="F187" i="7"/>
  <c r="H187" i="7"/>
  <c r="H256" i="7"/>
  <c r="D256" i="7"/>
  <c r="I501" i="7"/>
  <c r="J50" i="7"/>
  <c r="J73" i="7"/>
  <c r="J717" i="7"/>
  <c r="I499" i="7"/>
  <c r="H255" i="7"/>
  <c r="J187" i="7"/>
  <c r="F502" i="7"/>
  <c r="D508" i="7"/>
  <c r="H111" i="7"/>
  <c r="D255" i="7"/>
  <c r="H257" i="7"/>
  <c r="F258" i="7"/>
  <c r="U23" i="8" l="1"/>
  <c r="I22" i="8"/>
  <c r="D813" i="2"/>
  <c r="B80" i="7"/>
  <c r="B83" i="7" s="1"/>
  <c r="AF451" i="7"/>
  <c r="AF455" i="7"/>
  <c r="B730" i="7"/>
  <c r="D313" i="2"/>
  <c r="D371" i="2" s="1"/>
  <c r="D103" i="2"/>
  <c r="D161" i="2" s="1"/>
  <c r="D345" i="2"/>
  <c r="D403" i="2" s="1"/>
  <c r="B113" i="7"/>
  <c r="B259" i="7"/>
  <c r="B260" i="7" s="1"/>
  <c r="Y238" i="2"/>
  <c r="Y239" i="2"/>
  <c r="Y236" i="2"/>
  <c r="Y301" i="2"/>
  <c r="Y302" i="2"/>
  <c r="AA563" i="8" s="1"/>
  <c r="Y299" i="2"/>
  <c r="D71" i="2"/>
  <c r="D129" i="2" s="1"/>
  <c r="B509" i="7"/>
  <c r="D46" i="2"/>
  <c r="D87" i="2"/>
  <c r="D145" i="2" s="1"/>
  <c r="D14" i="2"/>
  <c r="D30" i="2"/>
  <c r="D330" i="2" s="1"/>
  <c r="D388" i="2" s="1"/>
  <c r="Y7" i="7"/>
  <c r="AG5" i="7"/>
  <c r="H258" i="7"/>
  <c r="J78" i="7"/>
  <c r="H729" i="7"/>
  <c r="H188" i="7"/>
  <c r="D258" i="7"/>
  <c r="J188" i="7"/>
  <c r="F503" i="7"/>
  <c r="H79" i="7"/>
  <c r="I258" i="7"/>
  <c r="H502" i="7"/>
  <c r="I188" i="7"/>
  <c r="I257" i="7"/>
  <c r="I113" i="7"/>
  <c r="H113" i="7"/>
  <c r="H112" i="7"/>
  <c r="I729" i="7"/>
  <c r="I79" i="7"/>
  <c r="J501" i="7"/>
  <c r="J113" i="7"/>
  <c r="J499" i="7"/>
  <c r="J112" i="7"/>
  <c r="I112" i="7"/>
  <c r="F188" i="7"/>
  <c r="D509" i="7"/>
  <c r="B84" i="7" l="1"/>
  <c r="U24" i="8"/>
  <c r="I23" i="8"/>
  <c r="D814" i="2"/>
  <c r="AG451" i="7"/>
  <c r="AG455" i="7"/>
  <c r="B731" i="7"/>
  <c r="D314" i="2"/>
  <c r="D372" i="2" s="1"/>
  <c r="D104" i="2"/>
  <c r="D162" i="2" s="1"/>
  <c r="D346" i="2"/>
  <c r="D404" i="2" s="1"/>
  <c r="B114" i="7"/>
  <c r="D72" i="2"/>
  <c r="D130" i="2" s="1"/>
  <c r="B510" i="7"/>
  <c r="D47" i="2"/>
  <c r="D88" i="2"/>
  <c r="D146" i="2" s="1"/>
  <c r="D31" i="2"/>
  <c r="D331" i="2" s="1"/>
  <c r="D389" i="2" s="1"/>
  <c r="D15" i="2"/>
  <c r="AH5" i="7"/>
  <c r="Z6" i="7"/>
  <c r="B261" i="7"/>
  <c r="H83" i="7"/>
  <c r="J729" i="7"/>
  <c r="I259" i="7"/>
  <c r="F259" i="7"/>
  <c r="I80" i="7"/>
  <c r="F504" i="7"/>
  <c r="H730" i="7"/>
  <c r="H259" i="7"/>
  <c r="F189" i="7"/>
  <c r="J79" i="7"/>
  <c r="D259" i="7"/>
  <c r="I730" i="7"/>
  <c r="J258" i="7"/>
  <c r="D260" i="7"/>
  <c r="H189" i="7"/>
  <c r="F113" i="7"/>
  <c r="D261" i="7"/>
  <c r="H260" i="7"/>
  <c r="F260" i="7"/>
  <c r="H80" i="7"/>
  <c r="I502" i="7"/>
  <c r="I260" i="7"/>
  <c r="I189" i="7"/>
  <c r="H503" i="7"/>
  <c r="J257" i="7"/>
  <c r="D510" i="7"/>
  <c r="J189" i="7"/>
  <c r="I503" i="7"/>
  <c r="J114" i="7"/>
  <c r="I83" i="7"/>
  <c r="J83" i="7" s="1"/>
  <c r="B85" i="7" l="1"/>
  <c r="U25" i="8"/>
  <c r="I24" i="8"/>
  <c r="D815" i="2"/>
  <c r="AH455" i="7"/>
  <c r="AH451" i="7"/>
  <c r="B732" i="7"/>
  <c r="B735" i="7" s="1"/>
  <c r="D105" i="2"/>
  <c r="D163" i="2" s="1"/>
  <c r="D347" i="2"/>
  <c r="D405" i="2" s="1"/>
  <c r="D315" i="2"/>
  <c r="D373" i="2" s="1"/>
  <c r="AI5" i="7"/>
  <c r="B115" i="7"/>
  <c r="D73" i="2"/>
  <c r="D131" i="2" s="1"/>
  <c r="B511" i="7"/>
  <c r="D48" i="2"/>
  <c r="D89" i="2"/>
  <c r="D147" i="2" s="1"/>
  <c r="D32" i="2"/>
  <c r="D332" i="2" s="1"/>
  <c r="D390" i="2" s="1"/>
  <c r="D16" i="2"/>
  <c r="Z7" i="7"/>
  <c r="B262" i="7"/>
  <c r="H84" i="7"/>
  <c r="I84" i="7"/>
  <c r="J84" i="7" s="1"/>
  <c r="J80" i="7"/>
  <c r="F114" i="7"/>
  <c r="I190" i="7"/>
  <c r="H114" i="7"/>
  <c r="H261" i="7"/>
  <c r="F505" i="7"/>
  <c r="D262" i="7"/>
  <c r="J730" i="7"/>
  <c r="I114" i="7"/>
  <c r="F190" i="7"/>
  <c r="J502" i="7"/>
  <c r="J503" i="7"/>
  <c r="H504" i="7"/>
  <c r="J504" i="7"/>
  <c r="H190" i="7"/>
  <c r="H731" i="7"/>
  <c r="D511" i="7"/>
  <c r="F115" i="7"/>
  <c r="I504" i="7"/>
  <c r="I261" i="7"/>
  <c r="F261" i="7"/>
  <c r="J190" i="7"/>
  <c r="B86" i="7" l="1"/>
  <c r="B736" i="7"/>
  <c r="U26" i="8"/>
  <c r="I25" i="8"/>
  <c r="D816" i="2"/>
  <c r="AI455" i="7"/>
  <c r="AI451" i="7"/>
  <c r="D316" i="2"/>
  <c r="D374" i="2" s="1"/>
  <c r="D106" i="2"/>
  <c r="D164" i="2" s="1"/>
  <c r="D348" i="2"/>
  <c r="D406" i="2" s="1"/>
  <c r="AJ5" i="7"/>
  <c r="B116" i="7"/>
  <c r="D74" i="2"/>
  <c r="D132" i="2" s="1"/>
  <c r="B512" i="7"/>
  <c r="D49" i="2"/>
  <c r="D90" i="2"/>
  <c r="D148" i="2" s="1"/>
  <c r="D17" i="2"/>
  <c r="D33" i="2"/>
  <c r="D333" i="2" s="1"/>
  <c r="D391" i="2" s="1"/>
  <c r="AA6" i="7"/>
  <c r="B263" i="7"/>
  <c r="H85" i="7"/>
  <c r="I85" i="7"/>
  <c r="J85" i="7" s="1"/>
  <c r="H735" i="7"/>
  <c r="H192" i="7"/>
  <c r="I262" i="7"/>
  <c r="F191" i="7"/>
  <c r="I115" i="7"/>
  <c r="F506" i="7"/>
  <c r="F507" i="7"/>
  <c r="F192" i="7"/>
  <c r="H505" i="7"/>
  <c r="I505" i="7"/>
  <c r="D512" i="7"/>
  <c r="F262" i="7"/>
  <c r="H115" i="7"/>
  <c r="I732" i="7"/>
  <c r="H732" i="7"/>
  <c r="J191" i="7"/>
  <c r="H191" i="7"/>
  <c r="J115" i="7"/>
  <c r="J192" i="7"/>
  <c r="I191" i="7"/>
  <c r="I192" i="7"/>
  <c r="H262" i="7"/>
  <c r="I731" i="7"/>
  <c r="H116" i="7"/>
  <c r="D263" i="7"/>
  <c r="I735" i="7"/>
  <c r="J735" i="7"/>
  <c r="B737" i="7" l="1"/>
  <c r="U27" i="8"/>
  <c r="I26" i="8"/>
  <c r="AJ455" i="7"/>
  <c r="AJ451" i="7"/>
  <c r="D107" i="2"/>
  <c r="D165" i="2" s="1"/>
  <c r="D349" i="2"/>
  <c r="D407" i="2" s="1"/>
  <c r="D317" i="2"/>
  <c r="D375" i="2" s="1"/>
  <c r="AK5" i="7"/>
  <c r="B117" i="7"/>
  <c r="D75" i="2"/>
  <c r="D133" i="2" s="1"/>
  <c r="B513" i="7"/>
  <c r="D50" i="2"/>
  <c r="D91" i="2"/>
  <c r="D149" i="2" s="1"/>
  <c r="D18" i="2"/>
  <c r="D34" i="2"/>
  <c r="D334" i="2" s="1"/>
  <c r="D392" i="2" s="1"/>
  <c r="AA7" i="7"/>
  <c r="B264" i="7"/>
  <c r="H86" i="7"/>
  <c r="I86" i="7"/>
  <c r="J86" i="7" s="1"/>
  <c r="H736" i="7"/>
  <c r="I736" i="7" s="1"/>
  <c r="J736" i="7"/>
  <c r="J731" i="7"/>
  <c r="J732" i="7"/>
  <c r="H193" i="7"/>
  <c r="J505" i="7"/>
  <c r="I263" i="7"/>
  <c r="J193" i="7"/>
  <c r="F508" i="7"/>
  <c r="I506" i="7"/>
  <c r="H506" i="7"/>
  <c r="F116" i="7"/>
  <c r="H263" i="7"/>
  <c r="H507" i="7"/>
  <c r="I507" i="7"/>
  <c r="J507" i="7"/>
  <c r="I193" i="7"/>
  <c r="F193" i="7"/>
  <c r="I116" i="7"/>
  <c r="F263" i="7"/>
  <c r="J116" i="7"/>
  <c r="D513" i="7"/>
  <c r="I117" i="7"/>
  <c r="D264" i="7"/>
  <c r="B738" i="7" l="1"/>
  <c r="U28" i="8"/>
  <c r="I27" i="8"/>
  <c r="AK455" i="7"/>
  <c r="AK451" i="7"/>
  <c r="D108" i="2"/>
  <c r="D166" i="2" s="1"/>
  <c r="D350" i="2"/>
  <c r="D408" i="2" s="1"/>
  <c r="D318" i="2"/>
  <c r="D376" i="2" s="1"/>
  <c r="AL5" i="7"/>
  <c r="B118" i="7"/>
  <c r="D76" i="2"/>
  <c r="D134" i="2" s="1"/>
  <c r="B514" i="7"/>
  <c r="D51" i="2"/>
  <c r="D92" i="2"/>
  <c r="D150" i="2" s="1"/>
  <c r="D19" i="2"/>
  <c r="D35" i="2"/>
  <c r="D335" i="2" s="1"/>
  <c r="D393" i="2" s="1"/>
  <c r="AB6" i="7"/>
  <c r="B265" i="7"/>
  <c r="I737" i="7"/>
  <c r="H737" i="7"/>
  <c r="J737" i="7" s="1"/>
  <c r="D514" i="7"/>
  <c r="H117" i="7"/>
  <c r="J506" i="7"/>
  <c r="I508" i="7"/>
  <c r="H194" i="7"/>
  <c r="H264" i="7"/>
  <c r="F264" i="7"/>
  <c r="H508" i="7"/>
  <c r="I264" i="7"/>
  <c r="I194" i="7"/>
  <c r="F117" i="7"/>
  <c r="F194" i="7"/>
  <c r="F509" i="7"/>
  <c r="F118" i="7"/>
  <c r="D265" i="7"/>
  <c r="U29" i="8" l="1"/>
  <c r="I28" i="8"/>
  <c r="AL451" i="7"/>
  <c r="AL455" i="7"/>
  <c r="D109" i="2"/>
  <c r="D167" i="2" s="1"/>
  <c r="D351" i="2"/>
  <c r="D409" i="2" s="1"/>
  <c r="D319" i="2"/>
  <c r="D377" i="2" s="1"/>
  <c r="AM5" i="7"/>
  <c r="B119" i="7"/>
  <c r="D77" i="2"/>
  <c r="D135" i="2" s="1"/>
  <c r="B515" i="7"/>
  <c r="B266" i="7"/>
  <c r="B267" i="7" s="1"/>
  <c r="D52" i="2"/>
  <c r="D93" i="2"/>
  <c r="D151" i="2" s="1"/>
  <c r="D36" i="2"/>
  <c r="AB7" i="7"/>
  <c r="I738" i="7"/>
  <c r="H738" i="7"/>
  <c r="J738" i="7"/>
  <c r="F195" i="7"/>
  <c r="I265" i="7"/>
  <c r="J508" i="7"/>
  <c r="H195" i="7"/>
  <c r="J265" i="7"/>
  <c r="J196" i="7"/>
  <c r="J118" i="7"/>
  <c r="F265" i="7"/>
  <c r="H118" i="7"/>
  <c r="H196" i="7"/>
  <c r="H265" i="7"/>
  <c r="F510" i="7"/>
  <c r="I118" i="7"/>
  <c r="I509" i="7"/>
  <c r="F196" i="7"/>
  <c r="I195" i="7"/>
  <c r="J117" i="7"/>
  <c r="D267" i="7"/>
  <c r="I196" i="7"/>
  <c r="H509" i="7"/>
  <c r="J194" i="7"/>
  <c r="J195" i="7"/>
  <c r="D515" i="7"/>
  <c r="F119" i="7"/>
  <c r="U30" i="8" l="1"/>
  <c r="I29" i="8"/>
  <c r="AM451" i="7"/>
  <c r="AM455" i="7"/>
  <c r="D336" i="2"/>
  <c r="D394" i="2" s="1"/>
  <c r="D110" i="2"/>
  <c r="D168" i="2" s="1"/>
  <c r="D352" i="2"/>
  <c r="D410" i="2" s="1"/>
  <c r="AN5" i="7"/>
  <c r="B120" i="7"/>
  <c r="D94" i="2"/>
  <c r="D152" i="2" s="1"/>
  <c r="B516" i="7"/>
  <c r="D53" i="2"/>
  <c r="AC6" i="7"/>
  <c r="B268" i="7"/>
  <c r="J198" i="7"/>
  <c r="H197" i="7"/>
  <c r="H198" i="7"/>
  <c r="I267" i="7"/>
  <c r="F197" i="7"/>
  <c r="F266" i="7"/>
  <c r="I510" i="7"/>
  <c r="H266" i="7"/>
  <c r="F511" i="7"/>
  <c r="D266" i="7"/>
  <c r="J119" i="7"/>
  <c r="I198" i="7"/>
  <c r="I266" i="7"/>
  <c r="J509" i="7"/>
  <c r="J267" i="7"/>
  <c r="I119" i="7"/>
  <c r="H510" i="7"/>
  <c r="J197" i="7"/>
  <c r="H267" i="7"/>
  <c r="H119" i="7"/>
  <c r="J266" i="7"/>
  <c r="D516" i="7"/>
  <c r="J510" i="7"/>
  <c r="F267" i="7"/>
  <c r="D268" i="7"/>
  <c r="I197" i="7"/>
  <c r="F198" i="7"/>
  <c r="F120" i="7"/>
  <c r="U31" i="8" l="1"/>
  <c r="I30" i="8"/>
  <c r="AN451" i="7"/>
  <c r="AN455" i="7"/>
  <c r="D353" i="2"/>
  <c r="D411" i="2" s="1"/>
  <c r="AO5" i="7"/>
  <c r="B121" i="7"/>
  <c r="D111" i="2"/>
  <c r="B517" i="7"/>
  <c r="B269" i="7"/>
  <c r="B270" i="7" s="1"/>
  <c r="AC7" i="7"/>
  <c r="F268" i="7"/>
  <c r="J120" i="7"/>
  <c r="J511" i="7"/>
  <c r="J200" i="7"/>
  <c r="I120" i="7"/>
  <c r="F199" i="7"/>
  <c r="F200" i="7"/>
  <c r="H200" i="7"/>
  <c r="H120" i="7"/>
  <c r="H268" i="7"/>
  <c r="J268" i="7"/>
  <c r="I268" i="7"/>
  <c r="H199" i="7"/>
  <c r="I200" i="7"/>
  <c r="I511" i="7"/>
  <c r="J199" i="7"/>
  <c r="F512" i="7"/>
  <c r="H511" i="7"/>
  <c r="I199" i="7"/>
  <c r="I121" i="7"/>
  <c r="D270" i="7"/>
  <c r="D517" i="7"/>
  <c r="U32" i="8" l="1"/>
  <c r="I31" i="8"/>
  <c r="AO455" i="7"/>
  <c r="AO451" i="7"/>
  <c r="AP5" i="7"/>
  <c r="B122" i="7"/>
  <c r="D169" i="2"/>
  <c r="B518" i="7"/>
  <c r="B271" i="7"/>
  <c r="AD6" i="7"/>
  <c r="BB472" i="7"/>
  <c r="AF472" i="7"/>
  <c r="AI472" i="7"/>
  <c r="W472" i="7"/>
  <c r="AN472" i="7"/>
  <c r="BE472" i="7"/>
  <c r="AY472" i="7"/>
  <c r="AW472" i="7"/>
  <c r="AE472" i="7"/>
  <c r="AV472" i="7"/>
  <c r="Z472" i="7"/>
  <c r="AA472" i="7"/>
  <c r="BD472" i="7"/>
  <c r="AH472" i="7"/>
  <c r="AQ472" i="7"/>
  <c r="AM472" i="7"/>
  <c r="V472" i="7"/>
  <c r="AU472" i="7"/>
  <c r="AO472" i="7"/>
  <c r="AP472" i="7"/>
  <c r="AB472" i="7"/>
  <c r="AD472" i="7"/>
  <c r="BC472" i="7"/>
  <c r="AS472" i="7"/>
  <c r="AX472" i="7"/>
  <c r="AJ472" i="7"/>
  <c r="AL472" i="7"/>
  <c r="AK472" i="7"/>
  <c r="Y472" i="7"/>
  <c r="AC472" i="7"/>
  <c r="AR472" i="7"/>
  <c r="AT472" i="7"/>
  <c r="X472" i="7"/>
  <c r="AG472" i="7"/>
  <c r="BA472" i="7"/>
  <c r="AZ472" i="7"/>
  <c r="AM481" i="7"/>
  <c r="X481" i="7"/>
  <c r="AH481" i="7"/>
  <c r="V481" i="7"/>
  <c r="AU481" i="7"/>
  <c r="AN481" i="7"/>
  <c r="AP481" i="7"/>
  <c r="AL481" i="7"/>
  <c r="BA481" i="7"/>
  <c r="BC481" i="7"/>
  <c r="AV481" i="7"/>
  <c r="AX481" i="7"/>
  <c r="BB481" i="7"/>
  <c r="AE481" i="7"/>
  <c r="AK481" i="7"/>
  <c r="AS481" i="7"/>
  <c r="BD481" i="7"/>
  <c r="AA481" i="7"/>
  <c r="AB481" i="7"/>
  <c r="AC481" i="7"/>
  <c r="AD481" i="7"/>
  <c r="AF481" i="7"/>
  <c r="Y481" i="7"/>
  <c r="AI481" i="7"/>
  <c r="AJ481" i="7"/>
  <c r="Z481" i="7"/>
  <c r="AT481" i="7"/>
  <c r="AG481" i="7"/>
  <c r="AO481" i="7"/>
  <c r="AQ481" i="7"/>
  <c r="AR481" i="7"/>
  <c r="W481" i="7"/>
  <c r="AW481" i="7"/>
  <c r="BE481" i="7"/>
  <c r="AY481" i="7"/>
  <c r="AZ481" i="7"/>
  <c r="S481" i="7" s="1"/>
  <c r="BE482" i="7"/>
  <c r="AV482" i="7"/>
  <c r="AE482" i="7"/>
  <c r="V482" i="7"/>
  <c r="AJ482" i="7"/>
  <c r="V483" i="7"/>
  <c r="AC483" i="7"/>
  <c r="AI483" i="7"/>
  <c r="BE483" i="7"/>
  <c r="AL483" i="7"/>
  <c r="AY483" i="7"/>
  <c r="BD482" i="7"/>
  <c r="AK483" i="7"/>
  <c r="Z483" i="7"/>
  <c r="AW482" i="7"/>
  <c r="AN482" i="7"/>
  <c r="W482" i="7"/>
  <c r="AH482" i="7"/>
  <c r="AB482" i="7"/>
  <c r="BD483" i="7"/>
  <c r="AZ483" i="7"/>
  <c r="AA483" i="7"/>
  <c r="AW483" i="7"/>
  <c r="AS483" i="7"/>
  <c r="AO482" i="7"/>
  <c r="AF482" i="7"/>
  <c r="AL482" i="7"/>
  <c r="BA482" i="7"/>
  <c r="AI482" i="7"/>
  <c r="AN483" i="7"/>
  <c r="AR483" i="7"/>
  <c r="AU483" i="7"/>
  <c r="AO483" i="7"/>
  <c r="AT482" i="7"/>
  <c r="AF483" i="7"/>
  <c r="AR482" i="7"/>
  <c r="AG482" i="7"/>
  <c r="X482" i="7"/>
  <c r="AA482" i="7"/>
  <c r="AS482" i="7"/>
  <c r="Z482" i="7"/>
  <c r="X483" i="7"/>
  <c r="AJ483" i="7"/>
  <c r="W483" i="7"/>
  <c r="AG483" i="7"/>
  <c r="AU482" i="7"/>
  <c r="AD482" i="7"/>
  <c r="Y482" i="7"/>
  <c r="AP482" i="7"/>
  <c r="AX482" i="7"/>
  <c r="AK482" i="7"/>
  <c r="BB483" i="7"/>
  <c r="AM483" i="7"/>
  <c r="AB483" i="7"/>
  <c r="AX483" i="7"/>
  <c r="Y483" i="7"/>
  <c r="AZ482" i="7"/>
  <c r="AD483" i="7"/>
  <c r="AY482" i="7"/>
  <c r="BC482" i="7"/>
  <c r="BB482" i="7"/>
  <c r="AC482" i="7"/>
  <c r="AT483" i="7"/>
  <c r="BA483" i="7"/>
  <c r="BC483" i="7"/>
  <c r="AP483" i="7"/>
  <c r="AV483" i="7"/>
  <c r="AQ482" i="7"/>
  <c r="AH483" i="7"/>
  <c r="AM482" i="7"/>
  <c r="S482" i="7" s="1"/>
  <c r="AQ483" i="7"/>
  <c r="AE483" i="7"/>
  <c r="S483" i="7" s="1"/>
  <c r="BE473" i="7"/>
  <c r="AV473" i="7"/>
  <c r="AD473" i="7"/>
  <c r="BA473" i="7"/>
  <c r="AY473" i="7"/>
  <c r="V474" i="7"/>
  <c r="AJ474" i="7"/>
  <c r="W474" i="7"/>
  <c r="AO474" i="7"/>
  <c r="AW473" i="7"/>
  <c r="AF473" i="7"/>
  <c r="AX473" i="7"/>
  <c r="AS473" i="7"/>
  <c r="AQ473" i="7"/>
  <c r="AU474" i="7"/>
  <c r="AB474" i="7"/>
  <c r="AX474" i="7"/>
  <c r="AG474" i="7"/>
  <c r="AO473" i="7"/>
  <c r="X473" i="7"/>
  <c r="AP473" i="7"/>
  <c r="AK473" i="7"/>
  <c r="AI473" i="7"/>
  <c r="BA474" i="7"/>
  <c r="BC474" i="7"/>
  <c r="AP474" i="7"/>
  <c r="Y474" i="7"/>
  <c r="AG473" i="7"/>
  <c r="BC473" i="7"/>
  <c r="BB473" i="7"/>
  <c r="AC473" i="7"/>
  <c r="AA473" i="7"/>
  <c r="AS474" i="7"/>
  <c r="AE474" i="7"/>
  <c r="AH474" i="7"/>
  <c r="BD474" i="7"/>
  <c r="Y473" i="7"/>
  <c r="AU473" i="7"/>
  <c r="AT473" i="7"/>
  <c r="AZ473" i="7"/>
  <c r="BB474" i="7"/>
  <c r="AK474" i="7"/>
  <c r="AY474" i="7"/>
  <c r="Z474" i="7"/>
  <c r="AV474" i="7"/>
  <c r="AN473" i="7"/>
  <c r="AM473" i="7"/>
  <c r="AL473" i="7"/>
  <c r="AR473" i="7"/>
  <c r="AT474" i="7"/>
  <c r="AC474" i="7"/>
  <c r="AQ474" i="7"/>
  <c r="AM474" i="7"/>
  <c r="AN474" i="7"/>
  <c r="AH473" i="7"/>
  <c r="AE473" i="7"/>
  <c r="V473" i="7"/>
  <c r="AJ473" i="7"/>
  <c r="AL474" i="7"/>
  <c r="AZ474" i="7"/>
  <c r="AI474" i="7"/>
  <c r="BE474" i="7"/>
  <c r="AF474" i="7"/>
  <c r="BD473" i="7"/>
  <c r="W473" i="7"/>
  <c r="Z473" i="7"/>
  <c r="AB473" i="7"/>
  <c r="S473" i="7" s="1"/>
  <c r="AD474" i="7"/>
  <c r="AR474" i="7"/>
  <c r="AA474" i="7"/>
  <c r="AW474" i="7"/>
  <c r="X474" i="7"/>
  <c r="S474" i="7" s="1"/>
  <c r="AC463" i="7"/>
  <c r="X463" i="7"/>
  <c r="X137" i="7"/>
  <c r="AB249" i="7"/>
  <c r="Z108" i="7"/>
  <c r="F201" i="7"/>
  <c r="Z120" i="7"/>
  <c r="W106" i="7"/>
  <c r="V502" i="7"/>
  <c r="AC103" i="7"/>
  <c r="AA195" i="7"/>
  <c r="AC99" i="7"/>
  <c r="X181" i="7"/>
  <c r="AC191" i="7"/>
  <c r="J269" i="7"/>
  <c r="AA499" i="7"/>
  <c r="V100" i="7"/>
  <c r="W115" i="7"/>
  <c r="V495" i="7"/>
  <c r="X501" i="7"/>
  <c r="V98" i="7"/>
  <c r="AC184" i="7"/>
  <c r="V499" i="7"/>
  <c r="AA196" i="7"/>
  <c r="Z250" i="7"/>
  <c r="Z96" i="7"/>
  <c r="V118" i="7"/>
  <c r="AB199" i="7"/>
  <c r="AA100" i="7"/>
  <c r="V194" i="7"/>
  <c r="Z101" i="7"/>
  <c r="AC105" i="7"/>
  <c r="Z507" i="7"/>
  <c r="V115" i="7"/>
  <c r="I512" i="7"/>
  <c r="W190" i="7"/>
  <c r="V119" i="7"/>
  <c r="AB257" i="7"/>
  <c r="X249" i="7"/>
  <c r="AB506" i="7"/>
  <c r="W504" i="7"/>
  <c r="AC495" i="7"/>
  <c r="Y113" i="7"/>
  <c r="AC505" i="7"/>
  <c r="Z119" i="7"/>
  <c r="AC118" i="7"/>
  <c r="X198" i="7"/>
  <c r="X191" i="7"/>
  <c r="H122" i="7"/>
  <c r="X106" i="7"/>
  <c r="AA254" i="7"/>
  <c r="W103" i="7"/>
  <c r="X508" i="7"/>
  <c r="AB101" i="7"/>
  <c r="W108" i="7"/>
  <c r="V182" i="7"/>
  <c r="V108" i="7"/>
  <c r="V511" i="7"/>
  <c r="AA93" i="7"/>
  <c r="V94" i="7"/>
  <c r="Z254" i="7"/>
  <c r="AA186" i="7"/>
  <c r="AC111" i="7"/>
  <c r="AA185" i="7"/>
  <c r="V113" i="7"/>
  <c r="AA504" i="7"/>
  <c r="Y186" i="7"/>
  <c r="I270" i="7"/>
  <c r="Z267" i="7"/>
  <c r="Y511" i="7"/>
  <c r="Z505" i="7"/>
  <c r="X267" i="7"/>
  <c r="Z104" i="7"/>
  <c r="I202" i="7"/>
  <c r="W188" i="7"/>
  <c r="Z509" i="7"/>
  <c r="AA258" i="7"/>
  <c r="AA108" i="7"/>
  <c r="Y183" i="7"/>
  <c r="F202" i="7"/>
  <c r="AB200" i="7"/>
  <c r="AB184" i="7"/>
  <c r="AA112" i="7"/>
  <c r="X506" i="7"/>
  <c r="V117" i="7"/>
  <c r="W200" i="7"/>
  <c r="W187" i="7"/>
  <c r="AA111" i="7"/>
  <c r="Y185" i="7"/>
  <c r="AA118" i="7"/>
  <c r="AC95" i="7"/>
  <c r="V103" i="7"/>
  <c r="Z501" i="7"/>
  <c r="W509" i="7"/>
  <c r="J202" i="7"/>
  <c r="Y192" i="7"/>
  <c r="Y101" i="7"/>
  <c r="AB501" i="7"/>
  <c r="AC511" i="7"/>
  <c r="V102" i="7"/>
  <c r="Y109" i="7"/>
  <c r="Z95" i="7"/>
  <c r="W105" i="7"/>
  <c r="X257" i="7"/>
  <c r="AA257" i="7"/>
  <c r="Z510" i="7"/>
  <c r="X505" i="7"/>
  <c r="Z508" i="7"/>
  <c r="W249" i="7"/>
  <c r="V95" i="7"/>
  <c r="AB119" i="7"/>
  <c r="F513" i="7"/>
  <c r="Y495" i="7"/>
  <c r="X509" i="7"/>
  <c r="AB509" i="7"/>
  <c r="AC137" i="7"/>
  <c r="X90" i="7"/>
  <c r="Y90" i="7"/>
  <c r="Z195" i="7"/>
  <c r="Y501" i="7"/>
  <c r="AC181" i="7"/>
  <c r="Y94" i="7"/>
  <c r="AB120" i="7"/>
  <c r="Y193" i="7"/>
  <c r="Y102" i="7"/>
  <c r="AB182" i="7"/>
  <c r="W114" i="7"/>
  <c r="AA187" i="7"/>
  <c r="Y95" i="7"/>
  <c r="X194" i="7"/>
  <c r="AC510" i="7"/>
  <c r="AC254" i="7"/>
  <c r="Z193" i="7"/>
  <c r="Z184" i="7"/>
  <c r="W502" i="7"/>
  <c r="X195" i="7"/>
  <c r="AC116" i="7"/>
  <c r="AC509" i="7"/>
  <c r="Y507" i="7"/>
  <c r="Z181" i="7"/>
  <c r="X258" i="7"/>
  <c r="X120" i="7"/>
  <c r="AA506" i="7"/>
  <c r="AA183" i="7"/>
  <c r="X188" i="7"/>
  <c r="AA500" i="7"/>
  <c r="W95" i="7"/>
  <c r="AB196" i="7"/>
  <c r="Y500" i="7"/>
  <c r="AC108" i="7"/>
  <c r="AC109" i="7"/>
  <c r="Y499" i="7"/>
  <c r="AC499" i="7"/>
  <c r="X510" i="7"/>
  <c r="AC185" i="7"/>
  <c r="AA188" i="7"/>
  <c r="X112" i="7"/>
  <c r="X118" i="7"/>
  <c r="Z188" i="7"/>
  <c r="V114" i="7"/>
  <c r="V106" i="7"/>
  <c r="X182" i="7"/>
  <c r="Z93" i="7"/>
  <c r="W193" i="7"/>
  <c r="X113" i="7"/>
  <c r="V190" i="7"/>
  <c r="AC119" i="7"/>
  <c r="W494" i="7"/>
  <c r="W498" i="7"/>
  <c r="Y496" i="7"/>
  <c r="AC100" i="7"/>
  <c r="AA199" i="7"/>
  <c r="X110" i="7"/>
  <c r="AA266" i="7"/>
  <c r="AB107" i="7"/>
  <c r="V188" i="7"/>
  <c r="V185" i="7"/>
  <c r="W113" i="7"/>
  <c r="Y503" i="7"/>
  <c r="Y189" i="7"/>
  <c r="J122" i="7"/>
  <c r="F121" i="7"/>
  <c r="W184" i="7"/>
  <c r="AB187" i="7"/>
  <c r="AA117" i="7"/>
  <c r="J201" i="7"/>
  <c r="V257" i="7"/>
  <c r="X502" i="7"/>
  <c r="W194" i="7"/>
  <c r="AB96" i="7"/>
  <c r="Y266" i="7"/>
  <c r="V111" i="7"/>
  <c r="Z258" i="7"/>
  <c r="AB108" i="7"/>
  <c r="X497" i="7"/>
  <c r="Z103" i="7"/>
  <c r="AA249" i="7"/>
  <c r="AC502" i="7"/>
  <c r="W506" i="7"/>
  <c r="V99" i="7"/>
  <c r="AC90" i="7"/>
  <c r="W463" i="7"/>
  <c r="Y137" i="7"/>
  <c r="AA102" i="7"/>
  <c r="W191" i="7"/>
  <c r="Y494" i="7"/>
  <c r="AC117" i="7"/>
  <c r="X114" i="7"/>
  <c r="AB190" i="7"/>
  <c r="Z257" i="7"/>
  <c r="AC112" i="7"/>
  <c r="AB100" i="7"/>
  <c r="AA507" i="7"/>
  <c r="X494" i="7"/>
  <c r="W119" i="7"/>
  <c r="V97" i="7"/>
  <c r="X186" i="7"/>
  <c r="W198" i="7"/>
  <c r="AB183" i="7"/>
  <c r="X185" i="7"/>
  <c r="V508" i="7"/>
  <c r="AA503" i="7"/>
  <c r="Z496" i="7"/>
  <c r="Z500" i="7"/>
  <c r="Z249" i="7"/>
  <c r="X94" i="7"/>
  <c r="Z189" i="7"/>
  <c r="AA508" i="7"/>
  <c r="AA95" i="7"/>
  <c r="AB503" i="7"/>
  <c r="AB266" i="7"/>
  <c r="AA191" i="7"/>
  <c r="W197" i="7"/>
  <c r="Z118" i="7"/>
  <c r="AB192" i="7"/>
  <c r="AA192" i="7"/>
  <c r="Y108" i="7"/>
  <c r="W495" i="7"/>
  <c r="Z497" i="7"/>
  <c r="V196" i="7"/>
  <c r="W183" i="7"/>
  <c r="W507" i="7"/>
  <c r="AB267" i="7"/>
  <c r="W497" i="7"/>
  <c r="Y99" i="7"/>
  <c r="AC102" i="7"/>
  <c r="V506" i="7"/>
  <c r="W195" i="7"/>
  <c r="Y112" i="7"/>
  <c r="H512" i="7"/>
  <c r="X498" i="7"/>
  <c r="AC197" i="7"/>
  <c r="H201" i="7"/>
  <c r="V503" i="7"/>
  <c r="W250" i="7"/>
  <c r="AB496" i="7"/>
  <c r="AC507" i="7"/>
  <c r="AA110" i="7"/>
  <c r="Z114" i="7"/>
  <c r="V197" i="7"/>
  <c r="Z199" i="7"/>
  <c r="Z268" i="7"/>
  <c r="X200" i="7"/>
  <c r="AA120" i="7"/>
  <c r="H121" i="7"/>
  <c r="Y506" i="7"/>
  <c r="V500" i="7"/>
  <c r="F122" i="7"/>
  <c r="AA114" i="7"/>
  <c r="Z197" i="7"/>
  <c r="Z106" i="7"/>
  <c r="Y250" i="7"/>
  <c r="Z502" i="7"/>
  <c r="AC496" i="7"/>
  <c r="W93" i="7"/>
  <c r="AA109" i="7"/>
  <c r="AC504" i="7"/>
  <c r="Y258" i="7"/>
  <c r="AA182" i="7"/>
  <c r="AB116" i="7"/>
  <c r="AB508" i="7"/>
  <c r="AA197" i="7"/>
  <c r="AC503" i="7"/>
  <c r="AB500" i="7"/>
  <c r="AB494" i="7"/>
  <c r="X116" i="7"/>
  <c r="AB137" i="7"/>
  <c r="W90" i="7"/>
  <c r="Z137" i="7"/>
  <c r="AB510" i="7"/>
  <c r="W111" i="7"/>
  <c r="W268" i="7"/>
  <c r="W117" i="7"/>
  <c r="AC199" i="7"/>
  <c r="AA113" i="7"/>
  <c r="X111" i="7"/>
  <c r="X187" i="7"/>
  <c r="Y188" i="7"/>
  <c r="W104" i="7"/>
  <c r="AC113" i="7"/>
  <c r="AB112" i="7"/>
  <c r="AC93" i="7"/>
  <c r="AC114" i="7"/>
  <c r="I269" i="7"/>
  <c r="AB98" i="7"/>
  <c r="V104" i="7"/>
  <c r="AC96" i="7"/>
  <c r="Y199" i="7"/>
  <c r="AA103" i="7"/>
  <c r="W109" i="7"/>
  <c r="AC104" i="7"/>
  <c r="AB188" i="7"/>
  <c r="Y187" i="7"/>
  <c r="W97" i="7"/>
  <c r="AC186" i="7"/>
  <c r="V498" i="7"/>
  <c r="Y502" i="7"/>
  <c r="Y117" i="7"/>
  <c r="AA184" i="7"/>
  <c r="W505" i="7"/>
  <c r="AA94" i="7"/>
  <c r="Y100" i="7"/>
  <c r="AB113" i="7"/>
  <c r="Z196" i="7"/>
  <c r="X503" i="7"/>
  <c r="AB189" i="7"/>
  <c r="AB193" i="7"/>
  <c r="Z499" i="7"/>
  <c r="W94" i="7"/>
  <c r="V193" i="7"/>
  <c r="Y197" i="7"/>
  <c r="X193" i="7"/>
  <c r="AC195" i="7"/>
  <c r="AA193" i="7"/>
  <c r="AB194" i="7"/>
  <c r="AA194" i="7"/>
  <c r="AB505" i="7"/>
  <c r="AA510" i="7"/>
  <c r="AC196" i="7"/>
  <c r="AA101" i="7"/>
  <c r="Z495" i="7"/>
  <c r="X107" i="7"/>
  <c r="AA250" i="7"/>
  <c r="AA105" i="7"/>
  <c r="X105" i="7"/>
  <c r="V189" i="7"/>
  <c r="Z99" i="7"/>
  <c r="Y509" i="7"/>
  <c r="X495" i="7"/>
  <c r="W511" i="7"/>
  <c r="Y116" i="7"/>
  <c r="Y110" i="7"/>
  <c r="X104" i="7"/>
  <c r="Z194" i="7"/>
  <c r="AA505" i="7"/>
  <c r="V505" i="7"/>
  <c r="Z105" i="7"/>
  <c r="AA198" i="7"/>
  <c r="X97" i="7"/>
  <c r="X500" i="7"/>
  <c r="X507" i="7"/>
  <c r="AC508" i="7"/>
  <c r="Y115" i="7"/>
  <c r="AB103" i="7"/>
  <c r="Y505" i="7"/>
  <c r="AC107" i="7"/>
  <c r="AB104" i="7"/>
  <c r="AA107" i="7"/>
  <c r="Y198" i="7"/>
  <c r="AB109" i="7"/>
  <c r="AA463" i="7"/>
  <c r="V463" i="7"/>
  <c r="AA90" i="7"/>
  <c r="W265" i="7"/>
  <c r="J121" i="7"/>
  <c r="AA200" i="7"/>
  <c r="AC187" i="7"/>
  <c r="AC494" i="7"/>
  <c r="X268" i="7"/>
  <c r="V249" i="7"/>
  <c r="W503" i="7"/>
  <c r="Z185" i="7"/>
  <c r="Y119" i="7"/>
  <c r="AC106" i="7"/>
  <c r="AC268" i="7"/>
  <c r="AC101" i="7"/>
  <c r="AB258" i="7"/>
  <c r="X95" i="7"/>
  <c r="W182" i="7"/>
  <c r="F270" i="7"/>
  <c r="Y104" i="7"/>
  <c r="Z115" i="7"/>
  <c r="X100" i="7"/>
  <c r="Z190" i="7"/>
  <c r="V510" i="7"/>
  <c r="X93" i="7"/>
  <c r="AA116" i="7"/>
  <c r="V509" i="7"/>
  <c r="AC183" i="7"/>
  <c r="AB94" i="7"/>
  <c r="AC98" i="7"/>
  <c r="Y191" i="7"/>
  <c r="Z107" i="7"/>
  <c r="X108" i="7"/>
  <c r="W100" i="7"/>
  <c r="AC257" i="7"/>
  <c r="AB504" i="7"/>
  <c r="AC200" i="7"/>
  <c r="X189" i="7"/>
  <c r="AB95" i="7"/>
  <c r="W192" i="7"/>
  <c r="W266" i="7"/>
  <c r="I201" i="7"/>
  <c r="Y107" i="7"/>
  <c r="AB495" i="7"/>
  <c r="AB197" i="7"/>
  <c r="Y200" i="7"/>
  <c r="V200" i="7"/>
  <c r="W508" i="7"/>
  <c r="W501" i="7"/>
  <c r="AB181" i="7"/>
  <c r="V187" i="7"/>
  <c r="Z109" i="7"/>
  <c r="AC97" i="7"/>
  <c r="AB254" i="7"/>
  <c r="V267" i="7"/>
  <c r="AB110" i="7"/>
  <c r="X192" i="7"/>
  <c r="AB117" i="7"/>
  <c r="X511" i="7"/>
  <c r="V198" i="7"/>
  <c r="AB114" i="7"/>
  <c r="AC194" i="7"/>
  <c r="V181" i="7"/>
  <c r="X496" i="7"/>
  <c r="Y111" i="7"/>
  <c r="Z498" i="7"/>
  <c r="Z266" i="7"/>
  <c r="AA498" i="7"/>
  <c r="AC500" i="7"/>
  <c r="AC193" i="7"/>
  <c r="Y93" i="7"/>
  <c r="Y497" i="7"/>
  <c r="H270" i="7"/>
  <c r="Z116" i="7"/>
  <c r="X103" i="7"/>
  <c r="X98" i="7"/>
  <c r="Y504" i="7"/>
  <c r="V268" i="7"/>
  <c r="AA509" i="7"/>
  <c r="AA502" i="7"/>
  <c r="V186" i="7"/>
  <c r="AB268" i="7"/>
  <c r="AA496" i="7"/>
  <c r="V254" i="7"/>
  <c r="AA494" i="7"/>
  <c r="AB99" i="7"/>
  <c r="W189" i="7"/>
  <c r="Y96" i="7"/>
  <c r="Y97" i="7"/>
  <c r="AB265" i="7"/>
  <c r="AC198" i="7"/>
  <c r="X183" i="7"/>
  <c r="Y268" i="7"/>
  <c r="D518" i="7"/>
  <c r="V137" i="7"/>
  <c r="V112" i="7"/>
  <c r="W196" i="7"/>
  <c r="AB106" i="7"/>
  <c r="AA115" i="7"/>
  <c r="V497" i="7"/>
  <c r="W101" i="7"/>
  <c r="V93" i="7"/>
  <c r="AC498" i="7"/>
  <c r="X109" i="7"/>
  <c r="Z506" i="7"/>
  <c r="AA501" i="7"/>
  <c r="AB498" i="7"/>
  <c r="AC192" i="7"/>
  <c r="V184" i="7"/>
  <c r="AC182" i="7"/>
  <c r="Y196" i="7"/>
  <c r="Y194" i="7"/>
  <c r="Z463" i="7"/>
  <c r="V90" i="7"/>
  <c r="AA137" i="7"/>
  <c r="W186" i="7"/>
  <c r="AA265" i="7"/>
  <c r="Z94" i="7"/>
  <c r="V96" i="7"/>
  <c r="AC189" i="7"/>
  <c r="AB115" i="7"/>
  <c r="Y105" i="7"/>
  <c r="X504" i="7"/>
  <c r="X184" i="7"/>
  <c r="Z494" i="7"/>
  <c r="X190" i="7"/>
  <c r="Z117" i="7"/>
  <c r="AC506" i="7"/>
  <c r="Y249" i="7"/>
  <c r="AB185" i="7"/>
  <c r="V266" i="7"/>
  <c r="V496" i="7"/>
  <c r="AA106" i="7"/>
  <c r="AB97" i="7"/>
  <c r="Y184" i="7"/>
  <c r="AA495" i="7"/>
  <c r="Z182" i="7"/>
  <c r="V183" i="7"/>
  <c r="W107" i="7"/>
  <c r="AA189" i="7"/>
  <c r="AB118" i="7"/>
  <c r="I122" i="7"/>
  <c r="AC265" i="7"/>
  <c r="AC501" i="7"/>
  <c r="X101" i="7"/>
  <c r="W181" i="7"/>
  <c r="AB186" i="7"/>
  <c r="Z183" i="7"/>
  <c r="AB102" i="7"/>
  <c r="V250" i="7"/>
  <c r="W110" i="7"/>
  <c r="AB511" i="7"/>
  <c r="Z187" i="7"/>
  <c r="Y195" i="7"/>
  <c r="AB507" i="7"/>
  <c r="Z186" i="7"/>
  <c r="AA267" i="7"/>
  <c r="AB191" i="7"/>
  <c r="V199" i="7"/>
  <c r="AB198" i="7"/>
  <c r="AA99" i="7"/>
  <c r="W258" i="7"/>
  <c r="Z112" i="7"/>
  <c r="AA190" i="7"/>
  <c r="Z100" i="7"/>
  <c r="Y98" i="7"/>
  <c r="Y498" i="7"/>
  <c r="AB93" i="7"/>
  <c r="V116" i="7"/>
  <c r="F269" i="7"/>
  <c r="V258" i="7"/>
  <c r="V120" i="7"/>
  <c r="W99" i="7"/>
  <c r="AA511" i="7"/>
  <c r="W257" i="7"/>
  <c r="V501" i="7"/>
  <c r="AA119" i="7"/>
  <c r="AC250" i="7"/>
  <c r="AB499" i="7"/>
  <c r="Z503" i="7"/>
  <c r="Z90" i="7"/>
  <c r="AB90" i="7"/>
  <c r="V107" i="7"/>
  <c r="V507" i="7"/>
  <c r="AC497" i="7"/>
  <c r="Z98" i="7"/>
  <c r="Y267" i="7"/>
  <c r="X115" i="7"/>
  <c r="Z198" i="7"/>
  <c r="W496" i="7"/>
  <c r="Y181" i="7"/>
  <c r="V105" i="7"/>
  <c r="V265" i="7"/>
  <c r="Z110" i="7"/>
  <c r="Y463" i="7"/>
  <c r="W137" i="7"/>
  <c r="AB463" i="7"/>
  <c r="X199" i="7"/>
  <c r="AC115" i="7"/>
  <c r="AC249" i="7"/>
  <c r="W102" i="7"/>
  <c r="AA97" i="7"/>
  <c r="Y190" i="7"/>
  <c r="X266" i="7"/>
  <c r="W499" i="7"/>
  <c r="V195" i="7"/>
  <c r="AB502" i="7"/>
  <c r="Y265" i="7"/>
  <c r="V191" i="7"/>
  <c r="W267" i="7"/>
  <c r="W254" i="7"/>
  <c r="Y103" i="7"/>
  <c r="Y120" i="7"/>
  <c r="AC188" i="7"/>
  <c r="W96" i="7"/>
  <c r="W116" i="7"/>
  <c r="X499" i="7"/>
  <c r="Y254" i="7"/>
  <c r="Y257" i="7"/>
  <c r="Z192" i="7"/>
  <c r="Z265" i="7"/>
  <c r="AC267" i="7"/>
  <c r="AA96" i="7"/>
  <c r="V101" i="7"/>
  <c r="H202" i="7"/>
  <c r="W120" i="7"/>
  <c r="V109" i="7"/>
  <c r="W98" i="7"/>
  <c r="X119" i="7"/>
  <c r="Y508" i="7"/>
  <c r="Z191" i="7"/>
  <c r="AA104" i="7"/>
  <c r="X254" i="7"/>
  <c r="Y106" i="7"/>
  <c r="AB195" i="7"/>
  <c r="X196" i="7"/>
  <c r="AC110" i="7"/>
  <c r="AA181" i="7"/>
  <c r="V504" i="7"/>
  <c r="Y510" i="7"/>
  <c r="AA98" i="7"/>
  <c r="AC120" i="7"/>
  <c r="W185" i="7"/>
  <c r="Z511" i="7"/>
  <c r="Z504" i="7"/>
  <c r="AB111" i="7"/>
  <c r="Y114" i="7"/>
  <c r="AC94" i="7"/>
  <c r="X250" i="7"/>
  <c r="X265" i="7"/>
  <c r="X197" i="7"/>
  <c r="AB105" i="7"/>
  <c r="Z102" i="7"/>
  <c r="X102" i="7"/>
  <c r="Z97" i="7"/>
  <c r="AA497" i="7"/>
  <c r="Z111" i="7"/>
  <c r="Y118" i="7"/>
  <c r="V192" i="7"/>
  <c r="AB497" i="7"/>
  <c r="Z113" i="7"/>
  <c r="X117" i="7"/>
  <c r="V110" i="7"/>
  <c r="W510" i="7"/>
  <c r="Y182" i="7"/>
  <c r="X96" i="7"/>
  <c r="AC258" i="7"/>
  <c r="D269" i="7"/>
  <c r="W199" i="7"/>
  <c r="AB250" i="7"/>
  <c r="W112" i="7"/>
  <c r="V494" i="7"/>
  <c r="W500" i="7"/>
  <c r="AC266" i="7"/>
  <c r="AA268" i="7"/>
  <c r="AC190" i="7"/>
  <c r="W118" i="7"/>
  <c r="H269" i="7"/>
  <c r="Z200" i="7"/>
  <c r="X99" i="7"/>
  <c r="J271" i="7"/>
  <c r="S472" i="7"/>
  <c r="V674" i="7" l="1"/>
  <c r="V678" i="7"/>
  <c r="W26" i="7" s="1"/>
  <c r="V677" i="7"/>
  <c r="V731" i="7"/>
  <c r="U33" i="8"/>
  <c r="I32" i="8"/>
  <c r="V708" i="7"/>
  <c r="W56" i="7" s="1"/>
  <c r="W708" i="7" s="1"/>
  <c r="X56" i="7" s="1"/>
  <c r="X708" i="7" s="1"/>
  <c r="Y56" i="7" s="1"/>
  <c r="Y708" i="7" s="1"/>
  <c r="Z56" i="7" s="1"/>
  <c r="Z708" i="7" s="1"/>
  <c r="AA56" i="7" s="1"/>
  <c r="AA708" i="7" s="1"/>
  <c r="AB56" i="7" s="1"/>
  <c r="AB708" i="7" s="1"/>
  <c r="AC56" i="7" s="1"/>
  <c r="AC708" i="7" s="1"/>
  <c r="AD56" i="7" s="1"/>
  <c r="AP455" i="7"/>
  <c r="AP451" i="7"/>
  <c r="AQ5" i="7"/>
  <c r="B123" i="7"/>
  <c r="V713" i="7"/>
  <c r="W61" i="7" s="1"/>
  <c r="V688" i="7"/>
  <c r="V682" i="7"/>
  <c r="B519" i="7"/>
  <c r="B272" i="7"/>
  <c r="AD7" i="7"/>
  <c r="I271" i="7"/>
  <c r="J512" i="7"/>
  <c r="V269" i="7"/>
  <c r="W122" i="7"/>
  <c r="Z202" i="7"/>
  <c r="AA122" i="7"/>
  <c r="Z122" i="7"/>
  <c r="J272" i="7"/>
  <c r="AB201" i="7"/>
  <c r="AB121" i="7"/>
  <c r="X269" i="7"/>
  <c r="F271" i="7"/>
  <c r="AC269" i="7"/>
  <c r="Z201" i="7"/>
  <c r="X122" i="7"/>
  <c r="H271" i="7"/>
  <c r="Y122" i="7"/>
  <c r="AA202" i="7"/>
  <c r="W269" i="7"/>
  <c r="J513" i="7"/>
  <c r="X202" i="7"/>
  <c r="Y269" i="7"/>
  <c r="D519" i="7"/>
  <c r="V122" i="7"/>
  <c r="D271" i="7"/>
  <c r="AB122" i="7"/>
  <c r="F203" i="7"/>
  <c r="AB202" i="7"/>
  <c r="V201" i="7"/>
  <c r="AA121" i="7"/>
  <c r="AB269" i="7"/>
  <c r="V121" i="7"/>
  <c r="I203" i="7"/>
  <c r="Z121" i="7"/>
  <c r="H203" i="7"/>
  <c r="J270" i="7"/>
  <c r="V202" i="7"/>
  <c r="Y202" i="7"/>
  <c r="H513" i="7"/>
  <c r="X121" i="7"/>
  <c r="F514" i="7"/>
  <c r="X201" i="7"/>
  <c r="AC122" i="7"/>
  <c r="AC121" i="7"/>
  <c r="Y121" i="7"/>
  <c r="Y201" i="7"/>
  <c r="J203" i="7"/>
  <c r="W201" i="7"/>
  <c r="Z269" i="7"/>
  <c r="AA201" i="7"/>
  <c r="W121" i="7"/>
  <c r="W202" i="7"/>
  <c r="AA269" i="7"/>
  <c r="AC201" i="7"/>
  <c r="AC202" i="7"/>
  <c r="I272" i="7"/>
  <c r="J123" i="7"/>
  <c r="AD202" i="7"/>
  <c r="W678" i="7" l="1"/>
  <c r="U34" i="8"/>
  <c r="I33" i="8"/>
  <c r="AQ455" i="7"/>
  <c r="AQ451" i="7"/>
  <c r="W36" i="7"/>
  <c r="W688" i="7" s="1"/>
  <c r="X36" i="7" s="1"/>
  <c r="X688" i="7" s="1"/>
  <c r="Y36" i="7" s="1"/>
  <c r="Y688" i="7" s="1"/>
  <c r="Z36" i="7" s="1"/>
  <c r="Z688" i="7" s="1"/>
  <c r="AA36" i="7" s="1"/>
  <c r="AA688" i="7" s="1"/>
  <c r="AB36" i="7" s="1"/>
  <c r="AB688" i="7" s="1"/>
  <c r="AC36" i="7" s="1"/>
  <c r="AC688" i="7" s="1"/>
  <c r="W713" i="7"/>
  <c r="X61" i="7" s="1"/>
  <c r="AR5" i="7"/>
  <c r="B124" i="7"/>
  <c r="B520" i="7"/>
  <c r="B273" i="7"/>
  <c r="AE6" i="7"/>
  <c r="H123" i="7"/>
  <c r="AD265" i="7"/>
  <c r="J514" i="7"/>
  <c r="AD188" i="7"/>
  <c r="AB203" i="7"/>
  <c r="AD508" i="7"/>
  <c r="W203" i="7"/>
  <c r="AD103" i="7"/>
  <c r="AD196" i="7"/>
  <c r="AD115" i="7"/>
  <c r="AD497" i="7"/>
  <c r="AD268" i="7"/>
  <c r="H272" i="7"/>
  <c r="AD94" i="7"/>
  <c r="AD203" i="7"/>
  <c r="AD198" i="7"/>
  <c r="AB512" i="7"/>
  <c r="AD100" i="7"/>
  <c r="AD99" i="7"/>
  <c r="I513" i="7"/>
  <c r="AA203" i="7"/>
  <c r="AD496" i="7"/>
  <c r="F273" i="7"/>
  <c r="AD511" i="7"/>
  <c r="AD110" i="7"/>
  <c r="AD114" i="7"/>
  <c r="Y512" i="7"/>
  <c r="F124" i="7"/>
  <c r="AD113" i="7"/>
  <c r="AD191" i="7"/>
  <c r="AD502" i="7"/>
  <c r="AD510" i="7"/>
  <c r="AD90" i="7"/>
  <c r="F272" i="7"/>
  <c r="F204" i="7"/>
  <c r="AB271" i="7"/>
  <c r="AD201" i="7"/>
  <c r="AD199" i="7"/>
  <c r="AD269" i="7"/>
  <c r="V203" i="7"/>
  <c r="Y271" i="7"/>
  <c r="AD258" i="7"/>
  <c r="AD117" i="7"/>
  <c r="AD118" i="7"/>
  <c r="I123" i="7"/>
  <c r="AD270" i="7"/>
  <c r="X271" i="7"/>
  <c r="AD193" i="7"/>
  <c r="AD183" i="7"/>
  <c r="AD200" i="7"/>
  <c r="W271" i="7"/>
  <c r="V270" i="7"/>
  <c r="AD509" i="7"/>
  <c r="AD189" i="7"/>
  <c r="AD494" i="7"/>
  <c r="F515" i="7"/>
  <c r="AD120" i="7"/>
  <c r="AD107" i="7"/>
  <c r="AD507" i="7"/>
  <c r="AD97" i="7"/>
  <c r="AD137" i="7"/>
  <c r="Z203" i="7"/>
  <c r="AD116" i="7"/>
  <c r="H204" i="7"/>
  <c r="AD267" i="7"/>
  <c r="AD499" i="7"/>
  <c r="AD106" i="7"/>
  <c r="J273" i="7"/>
  <c r="AD463" i="7"/>
  <c r="AD102" i="7"/>
  <c r="AD182" i="7"/>
  <c r="AD249" i="7"/>
  <c r="AD501" i="7"/>
  <c r="H273" i="7"/>
  <c r="AD104" i="7"/>
  <c r="AD266" i="7"/>
  <c r="Y270" i="7"/>
  <c r="X512" i="7"/>
  <c r="I204" i="7"/>
  <c r="AD192" i="7"/>
  <c r="AC203" i="7"/>
  <c r="I514" i="7"/>
  <c r="AD109" i="7"/>
  <c r="I273" i="7"/>
  <c r="AD112" i="7"/>
  <c r="AD108" i="7"/>
  <c r="AD495" i="7"/>
  <c r="AA271" i="7"/>
  <c r="Z270" i="7"/>
  <c r="AD98" i="7"/>
  <c r="V271" i="7"/>
  <c r="AD93" i="7"/>
  <c r="AD503" i="7"/>
  <c r="AD254" i="7"/>
  <c r="AD500" i="7"/>
  <c r="D272" i="7"/>
  <c r="W512" i="7"/>
  <c r="AD257" i="7"/>
  <c r="AA512" i="7"/>
  <c r="X203" i="7"/>
  <c r="Z512" i="7"/>
  <c r="F123" i="7"/>
  <c r="AC271" i="7"/>
  <c r="AC270" i="7"/>
  <c r="AD505" i="7"/>
  <c r="AD95" i="7"/>
  <c r="D273" i="7"/>
  <c r="AD194" i="7"/>
  <c r="Y203" i="7"/>
  <c r="Z271" i="7"/>
  <c r="AD271" i="7"/>
  <c r="AD122" i="7"/>
  <c r="AD119" i="7"/>
  <c r="AD181" i="7"/>
  <c r="AD506" i="7"/>
  <c r="AD105" i="7"/>
  <c r="AD498" i="7"/>
  <c r="AD250" i="7"/>
  <c r="AD504" i="7"/>
  <c r="D520" i="7"/>
  <c r="AB270" i="7"/>
  <c r="AD185" i="7"/>
  <c r="AD121" i="7"/>
  <c r="X270" i="7"/>
  <c r="J204" i="7"/>
  <c r="V512" i="7"/>
  <c r="AD197" i="7"/>
  <c r="AD195" i="7"/>
  <c r="AD512" i="7"/>
  <c r="W270" i="7"/>
  <c r="AD96" i="7"/>
  <c r="AD184" i="7"/>
  <c r="H514" i="7"/>
  <c r="AC512" i="7"/>
  <c r="AD111" i="7"/>
  <c r="AA270" i="7"/>
  <c r="AD186" i="7"/>
  <c r="AD101" i="7"/>
  <c r="AD190" i="7"/>
  <c r="AD187" i="7"/>
  <c r="U35" i="8" l="1"/>
  <c r="I34" i="8"/>
  <c r="AR455" i="7"/>
  <c r="AR451" i="7"/>
  <c r="AD708" i="7"/>
  <c r="AE56" i="7" s="1"/>
  <c r="X713" i="7"/>
  <c r="Y61" i="7" s="1"/>
  <c r="AS5" i="7"/>
  <c r="B125" i="7"/>
  <c r="B521" i="7"/>
  <c r="B274" i="7"/>
  <c r="B275" i="7" s="1"/>
  <c r="V714" i="7"/>
  <c r="W62" i="7" s="1"/>
  <c r="AD36" i="7"/>
  <c r="AD688" i="7" s="1"/>
  <c r="AE7" i="7"/>
  <c r="AC123" i="7"/>
  <c r="X123" i="7"/>
  <c r="AC273" i="7"/>
  <c r="V514" i="7"/>
  <c r="W513" i="7"/>
  <c r="W272" i="7"/>
  <c r="Z514" i="7"/>
  <c r="F516" i="7"/>
  <c r="V123" i="7"/>
  <c r="AA513" i="7"/>
  <c r="X513" i="7"/>
  <c r="W514" i="7"/>
  <c r="Z204" i="7"/>
  <c r="Z513" i="7"/>
  <c r="Y204" i="7"/>
  <c r="AE463" i="7"/>
  <c r="AB273" i="7"/>
  <c r="I205" i="7"/>
  <c r="H125" i="7"/>
  <c r="Y273" i="7"/>
  <c r="W123" i="7"/>
  <c r="AD514" i="7"/>
  <c r="F205" i="7"/>
  <c r="Y513" i="7"/>
  <c r="AD272" i="7"/>
  <c r="AC513" i="7"/>
  <c r="AA204" i="7"/>
  <c r="D521" i="7"/>
  <c r="AB272" i="7"/>
  <c r="AD123" i="7"/>
  <c r="I275" i="7"/>
  <c r="AD204" i="7"/>
  <c r="V513" i="7"/>
  <c r="AB514" i="7"/>
  <c r="Y272" i="7"/>
  <c r="Z123" i="7"/>
  <c r="V272" i="7"/>
  <c r="AD513" i="7"/>
  <c r="Y514" i="7"/>
  <c r="AA272" i="7"/>
  <c r="X514" i="7"/>
  <c r="F125" i="7"/>
  <c r="AB513" i="7"/>
  <c r="W204" i="7"/>
  <c r="AB123" i="7"/>
  <c r="AB204" i="7"/>
  <c r="I124" i="7"/>
  <c r="AD273" i="7"/>
  <c r="H124" i="7"/>
  <c r="X272" i="7"/>
  <c r="AC514" i="7"/>
  <c r="V273" i="7"/>
  <c r="I125" i="7"/>
  <c r="AC272" i="7"/>
  <c r="Y123" i="7"/>
  <c r="AA514" i="7"/>
  <c r="V204" i="7"/>
  <c r="W273" i="7"/>
  <c r="AE109" i="7"/>
  <c r="J125" i="7"/>
  <c r="AA273" i="7"/>
  <c r="X204" i="7"/>
  <c r="Z272" i="7"/>
  <c r="AA123" i="7"/>
  <c r="X273" i="7"/>
  <c r="AC204" i="7"/>
  <c r="AE93" i="7"/>
  <c r="H515" i="7"/>
  <c r="Z273" i="7"/>
  <c r="H205" i="7"/>
  <c r="J124" i="7"/>
  <c r="AE90" i="7"/>
  <c r="U36" i="8" l="1"/>
  <c r="I35" i="8"/>
  <c r="AS455" i="7"/>
  <c r="AS451" i="7"/>
  <c r="AE708" i="7"/>
  <c r="AF56" i="7" s="1"/>
  <c r="W714" i="7"/>
  <c r="X62" i="7" s="1"/>
  <c r="Y713" i="7"/>
  <c r="Z61" i="7" s="1"/>
  <c r="AT5" i="7"/>
  <c r="B126" i="7"/>
  <c r="B522" i="7"/>
  <c r="B276" i="7"/>
  <c r="B277" i="7" s="1"/>
  <c r="AE36" i="7"/>
  <c r="AF6" i="7"/>
  <c r="H274" i="7"/>
  <c r="AE496" i="7"/>
  <c r="AE191" i="7"/>
  <c r="AE272" i="7"/>
  <c r="AE137" i="7"/>
  <c r="J207" i="7"/>
  <c r="I515" i="7"/>
  <c r="AE268" i="7"/>
  <c r="AE507" i="7"/>
  <c r="J275" i="7"/>
  <c r="AE112" i="7"/>
  <c r="AE269" i="7"/>
  <c r="AE504" i="7"/>
  <c r="AE182" i="7"/>
  <c r="H206" i="7"/>
  <c r="AE257" i="7"/>
  <c r="AE97" i="7"/>
  <c r="AD125" i="7"/>
  <c r="AE122" i="7"/>
  <c r="AE506" i="7"/>
  <c r="AE499" i="7"/>
  <c r="D277" i="7"/>
  <c r="AE502" i="7"/>
  <c r="AE265" i="7"/>
  <c r="AE494" i="7"/>
  <c r="J205" i="7"/>
  <c r="AE196" i="7"/>
  <c r="AD124" i="7"/>
  <c r="I277" i="7"/>
  <c r="AE497" i="7"/>
  <c r="AE249" i="7"/>
  <c r="AE198" i="7"/>
  <c r="H207" i="7"/>
  <c r="AE103" i="7"/>
  <c r="F517" i="7"/>
  <c r="AE100" i="7"/>
  <c r="AE96" i="7"/>
  <c r="AE120" i="7"/>
  <c r="I516" i="7"/>
  <c r="AE187" i="7"/>
  <c r="I126" i="7"/>
  <c r="AE254" i="7"/>
  <c r="AE106" i="7"/>
  <c r="F277" i="7"/>
  <c r="AE200" i="7"/>
  <c r="AE181" i="7"/>
  <c r="AE273" i="7"/>
  <c r="AE509" i="7"/>
  <c r="AE113" i="7"/>
  <c r="AE94" i="7"/>
  <c r="AE500" i="7"/>
  <c r="AE195" i="7"/>
  <c r="AE186" i="7"/>
  <c r="AE107" i="7"/>
  <c r="AE111" i="7"/>
  <c r="AE201" i="7"/>
  <c r="AE271" i="7"/>
  <c r="AE125" i="7"/>
  <c r="I274" i="7"/>
  <c r="AE110" i="7"/>
  <c r="AE192" i="7"/>
  <c r="Z125" i="7"/>
  <c r="H516" i="7"/>
  <c r="AE104" i="7"/>
  <c r="AE266" i="7"/>
  <c r="I206" i="7"/>
  <c r="F207" i="7"/>
  <c r="AE505" i="7"/>
  <c r="AE495" i="7"/>
  <c r="AB124" i="7"/>
  <c r="AE98" i="7"/>
  <c r="AE197" i="7"/>
  <c r="AE270" i="7"/>
  <c r="AE501" i="7"/>
  <c r="AE203" i="7"/>
  <c r="AE194" i="7"/>
  <c r="AE267" i="7"/>
  <c r="AE193" i="7"/>
  <c r="X124" i="7"/>
  <c r="AE513" i="7"/>
  <c r="AA124" i="7"/>
  <c r="AE115" i="7"/>
  <c r="AE188" i="7"/>
  <c r="AE503" i="7"/>
  <c r="AE101" i="7"/>
  <c r="AE118" i="7"/>
  <c r="AE102" i="7"/>
  <c r="AE508" i="7"/>
  <c r="AE95" i="7"/>
  <c r="AC124" i="7"/>
  <c r="AE123" i="7"/>
  <c r="D275" i="7"/>
  <c r="AE189" i="7"/>
  <c r="Y125" i="7"/>
  <c r="I207" i="7"/>
  <c r="D274" i="7"/>
  <c r="AE250" i="7"/>
  <c r="X125" i="7"/>
  <c r="AE190" i="7"/>
  <c r="W125" i="7"/>
  <c r="AE105" i="7"/>
  <c r="AC125" i="7"/>
  <c r="AE99" i="7"/>
  <c r="D522" i="7"/>
  <c r="F274" i="7"/>
  <c r="AE119" i="7"/>
  <c r="AE183" i="7"/>
  <c r="AE202" i="7"/>
  <c r="AE511" i="7"/>
  <c r="W124" i="7"/>
  <c r="Z124" i="7"/>
  <c r="J206" i="7"/>
  <c r="AE514" i="7"/>
  <c r="AE116" i="7"/>
  <c r="AE498" i="7"/>
  <c r="V124" i="7"/>
  <c r="AE114" i="7"/>
  <c r="F206" i="7"/>
  <c r="AB125" i="7"/>
  <c r="AE117" i="7"/>
  <c r="H275" i="7"/>
  <c r="F275" i="7"/>
  <c r="V125" i="7"/>
  <c r="AE184" i="7"/>
  <c r="AE510" i="7"/>
  <c r="AE258" i="7"/>
  <c r="AA125" i="7"/>
  <c r="J274" i="7"/>
  <c r="AE185" i="7"/>
  <c r="AE124" i="7"/>
  <c r="AE204" i="7"/>
  <c r="D276" i="7"/>
  <c r="AE512" i="7"/>
  <c r="Y124" i="7"/>
  <c r="AE108" i="7"/>
  <c r="AE199" i="7"/>
  <c r="AE121" i="7"/>
  <c r="U37" i="8" l="1"/>
  <c r="I36" i="8"/>
  <c r="AT451" i="7"/>
  <c r="AT455" i="7"/>
  <c r="X714" i="7"/>
  <c r="Y62" i="7" s="1"/>
  <c r="Z713" i="7"/>
  <c r="AA61" i="7" s="1"/>
  <c r="AU5" i="7"/>
  <c r="B127" i="7"/>
  <c r="B523" i="7"/>
  <c r="AE688" i="7"/>
  <c r="AF36" i="7" s="1"/>
  <c r="AF7" i="7"/>
  <c r="B278" i="7"/>
  <c r="F518" i="7"/>
  <c r="J277" i="7"/>
  <c r="X274" i="7"/>
  <c r="I276" i="7"/>
  <c r="Z207" i="7"/>
  <c r="AA206" i="7"/>
  <c r="J516" i="7"/>
  <c r="AD207" i="7"/>
  <c r="W274" i="7"/>
  <c r="Y206" i="7"/>
  <c r="J127" i="7"/>
  <c r="X207" i="7"/>
  <c r="AC205" i="7"/>
  <c r="I127" i="7"/>
  <c r="AF113" i="7"/>
  <c r="AB205" i="7"/>
  <c r="F278" i="7"/>
  <c r="AB274" i="7"/>
  <c r="Y274" i="7"/>
  <c r="AE207" i="7"/>
  <c r="X206" i="7"/>
  <c r="Y207" i="7"/>
  <c r="I517" i="7"/>
  <c r="J208" i="7"/>
  <c r="AD274" i="7"/>
  <c r="AF190" i="7"/>
  <c r="V275" i="7"/>
  <c r="AD275" i="7"/>
  <c r="F126" i="7"/>
  <c r="AA205" i="7"/>
  <c r="H126" i="7"/>
  <c r="H127" i="7"/>
  <c r="J126" i="7"/>
  <c r="AB207" i="7"/>
  <c r="V206" i="7"/>
  <c r="AF463" i="7"/>
  <c r="AE206" i="7"/>
  <c r="Y275" i="7"/>
  <c r="V274" i="7"/>
  <c r="V207" i="7"/>
  <c r="AA275" i="7"/>
  <c r="H276" i="7"/>
  <c r="AF196" i="7"/>
  <c r="Y205" i="7"/>
  <c r="Z205" i="7"/>
  <c r="W207" i="7"/>
  <c r="Z275" i="7"/>
  <c r="AF119" i="7"/>
  <c r="I208" i="7"/>
  <c r="AE205" i="7"/>
  <c r="AF207" i="7"/>
  <c r="AB275" i="7"/>
  <c r="AA274" i="7"/>
  <c r="H277" i="7"/>
  <c r="AC274" i="7"/>
  <c r="AA207" i="7"/>
  <c r="D278" i="7"/>
  <c r="AF94" i="7"/>
  <c r="Z274" i="7"/>
  <c r="H517" i="7"/>
  <c r="H208" i="7"/>
  <c r="F276" i="7"/>
  <c r="F208" i="7"/>
  <c r="AD206" i="7"/>
  <c r="AC207" i="7"/>
  <c r="V205" i="7"/>
  <c r="AE275" i="7"/>
  <c r="AF509" i="7"/>
  <c r="AC206" i="7"/>
  <c r="AD205" i="7"/>
  <c r="W275" i="7"/>
  <c r="AF206" i="7"/>
  <c r="X275" i="7"/>
  <c r="W205" i="7"/>
  <c r="X205" i="7"/>
  <c r="AC275" i="7"/>
  <c r="J276" i="7"/>
  <c r="W206" i="7"/>
  <c r="AF267" i="7"/>
  <c r="H278" i="7"/>
  <c r="J515" i="7"/>
  <c r="Z206" i="7"/>
  <c r="AB206" i="7"/>
  <c r="F127" i="7"/>
  <c r="AF495" i="7"/>
  <c r="AE274" i="7"/>
  <c r="D523" i="7"/>
  <c r="U38" i="8" l="1"/>
  <c r="I37" i="8"/>
  <c r="AU451" i="7"/>
  <c r="AU455" i="7"/>
  <c r="Y714" i="7"/>
  <c r="Z62" i="7" s="1"/>
  <c r="AA713" i="7"/>
  <c r="AB61" i="7" s="1"/>
  <c r="AV5" i="7"/>
  <c r="B128" i="7"/>
  <c r="B524" i="7"/>
  <c r="AG6" i="7"/>
  <c r="B279" i="7"/>
  <c r="Z515" i="7"/>
  <c r="X208" i="7"/>
  <c r="W277" i="7"/>
  <c r="J517" i="7"/>
  <c r="AF272" i="7"/>
  <c r="AF274" i="7"/>
  <c r="AF505" i="7"/>
  <c r="AF194" i="7"/>
  <c r="AB276" i="7"/>
  <c r="Y516" i="7"/>
  <c r="AF275" i="7"/>
  <c r="W208" i="7"/>
  <c r="AD516" i="7"/>
  <c r="AF506" i="7"/>
  <c r="AF276" i="7"/>
  <c r="AF121" i="7"/>
  <c r="AB277" i="7"/>
  <c r="V208" i="7"/>
  <c r="AA127" i="7"/>
  <c r="AF182" i="7"/>
  <c r="AF514" i="7"/>
  <c r="AF192" i="7"/>
  <c r="AF120" i="7"/>
  <c r="V277" i="7"/>
  <c r="AC276" i="7"/>
  <c r="AA277" i="7"/>
  <c r="X126" i="7"/>
  <c r="Y515" i="7"/>
  <c r="J210" i="7"/>
  <c r="AF208" i="7"/>
  <c r="V126" i="7"/>
  <c r="W516" i="7"/>
  <c r="AF266" i="7"/>
  <c r="AF184" i="7"/>
  <c r="AE208" i="7"/>
  <c r="AA276" i="7"/>
  <c r="AB515" i="7"/>
  <c r="AF103" i="7"/>
  <c r="AF249" i="7"/>
  <c r="AD208" i="7"/>
  <c r="AF99" i="7"/>
  <c r="I210" i="7"/>
  <c r="AF117" i="7"/>
  <c r="AF503" i="7"/>
  <c r="D524" i="7"/>
  <c r="F128" i="7"/>
  <c r="AF101" i="7"/>
  <c r="AF201" i="7"/>
  <c r="V127" i="7"/>
  <c r="AF186" i="7"/>
  <c r="AF271" i="7"/>
  <c r="AC127" i="7"/>
  <c r="F209" i="7"/>
  <c r="F210" i="7"/>
  <c r="Y126" i="7"/>
  <c r="AF111" i="7"/>
  <c r="V516" i="7"/>
  <c r="AF204" i="7"/>
  <c r="AE126" i="7"/>
  <c r="AF270" i="7"/>
  <c r="AF109" i="7"/>
  <c r="AC126" i="7"/>
  <c r="AF115" i="7"/>
  <c r="AF125" i="7"/>
  <c r="W126" i="7"/>
  <c r="AF273" i="7"/>
  <c r="AF197" i="7"/>
  <c r="AD126" i="7"/>
  <c r="AF108" i="7"/>
  <c r="AD276" i="7"/>
  <c r="AE277" i="7"/>
  <c r="AF116" i="7"/>
  <c r="AF118" i="7"/>
  <c r="Z126" i="7"/>
  <c r="AA126" i="7"/>
  <c r="AB516" i="7"/>
  <c r="AD127" i="7"/>
  <c r="H128" i="7"/>
  <c r="AF96" i="7"/>
  <c r="AF124" i="7"/>
  <c r="AE516" i="7"/>
  <c r="AF93" i="7"/>
  <c r="AF195" i="7"/>
  <c r="D279" i="7"/>
  <c r="AF187" i="7"/>
  <c r="W515" i="7"/>
  <c r="AF183" i="7"/>
  <c r="AF508" i="7"/>
  <c r="AF188" i="7"/>
  <c r="AE276" i="7"/>
  <c r="AF127" i="7"/>
  <c r="AF205" i="7"/>
  <c r="AB127" i="7"/>
  <c r="AF507" i="7"/>
  <c r="Y277" i="7"/>
  <c r="AF268" i="7"/>
  <c r="AF126" i="7"/>
  <c r="AB126" i="7"/>
  <c r="AF512" i="7"/>
  <c r="AF511" i="7"/>
  <c r="AF254" i="7"/>
  <c r="AF500" i="7"/>
  <c r="X515" i="7"/>
  <c r="AF191" i="7"/>
  <c r="AF257" i="7"/>
  <c r="AA516" i="7"/>
  <c r="AF193" i="7"/>
  <c r="Y208" i="7"/>
  <c r="AF181" i="7"/>
  <c r="AF112" i="7"/>
  <c r="X277" i="7"/>
  <c r="X276" i="7"/>
  <c r="H518" i="7"/>
  <c r="I278" i="7"/>
  <c r="AF494" i="7"/>
  <c r="AE127" i="7"/>
  <c r="AF250" i="7"/>
  <c r="AF137" i="7"/>
  <c r="AB208" i="7"/>
  <c r="W127" i="7"/>
  <c r="AF114" i="7"/>
  <c r="H279" i="7"/>
  <c r="J128" i="7"/>
  <c r="Y276" i="7"/>
  <c r="AF277" i="7"/>
  <c r="AF100" i="7"/>
  <c r="AC516" i="7"/>
  <c r="AD515" i="7"/>
  <c r="AF198" i="7"/>
  <c r="AF199" i="7"/>
  <c r="AF203" i="7"/>
  <c r="AE515" i="7"/>
  <c r="AF504" i="7"/>
  <c r="AF123" i="7"/>
  <c r="AF497" i="7"/>
  <c r="AF510" i="7"/>
  <c r="AF95" i="7"/>
  <c r="I518" i="7"/>
  <c r="AD277" i="7"/>
  <c r="F519" i="7"/>
  <c r="AF516" i="7"/>
  <c r="Z276" i="7"/>
  <c r="AF499" i="7"/>
  <c r="AF110" i="7"/>
  <c r="X127" i="7"/>
  <c r="Z208" i="7"/>
  <c r="AC515" i="7"/>
  <c r="AF269" i="7"/>
  <c r="AF202" i="7"/>
  <c r="AF200" i="7"/>
  <c r="AF90" i="7"/>
  <c r="AF496" i="7"/>
  <c r="V276" i="7"/>
  <c r="AC277" i="7"/>
  <c r="AF102" i="7"/>
  <c r="Z127" i="7"/>
  <c r="AF498" i="7"/>
  <c r="X516" i="7"/>
  <c r="Y127" i="7"/>
  <c r="AF501" i="7"/>
  <c r="AF122" i="7"/>
  <c r="AF98" i="7"/>
  <c r="I128" i="7"/>
  <c r="AA208" i="7"/>
  <c r="AF107" i="7"/>
  <c r="AF189" i="7"/>
  <c r="AF97" i="7"/>
  <c r="AF106" i="7"/>
  <c r="I209" i="7"/>
  <c r="Z516" i="7"/>
  <c r="AC208" i="7"/>
  <c r="Z277" i="7"/>
  <c r="AF105" i="7"/>
  <c r="AF502" i="7"/>
  <c r="H210" i="7"/>
  <c r="AF265" i="7"/>
  <c r="AF515" i="7"/>
  <c r="H209" i="7"/>
  <c r="AF258" i="7"/>
  <c r="AF513" i="7"/>
  <c r="W276" i="7"/>
  <c r="AA515" i="7"/>
  <c r="AF104" i="7"/>
  <c r="AF185" i="7"/>
  <c r="J209" i="7"/>
  <c r="V515" i="7"/>
  <c r="U39" i="8" l="1"/>
  <c r="I38" i="8"/>
  <c r="AV451" i="7"/>
  <c r="AV455" i="7"/>
  <c r="AF708" i="7"/>
  <c r="AG56" i="7" s="1"/>
  <c r="V689" i="7"/>
  <c r="W37" i="7" s="1"/>
  <c r="W689" i="7" s="1"/>
  <c r="Z714" i="7"/>
  <c r="AA62" i="7" s="1"/>
  <c r="AB713" i="7"/>
  <c r="AC61" i="7" s="1"/>
  <c r="AW5" i="7"/>
  <c r="B129" i="7"/>
  <c r="AF688" i="7"/>
  <c r="AG36" i="7" s="1"/>
  <c r="B525" i="7"/>
  <c r="AG7" i="7"/>
  <c r="B280" i="7"/>
  <c r="AA209" i="7"/>
  <c r="V128" i="7"/>
  <c r="AA517" i="7"/>
  <c r="AE209" i="7"/>
  <c r="H129" i="7"/>
  <c r="I129" i="7"/>
  <c r="AF128" i="7"/>
  <c r="H519" i="7"/>
  <c r="X517" i="7"/>
  <c r="AE210" i="7"/>
  <c r="Z209" i="7"/>
  <c r="J518" i="7"/>
  <c r="Z517" i="7"/>
  <c r="AC517" i="7"/>
  <c r="W128" i="7"/>
  <c r="AC210" i="7"/>
  <c r="Y517" i="7"/>
  <c r="F279" i="7"/>
  <c r="Y128" i="7"/>
  <c r="Z210" i="7"/>
  <c r="AG122" i="7"/>
  <c r="AE128" i="7"/>
  <c r="W210" i="7"/>
  <c r="F211" i="7"/>
  <c r="AB209" i="7"/>
  <c r="W517" i="7"/>
  <c r="F280" i="7"/>
  <c r="AB517" i="7"/>
  <c r="AF210" i="7"/>
  <c r="Y209" i="7"/>
  <c r="AB128" i="7"/>
  <c r="D525" i="7"/>
  <c r="AD210" i="7"/>
  <c r="V517" i="7"/>
  <c r="I519" i="7"/>
  <c r="Y210" i="7"/>
  <c r="W209" i="7"/>
  <c r="H280" i="7"/>
  <c r="AA210" i="7"/>
  <c r="AE517" i="7"/>
  <c r="J279" i="7"/>
  <c r="AG94" i="7"/>
  <c r="AF517" i="7"/>
  <c r="J278" i="7"/>
  <c r="Z128" i="7"/>
  <c r="H211" i="7"/>
  <c r="I211" i="7"/>
  <c r="V209" i="7"/>
  <c r="X210" i="7"/>
  <c r="AG106" i="7"/>
  <c r="AC209" i="7"/>
  <c r="AA128" i="7"/>
  <c r="AF209" i="7"/>
  <c r="AB210" i="7"/>
  <c r="AC128" i="7"/>
  <c r="I279" i="7"/>
  <c r="AG109" i="7"/>
  <c r="AD128" i="7"/>
  <c r="F520" i="7"/>
  <c r="J211" i="7"/>
  <c r="AD209" i="7"/>
  <c r="AD517" i="7"/>
  <c r="J519" i="7"/>
  <c r="X209" i="7"/>
  <c r="X128" i="7"/>
  <c r="V210" i="7"/>
  <c r="AG111" i="7"/>
  <c r="U40" i="8" l="1"/>
  <c r="I39" i="8"/>
  <c r="AW451" i="7"/>
  <c r="AW455" i="7"/>
  <c r="AA714" i="7"/>
  <c r="AB62" i="7" s="1"/>
  <c r="AC713" i="7"/>
  <c r="AD61" i="7" s="1"/>
  <c r="AX5" i="7"/>
  <c r="B130" i="7"/>
  <c r="B526" i="7"/>
  <c r="X37" i="7"/>
  <c r="X689" i="7" s="1"/>
  <c r="AH6" i="7"/>
  <c r="B281" i="7"/>
  <c r="AE211" i="7"/>
  <c r="V518" i="7"/>
  <c r="AB518" i="7"/>
  <c r="J212" i="7"/>
  <c r="AB211" i="7"/>
  <c r="H212" i="7"/>
  <c r="AG187" i="7"/>
  <c r="AG269" i="7"/>
  <c r="AG516" i="7"/>
  <c r="AG98" i="7"/>
  <c r="AC519" i="7"/>
  <c r="AG268" i="7"/>
  <c r="AG496" i="7"/>
  <c r="AG503" i="7"/>
  <c r="J213" i="7"/>
  <c r="AG124" i="7"/>
  <c r="AG272" i="7"/>
  <c r="AG114" i="7"/>
  <c r="AG102" i="7"/>
  <c r="AG517" i="7"/>
  <c r="AG115" i="7"/>
  <c r="AG125" i="7"/>
  <c r="AG495" i="7"/>
  <c r="AG123" i="7"/>
  <c r="AG110" i="7"/>
  <c r="F213" i="7"/>
  <c r="AG116" i="7"/>
  <c r="AG500" i="7"/>
  <c r="X279" i="7"/>
  <c r="AG182" i="7"/>
  <c r="Z519" i="7"/>
  <c r="AG271" i="7"/>
  <c r="Z278" i="7"/>
  <c r="AG188" i="7"/>
  <c r="AG183" i="7"/>
  <c r="X519" i="7"/>
  <c r="AG499" i="7"/>
  <c r="AF211" i="7"/>
  <c r="Y278" i="7"/>
  <c r="AG103" i="7"/>
  <c r="AD518" i="7"/>
  <c r="V211" i="7"/>
  <c r="AD279" i="7"/>
  <c r="AA278" i="7"/>
  <c r="AG194" i="7"/>
  <c r="W518" i="7"/>
  <c r="AC518" i="7"/>
  <c r="AG202" i="7"/>
  <c r="AG518" i="7"/>
  <c r="AG210" i="7"/>
  <c r="AG494" i="7"/>
  <c r="AG197" i="7"/>
  <c r="AG208" i="7"/>
  <c r="Y279" i="7"/>
  <c r="AD278" i="7"/>
  <c r="AG512" i="7"/>
  <c r="AG463" i="7"/>
  <c r="AG277" i="7"/>
  <c r="AG249" i="7"/>
  <c r="AG192" i="7"/>
  <c r="AG90" i="7"/>
  <c r="AE519" i="7"/>
  <c r="AF519" i="7"/>
  <c r="AG113" i="7"/>
  <c r="AG257" i="7"/>
  <c r="W279" i="7"/>
  <c r="AG190" i="7"/>
  <c r="AG505" i="7"/>
  <c r="AG95" i="7"/>
  <c r="AG199" i="7"/>
  <c r="AG258" i="7"/>
  <c r="I280" i="7"/>
  <c r="AG100" i="7"/>
  <c r="Y519" i="7"/>
  <c r="AG137" i="7"/>
  <c r="AG186" i="7"/>
  <c r="AG181" i="7"/>
  <c r="AG121" i="7"/>
  <c r="AG193" i="7"/>
  <c r="J130" i="7"/>
  <c r="AG195" i="7"/>
  <c r="AG519" i="7"/>
  <c r="AG279" i="7"/>
  <c r="AG191" i="7"/>
  <c r="AG112" i="7"/>
  <c r="AG107" i="7"/>
  <c r="AG497" i="7"/>
  <c r="AG273" i="7"/>
  <c r="AG99" i="7"/>
  <c r="AG206" i="7"/>
  <c r="W211" i="7"/>
  <c r="AG211" i="7"/>
  <c r="V279" i="7"/>
  <c r="AG504" i="7"/>
  <c r="AG200" i="7"/>
  <c r="AF278" i="7"/>
  <c r="AG278" i="7"/>
  <c r="AG201" i="7"/>
  <c r="AG267" i="7"/>
  <c r="AG93" i="7"/>
  <c r="AG266" i="7"/>
  <c r="AG511" i="7"/>
  <c r="AG117" i="7"/>
  <c r="AE518" i="7"/>
  <c r="AG101" i="7"/>
  <c r="AG506" i="7"/>
  <c r="H213" i="7"/>
  <c r="AG96" i="7"/>
  <c r="AG209" i="7"/>
  <c r="AF279" i="7"/>
  <c r="V519" i="7"/>
  <c r="AB279" i="7"/>
  <c r="AG265" i="7"/>
  <c r="X518" i="7"/>
  <c r="AB278" i="7"/>
  <c r="AG184" i="7"/>
  <c r="H520" i="7"/>
  <c r="AG275" i="7"/>
  <c r="AG119" i="7"/>
  <c r="AG508" i="7"/>
  <c r="AF518" i="7"/>
  <c r="AE278" i="7"/>
  <c r="J129" i="7"/>
  <c r="AG120" i="7"/>
  <c r="AC279" i="7"/>
  <c r="Y518" i="7"/>
  <c r="AG127" i="7"/>
  <c r="Y211" i="7"/>
  <c r="AG105" i="7"/>
  <c r="X278" i="7"/>
  <c r="D280" i="7"/>
  <c r="AG276" i="7"/>
  <c r="AG198" i="7"/>
  <c r="AG510" i="7"/>
  <c r="AG501" i="7"/>
  <c r="AG108" i="7"/>
  <c r="AG185" i="7"/>
  <c r="AA211" i="7"/>
  <c r="Z211" i="7"/>
  <c r="I213" i="7"/>
  <c r="AG515" i="7"/>
  <c r="AG507" i="7"/>
  <c r="W278" i="7"/>
  <c r="X211" i="7"/>
  <c r="AG514" i="7"/>
  <c r="I212" i="7"/>
  <c r="AG207" i="7"/>
  <c r="AG128" i="7"/>
  <c r="AG97" i="7"/>
  <c r="F212" i="7"/>
  <c r="D281" i="7"/>
  <c r="AG250" i="7"/>
  <c r="AG254" i="7"/>
  <c r="AG502" i="7"/>
  <c r="AG126" i="7"/>
  <c r="AA279" i="7"/>
  <c r="AE279" i="7"/>
  <c r="AG498" i="7"/>
  <c r="AA519" i="7"/>
  <c r="AA518" i="7"/>
  <c r="AB519" i="7"/>
  <c r="AC278" i="7"/>
  <c r="AC211" i="7"/>
  <c r="F521" i="7"/>
  <c r="Z279" i="7"/>
  <c r="AG189" i="7"/>
  <c r="F281" i="7"/>
  <c r="AG270" i="7"/>
  <c r="I520" i="7"/>
  <c r="AG274" i="7"/>
  <c r="V278" i="7"/>
  <c r="AD519" i="7"/>
  <c r="AG509" i="7"/>
  <c r="AG513" i="7"/>
  <c r="Z518" i="7"/>
  <c r="AG205" i="7"/>
  <c r="AG204" i="7"/>
  <c r="AG203" i="7"/>
  <c r="AG118" i="7"/>
  <c r="AG104" i="7"/>
  <c r="AD211" i="7"/>
  <c r="F129" i="7"/>
  <c r="AG196" i="7"/>
  <c r="W519" i="7"/>
  <c r="D526" i="7"/>
  <c r="U41" i="8" l="1"/>
  <c r="I40" i="8"/>
  <c r="AX455" i="7"/>
  <c r="AX451" i="7"/>
  <c r="AG708" i="7"/>
  <c r="AH56" i="7" s="1"/>
  <c r="AB714" i="7"/>
  <c r="AC62" i="7" s="1"/>
  <c r="AD713" i="7"/>
  <c r="AE61" i="7" s="1"/>
  <c r="AY5" i="7"/>
  <c r="B131" i="7"/>
  <c r="B527" i="7"/>
  <c r="AG688" i="7"/>
  <c r="AH36" i="7" s="1"/>
  <c r="Y37" i="7"/>
  <c r="Y689" i="7" s="1"/>
  <c r="AH7" i="7"/>
  <c r="B282" i="7"/>
  <c r="X213" i="7"/>
  <c r="F130" i="7"/>
  <c r="AF212" i="7"/>
  <c r="AD213" i="7"/>
  <c r="AB212" i="7"/>
  <c r="H214" i="7"/>
  <c r="AF129" i="7"/>
  <c r="F214" i="7"/>
  <c r="J520" i="7"/>
  <c r="F131" i="7"/>
  <c r="J214" i="7"/>
  <c r="V212" i="7"/>
  <c r="AA212" i="7"/>
  <c r="I131" i="7"/>
  <c r="X212" i="7"/>
  <c r="AH104" i="7"/>
  <c r="AG213" i="7"/>
  <c r="Z212" i="7"/>
  <c r="AA213" i="7"/>
  <c r="Y213" i="7"/>
  <c r="AH94" i="7"/>
  <c r="AA129" i="7"/>
  <c r="AF213" i="7"/>
  <c r="H281" i="7"/>
  <c r="Y129" i="7"/>
  <c r="I130" i="7"/>
  <c r="AD212" i="7"/>
  <c r="I281" i="7"/>
  <c r="W213" i="7"/>
  <c r="AH98" i="7"/>
  <c r="Z129" i="7"/>
  <c r="H215" i="7"/>
  <c r="V129" i="7"/>
  <c r="AE212" i="7"/>
  <c r="AG212" i="7"/>
  <c r="AB129" i="7"/>
  <c r="J215" i="7"/>
  <c r="H130" i="7"/>
  <c r="AE213" i="7"/>
  <c r="H521" i="7"/>
  <c r="F215" i="7"/>
  <c r="AC212" i="7"/>
  <c r="AB213" i="7"/>
  <c r="AH129" i="7"/>
  <c r="D282" i="7"/>
  <c r="V213" i="7"/>
  <c r="AG129" i="7"/>
  <c r="X129" i="7"/>
  <c r="F522" i="7"/>
  <c r="AD129" i="7"/>
  <c r="I214" i="7"/>
  <c r="AH463" i="7"/>
  <c r="AC213" i="7"/>
  <c r="W212" i="7"/>
  <c r="AH126" i="7"/>
  <c r="J280" i="7"/>
  <c r="AE129" i="7"/>
  <c r="AC129" i="7"/>
  <c r="Z213" i="7"/>
  <c r="I215" i="7"/>
  <c r="AH114" i="7"/>
  <c r="Y212" i="7"/>
  <c r="J521" i="7"/>
  <c r="W129" i="7"/>
  <c r="D527" i="7"/>
  <c r="U42" i="8" l="1"/>
  <c r="I41" i="8"/>
  <c r="AY455" i="7"/>
  <c r="AY451" i="7"/>
  <c r="AE713" i="7"/>
  <c r="AF61" i="7" s="1"/>
  <c r="AC714" i="7"/>
  <c r="AD62" i="7" s="1"/>
  <c r="AZ5" i="7"/>
  <c r="B132" i="7"/>
  <c r="B528" i="7"/>
  <c r="Z37" i="7"/>
  <c r="Z689" i="7" s="1"/>
  <c r="AI6" i="7"/>
  <c r="B283" i="7"/>
  <c r="H131" i="7"/>
  <c r="AE280" i="7"/>
  <c r="V130" i="7"/>
  <c r="AA130" i="7"/>
  <c r="AH274" i="7"/>
  <c r="AH197" i="7"/>
  <c r="Z215" i="7"/>
  <c r="AH128" i="7"/>
  <c r="AH119" i="7"/>
  <c r="W215" i="7"/>
  <c r="AH496" i="7"/>
  <c r="AH184" i="7"/>
  <c r="AH512" i="7"/>
  <c r="AH501" i="7"/>
  <c r="AH503" i="7"/>
  <c r="AF214" i="7"/>
  <c r="AH123" i="7"/>
  <c r="H283" i="7"/>
  <c r="AH195" i="7"/>
  <c r="AH106" i="7"/>
  <c r="H282" i="7"/>
  <c r="AH498" i="7"/>
  <c r="F282" i="7"/>
  <c r="AH137" i="7"/>
  <c r="AH518" i="7"/>
  <c r="AH517" i="7"/>
  <c r="Y130" i="7"/>
  <c r="AH108" i="7"/>
  <c r="Y215" i="7"/>
  <c r="AH257" i="7"/>
  <c r="AE215" i="7"/>
  <c r="AD520" i="7"/>
  <c r="AH210" i="7"/>
  <c r="W130" i="7"/>
  <c r="AH111" i="7"/>
  <c r="Z520" i="7"/>
  <c r="AH117" i="7"/>
  <c r="X214" i="7"/>
  <c r="X280" i="7"/>
  <c r="X520" i="7"/>
  <c r="AB280" i="7"/>
  <c r="AD215" i="7"/>
  <c r="AG130" i="7"/>
  <c r="AB520" i="7"/>
  <c r="I282" i="7"/>
  <c r="AH214" i="7"/>
  <c r="AH207" i="7"/>
  <c r="J131" i="7"/>
  <c r="AD280" i="7"/>
  <c r="AH497" i="7"/>
  <c r="AH510" i="7"/>
  <c r="AC130" i="7"/>
  <c r="AH199" i="7"/>
  <c r="AH191" i="7"/>
  <c r="AH113" i="7"/>
  <c r="AH213" i="7"/>
  <c r="V215" i="7"/>
  <c r="AH494" i="7"/>
  <c r="J522" i="7"/>
  <c r="V520" i="7"/>
  <c r="I521" i="7"/>
  <c r="AH212" i="7"/>
  <c r="AH115" i="7"/>
  <c r="AH203" i="7"/>
  <c r="F523" i="7"/>
  <c r="V280" i="7"/>
  <c r="AH120" i="7"/>
  <c r="AC520" i="7"/>
  <c r="AF520" i="7"/>
  <c r="AH277" i="7"/>
  <c r="AH185" i="7"/>
  <c r="H522" i="7"/>
  <c r="AC215" i="7"/>
  <c r="AB214" i="7"/>
  <c r="AH268" i="7"/>
  <c r="AH110" i="7"/>
  <c r="AH107" i="7"/>
  <c r="AF130" i="7"/>
  <c r="AH125" i="7"/>
  <c r="AH511" i="7"/>
  <c r="AE214" i="7"/>
  <c r="F216" i="7"/>
  <c r="AH271" i="7"/>
  <c r="AH208" i="7"/>
  <c r="H132" i="7"/>
  <c r="W520" i="7"/>
  <c r="AH495" i="7"/>
  <c r="AH204" i="7"/>
  <c r="Z214" i="7"/>
  <c r="AA215" i="7"/>
  <c r="AH507" i="7"/>
  <c r="AH278" i="7"/>
  <c r="AH189" i="7"/>
  <c r="AH270" i="7"/>
  <c r="AH116" i="7"/>
  <c r="AH121" i="7"/>
  <c r="AH254" i="7"/>
  <c r="AG280" i="7"/>
  <c r="AA214" i="7"/>
  <c r="F132" i="7"/>
  <c r="AH102" i="7"/>
  <c r="AH269" i="7"/>
  <c r="AH97" i="7"/>
  <c r="AH516" i="7"/>
  <c r="J281" i="7"/>
  <c r="AH188" i="7"/>
  <c r="AE130" i="7"/>
  <c r="V214" i="7"/>
  <c r="AE520" i="7"/>
  <c r="AH183" i="7"/>
  <c r="AH202" i="7"/>
  <c r="AH209" i="7"/>
  <c r="AH280" i="7"/>
  <c r="AH99" i="7"/>
  <c r="AH122" i="7"/>
  <c r="AD130" i="7"/>
  <c r="AH200" i="7"/>
  <c r="AH124" i="7"/>
  <c r="AG520" i="7"/>
  <c r="J132" i="7"/>
  <c r="Y520" i="7"/>
  <c r="I216" i="7"/>
  <c r="AH105" i="7"/>
  <c r="AH266" i="7"/>
  <c r="AH273" i="7"/>
  <c r="AH118" i="7"/>
  <c r="Y280" i="7"/>
  <c r="AH192" i="7"/>
  <c r="AH206" i="7"/>
  <c r="AH509" i="7"/>
  <c r="I522" i="7"/>
  <c r="AH181" i="7"/>
  <c r="AH96" i="7"/>
  <c r="AH249" i="7"/>
  <c r="AH127" i="7"/>
  <c r="AH196" i="7"/>
  <c r="AH130" i="7"/>
  <c r="AH275" i="7"/>
  <c r="AH500" i="7"/>
  <c r="AH514" i="7"/>
  <c r="AH502" i="7"/>
  <c r="AH515" i="7"/>
  <c r="AF280" i="7"/>
  <c r="AD214" i="7"/>
  <c r="AH276" i="7"/>
  <c r="AH265" i="7"/>
  <c r="AH504" i="7"/>
  <c r="AH520" i="7"/>
  <c r="AH90" i="7"/>
  <c r="AH190" i="7"/>
  <c r="AH182" i="7"/>
  <c r="AH100" i="7"/>
  <c r="AA520" i="7"/>
  <c r="AH194" i="7"/>
  <c r="I132" i="7"/>
  <c r="Z280" i="7"/>
  <c r="AH505" i="7"/>
  <c r="AG214" i="7"/>
  <c r="AB130" i="7"/>
  <c r="AH198" i="7"/>
  <c r="J216" i="7"/>
  <c r="AH187" i="7"/>
  <c r="AH508" i="7"/>
  <c r="AF215" i="7"/>
  <c r="AH506" i="7"/>
  <c r="H216" i="7"/>
  <c r="J282" i="7"/>
  <c r="AH513" i="7"/>
  <c r="AH112" i="7"/>
  <c r="X130" i="7"/>
  <c r="X215" i="7"/>
  <c r="AG215" i="7"/>
  <c r="AC214" i="7"/>
  <c r="AH109" i="7"/>
  <c r="AH272" i="7"/>
  <c r="AC280" i="7"/>
  <c r="W280" i="7"/>
  <c r="AH186" i="7"/>
  <c r="AH279" i="7"/>
  <c r="AH211" i="7"/>
  <c r="AH101" i="7"/>
  <c r="AH250" i="7"/>
  <c r="AH267" i="7"/>
  <c r="AH93" i="7"/>
  <c r="AA280" i="7"/>
  <c r="AH215" i="7"/>
  <c r="AH258" i="7"/>
  <c r="Z130" i="7"/>
  <c r="AB215" i="7"/>
  <c r="AH193" i="7"/>
  <c r="AH499" i="7"/>
  <c r="Y214" i="7"/>
  <c r="AH103" i="7"/>
  <c r="AH95" i="7"/>
  <c r="W214" i="7"/>
  <c r="AH519" i="7"/>
  <c r="AH201" i="7"/>
  <c r="AH205" i="7"/>
  <c r="D528" i="7"/>
  <c r="U43" i="8" l="1"/>
  <c r="I42" i="8"/>
  <c r="AZ455" i="7"/>
  <c r="AZ451" i="7"/>
  <c r="AH708" i="7"/>
  <c r="AI56" i="7" s="1"/>
  <c r="AD714" i="7"/>
  <c r="AE62" i="7" s="1"/>
  <c r="AF713" i="7"/>
  <c r="AG61" i="7" s="1"/>
  <c r="BA5" i="7"/>
  <c r="B133" i="7"/>
  <c r="B529" i="7"/>
  <c r="AH688" i="7"/>
  <c r="AI36" i="7" s="1"/>
  <c r="AA37" i="7"/>
  <c r="AA689" i="7" s="1"/>
  <c r="AI7" i="7"/>
  <c r="B284" i="7"/>
  <c r="AF131" i="7"/>
  <c r="AE281" i="7"/>
  <c r="AI101" i="7"/>
  <c r="AF282" i="7"/>
  <c r="H217" i="7"/>
  <c r="J523" i="7"/>
  <c r="X522" i="7"/>
  <c r="Z521" i="7"/>
  <c r="AG132" i="7"/>
  <c r="AG282" i="7"/>
  <c r="AF281" i="7"/>
  <c r="AF522" i="7"/>
  <c r="AC132" i="7"/>
  <c r="AA522" i="7"/>
  <c r="F524" i="7"/>
  <c r="AH521" i="7"/>
  <c r="F283" i="7"/>
  <c r="Y132" i="7"/>
  <c r="AI463" i="7"/>
  <c r="AI509" i="7"/>
  <c r="X282" i="7"/>
  <c r="AG521" i="7"/>
  <c r="H133" i="7"/>
  <c r="AB281" i="7"/>
  <c r="V216" i="7"/>
  <c r="AI109" i="7"/>
  <c r="AD281" i="7"/>
  <c r="AA521" i="7"/>
  <c r="AD521" i="7"/>
  <c r="AA282" i="7"/>
  <c r="V131" i="7"/>
  <c r="Y521" i="7"/>
  <c r="AA131" i="7"/>
  <c r="AH282" i="7"/>
  <c r="Y282" i="7"/>
  <c r="AH131" i="7"/>
  <c r="W521" i="7"/>
  <c r="AC522" i="7"/>
  <c r="AA216" i="7"/>
  <c r="AD131" i="7"/>
  <c r="X131" i="7"/>
  <c r="AC131" i="7"/>
  <c r="AG216" i="7"/>
  <c r="I217" i="7"/>
  <c r="AE216" i="7"/>
  <c r="Z131" i="7"/>
  <c r="AI125" i="7"/>
  <c r="X521" i="7"/>
  <c r="V132" i="7"/>
  <c r="AI216" i="7"/>
  <c r="H523" i="7"/>
  <c r="F133" i="7"/>
  <c r="AA132" i="7"/>
  <c r="Y522" i="7"/>
  <c r="AB521" i="7"/>
  <c r="AE522" i="7"/>
  <c r="AB132" i="7"/>
  <c r="J133" i="7"/>
  <c r="J217" i="7"/>
  <c r="W216" i="7"/>
  <c r="J283" i="7"/>
  <c r="Z281" i="7"/>
  <c r="AD522" i="7"/>
  <c r="V521" i="7"/>
  <c r="Y216" i="7"/>
  <c r="AD216" i="7"/>
  <c r="Y281" i="7"/>
  <c r="D283" i="7"/>
  <c r="AI117" i="7"/>
  <c r="X132" i="7"/>
  <c r="AH522" i="7"/>
  <c r="V522" i="7"/>
  <c r="AH132" i="7"/>
  <c r="I283" i="7"/>
  <c r="AG131" i="7"/>
  <c r="Z132" i="7"/>
  <c r="W132" i="7"/>
  <c r="AE521" i="7"/>
  <c r="X216" i="7"/>
  <c r="X281" i="7"/>
  <c r="AA281" i="7"/>
  <c r="AB282" i="7"/>
  <c r="AI119" i="7"/>
  <c r="AI111" i="7"/>
  <c r="W522" i="7"/>
  <c r="AH281" i="7"/>
  <c r="AF216" i="7"/>
  <c r="F217" i="7"/>
  <c r="V281" i="7"/>
  <c r="Z522" i="7"/>
  <c r="AB131" i="7"/>
  <c r="AC282" i="7"/>
  <c r="W131" i="7"/>
  <c r="AI122" i="7"/>
  <c r="AI98" i="7"/>
  <c r="AI281" i="7"/>
  <c r="AE282" i="7"/>
  <c r="AI121" i="7"/>
  <c r="AC216" i="7"/>
  <c r="AE131" i="7"/>
  <c r="Z216" i="7"/>
  <c r="AE132" i="7"/>
  <c r="AC281" i="7"/>
  <c r="F284" i="7"/>
  <c r="AB522" i="7"/>
  <c r="W282" i="7"/>
  <c r="AF521" i="7"/>
  <c r="AC521" i="7"/>
  <c r="AF132" i="7"/>
  <c r="Y131" i="7"/>
  <c r="AI127" i="7"/>
  <c r="AD132" i="7"/>
  <c r="AD282" i="7"/>
  <c r="AB216" i="7"/>
  <c r="V282" i="7"/>
  <c r="AI93" i="7"/>
  <c r="AH216" i="7"/>
  <c r="W281" i="7"/>
  <c r="AG281" i="7"/>
  <c r="AI137" i="7"/>
  <c r="AG522" i="7"/>
  <c r="Z282" i="7"/>
  <c r="AI104" i="7"/>
  <c r="D529" i="7"/>
  <c r="U44" i="8" l="1"/>
  <c r="I43" i="8"/>
  <c r="BA455" i="7"/>
  <c r="BA451" i="7"/>
  <c r="AE714" i="7"/>
  <c r="AF62" i="7" s="1"/>
  <c r="AG713" i="7"/>
  <c r="AH61" i="7" s="1"/>
  <c r="BB5" i="7"/>
  <c r="B134" i="7"/>
  <c r="B530" i="7"/>
  <c r="V715" i="7"/>
  <c r="AB37" i="7"/>
  <c r="AB689" i="7" s="1"/>
  <c r="AJ6" i="7"/>
  <c r="B285" i="7"/>
  <c r="AI200" i="7"/>
  <c r="AI275" i="7"/>
  <c r="AH283" i="7"/>
  <c r="AD283" i="7"/>
  <c r="J524" i="7"/>
  <c r="AI217" i="7"/>
  <c r="F285" i="7"/>
  <c r="I134" i="7"/>
  <c r="X217" i="7"/>
  <c r="AF283" i="7"/>
  <c r="AI500" i="7"/>
  <c r="AI210" i="7"/>
  <c r="AF217" i="7"/>
  <c r="AI131" i="7"/>
  <c r="AG217" i="7"/>
  <c r="AI196" i="7"/>
  <c r="F218" i="7"/>
  <c r="AE217" i="7"/>
  <c r="AI195" i="7"/>
  <c r="AI115" i="7"/>
  <c r="AI498" i="7"/>
  <c r="AI185" i="7"/>
  <c r="AI497" i="7"/>
  <c r="AI508" i="7"/>
  <c r="AI512" i="7"/>
  <c r="AI278" i="7"/>
  <c r="AI208" i="7"/>
  <c r="V217" i="7"/>
  <c r="F525" i="7"/>
  <c r="AI198" i="7"/>
  <c r="AI188" i="7"/>
  <c r="AI510" i="7"/>
  <c r="AI186" i="7"/>
  <c r="AI521" i="7"/>
  <c r="AI102" i="7"/>
  <c r="AI213" i="7"/>
  <c r="AI507" i="7"/>
  <c r="H524" i="7"/>
  <c r="AI197" i="7"/>
  <c r="AI501" i="7"/>
  <c r="AI100" i="7"/>
  <c r="AI258" i="7"/>
  <c r="J134" i="7"/>
  <c r="AI201" i="7"/>
  <c r="AI132" i="7"/>
  <c r="Y217" i="7"/>
  <c r="AI272" i="7"/>
  <c r="I524" i="7"/>
  <c r="AI254" i="7"/>
  <c r="AI114" i="7"/>
  <c r="AG283" i="7"/>
  <c r="AI280" i="7"/>
  <c r="AI205" i="7"/>
  <c r="AI189" i="7"/>
  <c r="AI502" i="7"/>
  <c r="AI518" i="7"/>
  <c r="AB217" i="7"/>
  <c r="AI271" i="7"/>
  <c r="I218" i="7"/>
  <c r="AI266" i="7"/>
  <c r="W217" i="7"/>
  <c r="AA283" i="7"/>
  <c r="AI113" i="7"/>
  <c r="AI116" i="7"/>
  <c r="V283" i="7"/>
  <c r="AI517" i="7"/>
  <c r="AI103" i="7"/>
  <c r="AI495" i="7"/>
  <c r="AI207" i="7"/>
  <c r="AI274" i="7"/>
  <c r="H134" i="7"/>
  <c r="AI94" i="7"/>
  <c r="AI522" i="7"/>
  <c r="D530" i="7"/>
  <c r="AI270" i="7"/>
  <c r="AI112" i="7"/>
  <c r="AI520" i="7"/>
  <c r="AD217" i="7"/>
  <c r="AI128" i="7"/>
  <c r="AI249" i="7"/>
  <c r="AI283" i="7"/>
  <c r="AI123" i="7"/>
  <c r="I284" i="7"/>
  <c r="AI496" i="7"/>
  <c r="AE283" i="7"/>
  <c r="AI277" i="7"/>
  <c r="Z283" i="7"/>
  <c r="AI106" i="7"/>
  <c r="AI95" i="7"/>
  <c r="AI279" i="7"/>
  <c r="AI194" i="7"/>
  <c r="AI203" i="7"/>
  <c r="AI190" i="7"/>
  <c r="AI184" i="7"/>
  <c r="AI276" i="7"/>
  <c r="AI514" i="7"/>
  <c r="AI265" i="7"/>
  <c r="AI187" i="7"/>
  <c r="AI257" i="7"/>
  <c r="AI515" i="7"/>
  <c r="AI182" i="7"/>
  <c r="Y283" i="7"/>
  <c r="AI513" i="7"/>
  <c r="AI516" i="7"/>
  <c r="AI191" i="7"/>
  <c r="AI110" i="7"/>
  <c r="AI204" i="7"/>
  <c r="AI269" i="7"/>
  <c r="J218" i="7"/>
  <c r="AI250" i="7"/>
  <c r="AI192" i="7"/>
  <c r="AI118" i="7"/>
  <c r="AI96" i="7"/>
  <c r="AI214" i="7"/>
  <c r="D285" i="7"/>
  <c r="AI209" i="7"/>
  <c r="AI108" i="7"/>
  <c r="AI202" i="7"/>
  <c r="Z217" i="7"/>
  <c r="AI181" i="7"/>
  <c r="AI504" i="7"/>
  <c r="AI107" i="7"/>
  <c r="AI211" i="7"/>
  <c r="AI212" i="7"/>
  <c r="AI505" i="7"/>
  <c r="AI503" i="7"/>
  <c r="AI97" i="7"/>
  <c r="AH217" i="7"/>
  <c r="AI183" i="7"/>
  <c r="AI124" i="7"/>
  <c r="I133" i="7"/>
  <c r="AI215" i="7"/>
  <c r="AC283" i="7"/>
  <c r="AI273" i="7"/>
  <c r="H218" i="7"/>
  <c r="W283" i="7"/>
  <c r="AI90" i="7"/>
  <c r="AI105" i="7"/>
  <c r="D284" i="7"/>
  <c r="AI511" i="7"/>
  <c r="AI206" i="7"/>
  <c r="AI99" i="7"/>
  <c r="AI120" i="7"/>
  <c r="J284" i="7"/>
  <c r="AI130" i="7"/>
  <c r="AB283" i="7"/>
  <c r="AI282" i="7"/>
  <c r="AI199" i="7"/>
  <c r="I523" i="7"/>
  <c r="AI129" i="7"/>
  <c r="AI268" i="7"/>
  <c r="AI519" i="7"/>
  <c r="AI193" i="7"/>
  <c r="AA217" i="7"/>
  <c r="AC217" i="7"/>
  <c r="H284" i="7"/>
  <c r="AI494" i="7"/>
  <c r="AI506" i="7"/>
  <c r="AI126" i="7"/>
  <c r="AI499" i="7"/>
  <c r="AI267" i="7"/>
  <c r="X283" i="7"/>
  <c r="U45" i="8" l="1"/>
  <c r="I44" i="8"/>
  <c r="BB451" i="7"/>
  <c r="BB455" i="7"/>
  <c r="AI708" i="7"/>
  <c r="AJ56" i="7" s="1"/>
  <c r="AF714" i="7"/>
  <c r="AG62" i="7" s="1"/>
  <c r="AH713" i="7"/>
  <c r="AI61" i="7" s="1"/>
  <c r="BC5" i="7"/>
  <c r="B531" i="7"/>
  <c r="AI688" i="7"/>
  <c r="AJ36" i="7" s="1"/>
  <c r="W63" i="7"/>
  <c r="AC37" i="7"/>
  <c r="AC689" i="7" s="1"/>
  <c r="AJ7" i="7"/>
  <c r="B286" i="7"/>
  <c r="X524" i="7"/>
  <c r="AJ108" i="7"/>
  <c r="AJ137" i="7"/>
  <c r="AB133" i="7"/>
  <c r="H219" i="7"/>
  <c r="AB524" i="7"/>
  <c r="AA523" i="7"/>
  <c r="V284" i="7"/>
  <c r="AE218" i="7"/>
  <c r="I220" i="7"/>
  <c r="AF133" i="7"/>
  <c r="AE133" i="7"/>
  <c r="AH218" i="7"/>
  <c r="V133" i="7"/>
  <c r="AC524" i="7"/>
  <c r="Z524" i="7"/>
  <c r="H286" i="7"/>
  <c r="W524" i="7"/>
  <c r="AC284" i="7"/>
  <c r="AJ112" i="7"/>
  <c r="AJ120" i="7"/>
  <c r="J219" i="7"/>
  <c r="F134" i="7"/>
  <c r="AH284" i="7"/>
  <c r="F138" i="7"/>
  <c r="AJ126" i="7"/>
  <c r="AF218" i="7"/>
  <c r="X284" i="7"/>
  <c r="Y284" i="7"/>
  <c r="AF523" i="7"/>
  <c r="AJ113" i="7"/>
  <c r="AE284" i="7"/>
  <c r="AJ109" i="7"/>
  <c r="H138" i="7"/>
  <c r="AA133" i="7"/>
  <c r="AI523" i="7"/>
  <c r="AJ116" i="7"/>
  <c r="Y523" i="7"/>
  <c r="AG523" i="7"/>
  <c r="AH133" i="7"/>
  <c r="AI133" i="7"/>
  <c r="AJ107" i="7"/>
  <c r="Z218" i="7"/>
  <c r="AJ97" i="7"/>
  <c r="H220" i="7"/>
  <c r="J285" i="7"/>
  <c r="H525" i="7"/>
  <c r="AD284" i="7"/>
  <c r="I219" i="7"/>
  <c r="V523" i="7"/>
  <c r="X218" i="7"/>
  <c r="AG524" i="7"/>
  <c r="W218" i="7"/>
  <c r="Y524" i="7"/>
  <c r="AI218" i="7"/>
  <c r="F526" i="7"/>
  <c r="AD133" i="7"/>
  <c r="V218" i="7"/>
  <c r="AJ104" i="7"/>
  <c r="X523" i="7"/>
  <c r="AA218" i="7"/>
  <c r="AE523" i="7"/>
  <c r="AB284" i="7"/>
  <c r="AD523" i="7"/>
  <c r="H285" i="7"/>
  <c r="AE524" i="7"/>
  <c r="AJ93" i="7"/>
  <c r="Y133" i="7"/>
  <c r="AD218" i="7"/>
  <c r="W284" i="7"/>
  <c r="AJ130" i="7"/>
  <c r="AJ132" i="7"/>
  <c r="AJ122" i="7"/>
  <c r="AA284" i="7"/>
  <c r="Z133" i="7"/>
  <c r="AG284" i="7"/>
  <c r="AC133" i="7"/>
  <c r="AD524" i="7"/>
  <c r="AB218" i="7"/>
  <c r="AJ102" i="7"/>
  <c r="AJ99" i="7"/>
  <c r="AC218" i="7"/>
  <c r="Y218" i="7"/>
  <c r="AA524" i="7"/>
  <c r="AF284" i="7"/>
  <c r="AI284" i="7"/>
  <c r="AJ124" i="7"/>
  <c r="AC523" i="7"/>
  <c r="F219" i="7"/>
  <c r="X133" i="7"/>
  <c r="AH523" i="7"/>
  <c r="AH524" i="7"/>
  <c r="I138" i="7"/>
  <c r="AJ115" i="7"/>
  <c r="I525" i="7"/>
  <c r="W523" i="7"/>
  <c r="I285" i="7"/>
  <c r="AI524" i="7"/>
  <c r="Z523" i="7"/>
  <c r="Z284" i="7"/>
  <c r="AG133" i="7"/>
  <c r="AG218" i="7"/>
  <c r="AF524" i="7"/>
  <c r="F220" i="7"/>
  <c r="J220" i="7"/>
  <c r="V524" i="7"/>
  <c r="AJ218" i="7"/>
  <c r="AB523" i="7"/>
  <c r="AJ523" i="7"/>
  <c r="W133" i="7"/>
  <c r="AJ463" i="7"/>
  <c r="AJ110" i="7"/>
  <c r="D531" i="7"/>
  <c r="U46" i="8" l="1"/>
  <c r="I45" i="8"/>
  <c r="BC451" i="7"/>
  <c r="BC455" i="7"/>
  <c r="AG714" i="7"/>
  <c r="AH62" i="7" s="1"/>
  <c r="AI713" i="7"/>
  <c r="AJ61" i="7" s="1"/>
  <c r="W715" i="7"/>
  <c r="X63" i="7" s="1"/>
  <c r="BD5" i="7"/>
  <c r="B532" i="7"/>
  <c r="AD37" i="7"/>
  <c r="AD689" i="7" s="1"/>
  <c r="AK6" i="7"/>
  <c r="B287" i="7"/>
  <c r="AJ117" i="7"/>
  <c r="AJ515" i="7"/>
  <c r="W220" i="7"/>
  <c r="AJ521" i="7"/>
  <c r="AI134" i="7"/>
  <c r="AJ267" i="7"/>
  <c r="AJ196" i="7"/>
  <c r="AJ504" i="7"/>
  <c r="AB219" i="7"/>
  <c r="V134" i="7"/>
  <c r="AJ197" i="7"/>
  <c r="AJ206" i="7"/>
  <c r="I221" i="7"/>
  <c r="AH219" i="7"/>
  <c r="AH285" i="7"/>
  <c r="AJ114" i="7"/>
  <c r="AJ208" i="7"/>
  <c r="AC134" i="7"/>
  <c r="Z134" i="7"/>
  <c r="AJ128" i="7"/>
  <c r="AA219" i="7"/>
  <c r="AJ205" i="7"/>
  <c r="AJ281" i="7"/>
  <c r="AF220" i="7"/>
  <c r="AJ213" i="7"/>
  <c r="AJ284" i="7"/>
  <c r="AJ512" i="7"/>
  <c r="AJ111" i="7"/>
  <c r="AJ190" i="7"/>
  <c r="D532" i="7"/>
  <c r="AJ96" i="7"/>
  <c r="AJ105" i="7"/>
  <c r="AJ273" i="7"/>
  <c r="AJ505" i="7"/>
  <c r="AJ191" i="7"/>
  <c r="AJ134" i="7"/>
  <c r="H221" i="7"/>
  <c r="AJ501" i="7"/>
  <c r="AJ270" i="7"/>
  <c r="AJ123" i="7"/>
  <c r="Y219" i="7"/>
  <c r="AJ193" i="7"/>
  <c r="AJ188" i="7"/>
  <c r="AB285" i="7"/>
  <c r="AF285" i="7"/>
  <c r="AJ207" i="7"/>
  <c r="AJ279" i="7"/>
  <c r="AJ101" i="7"/>
  <c r="AF134" i="7"/>
  <c r="AA134" i="7"/>
  <c r="AJ186" i="7"/>
  <c r="AD220" i="7"/>
  <c r="D287" i="7"/>
  <c r="W134" i="7"/>
  <c r="AJ266" i="7"/>
  <c r="AJ121" i="7"/>
  <c r="AJ249" i="7"/>
  <c r="V220" i="7"/>
  <c r="AA285" i="7"/>
  <c r="AJ250" i="7"/>
  <c r="AJ133" i="7"/>
  <c r="AJ192" i="7"/>
  <c r="AJ219" i="7"/>
  <c r="AJ100" i="7"/>
  <c r="AJ119" i="7"/>
  <c r="AI219" i="7"/>
  <c r="H139" i="7"/>
  <c r="Y220" i="7"/>
  <c r="AJ189" i="7"/>
  <c r="AJ90" i="7"/>
  <c r="AJ212" i="7"/>
  <c r="AG285" i="7"/>
  <c r="AJ98" i="7"/>
  <c r="X219" i="7"/>
  <c r="D286" i="7"/>
  <c r="F221" i="7"/>
  <c r="AJ271" i="7"/>
  <c r="Z285" i="7"/>
  <c r="J221" i="7"/>
  <c r="AJ524" i="7"/>
  <c r="AJ510" i="7"/>
  <c r="AJ520" i="7"/>
  <c r="AJ209" i="7"/>
  <c r="AD134" i="7"/>
  <c r="AC220" i="7"/>
  <c r="AJ277" i="7"/>
  <c r="W219" i="7"/>
  <c r="AJ280" i="7"/>
  <c r="AJ514" i="7"/>
  <c r="F527" i="7"/>
  <c r="AJ285" i="7"/>
  <c r="AJ257" i="7"/>
  <c r="AJ187" i="7"/>
  <c r="AJ509" i="7"/>
  <c r="AJ496" i="7"/>
  <c r="AJ268" i="7"/>
  <c r="X220" i="7"/>
  <c r="AE134" i="7"/>
  <c r="AJ272" i="7"/>
  <c r="AJ181" i="7"/>
  <c r="AE220" i="7"/>
  <c r="J139" i="7"/>
  <c r="AJ519" i="7"/>
  <c r="J138" i="7"/>
  <c r="AJ202" i="7"/>
  <c r="I526" i="7"/>
  <c r="AJ518" i="7"/>
  <c r="AJ203" i="7"/>
  <c r="AJ129" i="7"/>
  <c r="AJ275" i="7"/>
  <c r="AG220" i="7"/>
  <c r="AJ215" i="7"/>
  <c r="Z219" i="7"/>
  <c r="AI285" i="7"/>
  <c r="AJ507" i="7"/>
  <c r="AJ185" i="7"/>
  <c r="AJ106" i="7"/>
  <c r="AJ497" i="7"/>
  <c r="AE219" i="7"/>
  <c r="J286" i="7"/>
  <c r="AJ508" i="7"/>
  <c r="AB220" i="7"/>
  <c r="AJ200" i="7"/>
  <c r="AJ199" i="7"/>
  <c r="X134" i="7"/>
  <c r="AC219" i="7"/>
  <c r="AG134" i="7"/>
  <c r="AJ118" i="7"/>
  <c r="Z220" i="7"/>
  <c r="AJ95" i="7"/>
  <c r="AJ282" i="7"/>
  <c r="AJ254" i="7"/>
  <c r="AH134" i="7"/>
  <c r="AJ184" i="7"/>
  <c r="F139" i="7"/>
  <c r="AJ194" i="7"/>
  <c r="AJ269" i="7"/>
  <c r="AJ258" i="7"/>
  <c r="AC285" i="7"/>
  <c r="AJ265" i="7"/>
  <c r="AJ506" i="7"/>
  <c r="AH220" i="7"/>
  <c r="AJ278" i="7"/>
  <c r="V285" i="7"/>
  <c r="AJ500" i="7"/>
  <c r="Y285" i="7"/>
  <c r="AJ494" i="7"/>
  <c r="I286" i="7"/>
  <c r="AJ516" i="7"/>
  <c r="AJ204" i="7"/>
  <c r="H287" i="7"/>
  <c r="AI220" i="7"/>
  <c r="AJ495" i="7"/>
  <c r="AG219" i="7"/>
  <c r="AJ195" i="7"/>
  <c r="AD285" i="7"/>
  <c r="X285" i="7"/>
  <c r="J525" i="7"/>
  <c r="AJ94" i="7"/>
  <c r="AJ210" i="7"/>
  <c r="AJ499" i="7"/>
  <c r="AA220" i="7"/>
  <c r="F286" i="7"/>
  <c r="AF219" i="7"/>
  <c r="H526" i="7"/>
  <c r="AJ198" i="7"/>
  <c r="W285" i="7"/>
  <c r="AJ276" i="7"/>
  <c r="AJ517" i="7"/>
  <c r="I139" i="7"/>
  <c r="V219" i="7"/>
  <c r="AJ201" i="7"/>
  <c r="AJ127" i="7"/>
  <c r="Y134" i="7"/>
  <c r="AJ522" i="7"/>
  <c r="AJ182" i="7"/>
  <c r="AJ131" i="7"/>
  <c r="AE285" i="7"/>
  <c r="AJ498" i="7"/>
  <c r="AJ513" i="7"/>
  <c r="AJ217" i="7"/>
  <c r="AJ220" i="7"/>
  <c r="AJ183" i="7"/>
  <c r="AB134" i="7"/>
  <c r="AJ502" i="7"/>
  <c r="AJ103" i="7"/>
  <c r="AJ511" i="7"/>
  <c r="AJ216" i="7"/>
  <c r="AJ503" i="7"/>
  <c r="AD219" i="7"/>
  <c r="AJ214" i="7"/>
  <c r="AJ274" i="7"/>
  <c r="AJ283" i="7"/>
  <c r="AJ125" i="7"/>
  <c r="AJ211" i="7"/>
  <c r="U47" i="8" l="1"/>
  <c r="I46" i="8"/>
  <c r="BD451" i="7"/>
  <c r="BD455" i="7"/>
  <c r="AJ708" i="7"/>
  <c r="AK56" i="7" s="1"/>
  <c r="X715" i="7"/>
  <c r="Y63" i="7" s="1"/>
  <c r="AH714" i="7"/>
  <c r="AI62" i="7" s="1"/>
  <c r="BE5" i="7"/>
  <c r="B533" i="7"/>
  <c r="AJ688" i="7"/>
  <c r="AK36" i="7" s="1"/>
  <c r="AJ713" i="7"/>
  <c r="AK61" i="7" s="1"/>
  <c r="AE37" i="7"/>
  <c r="AE689" i="7" s="1"/>
  <c r="AK7" i="7"/>
  <c r="B288" i="7"/>
  <c r="V221" i="7"/>
  <c r="AA286" i="7"/>
  <c r="D288" i="7"/>
  <c r="AK138" i="7"/>
  <c r="J140" i="7"/>
  <c r="X138" i="7"/>
  <c r="AK113" i="7"/>
  <c r="AK110" i="7"/>
  <c r="H222" i="7"/>
  <c r="AK119" i="7"/>
  <c r="AK104" i="7"/>
  <c r="X221" i="7"/>
  <c r="AD525" i="7"/>
  <c r="AK120" i="7"/>
  <c r="AI221" i="7"/>
  <c r="I287" i="7"/>
  <c r="AK124" i="7"/>
  <c r="W286" i="7"/>
  <c r="AA525" i="7"/>
  <c r="AE286" i="7"/>
  <c r="AJ139" i="7"/>
  <c r="AH221" i="7"/>
  <c r="AD286" i="7"/>
  <c r="AK111" i="7"/>
  <c r="AK97" i="7"/>
  <c r="Z221" i="7"/>
  <c r="AK221" i="7"/>
  <c r="AI138" i="7"/>
  <c r="Z139" i="7"/>
  <c r="V286" i="7"/>
  <c r="AK116" i="7"/>
  <c r="AH139" i="7"/>
  <c r="AJ286" i="7"/>
  <c r="AB221" i="7"/>
  <c r="X286" i="7"/>
  <c r="AF138" i="7"/>
  <c r="AI286" i="7"/>
  <c r="I222" i="7"/>
  <c r="AH138" i="7"/>
  <c r="AC221" i="7"/>
  <c r="AK126" i="7"/>
  <c r="AA139" i="7"/>
  <c r="AG286" i="7"/>
  <c r="AG525" i="7"/>
  <c r="Z138" i="7"/>
  <c r="AK123" i="7"/>
  <c r="AE138" i="7"/>
  <c r="AK108" i="7"/>
  <c r="AK114" i="7"/>
  <c r="D533" i="7"/>
  <c r="W221" i="7"/>
  <c r="AJ525" i="7"/>
  <c r="AI139" i="7"/>
  <c r="W525" i="7"/>
  <c r="AA138" i="7"/>
  <c r="AH525" i="7"/>
  <c r="W138" i="7"/>
  <c r="AF525" i="7"/>
  <c r="H527" i="7"/>
  <c r="AK100" i="7"/>
  <c r="J222" i="7"/>
  <c r="F222" i="7"/>
  <c r="AK109" i="7"/>
  <c r="AB286" i="7"/>
  <c r="AK122" i="7"/>
  <c r="AE221" i="7"/>
  <c r="AF221" i="7"/>
  <c r="AK103" i="7"/>
  <c r="AB138" i="7"/>
  <c r="AJ221" i="7"/>
  <c r="Y525" i="7"/>
  <c r="AK96" i="7"/>
  <c r="V525" i="7"/>
  <c r="AK99" i="7"/>
  <c r="Z525" i="7"/>
  <c r="AK129" i="7"/>
  <c r="AK137" i="7"/>
  <c r="AA221" i="7"/>
  <c r="V139" i="7"/>
  <c r="AK117" i="7"/>
  <c r="AK510" i="7"/>
  <c r="AK115" i="7"/>
  <c r="AK102" i="7"/>
  <c r="I527" i="7"/>
  <c r="Z286" i="7"/>
  <c r="AK121" i="7"/>
  <c r="F528" i="7"/>
  <c r="AC525" i="7"/>
  <c r="AD138" i="7"/>
  <c r="Y221" i="7"/>
  <c r="AK112" i="7"/>
  <c r="X139" i="7"/>
  <c r="W139" i="7"/>
  <c r="J526" i="7"/>
  <c r="AK134" i="7"/>
  <c r="X525" i="7"/>
  <c r="AG138" i="7"/>
  <c r="I140" i="7"/>
  <c r="AD139" i="7"/>
  <c r="F287" i="7"/>
  <c r="AE139" i="7"/>
  <c r="AF286" i="7"/>
  <c r="AC138" i="7"/>
  <c r="AG139" i="7"/>
  <c r="V138" i="7"/>
  <c r="AK98" i="7"/>
  <c r="AB525" i="7"/>
  <c r="F140" i="7"/>
  <c r="AH286" i="7"/>
  <c r="AK127" i="7"/>
  <c r="Y139" i="7"/>
  <c r="AI525" i="7"/>
  <c r="H140" i="7"/>
  <c r="AK132" i="7"/>
  <c r="AJ138" i="7"/>
  <c r="AK463" i="7"/>
  <c r="AE525" i="7"/>
  <c r="AB139" i="7"/>
  <c r="Y286" i="7"/>
  <c r="Y138" i="7"/>
  <c r="AC139" i="7"/>
  <c r="AK131" i="7"/>
  <c r="AG221" i="7"/>
  <c r="AD221" i="7"/>
  <c r="AC286" i="7"/>
  <c r="AK105" i="7"/>
  <c r="AK95" i="7"/>
  <c r="AK118" i="7"/>
  <c r="AK128" i="7"/>
  <c r="AF139" i="7"/>
  <c r="AK107" i="7"/>
  <c r="U48" i="8" l="1"/>
  <c r="I47" i="8"/>
  <c r="BE455" i="7"/>
  <c r="BE451" i="7"/>
  <c r="V695" i="7"/>
  <c r="W43" i="7" s="1"/>
  <c r="W695" i="7" s="1"/>
  <c r="X43" i="7" s="1"/>
  <c r="Y715" i="7"/>
  <c r="Z63" i="7" s="1"/>
  <c r="AI714" i="7"/>
  <c r="AJ62" i="7" s="1"/>
  <c r="B534" i="7"/>
  <c r="AF37" i="7"/>
  <c r="AF689" i="7" s="1"/>
  <c r="AL6" i="7"/>
  <c r="B289" i="7"/>
  <c r="AK90" i="7"/>
  <c r="AH140" i="7"/>
  <c r="AK106" i="7"/>
  <c r="AC526" i="7"/>
  <c r="AJ222" i="7"/>
  <c r="AK194" i="7"/>
  <c r="AD526" i="7"/>
  <c r="AK501" i="7"/>
  <c r="AH526" i="7"/>
  <c r="AE526" i="7"/>
  <c r="Z222" i="7"/>
  <c r="AK522" i="7"/>
  <c r="AK209" i="7"/>
  <c r="AI526" i="7"/>
  <c r="AK190" i="7"/>
  <c r="J288" i="7"/>
  <c r="V140" i="7"/>
  <c r="AK208" i="7"/>
  <c r="F529" i="7"/>
  <c r="AK278" i="7"/>
  <c r="D534" i="7"/>
  <c r="AK250" i="7"/>
  <c r="AK496" i="7"/>
  <c r="AG140" i="7"/>
  <c r="Y140" i="7"/>
  <c r="AK509" i="7"/>
  <c r="D289" i="7"/>
  <c r="AB140" i="7"/>
  <c r="AK254" i="7"/>
  <c r="AK271" i="7"/>
  <c r="AK508" i="7"/>
  <c r="Y526" i="7"/>
  <c r="I223" i="7"/>
  <c r="AK184" i="7"/>
  <c r="AK498" i="7"/>
  <c r="AK201" i="7"/>
  <c r="AK266" i="7"/>
  <c r="AF222" i="7"/>
  <c r="AK94" i="7"/>
  <c r="AK181" i="7"/>
  <c r="AK270" i="7"/>
  <c r="AC140" i="7"/>
  <c r="AB526" i="7"/>
  <c r="W526" i="7"/>
  <c r="AK285" i="7"/>
  <c r="AK192" i="7"/>
  <c r="AK130" i="7"/>
  <c r="AK265" i="7"/>
  <c r="AD222" i="7"/>
  <c r="AK257" i="7"/>
  <c r="AK504" i="7"/>
  <c r="AK513" i="7"/>
  <c r="AK101" i="7"/>
  <c r="AJ140" i="7"/>
  <c r="AK494" i="7"/>
  <c r="AK281" i="7"/>
  <c r="AK210" i="7"/>
  <c r="AF526" i="7"/>
  <c r="X222" i="7"/>
  <c r="AK217" i="7"/>
  <c r="AK258" i="7"/>
  <c r="AK511" i="7"/>
  <c r="AK495" i="7"/>
  <c r="I528" i="7"/>
  <c r="AK505" i="7"/>
  <c r="AK213" i="7"/>
  <c r="AK518" i="7"/>
  <c r="AI140" i="7"/>
  <c r="AK284" i="7"/>
  <c r="AJ526" i="7"/>
  <c r="AK182" i="7"/>
  <c r="AK502" i="7"/>
  <c r="AK216" i="7"/>
  <c r="AE140" i="7"/>
  <c r="AK280" i="7"/>
  <c r="AK500" i="7"/>
  <c r="AK185" i="7"/>
  <c r="I288" i="7"/>
  <c r="H528" i="7"/>
  <c r="I141" i="7"/>
  <c r="AK133" i="7"/>
  <c r="AK499" i="7"/>
  <c r="AK268" i="7"/>
  <c r="J141" i="7"/>
  <c r="H288" i="7"/>
  <c r="AI222" i="7"/>
  <c r="J527" i="7"/>
  <c r="AK187" i="7"/>
  <c r="AA526" i="7"/>
  <c r="AK506" i="7"/>
  <c r="AG222" i="7"/>
  <c r="AG526" i="7"/>
  <c r="AA140" i="7"/>
  <c r="AK514" i="7"/>
  <c r="AK524" i="7"/>
  <c r="AK183" i="7"/>
  <c r="J287" i="7"/>
  <c r="H223" i="7"/>
  <c r="AK214" i="7"/>
  <c r="I289" i="7"/>
  <c r="AK273" i="7"/>
  <c r="AK200" i="7"/>
  <c r="H141" i="7"/>
  <c r="AK269" i="7"/>
  <c r="AK503" i="7"/>
  <c r="AK507" i="7"/>
  <c r="AK497" i="7"/>
  <c r="W222" i="7"/>
  <c r="AK275" i="7"/>
  <c r="AK526" i="7"/>
  <c r="AK517" i="7"/>
  <c r="X140" i="7"/>
  <c r="V526" i="7"/>
  <c r="AK523" i="7"/>
  <c r="AK211" i="7"/>
  <c r="AK139" i="7"/>
  <c r="AK512" i="7"/>
  <c r="AK125" i="7"/>
  <c r="AK276" i="7"/>
  <c r="AK279" i="7"/>
  <c r="AK203" i="7"/>
  <c r="AC222" i="7"/>
  <c r="AK218" i="7"/>
  <c r="AK215" i="7"/>
  <c r="AK204" i="7"/>
  <c r="AK521" i="7"/>
  <c r="V222" i="7"/>
  <c r="AK212" i="7"/>
  <c r="AK196" i="7"/>
  <c r="AK205" i="7"/>
  <c r="AK186" i="7"/>
  <c r="AB222" i="7"/>
  <c r="AK206" i="7"/>
  <c r="AK195" i="7"/>
  <c r="F289" i="7"/>
  <c r="AK272" i="7"/>
  <c r="AK202" i="7"/>
  <c r="AK525" i="7"/>
  <c r="Z140" i="7"/>
  <c r="AF140" i="7"/>
  <c r="AK199" i="7"/>
  <c r="AA222" i="7"/>
  <c r="AK286" i="7"/>
  <c r="W140" i="7"/>
  <c r="F141" i="7"/>
  <c r="AK188" i="7"/>
  <c r="AK198" i="7"/>
  <c r="AK515" i="7"/>
  <c r="AK516" i="7"/>
  <c r="AK222" i="7"/>
  <c r="Y222" i="7"/>
  <c r="AK93" i="7"/>
  <c r="AE222" i="7"/>
  <c r="AK140" i="7"/>
  <c r="AK207" i="7"/>
  <c r="AK282" i="7"/>
  <c r="X526" i="7"/>
  <c r="F223" i="7"/>
  <c r="AK520" i="7"/>
  <c r="AH222" i="7"/>
  <c r="AK283" i="7"/>
  <c r="AK277" i="7"/>
  <c r="AK249" i="7"/>
  <c r="AK191" i="7"/>
  <c r="AK197" i="7"/>
  <c r="AD140" i="7"/>
  <c r="AK267" i="7"/>
  <c r="AK193" i="7"/>
  <c r="AK519" i="7"/>
  <c r="AK274" i="7"/>
  <c r="Z526" i="7"/>
  <c r="AK220" i="7"/>
  <c r="F288" i="7"/>
  <c r="AK219" i="7"/>
  <c r="AK189" i="7"/>
  <c r="U49" i="8" l="1"/>
  <c r="I48" i="8"/>
  <c r="AK708" i="7"/>
  <c r="AL56" i="7" s="1"/>
  <c r="Z715" i="7"/>
  <c r="AA63" i="7" s="1"/>
  <c r="AJ714" i="7"/>
  <c r="AK62" i="7" s="1"/>
  <c r="B535" i="7"/>
  <c r="AK688" i="7"/>
  <c r="AL36" i="7" s="1"/>
  <c r="AK713" i="7"/>
  <c r="AL61" i="7" s="1"/>
  <c r="V690" i="7"/>
  <c r="AG37" i="7"/>
  <c r="AG689" i="7" s="1"/>
  <c r="AL7" i="7"/>
  <c r="B290" i="7"/>
  <c r="Z288" i="7"/>
  <c r="AG287" i="7"/>
  <c r="AJ527" i="7"/>
  <c r="Y527" i="7"/>
  <c r="F142" i="7"/>
  <c r="I529" i="7"/>
  <c r="AD141" i="7"/>
  <c r="AH288" i="7"/>
  <c r="V141" i="7"/>
  <c r="AB527" i="7"/>
  <c r="AI141" i="7"/>
  <c r="AB141" i="7"/>
  <c r="AD287" i="7"/>
  <c r="AI288" i="7"/>
  <c r="F530" i="7"/>
  <c r="H529" i="7"/>
  <c r="I224" i="7"/>
  <c r="AA287" i="7"/>
  <c r="Z287" i="7"/>
  <c r="AG288" i="7"/>
  <c r="AB287" i="7"/>
  <c r="Y287" i="7"/>
  <c r="H289" i="7"/>
  <c r="Y288" i="7"/>
  <c r="J289" i="7"/>
  <c r="AG527" i="7"/>
  <c r="J223" i="7"/>
  <c r="AC287" i="7"/>
  <c r="J142" i="7"/>
  <c r="AF141" i="7"/>
  <c r="AH287" i="7"/>
  <c r="AA288" i="7"/>
  <c r="AE287" i="7"/>
  <c r="AH527" i="7"/>
  <c r="AH141" i="7"/>
  <c r="X287" i="7"/>
  <c r="W141" i="7"/>
  <c r="J529" i="7"/>
  <c r="D290" i="7"/>
  <c r="AI287" i="7"/>
  <c r="AJ288" i="7"/>
  <c r="F290" i="7"/>
  <c r="J224" i="7"/>
  <c r="V288" i="7"/>
  <c r="H142" i="7"/>
  <c r="AD527" i="7"/>
  <c r="AF288" i="7"/>
  <c r="I290" i="7"/>
  <c r="AF287" i="7"/>
  <c r="V287" i="7"/>
  <c r="AB288" i="7"/>
  <c r="AL124" i="7"/>
  <c r="X527" i="7"/>
  <c r="AC288" i="7"/>
  <c r="W288" i="7"/>
  <c r="AI527" i="7"/>
  <c r="V527" i="7"/>
  <c r="AK527" i="7"/>
  <c r="AC141" i="7"/>
  <c r="Y141" i="7"/>
  <c r="AC527" i="7"/>
  <c r="AE288" i="7"/>
  <c r="AK287" i="7"/>
  <c r="X288" i="7"/>
  <c r="Z527" i="7"/>
  <c r="AA527" i="7"/>
  <c r="AJ141" i="7"/>
  <c r="J528" i="7"/>
  <c r="W527" i="7"/>
  <c r="W287" i="7"/>
  <c r="AJ287" i="7"/>
  <c r="Z141" i="7"/>
  <c r="AE527" i="7"/>
  <c r="X141" i="7"/>
  <c r="AA141" i="7"/>
  <c r="AD288" i="7"/>
  <c r="F224" i="7"/>
  <c r="H224" i="7"/>
  <c r="D535" i="7"/>
  <c r="AF527" i="7"/>
  <c r="AK141" i="7"/>
  <c r="AK288" i="7"/>
  <c r="AG141" i="7"/>
  <c r="I142" i="7"/>
  <c r="AE141" i="7"/>
  <c r="U50" i="8" l="1"/>
  <c r="I49" i="8"/>
  <c r="AK714" i="7"/>
  <c r="AL62" i="7" s="1"/>
  <c r="AA715" i="7"/>
  <c r="AB63" i="7" s="1"/>
  <c r="B536" i="7"/>
  <c r="W38" i="7"/>
  <c r="W690" i="7" s="1"/>
  <c r="AH37" i="7"/>
  <c r="AH689" i="7" s="1"/>
  <c r="AM6" i="7"/>
  <c r="B291" i="7"/>
  <c r="AL108" i="7"/>
  <c r="AJ529" i="7"/>
  <c r="AL209" i="7"/>
  <c r="AL528" i="7"/>
  <c r="AC528" i="7"/>
  <c r="W289" i="7"/>
  <c r="AL93" i="7"/>
  <c r="AI528" i="7"/>
  <c r="AL119" i="7"/>
  <c r="AL277" i="7"/>
  <c r="AL95" i="7"/>
  <c r="Z528" i="7"/>
  <c r="AL189" i="7"/>
  <c r="AL203" i="7"/>
  <c r="I291" i="7"/>
  <c r="H143" i="7"/>
  <c r="AL463" i="7"/>
  <c r="H290" i="7"/>
  <c r="AL223" i="7"/>
  <c r="AD529" i="7"/>
  <c r="AL133" i="7"/>
  <c r="AL522" i="7"/>
  <c r="Z224" i="7"/>
  <c r="AL208" i="7"/>
  <c r="AL526" i="7"/>
  <c r="AL272" i="7"/>
  <c r="AL519" i="7"/>
  <c r="AL216" i="7"/>
  <c r="AL111" i="7"/>
  <c r="AL181" i="7"/>
  <c r="AL132" i="7"/>
  <c r="AL94" i="7"/>
  <c r="AL188" i="7"/>
  <c r="AD528" i="7"/>
  <c r="AL509" i="7"/>
  <c r="V289" i="7"/>
  <c r="AL192" i="7"/>
  <c r="AL517" i="7"/>
  <c r="AL514" i="7"/>
  <c r="AL518" i="7"/>
  <c r="W223" i="7"/>
  <c r="AL120" i="7"/>
  <c r="AL211" i="7"/>
  <c r="AL510" i="7"/>
  <c r="Y289" i="7"/>
  <c r="I225" i="7"/>
  <c r="AH289" i="7"/>
  <c r="AL249" i="7"/>
  <c r="AL217" i="7"/>
  <c r="AL202" i="7"/>
  <c r="AE528" i="7"/>
  <c r="AL110" i="7"/>
  <c r="AL523" i="7"/>
  <c r="AL279" i="7"/>
  <c r="AL496" i="7"/>
  <c r="AL527" i="7"/>
  <c r="AH223" i="7"/>
  <c r="AB223" i="7"/>
  <c r="AL140" i="7"/>
  <c r="AL96" i="7"/>
  <c r="AJ223" i="7"/>
  <c r="AL499" i="7"/>
  <c r="AL270" i="7"/>
  <c r="AG223" i="7"/>
  <c r="AL142" i="7"/>
  <c r="AG528" i="7"/>
  <c r="AE223" i="7"/>
  <c r="AE289" i="7"/>
  <c r="AG224" i="7"/>
  <c r="AL515" i="7"/>
  <c r="AE224" i="7"/>
  <c r="AL274" i="7"/>
  <c r="Z289" i="7"/>
  <c r="AL137" i="7"/>
  <c r="AL131" i="7"/>
  <c r="AF223" i="7"/>
  <c r="AL524" i="7"/>
  <c r="Z529" i="7"/>
  <c r="AL504" i="7"/>
  <c r="X142" i="7"/>
  <c r="AB142" i="7"/>
  <c r="AC142" i="7"/>
  <c r="AL507" i="7"/>
  <c r="X529" i="7"/>
  <c r="AL219" i="7"/>
  <c r="AJ289" i="7"/>
  <c r="V528" i="7"/>
  <c r="AL286" i="7"/>
  <c r="AL214" i="7"/>
  <c r="AL258" i="7"/>
  <c r="AL503" i="7"/>
  <c r="AL104" i="7"/>
  <c r="AL265" i="7"/>
  <c r="AD224" i="7"/>
  <c r="AL215" i="7"/>
  <c r="AL213" i="7"/>
  <c r="AL210" i="7"/>
  <c r="AL207" i="7"/>
  <c r="AL266" i="7"/>
  <c r="Y142" i="7"/>
  <c r="AL520" i="7"/>
  <c r="F143" i="7"/>
  <c r="AK224" i="7"/>
  <c r="AD289" i="7"/>
  <c r="AL199" i="7"/>
  <c r="AL101" i="7"/>
  <c r="AK289" i="7"/>
  <c r="AL126" i="7"/>
  <c r="X223" i="7"/>
  <c r="AL182" i="7"/>
  <c r="AL516" i="7"/>
  <c r="AI289" i="7"/>
  <c r="AL275" i="7"/>
  <c r="AL508" i="7"/>
  <c r="H530" i="7"/>
  <c r="AL128" i="7"/>
  <c r="AF528" i="7"/>
  <c r="AB528" i="7"/>
  <c r="AI529" i="7"/>
  <c r="AL127" i="7"/>
  <c r="AL98" i="7"/>
  <c r="Z142" i="7"/>
  <c r="AK528" i="7"/>
  <c r="AB224" i="7"/>
  <c r="AL273" i="7"/>
  <c r="AC224" i="7"/>
  <c r="AA528" i="7"/>
  <c r="H225" i="7"/>
  <c r="X528" i="7"/>
  <c r="AL206" i="7"/>
  <c r="AL269" i="7"/>
  <c r="AK223" i="7"/>
  <c r="AG529" i="7"/>
  <c r="AL100" i="7"/>
  <c r="AL123" i="7"/>
  <c r="AL102" i="7"/>
  <c r="AL112" i="7"/>
  <c r="AL106" i="7"/>
  <c r="AL511" i="7"/>
  <c r="AL278" i="7"/>
  <c r="AL184" i="7"/>
  <c r="AL287" i="7"/>
  <c r="AI224" i="7"/>
  <c r="J290" i="7"/>
  <c r="D536" i="7"/>
  <c r="W224" i="7"/>
  <c r="AL122" i="7"/>
  <c r="V223" i="7"/>
  <c r="AK529" i="7"/>
  <c r="AL200" i="7"/>
  <c r="AJ528" i="7"/>
  <c r="AL90" i="7"/>
  <c r="AL513" i="7"/>
  <c r="AL205" i="7"/>
  <c r="AL289" i="7"/>
  <c r="AL498" i="7"/>
  <c r="AL495" i="7"/>
  <c r="AJ224" i="7"/>
  <c r="AA529" i="7"/>
  <c r="AL501" i="7"/>
  <c r="AL220" i="7"/>
  <c r="AC289" i="7"/>
  <c r="AL193" i="7"/>
  <c r="AL195" i="7"/>
  <c r="AL117" i="7"/>
  <c r="AL284" i="7"/>
  <c r="AB529" i="7"/>
  <c r="F531" i="7"/>
  <c r="V529" i="7"/>
  <c r="AH142" i="7"/>
  <c r="AL201" i="7"/>
  <c r="W142" i="7"/>
  <c r="AL121" i="7"/>
  <c r="AL196" i="7"/>
  <c r="AL512" i="7"/>
  <c r="AA142" i="7"/>
  <c r="Y528" i="7"/>
  <c r="AB289" i="7"/>
  <c r="AL194" i="7"/>
  <c r="AL183" i="7"/>
  <c r="AL525" i="7"/>
  <c r="AF224" i="7"/>
  <c r="AL506" i="7"/>
  <c r="AL115" i="7"/>
  <c r="AL130" i="7"/>
  <c r="AL187" i="7"/>
  <c r="AL105" i="7"/>
  <c r="AL198" i="7"/>
  <c r="AL500" i="7"/>
  <c r="AL254" i="7"/>
  <c r="AL129" i="7"/>
  <c r="Y224" i="7"/>
  <c r="D291" i="7"/>
  <c r="AL218" i="7"/>
  <c r="I143" i="7"/>
  <c r="AL118" i="7"/>
  <c r="AL212" i="7"/>
  <c r="AL221" i="7"/>
  <c r="F225" i="7"/>
  <c r="AJ142" i="7"/>
  <c r="AE529" i="7"/>
  <c r="AL190" i="7"/>
  <c r="AF142" i="7"/>
  <c r="AL494" i="7"/>
  <c r="AL97" i="7"/>
  <c r="AI142" i="7"/>
  <c r="AL280" i="7"/>
  <c r="AG142" i="7"/>
  <c r="AL139" i="7"/>
  <c r="AH528" i="7"/>
  <c r="AL529" i="7"/>
  <c r="AL197" i="7"/>
  <c r="J225" i="7"/>
  <c r="AL257" i="7"/>
  <c r="AL138" i="7"/>
  <c r="AL268" i="7"/>
  <c r="AL505" i="7"/>
  <c r="AL186" i="7"/>
  <c r="AL103" i="7"/>
  <c r="AL222" i="7"/>
  <c r="AL191" i="7"/>
  <c r="AL281" i="7"/>
  <c r="AL107" i="7"/>
  <c r="AL285" i="7"/>
  <c r="AF289" i="7"/>
  <c r="AL283" i="7"/>
  <c r="AL250" i="7"/>
  <c r="Y223" i="7"/>
  <c r="AC223" i="7"/>
  <c r="J143" i="7"/>
  <c r="AL141" i="7"/>
  <c r="AL114" i="7"/>
  <c r="F291" i="7"/>
  <c r="X224" i="7"/>
  <c r="AL282" i="7"/>
  <c r="AG289" i="7"/>
  <c r="AL276" i="7"/>
  <c r="AL109" i="7"/>
  <c r="Y529" i="7"/>
  <c r="AD223" i="7"/>
  <c r="Z223" i="7"/>
  <c r="AL113" i="7"/>
  <c r="AH224" i="7"/>
  <c r="AA223" i="7"/>
  <c r="AF529" i="7"/>
  <c r="AA289" i="7"/>
  <c r="AL521" i="7"/>
  <c r="AL125" i="7"/>
  <c r="AL185" i="7"/>
  <c r="V142" i="7"/>
  <c r="AK142" i="7"/>
  <c r="AL288" i="7"/>
  <c r="AH529" i="7"/>
  <c r="AA224" i="7"/>
  <c r="J530" i="7"/>
  <c r="AL267" i="7"/>
  <c r="AL497" i="7"/>
  <c r="AL134" i="7"/>
  <c r="AL502" i="7"/>
  <c r="AD142" i="7"/>
  <c r="AC529" i="7"/>
  <c r="AL116" i="7"/>
  <c r="W529" i="7"/>
  <c r="AI223" i="7"/>
  <c r="AL204" i="7"/>
  <c r="AL99" i="7"/>
  <c r="AL224" i="7"/>
  <c r="V224" i="7"/>
  <c r="AL271" i="7"/>
  <c r="X289" i="7"/>
  <c r="W528" i="7"/>
  <c r="AE142" i="7"/>
  <c r="U51" i="8" l="1"/>
  <c r="I50" i="8"/>
  <c r="AL708" i="7"/>
  <c r="AM56" i="7" s="1"/>
  <c r="AB715" i="7"/>
  <c r="AC63" i="7" s="1"/>
  <c r="AL713" i="7"/>
  <c r="AM61" i="7" s="1"/>
  <c r="AL688" i="7"/>
  <c r="AM36" i="7" s="1"/>
  <c r="B537" i="7"/>
  <c r="AL714" i="7"/>
  <c r="AM62" i="7" s="1"/>
  <c r="X38" i="7"/>
  <c r="X690" i="7" s="1"/>
  <c r="AI37" i="7"/>
  <c r="AI689" i="7" s="1"/>
  <c r="AM7" i="7"/>
  <c r="B292" i="7"/>
  <c r="Y225" i="7"/>
  <c r="AJ225" i="7"/>
  <c r="AH143" i="7"/>
  <c r="AM122" i="7"/>
  <c r="AM125" i="7"/>
  <c r="J144" i="7"/>
  <c r="AC290" i="7"/>
  <c r="AM494" i="7"/>
  <c r="AM97" i="7"/>
  <c r="AM137" i="7"/>
  <c r="AM130" i="7"/>
  <c r="AM108" i="7"/>
  <c r="AM277" i="7"/>
  <c r="F144" i="7"/>
  <c r="AM512" i="7"/>
  <c r="AM284" i="7"/>
  <c r="AA225" i="7"/>
  <c r="AM133" i="7"/>
  <c r="X143" i="7"/>
  <c r="X225" i="7"/>
  <c r="AC225" i="7"/>
  <c r="AM117" i="7"/>
  <c r="AL143" i="7"/>
  <c r="AM211" i="7"/>
  <c r="I530" i="7"/>
  <c r="AM123" i="7"/>
  <c r="AH290" i="7"/>
  <c r="AE225" i="7"/>
  <c r="Z290" i="7"/>
  <c r="AA290" i="7"/>
  <c r="AM94" i="7"/>
  <c r="AM218" i="7"/>
  <c r="AM101" i="7"/>
  <c r="AJ143" i="7"/>
  <c r="AM197" i="7"/>
  <c r="AM213" i="7"/>
  <c r="AM106" i="7"/>
  <c r="AD225" i="7"/>
  <c r="I226" i="7"/>
  <c r="V143" i="7"/>
  <c r="AM98" i="7"/>
  <c r="AM115" i="7"/>
  <c r="H226" i="7"/>
  <c r="Y143" i="7"/>
  <c r="F532" i="7"/>
  <c r="AM187" i="7"/>
  <c r="AM215" i="7"/>
  <c r="AM524" i="7"/>
  <c r="AM131" i="7"/>
  <c r="AM526" i="7"/>
  <c r="AM505" i="7"/>
  <c r="AH225" i="7"/>
  <c r="AM278" i="7"/>
  <c r="AM500" i="7"/>
  <c r="W225" i="7"/>
  <c r="F226" i="7"/>
  <c r="AM142" i="7"/>
  <c r="AK143" i="7"/>
  <c r="W290" i="7"/>
  <c r="Z143" i="7"/>
  <c r="AE143" i="7"/>
  <c r="AM515" i="7"/>
  <c r="AM102" i="7"/>
  <c r="J291" i="7"/>
  <c r="AB143" i="7"/>
  <c r="J226" i="7"/>
  <c r="AM495" i="7"/>
  <c r="AM114" i="7"/>
  <c r="V225" i="7"/>
  <c r="AL290" i="7"/>
  <c r="AD290" i="7"/>
  <c r="AM276" i="7"/>
  <c r="AC143" i="7"/>
  <c r="AI290" i="7"/>
  <c r="AE290" i="7"/>
  <c r="H144" i="7"/>
  <c r="AM222" i="7"/>
  <c r="D292" i="7"/>
  <c r="AF290" i="7"/>
  <c r="AM93" i="7"/>
  <c r="V290" i="7"/>
  <c r="AM116" i="7"/>
  <c r="AB290" i="7"/>
  <c r="I531" i="7"/>
  <c r="AB225" i="7"/>
  <c r="Y290" i="7"/>
  <c r="AM503" i="7"/>
  <c r="AM258" i="7"/>
  <c r="AM138" i="7"/>
  <c r="AM510" i="7"/>
  <c r="AA143" i="7"/>
  <c r="AM100" i="7"/>
  <c r="AF143" i="7"/>
  <c r="AM121" i="7"/>
  <c r="AM107" i="7"/>
  <c r="AM208" i="7"/>
  <c r="F292" i="7"/>
  <c r="AM518" i="7"/>
  <c r="AI225" i="7"/>
  <c r="X290" i="7"/>
  <c r="AM119" i="7"/>
  <c r="AK225" i="7"/>
  <c r="AM513" i="7"/>
  <c r="AM194" i="7"/>
  <c r="AM112" i="7"/>
  <c r="AM120" i="7"/>
  <c r="AM281" i="7"/>
  <c r="AL225" i="7"/>
  <c r="AM128" i="7"/>
  <c r="AD143" i="7"/>
  <c r="AM182" i="7"/>
  <c r="AJ290" i="7"/>
  <c r="W143" i="7"/>
  <c r="Z225" i="7"/>
  <c r="AM523" i="7"/>
  <c r="AI143" i="7"/>
  <c r="AG290" i="7"/>
  <c r="AM203" i="7"/>
  <c r="I144" i="7"/>
  <c r="AM181" i="7"/>
  <c r="D537" i="7"/>
  <c r="H531" i="7"/>
  <c r="AG225" i="7"/>
  <c r="H291" i="7"/>
  <c r="AG143" i="7"/>
  <c r="AF225" i="7"/>
  <c r="AK290" i="7"/>
  <c r="AM118" i="7"/>
  <c r="AM254" i="7"/>
  <c r="AM499" i="7"/>
  <c r="AM463" i="7"/>
  <c r="AM192" i="7"/>
  <c r="AM129" i="7"/>
  <c r="U52" i="8" l="1"/>
  <c r="I51" i="8"/>
  <c r="AC715" i="7"/>
  <c r="AD63" i="7" s="1"/>
  <c r="B538" i="7"/>
  <c r="AM713" i="7"/>
  <c r="Y38" i="7"/>
  <c r="Y690" i="7" s="1"/>
  <c r="AJ37" i="7"/>
  <c r="AJ689" i="7" s="1"/>
  <c r="AM688" i="7"/>
  <c r="AN6" i="7"/>
  <c r="B293" i="7"/>
  <c r="AM140" i="7"/>
  <c r="AM265" i="7"/>
  <c r="AM199" i="7"/>
  <c r="AM113" i="7"/>
  <c r="AM96" i="7"/>
  <c r="H292" i="7"/>
  <c r="AM206" i="7"/>
  <c r="H145" i="7"/>
  <c r="AD144" i="7"/>
  <c r="AM283" i="7"/>
  <c r="AM139" i="7"/>
  <c r="AL530" i="7"/>
  <c r="AM250" i="7"/>
  <c r="AI291" i="7"/>
  <c r="AK291" i="7"/>
  <c r="AJ530" i="7"/>
  <c r="W530" i="7"/>
  <c r="AM198" i="7"/>
  <c r="AM525" i="7"/>
  <c r="AM522" i="7"/>
  <c r="AM141" i="7"/>
  <c r="AM132" i="7"/>
  <c r="AM223" i="7"/>
  <c r="AM202" i="7"/>
  <c r="AK144" i="7"/>
  <c r="AM219" i="7"/>
  <c r="V226" i="7"/>
  <c r="AM508" i="7"/>
  <c r="AA291" i="7"/>
  <c r="AM196" i="7"/>
  <c r="W226" i="7"/>
  <c r="AF144" i="7"/>
  <c r="AM126" i="7"/>
  <c r="AM127" i="7"/>
  <c r="AM507" i="7"/>
  <c r="AM188" i="7"/>
  <c r="AM109" i="7"/>
  <c r="AD291" i="7"/>
  <c r="AA530" i="7"/>
  <c r="AM214" i="7"/>
  <c r="J227" i="7"/>
  <c r="Y144" i="7"/>
  <c r="Z226" i="7"/>
  <c r="AM266" i="7"/>
  <c r="AM226" i="7"/>
  <c r="I292" i="7"/>
  <c r="AM290" i="7"/>
  <c r="AM514" i="7"/>
  <c r="AM291" i="7"/>
  <c r="AB291" i="7"/>
  <c r="F293" i="7"/>
  <c r="AM517" i="7"/>
  <c r="Y226" i="7"/>
  <c r="AB530" i="7"/>
  <c r="AE144" i="7"/>
  <c r="AM200" i="7"/>
  <c r="AM201" i="7"/>
  <c r="AM521" i="7"/>
  <c r="AM134" i="7"/>
  <c r="AM221" i="7"/>
  <c r="AD530" i="7"/>
  <c r="AH530" i="7"/>
  <c r="AL226" i="7"/>
  <c r="Z530" i="7"/>
  <c r="J145" i="7"/>
  <c r="V291" i="7"/>
  <c r="AF291" i="7"/>
  <c r="AM280" i="7"/>
  <c r="AM496" i="7"/>
  <c r="AM287" i="7"/>
  <c r="V530" i="7"/>
  <c r="AM183" i="7"/>
  <c r="AM501" i="7"/>
  <c r="AM529" i="7"/>
  <c r="AM99" i="7"/>
  <c r="W144" i="7"/>
  <c r="AM267" i="7"/>
  <c r="AB144" i="7"/>
  <c r="AM210" i="7"/>
  <c r="AM506" i="7"/>
  <c r="AM184" i="7"/>
  <c r="AM498" i="7"/>
  <c r="AC530" i="7"/>
  <c r="F227" i="7"/>
  <c r="AM143" i="7"/>
  <c r="AM104" i="7"/>
  <c r="V144" i="7"/>
  <c r="AM274" i="7"/>
  <c r="AM186" i="7"/>
  <c r="AM191" i="7"/>
  <c r="AM286" i="7"/>
  <c r="AD226" i="7"/>
  <c r="AC226" i="7"/>
  <c r="AM527" i="7"/>
  <c r="AC144" i="7"/>
  <c r="I227" i="7"/>
  <c r="AG144" i="7"/>
  <c r="Y291" i="7"/>
  <c r="AM110" i="7"/>
  <c r="X291" i="7"/>
  <c r="AM275" i="7"/>
  <c r="AM190" i="7"/>
  <c r="AM509" i="7"/>
  <c r="J531" i="7"/>
  <c r="X226" i="7"/>
  <c r="AM516" i="7"/>
  <c r="I145" i="7"/>
  <c r="AK226" i="7"/>
  <c r="AM212" i="7"/>
  <c r="AE291" i="7"/>
  <c r="AM209" i="7"/>
  <c r="AI530" i="7"/>
  <c r="AM207" i="7"/>
  <c r="AM497" i="7"/>
  <c r="AM204" i="7"/>
  <c r="AM105" i="7"/>
  <c r="J292" i="7"/>
  <c r="AM279" i="7"/>
  <c r="AM249" i="7"/>
  <c r="AM511" i="7"/>
  <c r="Z291" i="7"/>
  <c r="Z144" i="7"/>
  <c r="AM269" i="7"/>
  <c r="AF530" i="7"/>
  <c r="W291" i="7"/>
  <c r="AM189" i="7"/>
  <c r="AH291" i="7"/>
  <c r="AM282" i="7"/>
  <c r="AM111" i="7"/>
  <c r="AE530" i="7"/>
  <c r="AM530" i="7"/>
  <c r="AI144" i="7"/>
  <c r="AM272" i="7"/>
  <c r="AM195" i="7"/>
  <c r="AM271" i="7"/>
  <c r="AM285" i="7"/>
  <c r="AM268" i="7"/>
  <c r="D538" i="7"/>
  <c r="I532" i="7"/>
  <c r="AM90" i="7"/>
  <c r="AM257" i="7"/>
  <c r="AM519" i="7"/>
  <c r="AM193" i="7"/>
  <c r="D293" i="7"/>
  <c r="AM528" i="7"/>
  <c r="Y530" i="7"/>
  <c r="F145" i="7"/>
  <c r="AM185" i="7"/>
  <c r="AG291" i="7"/>
  <c r="AE226" i="7"/>
  <c r="AM270" i="7"/>
  <c r="AM205" i="7"/>
  <c r="AG530" i="7"/>
  <c r="X144" i="7"/>
  <c r="AJ291" i="7"/>
  <c r="AK530" i="7"/>
  <c r="H227" i="7"/>
  <c r="AM95" i="7"/>
  <c r="AM504" i="7"/>
  <c r="AM217" i="7"/>
  <c r="AM520" i="7"/>
  <c r="AH144" i="7"/>
  <c r="AA144" i="7"/>
  <c r="AB226" i="7"/>
  <c r="AM144" i="7"/>
  <c r="AM103" i="7"/>
  <c r="AC291" i="7"/>
  <c r="AM225" i="7"/>
  <c r="H293" i="7"/>
  <c r="AM216" i="7"/>
  <c r="AM124" i="7"/>
  <c r="AG226" i="7"/>
  <c r="H532" i="7"/>
  <c r="AL291" i="7"/>
  <c r="AH226" i="7"/>
  <c r="AL144" i="7"/>
  <c r="AM220" i="7"/>
  <c r="AF226" i="7"/>
  <c r="AM273" i="7"/>
  <c r="AM289" i="7"/>
  <c r="AM224" i="7"/>
  <c r="AJ144" i="7"/>
  <c r="AM288" i="7"/>
  <c r="AM502" i="7"/>
  <c r="AA226" i="7"/>
  <c r="X530" i="7"/>
  <c r="AJ226" i="7"/>
  <c r="AI226" i="7"/>
  <c r="F533" i="7"/>
  <c r="U53" i="8" l="1"/>
  <c r="I52" i="8"/>
  <c r="AM708" i="7"/>
  <c r="AN56" i="7" s="1"/>
  <c r="AM714" i="7"/>
  <c r="AN62" i="7" s="1"/>
  <c r="AD715" i="7"/>
  <c r="AE63" i="7" s="1"/>
  <c r="B539" i="7"/>
  <c r="AN61" i="7"/>
  <c r="Z38" i="7"/>
  <c r="Z690" i="7" s="1"/>
  <c r="AK37" i="7"/>
  <c r="AK689" i="7" s="1"/>
  <c r="AN36" i="7"/>
  <c r="AN7" i="7"/>
  <c r="B294" i="7"/>
  <c r="AH531" i="7"/>
  <c r="AF227" i="7"/>
  <c r="AN114" i="7"/>
  <c r="H228" i="7"/>
  <c r="AC145" i="7"/>
  <c r="J533" i="7"/>
  <c r="AA531" i="7"/>
  <c r="Y145" i="7"/>
  <c r="AD145" i="7"/>
  <c r="V292" i="7"/>
  <c r="AJ531" i="7"/>
  <c r="AH145" i="7"/>
  <c r="F534" i="7"/>
  <c r="AA145" i="7"/>
  <c r="AN129" i="7"/>
  <c r="AK531" i="7"/>
  <c r="AH292" i="7"/>
  <c r="AD292" i="7"/>
  <c r="AF531" i="7"/>
  <c r="AF145" i="7"/>
  <c r="V531" i="7"/>
  <c r="AL531" i="7"/>
  <c r="X227" i="7"/>
  <c r="Z145" i="7"/>
  <c r="X145" i="7"/>
  <c r="Z531" i="7"/>
  <c r="AN292" i="7"/>
  <c r="AN132" i="7"/>
  <c r="W531" i="7"/>
  <c r="AL292" i="7"/>
  <c r="AE145" i="7"/>
  <c r="J228" i="7"/>
  <c r="H294" i="7"/>
  <c r="X292" i="7"/>
  <c r="AI292" i="7"/>
  <c r="AL145" i="7"/>
  <c r="W145" i="7"/>
  <c r="Z227" i="7"/>
  <c r="AC531" i="7"/>
  <c r="AM531" i="7"/>
  <c r="AD227" i="7"/>
  <c r="AK227" i="7"/>
  <c r="Z292" i="7"/>
  <c r="AI531" i="7"/>
  <c r="AE531" i="7"/>
  <c r="H533" i="7"/>
  <c r="AJ227" i="7"/>
  <c r="AF292" i="7"/>
  <c r="I228" i="7"/>
  <c r="AN142" i="7"/>
  <c r="AJ145" i="7"/>
  <c r="AI227" i="7"/>
  <c r="AN137" i="7"/>
  <c r="AK292" i="7"/>
  <c r="AG227" i="7"/>
  <c r="J146" i="7"/>
  <c r="X531" i="7"/>
  <c r="J293" i="7"/>
  <c r="AI145" i="7"/>
  <c r="F146" i="7"/>
  <c r="J532" i="7"/>
  <c r="D539" i="7"/>
  <c r="AN118" i="7"/>
  <c r="AA227" i="7"/>
  <c r="V227" i="7"/>
  <c r="V145" i="7"/>
  <c r="AC292" i="7"/>
  <c r="D294" i="7"/>
  <c r="W292" i="7"/>
  <c r="AG531" i="7"/>
  <c r="AB292" i="7"/>
  <c r="AN108" i="7"/>
  <c r="AN95" i="7"/>
  <c r="Y531" i="7"/>
  <c r="W227" i="7"/>
  <c r="AC227" i="7"/>
  <c r="AB145" i="7"/>
  <c r="AM145" i="7"/>
  <c r="AH227" i="7"/>
  <c r="AB531" i="7"/>
  <c r="AB227" i="7"/>
  <c r="AG292" i="7"/>
  <c r="F294" i="7"/>
  <c r="AG145" i="7"/>
  <c r="AD531" i="7"/>
  <c r="AL227" i="7"/>
  <c r="Y227" i="7"/>
  <c r="I146" i="7"/>
  <c r="AA292" i="7"/>
  <c r="AE227" i="7"/>
  <c r="AM227" i="7"/>
  <c r="H146" i="7"/>
  <c r="AN131" i="7"/>
  <c r="AK145" i="7"/>
  <c r="AM292" i="7"/>
  <c r="AJ292" i="7"/>
  <c r="Y292" i="7"/>
  <c r="AE292" i="7"/>
  <c r="I293" i="7"/>
  <c r="F228" i="7"/>
  <c r="U54" i="8" l="1"/>
  <c r="I53" i="8"/>
  <c r="AE715" i="7"/>
  <c r="AF63" i="7" s="1"/>
  <c r="B540" i="7"/>
  <c r="AA38" i="7"/>
  <c r="AA690" i="7" s="1"/>
  <c r="AL37" i="7"/>
  <c r="AL689" i="7" s="1"/>
  <c r="AO6" i="7"/>
  <c r="B295" i="7"/>
  <c r="AN121" i="7"/>
  <c r="AN217" i="7"/>
  <c r="AN280" i="7"/>
  <c r="AE293" i="7"/>
  <c r="H295" i="7"/>
  <c r="AN289" i="7"/>
  <c r="AN122" i="7"/>
  <c r="AN216" i="7"/>
  <c r="H534" i="7"/>
  <c r="AN507" i="7"/>
  <c r="AF146" i="7"/>
  <c r="AN188" i="7"/>
  <c r="AF228" i="7"/>
  <c r="AN503" i="7"/>
  <c r="AK146" i="7"/>
  <c r="AN104" i="7"/>
  <c r="AN495" i="7"/>
  <c r="AN267" i="7"/>
  <c r="Z228" i="7"/>
  <c r="AN199" i="7"/>
  <c r="F147" i="7"/>
  <c r="D540" i="7"/>
  <c r="AE146" i="7"/>
  <c r="AA228" i="7"/>
  <c r="AK293" i="7"/>
  <c r="AA293" i="7"/>
  <c r="AM146" i="7"/>
  <c r="AN494" i="7"/>
  <c r="AN210" i="7"/>
  <c r="AN274" i="7"/>
  <c r="AH293" i="7"/>
  <c r="AN514" i="7"/>
  <c r="AI146" i="7"/>
  <c r="AM532" i="7"/>
  <c r="AN200" i="7"/>
  <c r="AN134" i="7"/>
  <c r="AN463" i="7"/>
  <c r="AN181" i="7"/>
  <c r="AB293" i="7"/>
  <c r="H147" i="7"/>
  <c r="AN509" i="7"/>
  <c r="AN513" i="7"/>
  <c r="AN126" i="7"/>
  <c r="AN497" i="7"/>
  <c r="F535" i="7"/>
  <c r="AN205" i="7"/>
  <c r="AN275" i="7"/>
  <c r="AN102" i="7"/>
  <c r="AN257" i="7"/>
  <c r="AN518" i="7"/>
  <c r="AN109" i="7"/>
  <c r="AN117" i="7"/>
  <c r="AN187" i="7"/>
  <c r="V146" i="7"/>
  <c r="AN128" i="7"/>
  <c r="AN107" i="7"/>
  <c r="AJ293" i="7"/>
  <c r="AN145" i="7"/>
  <c r="AB532" i="7"/>
  <c r="I294" i="7"/>
  <c r="AG146" i="7"/>
  <c r="AN223" i="7"/>
  <c r="AN529" i="7"/>
  <c r="X293" i="7"/>
  <c r="V228" i="7"/>
  <c r="AN198" i="7"/>
  <c r="AN505" i="7"/>
  <c r="AN272" i="7"/>
  <c r="AN250" i="7"/>
  <c r="AN116" i="7"/>
  <c r="AN520" i="7"/>
  <c r="AN185" i="7"/>
  <c r="AN293" i="7"/>
  <c r="Y228" i="7"/>
  <c r="AN532" i="7"/>
  <c r="AH228" i="7"/>
  <c r="X228" i="7"/>
  <c r="AG532" i="7"/>
  <c r="Y293" i="7"/>
  <c r="AN508" i="7"/>
  <c r="X532" i="7"/>
  <c r="AE228" i="7"/>
  <c r="AD293" i="7"/>
  <c r="AN110" i="7"/>
  <c r="AN515" i="7"/>
  <c r="AN113" i="7"/>
  <c r="AN281" i="7"/>
  <c r="AN192" i="7"/>
  <c r="AN96" i="7"/>
  <c r="AL293" i="7"/>
  <c r="AM228" i="7"/>
  <c r="AN218" i="7"/>
  <c r="AN123" i="7"/>
  <c r="AN203" i="7"/>
  <c r="I147" i="7"/>
  <c r="AN228" i="7"/>
  <c r="AN124" i="7"/>
  <c r="AN209" i="7"/>
  <c r="AN141" i="7"/>
  <c r="AN258" i="7"/>
  <c r="AN146" i="7"/>
  <c r="AN182" i="7"/>
  <c r="J229" i="7"/>
  <c r="AN140" i="7"/>
  <c r="AG228" i="7"/>
  <c r="AN525" i="7"/>
  <c r="I230" i="7"/>
  <c r="AD228" i="7"/>
  <c r="AN268" i="7"/>
  <c r="AH146" i="7"/>
  <c r="AN498" i="7"/>
  <c r="AN201" i="7"/>
  <c r="AN112" i="7"/>
  <c r="AN211" i="7"/>
  <c r="W293" i="7"/>
  <c r="Y146" i="7"/>
  <c r="AD146" i="7"/>
  <c r="AI532" i="7"/>
  <c r="AN220" i="7"/>
  <c r="AN254" i="7"/>
  <c r="AN266" i="7"/>
  <c r="AN224" i="7"/>
  <c r="AN93" i="7"/>
  <c r="Y532" i="7"/>
  <c r="AN143" i="7"/>
  <c r="AN207" i="7"/>
  <c r="AC228" i="7"/>
  <c r="AN287" i="7"/>
  <c r="AN98" i="7"/>
  <c r="H229" i="7"/>
  <c r="AL228" i="7"/>
  <c r="I229" i="7"/>
  <c r="AN100" i="7"/>
  <c r="AN271" i="7"/>
  <c r="AN125" i="7"/>
  <c r="D295" i="7"/>
  <c r="AN219" i="7"/>
  <c r="AE532" i="7"/>
  <c r="AN99" i="7"/>
  <c r="AN226" i="7"/>
  <c r="AN506" i="7"/>
  <c r="AN522" i="7"/>
  <c r="W146" i="7"/>
  <c r="AN111" i="7"/>
  <c r="I533" i="7"/>
  <c r="AI293" i="7"/>
  <c r="AN225" i="7"/>
  <c r="V293" i="7"/>
  <c r="F295" i="7"/>
  <c r="AN94" i="7"/>
  <c r="AN502" i="7"/>
  <c r="AC532" i="7"/>
  <c r="AN214" i="7"/>
  <c r="AN130" i="7"/>
  <c r="AD532" i="7"/>
  <c r="Z532" i="7"/>
  <c r="AN276" i="7"/>
  <c r="AN119" i="7"/>
  <c r="AN133" i="7"/>
  <c r="AN288" i="7"/>
  <c r="AF293" i="7"/>
  <c r="AN206" i="7"/>
  <c r="AN499" i="7"/>
  <c r="AJ228" i="7"/>
  <c r="AN103" i="7"/>
  <c r="AN127" i="7"/>
  <c r="H230" i="7"/>
  <c r="AB228" i="7"/>
  <c r="AN213" i="7"/>
  <c r="AC146" i="7"/>
  <c r="AF532" i="7"/>
  <c r="F229" i="7"/>
  <c r="AB146" i="7"/>
  <c r="AN105" i="7"/>
  <c r="AN512" i="7"/>
  <c r="AN283" i="7"/>
  <c r="AK228" i="7"/>
  <c r="AN90" i="7"/>
  <c r="AN519" i="7"/>
  <c r="AN501" i="7"/>
  <c r="AK532" i="7"/>
  <c r="AN526" i="7"/>
  <c r="AN531" i="7"/>
  <c r="AN120" i="7"/>
  <c r="AN282" i="7"/>
  <c r="J147" i="7"/>
  <c r="AN278" i="7"/>
  <c r="AN186" i="7"/>
  <c r="AN527" i="7"/>
  <c r="AA146" i="7"/>
  <c r="AN101" i="7"/>
  <c r="AN202" i="7"/>
  <c r="AN291" i="7"/>
  <c r="AI228" i="7"/>
  <c r="AH532" i="7"/>
  <c r="AL146" i="7"/>
  <c r="AN221" i="7"/>
  <c r="AN284" i="7"/>
  <c r="AN144" i="7"/>
  <c r="AN290" i="7"/>
  <c r="AN265" i="7"/>
  <c r="AN183" i="7"/>
  <c r="J230" i="7"/>
  <c r="AN222" i="7"/>
  <c r="AN517" i="7"/>
  <c r="AN285" i="7"/>
  <c r="AJ146" i="7"/>
  <c r="AJ532" i="7"/>
  <c r="AN511" i="7"/>
  <c r="AN279" i="7"/>
  <c r="AN286" i="7"/>
  <c r="AN504" i="7"/>
  <c r="AN496" i="7"/>
  <c r="AN521" i="7"/>
  <c r="AN115" i="7"/>
  <c r="AN138" i="7"/>
  <c r="AN193" i="7"/>
  <c r="AN530" i="7"/>
  <c r="W228" i="7"/>
  <c r="X146" i="7"/>
  <c r="AN516" i="7"/>
  <c r="AN524" i="7"/>
  <c r="AN139" i="7"/>
  <c r="AN273" i="7"/>
  <c r="AN97" i="7"/>
  <c r="AM293" i="7"/>
  <c r="AN523" i="7"/>
  <c r="AN190" i="7"/>
  <c r="AC293" i="7"/>
  <c r="AN195" i="7"/>
  <c r="AN215" i="7"/>
  <c r="AN269" i="7"/>
  <c r="AN184" i="7"/>
  <c r="AN194" i="7"/>
  <c r="AN277" i="7"/>
  <c r="AA532" i="7"/>
  <c r="V532" i="7"/>
  <c r="AN212" i="7"/>
  <c r="W532" i="7"/>
  <c r="I534" i="7"/>
  <c r="AN189" i="7"/>
  <c r="AN270" i="7"/>
  <c r="AN249" i="7"/>
  <c r="AN528" i="7"/>
  <c r="Z146" i="7"/>
  <c r="AN208" i="7"/>
  <c r="F230" i="7"/>
  <c r="AN500" i="7"/>
  <c r="AN191" i="7"/>
  <c r="AN106" i="7"/>
  <c r="Z293" i="7"/>
  <c r="AG293" i="7"/>
  <c r="AN227" i="7"/>
  <c r="AN204" i="7"/>
  <c r="AN510" i="7"/>
  <c r="AL532" i="7"/>
  <c r="AN197" i="7"/>
  <c r="AN196" i="7"/>
  <c r="U55" i="8" l="1"/>
  <c r="I54" i="8"/>
  <c r="AN708" i="7"/>
  <c r="AO56" i="7" s="1"/>
  <c r="AF715" i="7"/>
  <c r="AG63" i="7" s="1"/>
  <c r="B541" i="7"/>
  <c r="AN713" i="7"/>
  <c r="AO61" i="7" s="1"/>
  <c r="AN688" i="7"/>
  <c r="AO36" i="7" s="1"/>
  <c r="AN714" i="7"/>
  <c r="AO62" i="7" s="1"/>
  <c r="AB38" i="7"/>
  <c r="AB690" i="7" s="1"/>
  <c r="AM37" i="7"/>
  <c r="AM689" i="7" s="1"/>
  <c r="AO7" i="7"/>
  <c r="B296" i="7"/>
  <c r="AO189" i="7"/>
  <c r="AB229" i="7"/>
  <c r="AG230" i="7"/>
  <c r="I295" i="7"/>
  <c r="AM229" i="7"/>
  <c r="I232" i="7"/>
  <c r="H148" i="7"/>
  <c r="AO115" i="7"/>
  <c r="I231" i="7"/>
  <c r="AO105" i="7"/>
  <c r="AF533" i="7"/>
  <c r="AF147" i="7"/>
  <c r="AO107" i="7"/>
  <c r="H232" i="7"/>
  <c r="AD533" i="7"/>
  <c r="AO121" i="7"/>
  <c r="AN230" i="7"/>
  <c r="AO99" i="7"/>
  <c r="AL147" i="7"/>
  <c r="AB533" i="7"/>
  <c r="AO130" i="7"/>
  <c r="Z147" i="7"/>
  <c r="AO119" i="7"/>
  <c r="AO533" i="7"/>
  <c r="AO98" i="7"/>
  <c r="I148" i="7"/>
  <c r="AI533" i="7"/>
  <c r="I233" i="7"/>
  <c r="X230" i="7"/>
  <c r="Y229" i="7"/>
  <c r="AO109" i="7"/>
  <c r="AO110" i="7"/>
  <c r="AJ229" i="7"/>
  <c r="AF229" i="7"/>
  <c r="AN533" i="7"/>
  <c r="W230" i="7"/>
  <c r="AH147" i="7"/>
  <c r="AO143" i="7"/>
  <c r="AC533" i="7"/>
  <c r="AO229" i="7"/>
  <c r="Y533" i="7"/>
  <c r="V230" i="7"/>
  <c r="AL533" i="7"/>
  <c r="AO141" i="7"/>
  <c r="AH229" i="7"/>
  <c r="AO114" i="7"/>
  <c r="Z533" i="7"/>
  <c r="Z229" i="7"/>
  <c r="AK147" i="7"/>
  <c r="AI147" i="7"/>
  <c r="H535" i="7"/>
  <c r="AO142" i="7"/>
  <c r="AI229" i="7"/>
  <c r="AE229" i="7"/>
  <c r="AC230" i="7"/>
  <c r="AG533" i="7"/>
  <c r="AO133" i="7"/>
  <c r="AA147" i="7"/>
  <c r="AO120" i="7"/>
  <c r="W147" i="7"/>
  <c r="F231" i="7"/>
  <c r="AF230" i="7"/>
  <c r="AM147" i="7"/>
  <c r="X533" i="7"/>
  <c r="AJ533" i="7"/>
  <c r="AE533" i="7"/>
  <c r="AD147" i="7"/>
  <c r="AO132" i="7"/>
  <c r="AO463" i="7"/>
  <c r="AO118" i="7"/>
  <c r="AO101" i="7"/>
  <c r="AI230" i="7"/>
  <c r="AK230" i="7"/>
  <c r="AM230" i="7"/>
  <c r="AL229" i="7"/>
  <c r="AB230" i="7"/>
  <c r="AK533" i="7"/>
  <c r="V147" i="7"/>
  <c r="D296" i="7"/>
  <c r="V533" i="7"/>
  <c r="AH230" i="7"/>
  <c r="AO125" i="7"/>
  <c r="AG147" i="7"/>
  <c r="D541" i="7"/>
  <c r="AN229" i="7"/>
  <c r="W533" i="7"/>
  <c r="AC229" i="7"/>
  <c r="AC147" i="7"/>
  <c r="J534" i="7"/>
  <c r="AD229" i="7"/>
  <c r="J232" i="7"/>
  <c r="X147" i="7"/>
  <c r="AD230" i="7"/>
  <c r="J535" i="7"/>
  <c r="AK229" i="7"/>
  <c r="AN147" i="7"/>
  <c r="AO126" i="7"/>
  <c r="J231" i="7"/>
  <c r="W229" i="7"/>
  <c r="AO94" i="7"/>
  <c r="AG229" i="7"/>
  <c r="AM533" i="7"/>
  <c r="AB147" i="7"/>
  <c r="AJ230" i="7"/>
  <c r="AA229" i="7"/>
  <c r="V229" i="7"/>
  <c r="F536" i="7"/>
  <c r="J294" i="7"/>
  <c r="AE147" i="7"/>
  <c r="AE230" i="7"/>
  <c r="AO145" i="7"/>
  <c r="AJ147" i="7"/>
  <c r="AA533" i="7"/>
  <c r="AO112" i="7"/>
  <c r="Y230" i="7"/>
  <c r="AL230" i="7"/>
  <c r="F232" i="7"/>
  <c r="I535" i="7"/>
  <c r="AA230" i="7"/>
  <c r="Z230" i="7"/>
  <c r="AO117" i="7"/>
  <c r="F148" i="7"/>
  <c r="H231" i="7"/>
  <c r="F233" i="7"/>
  <c r="AH533" i="7"/>
  <c r="Y147" i="7"/>
  <c r="X229" i="7"/>
  <c r="AO129" i="7"/>
  <c r="U56" i="8" l="1"/>
  <c r="I55" i="8"/>
  <c r="AG715" i="7"/>
  <c r="AH63" i="7" s="1"/>
  <c r="B542" i="7"/>
  <c r="AC38" i="7"/>
  <c r="AC690" i="7" s="1"/>
  <c r="AN37" i="7"/>
  <c r="AN689" i="7" s="1"/>
  <c r="AP6" i="7"/>
  <c r="B297" i="7"/>
  <c r="AO131" i="7"/>
  <c r="AK535" i="7"/>
  <c r="AO185" i="7"/>
  <c r="AC535" i="7"/>
  <c r="AL534" i="7"/>
  <c r="Y231" i="7"/>
  <c r="AO116" i="7"/>
  <c r="AG294" i="7"/>
  <c r="AO531" i="7"/>
  <c r="AA535" i="7"/>
  <c r="AE231" i="7"/>
  <c r="AD294" i="7"/>
  <c r="AO521" i="7"/>
  <c r="AO526" i="7"/>
  <c r="AO124" i="7"/>
  <c r="AO285" i="7"/>
  <c r="AG232" i="7"/>
  <c r="J148" i="7"/>
  <c r="AO209" i="7"/>
  <c r="AO95" i="7"/>
  <c r="AO183" i="7"/>
  <c r="AN535" i="7"/>
  <c r="H536" i="7"/>
  <c r="AD231" i="7"/>
  <c r="AH294" i="7"/>
  <c r="H234" i="7"/>
  <c r="AO293" i="7"/>
  <c r="AO281" i="7"/>
  <c r="AO211" i="7"/>
  <c r="AK294" i="7"/>
  <c r="AO182" i="7"/>
  <c r="AO224" i="7"/>
  <c r="AF534" i="7"/>
  <c r="AO140" i="7"/>
  <c r="AO122" i="7"/>
  <c r="AO232" i="7"/>
  <c r="AO197" i="7"/>
  <c r="AO525" i="7"/>
  <c r="AO208" i="7"/>
  <c r="AO227" i="7"/>
  <c r="AO231" i="7"/>
  <c r="AO220" i="7"/>
  <c r="Z534" i="7"/>
  <c r="AO108" i="7"/>
  <c r="J149" i="7"/>
  <c r="AO250" i="7"/>
  <c r="AO138" i="7"/>
  <c r="AO517" i="7"/>
  <c r="AO254" i="7"/>
  <c r="AM535" i="7"/>
  <c r="AO515" i="7"/>
  <c r="AO500" i="7"/>
  <c r="X535" i="7"/>
  <c r="AO527" i="7"/>
  <c r="AO195" i="7"/>
  <c r="AO288" i="7"/>
  <c r="AG534" i="7"/>
  <c r="AL535" i="7"/>
  <c r="AD535" i="7"/>
  <c r="AO265" i="7"/>
  <c r="AO90" i="7"/>
  <c r="AO505" i="7"/>
  <c r="AO188" i="7"/>
  <c r="AB535" i="7"/>
  <c r="AB534" i="7"/>
  <c r="W534" i="7"/>
  <c r="AO514" i="7"/>
  <c r="Y534" i="7"/>
  <c r="AO532" i="7"/>
  <c r="D297" i="7"/>
  <c r="AO93" i="7"/>
  <c r="AO501" i="7"/>
  <c r="AM231" i="7"/>
  <c r="H149" i="7"/>
  <c r="AO506" i="7"/>
  <c r="AO499" i="7"/>
  <c r="AO292" i="7"/>
  <c r="AJ231" i="7"/>
  <c r="AA231" i="7"/>
  <c r="AO200" i="7"/>
  <c r="AO278" i="7"/>
  <c r="AD232" i="7"/>
  <c r="Z232" i="7"/>
  <c r="AO198" i="7"/>
  <c r="AO507" i="7"/>
  <c r="AA294" i="7"/>
  <c r="AO181" i="7"/>
  <c r="AO230" i="7"/>
  <c r="AO111" i="7"/>
  <c r="AO214" i="7"/>
  <c r="AO271" i="7"/>
  <c r="AO498" i="7"/>
  <c r="AO513" i="7"/>
  <c r="X232" i="7"/>
  <c r="I234" i="7"/>
  <c r="AJ534" i="7"/>
  <c r="AO96" i="7"/>
  <c r="AO215" i="7"/>
  <c r="AN534" i="7"/>
  <c r="AF294" i="7"/>
  <c r="AO535" i="7"/>
  <c r="Z294" i="7"/>
  <c r="AO508" i="7"/>
  <c r="AO283" i="7"/>
  <c r="AO277" i="7"/>
  <c r="Y232" i="7"/>
  <c r="AO494" i="7"/>
  <c r="AO268" i="7"/>
  <c r="F234" i="7"/>
  <c r="AO291" i="7"/>
  <c r="AJ294" i="7"/>
  <c r="F296" i="7"/>
  <c r="Y535" i="7"/>
  <c r="AJ535" i="7"/>
  <c r="AM232" i="7"/>
  <c r="AO530" i="7"/>
  <c r="AO127" i="7"/>
  <c r="AC231" i="7"/>
  <c r="AO219" i="7"/>
  <c r="AO286" i="7"/>
  <c r="F537" i="7"/>
  <c r="AO275" i="7"/>
  <c r="Y294" i="7"/>
  <c r="AO216" i="7"/>
  <c r="AO102" i="7"/>
  <c r="AL231" i="7"/>
  <c r="AA232" i="7"/>
  <c r="AO137" i="7"/>
  <c r="W294" i="7"/>
  <c r="AO103" i="7"/>
  <c r="AO100" i="7"/>
  <c r="AO186" i="7"/>
  <c r="AO139" i="7"/>
  <c r="AM534" i="7"/>
  <c r="AO269" i="7"/>
  <c r="AO196" i="7"/>
  <c r="AC232" i="7"/>
  <c r="AO273" i="7"/>
  <c r="AK231" i="7"/>
  <c r="AO266" i="7"/>
  <c r="AO519" i="7"/>
  <c r="AO512" i="7"/>
  <c r="AO104" i="7"/>
  <c r="Z231" i="7"/>
  <c r="AO213" i="7"/>
  <c r="AO113" i="7"/>
  <c r="I296" i="7"/>
  <c r="AL294" i="7"/>
  <c r="AN231" i="7"/>
  <c r="AO204" i="7"/>
  <c r="H296" i="7"/>
  <c r="AI294" i="7"/>
  <c r="AE534" i="7"/>
  <c r="AO504" i="7"/>
  <c r="AA534" i="7"/>
  <c r="AO276" i="7"/>
  <c r="AH534" i="7"/>
  <c r="AO267" i="7"/>
  <c r="V232" i="7"/>
  <c r="I536" i="7"/>
  <c r="X294" i="7"/>
  <c r="F149" i="7"/>
  <c r="AE535" i="7"/>
  <c r="AB294" i="7"/>
  <c r="AH231" i="7"/>
  <c r="J296" i="7"/>
  <c r="AN232" i="7"/>
  <c r="X231" i="7"/>
  <c r="AO203" i="7"/>
  <c r="AE294" i="7"/>
  <c r="AO221" i="7"/>
  <c r="AO212" i="7"/>
  <c r="X534" i="7"/>
  <c r="V534" i="7"/>
  <c r="AO184" i="7"/>
  <c r="AO146" i="7"/>
  <c r="AB231" i="7"/>
  <c r="AO290" i="7"/>
  <c r="AO223" i="7"/>
  <c r="F297" i="7"/>
  <c r="V294" i="7"/>
  <c r="AO528" i="7"/>
  <c r="AO97" i="7"/>
  <c r="AO503" i="7"/>
  <c r="AO199" i="7"/>
  <c r="AO257" i="7"/>
  <c r="AI535" i="7"/>
  <c r="AO191" i="7"/>
  <c r="AO258" i="7"/>
  <c r="AO284" i="7"/>
  <c r="AO228" i="7"/>
  <c r="AO282" i="7"/>
  <c r="AO287" i="7"/>
  <c r="AO509" i="7"/>
  <c r="AO497" i="7"/>
  <c r="AO187" i="7"/>
  <c r="AO280" i="7"/>
  <c r="V231" i="7"/>
  <c r="AO496" i="7"/>
  <c r="I297" i="7"/>
  <c r="AO207" i="7"/>
  <c r="D542" i="7"/>
  <c r="AL232" i="7"/>
  <c r="AO294" i="7"/>
  <c r="AO289" i="7"/>
  <c r="AO202" i="7"/>
  <c r="AO201" i="7"/>
  <c r="AO225" i="7"/>
  <c r="W231" i="7"/>
  <c r="AO524" i="7"/>
  <c r="AO106" i="7"/>
  <c r="AO529" i="7"/>
  <c r="AF232" i="7"/>
  <c r="AO226" i="7"/>
  <c r="AB232" i="7"/>
  <c r="AC294" i="7"/>
  <c r="AO523" i="7"/>
  <c r="AO520" i="7"/>
  <c r="AH232" i="7"/>
  <c r="Z535" i="7"/>
  <c r="AO147" i="7"/>
  <c r="AO272" i="7"/>
  <c r="AO123" i="7"/>
  <c r="AO516" i="7"/>
  <c r="AO194" i="7"/>
  <c r="AO206" i="7"/>
  <c r="AI232" i="7"/>
  <c r="AK534" i="7"/>
  <c r="AO510" i="7"/>
  <c r="AJ232" i="7"/>
  <c r="AO134" i="7"/>
  <c r="AO502" i="7"/>
  <c r="AO279" i="7"/>
  <c r="AO128" i="7"/>
  <c r="AO522" i="7"/>
  <c r="AO222" i="7"/>
  <c r="AF535" i="7"/>
  <c r="AO193" i="7"/>
  <c r="AO190" i="7"/>
  <c r="AO249" i="7"/>
  <c r="AO205" i="7"/>
  <c r="AO274" i="7"/>
  <c r="AN294" i="7"/>
  <c r="AI534" i="7"/>
  <c r="AO534" i="7"/>
  <c r="AC534" i="7"/>
  <c r="AO511" i="7"/>
  <c r="AO210" i="7"/>
  <c r="AO192" i="7"/>
  <c r="AK232" i="7"/>
  <c r="AO495" i="7"/>
  <c r="W232" i="7"/>
  <c r="AM294" i="7"/>
  <c r="AD534" i="7"/>
  <c r="AO144" i="7"/>
  <c r="W535" i="7"/>
  <c r="AF231" i="7"/>
  <c r="AH535" i="7"/>
  <c r="AG231" i="7"/>
  <c r="H233" i="7"/>
  <c r="AO518" i="7"/>
  <c r="V535" i="7"/>
  <c r="AO270" i="7"/>
  <c r="AE232" i="7"/>
  <c r="J295" i="7"/>
  <c r="AG535" i="7"/>
  <c r="AO217" i="7"/>
  <c r="AI231" i="7"/>
  <c r="I149" i="7"/>
  <c r="AO218" i="7"/>
  <c r="U57" i="8" l="1"/>
  <c r="I56" i="8"/>
  <c r="AO708" i="7"/>
  <c r="AP56" i="7" s="1"/>
  <c r="AH715" i="7"/>
  <c r="AI63" i="7" s="1"/>
  <c r="AO713" i="7"/>
  <c r="AP61" i="7" s="1"/>
  <c r="B543" i="7"/>
  <c r="AO688" i="7"/>
  <c r="AP36" i="7" s="1"/>
  <c r="AO714" i="7"/>
  <c r="AP62" i="7" s="1"/>
  <c r="AD38" i="7"/>
  <c r="AD690" i="7" s="1"/>
  <c r="AO37" i="7"/>
  <c r="AO689" i="7" s="1"/>
  <c r="AP37" i="7" s="1"/>
  <c r="AP7" i="7"/>
  <c r="B298" i="7"/>
  <c r="AI149" i="7"/>
  <c r="AP110" i="7"/>
  <c r="AH148" i="7"/>
  <c r="AP106" i="7"/>
  <c r="AG295" i="7"/>
  <c r="AP100" i="7"/>
  <c r="Z296" i="7"/>
  <c r="AM148" i="7"/>
  <c r="H150" i="7"/>
  <c r="Y149" i="7"/>
  <c r="V148" i="7"/>
  <c r="AM296" i="7"/>
  <c r="Y296" i="7"/>
  <c r="AP139" i="7"/>
  <c r="AD295" i="7"/>
  <c r="AP124" i="7"/>
  <c r="H297" i="7"/>
  <c r="AD296" i="7"/>
  <c r="AH296" i="7"/>
  <c r="AG149" i="7"/>
  <c r="AP102" i="7"/>
  <c r="J537" i="7"/>
  <c r="AH295" i="7"/>
  <c r="AL296" i="7"/>
  <c r="AN295" i="7"/>
  <c r="AE295" i="7"/>
  <c r="AC148" i="7"/>
  <c r="AH149" i="7"/>
  <c r="X149" i="7"/>
  <c r="X295" i="7"/>
  <c r="AF149" i="7"/>
  <c r="AC149" i="7"/>
  <c r="AJ149" i="7"/>
  <c r="AJ148" i="7"/>
  <c r="AF148" i="7"/>
  <c r="I150" i="7"/>
  <c r="AP126" i="7"/>
  <c r="X296" i="7"/>
  <c r="AJ295" i="7"/>
  <c r="V295" i="7"/>
  <c r="AF295" i="7"/>
  <c r="AP122" i="7"/>
  <c r="F235" i="7"/>
  <c r="AD148" i="7"/>
  <c r="F538" i="7"/>
  <c r="AA296" i="7"/>
  <c r="AO149" i="7"/>
  <c r="AG296" i="7"/>
  <c r="X148" i="7"/>
  <c r="AP144" i="7"/>
  <c r="AG148" i="7"/>
  <c r="Y148" i="7"/>
  <c r="AK148" i="7"/>
  <c r="AO295" i="7"/>
  <c r="AP142" i="7"/>
  <c r="AA149" i="7"/>
  <c r="AP149" i="7"/>
  <c r="AP94" i="7"/>
  <c r="AA148" i="7"/>
  <c r="AP296" i="7"/>
  <c r="AP127" i="7"/>
  <c r="AE148" i="7"/>
  <c r="AJ296" i="7"/>
  <c r="AL148" i="7"/>
  <c r="AN296" i="7"/>
  <c r="J297" i="7"/>
  <c r="AP133" i="7"/>
  <c r="AE149" i="7"/>
  <c r="AK149" i="7"/>
  <c r="AC296" i="7"/>
  <c r="AI148" i="7"/>
  <c r="AI296" i="7"/>
  <c r="F150" i="7"/>
  <c r="V149" i="7"/>
  <c r="AP140" i="7"/>
  <c r="AP130" i="7"/>
  <c r="AD149" i="7"/>
  <c r="AO148" i="7"/>
  <c r="Z295" i="7"/>
  <c r="D298" i="7"/>
  <c r="H235" i="7"/>
  <c r="AP108" i="7"/>
  <c r="J233" i="7"/>
  <c r="W149" i="7"/>
  <c r="AP463" i="7"/>
  <c r="J234" i="7"/>
  <c r="AB148" i="7"/>
  <c r="H537" i="7"/>
  <c r="AN149" i="7"/>
  <c r="AI295" i="7"/>
  <c r="J536" i="7"/>
  <c r="AA295" i="7"/>
  <c r="AL295" i="7"/>
  <c r="I537" i="7"/>
  <c r="I298" i="7"/>
  <c r="W295" i="7"/>
  <c r="AP105" i="7"/>
  <c r="AB149" i="7"/>
  <c r="AC295" i="7"/>
  <c r="AP103" i="7"/>
  <c r="AP258" i="7"/>
  <c r="AB296" i="7"/>
  <c r="Z149" i="7"/>
  <c r="AK295" i="7"/>
  <c r="AK296" i="7"/>
  <c r="V296" i="7"/>
  <c r="AM149" i="7"/>
  <c r="AP137" i="7"/>
  <c r="AB295" i="7"/>
  <c r="W296" i="7"/>
  <c r="AO296" i="7"/>
  <c r="AF296" i="7"/>
  <c r="Y295" i="7"/>
  <c r="AN148" i="7"/>
  <c r="AM295" i="7"/>
  <c r="AE296" i="7"/>
  <c r="Z148" i="7"/>
  <c r="W148" i="7"/>
  <c r="AP112" i="7"/>
  <c r="AP96" i="7"/>
  <c r="AL149" i="7"/>
  <c r="D543" i="7"/>
  <c r="AP132" i="7"/>
  <c r="F298" i="7"/>
  <c r="U58" i="8" l="1"/>
  <c r="I57" i="8"/>
  <c r="AI715" i="7"/>
  <c r="AJ63" i="7" s="1"/>
  <c r="B544" i="7"/>
  <c r="AE38" i="7"/>
  <c r="AE690" i="7" s="1"/>
  <c r="AQ6" i="7"/>
  <c r="B299" i="7"/>
  <c r="AP123" i="7"/>
  <c r="AA234" i="7"/>
  <c r="AP498" i="7"/>
  <c r="W536" i="7"/>
  <c r="AP294" i="7"/>
  <c r="AP200" i="7"/>
  <c r="AG297" i="7"/>
  <c r="AJ536" i="7"/>
  <c r="AN233" i="7"/>
  <c r="AI297" i="7"/>
  <c r="AP516" i="7"/>
  <c r="AP217" i="7"/>
  <c r="V233" i="7"/>
  <c r="AP195" i="7"/>
  <c r="AP295" i="7"/>
  <c r="I235" i="7"/>
  <c r="X537" i="7"/>
  <c r="X297" i="7"/>
  <c r="AP93" i="7"/>
  <c r="AA537" i="7"/>
  <c r="J298" i="7"/>
  <c r="AP507" i="7"/>
  <c r="AB233" i="7"/>
  <c r="AP185" i="7"/>
  <c r="AP527" i="7"/>
  <c r="AP289" i="7"/>
  <c r="AP148" i="7"/>
  <c r="AP212" i="7"/>
  <c r="AP229" i="7"/>
  <c r="AM297" i="7"/>
  <c r="Z233" i="7"/>
  <c r="AP203" i="7"/>
  <c r="AP120" i="7"/>
  <c r="I538" i="7"/>
  <c r="AP272" i="7"/>
  <c r="Y537" i="7"/>
  <c r="AP517" i="7"/>
  <c r="AB297" i="7"/>
  <c r="AP101" i="7"/>
  <c r="AA297" i="7"/>
  <c r="AP228" i="7"/>
  <c r="F151" i="7"/>
  <c r="AP512" i="7"/>
  <c r="AP284" i="7"/>
  <c r="AP145" i="7"/>
  <c r="AP514" i="7"/>
  <c r="AP230" i="7"/>
  <c r="AJ233" i="7"/>
  <c r="AK233" i="7"/>
  <c r="Y234" i="7"/>
  <c r="AP116" i="7"/>
  <c r="AP188" i="7"/>
  <c r="Y536" i="7"/>
  <c r="AP221" i="7"/>
  <c r="AP198" i="7"/>
  <c r="AK537" i="7"/>
  <c r="AD536" i="7"/>
  <c r="AP109" i="7"/>
  <c r="I151" i="7"/>
  <c r="AC536" i="7"/>
  <c r="AI536" i="7"/>
  <c r="AO233" i="7"/>
  <c r="AP515" i="7"/>
  <c r="AP118" i="7"/>
  <c r="AA536" i="7"/>
  <c r="AP194" i="7"/>
  <c r="Y297" i="7"/>
  <c r="AP254" i="7"/>
  <c r="AP113" i="7"/>
  <c r="AN297" i="7"/>
  <c r="AP529" i="7"/>
  <c r="AP497" i="7"/>
  <c r="AP297" i="7"/>
  <c r="AP257" i="7"/>
  <c r="AH233" i="7"/>
  <c r="AP224" i="7"/>
  <c r="AP531" i="7"/>
  <c r="AP290" i="7"/>
  <c r="AP524" i="7"/>
  <c r="J150" i="7"/>
  <c r="AP536" i="7"/>
  <c r="V536" i="7"/>
  <c r="AP502" i="7"/>
  <c r="AO297" i="7"/>
  <c r="AP182" i="7"/>
  <c r="AF234" i="7"/>
  <c r="AP147" i="7"/>
  <c r="AP205" i="7"/>
  <c r="AM537" i="7"/>
  <c r="AP98" i="7"/>
  <c r="AL233" i="7"/>
  <c r="AP499" i="7"/>
  <c r="AP183" i="7"/>
  <c r="AJ234" i="7"/>
  <c r="AP146" i="7"/>
  <c r="AP288" i="7"/>
  <c r="AM536" i="7"/>
  <c r="AP196" i="7"/>
  <c r="AP523" i="7"/>
  <c r="AL297" i="7"/>
  <c r="AP213" i="7"/>
  <c r="AP278" i="7"/>
  <c r="AP143" i="7"/>
  <c r="W234" i="7"/>
  <c r="AP266" i="7"/>
  <c r="AP111" i="7"/>
  <c r="AM233" i="7"/>
  <c r="AP281" i="7"/>
  <c r="AP520" i="7"/>
  <c r="AK234" i="7"/>
  <c r="AP226" i="7"/>
  <c r="X234" i="7"/>
  <c r="AC234" i="7"/>
  <c r="AP125" i="7"/>
  <c r="AP187" i="7"/>
  <c r="AP128" i="7"/>
  <c r="AP204" i="7"/>
  <c r="AP533" i="7"/>
  <c r="AP222" i="7"/>
  <c r="AP219" i="7"/>
  <c r="AP267" i="7"/>
  <c r="AI233" i="7"/>
  <c r="AP189" i="7"/>
  <c r="AP285" i="7"/>
  <c r="AI234" i="7"/>
  <c r="AP505" i="7"/>
  <c r="AP277" i="7"/>
  <c r="AP293" i="7"/>
  <c r="AP214" i="7"/>
  <c r="AP211" i="7"/>
  <c r="AP250" i="7"/>
  <c r="Z536" i="7"/>
  <c r="AE297" i="7"/>
  <c r="AB536" i="7"/>
  <c r="W233" i="7"/>
  <c r="AJ537" i="7"/>
  <c r="AP181" i="7"/>
  <c r="V297" i="7"/>
  <c r="AG536" i="7"/>
  <c r="AO536" i="7"/>
  <c r="AP190" i="7"/>
  <c r="AP141" i="7"/>
  <c r="AH537" i="7"/>
  <c r="AP537" i="7"/>
  <c r="AP234" i="7"/>
  <c r="AG537" i="7"/>
  <c r="AP202" i="7"/>
  <c r="AP192" i="7"/>
  <c r="AC537" i="7"/>
  <c r="AP273" i="7"/>
  <c r="AE537" i="7"/>
  <c r="V234" i="7"/>
  <c r="AG234" i="7"/>
  <c r="AH297" i="7"/>
  <c r="AP511" i="7"/>
  <c r="AP287" i="7"/>
  <c r="AP286" i="7"/>
  <c r="AP99" i="7"/>
  <c r="AC297" i="7"/>
  <c r="AN537" i="7"/>
  <c r="AF537" i="7"/>
  <c r="AP220" i="7"/>
  <c r="AE536" i="7"/>
  <c r="AP95" i="7"/>
  <c r="AP525" i="7"/>
  <c r="AP291" i="7"/>
  <c r="AM234" i="7"/>
  <c r="AP522" i="7"/>
  <c r="AD233" i="7"/>
  <c r="AP265" i="7"/>
  <c r="AP270" i="7"/>
  <c r="Z297" i="7"/>
  <c r="AP223" i="7"/>
  <c r="AB537" i="7"/>
  <c r="I299" i="7"/>
  <c r="Z537" i="7"/>
  <c r="AP504" i="7"/>
  <c r="AP104" i="7"/>
  <c r="AP495" i="7"/>
  <c r="AP275" i="7"/>
  <c r="AP227" i="7"/>
  <c r="F236" i="7"/>
  <c r="AP269" i="7"/>
  <c r="AF536" i="7"/>
  <c r="J235" i="7"/>
  <c r="AP225" i="7"/>
  <c r="AJ297" i="7"/>
  <c r="AP191" i="7"/>
  <c r="AP186" i="7"/>
  <c r="AK536" i="7"/>
  <c r="AP90" i="7"/>
  <c r="AP506" i="7"/>
  <c r="AP199" i="7"/>
  <c r="AP279" i="7"/>
  <c r="AP117" i="7"/>
  <c r="AP534" i="7"/>
  <c r="AP283" i="7"/>
  <c r="X536" i="7"/>
  <c r="AP503" i="7"/>
  <c r="AP232" i="7"/>
  <c r="AP280" i="7"/>
  <c r="AP271" i="7"/>
  <c r="AP276" i="7"/>
  <c r="X233" i="7"/>
  <c r="AP209" i="7"/>
  <c r="AP201" i="7"/>
  <c r="W537" i="7"/>
  <c r="AO234" i="7"/>
  <c r="AP231" i="7"/>
  <c r="AP496" i="7"/>
  <c r="AD297" i="7"/>
  <c r="H151" i="7"/>
  <c r="AL234" i="7"/>
  <c r="AP121" i="7"/>
  <c r="AP193" i="7"/>
  <c r="AH536" i="7"/>
  <c r="AB234" i="7"/>
  <c r="AP268" i="7"/>
  <c r="AH234" i="7"/>
  <c r="AP233" i="7"/>
  <c r="F539" i="7"/>
  <c r="AP292" i="7"/>
  <c r="AP218" i="7"/>
  <c r="D544" i="7"/>
  <c r="AN234" i="7"/>
  <c r="AP184" i="7"/>
  <c r="AP532" i="7"/>
  <c r="Z234" i="7"/>
  <c r="AN536" i="7"/>
  <c r="AE233" i="7"/>
  <c r="AP513" i="7"/>
  <c r="AP508" i="7"/>
  <c r="AP249" i="7"/>
  <c r="AK297" i="7"/>
  <c r="W297" i="7"/>
  <c r="AP210" i="7"/>
  <c r="Y233" i="7"/>
  <c r="H298" i="7"/>
  <c r="AP282" i="7"/>
  <c r="AP274" i="7"/>
  <c r="AP519" i="7"/>
  <c r="AP216" i="7"/>
  <c r="AP115" i="7"/>
  <c r="AF297" i="7"/>
  <c r="AP97" i="7"/>
  <c r="AP509" i="7"/>
  <c r="AP107" i="7"/>
  <c r="AL537" i="7"/>
  <c r="AG233" i="7"/>
  <c r="AP134" i="7"/>
  <c r="AP208" i="7"/>
  <c r="AP119" i="7"/>
  <c r="AP526" i="7"/>
  <c r="AP197" i="7"/>
  <c r="AP535" i="7"/>
  <c r="AP501" i="7"/>
  <c r="AP518" i="7"/>
  <c r="AP510" i="7"/>
  <c r="AP129" i="7"/>
  <c r="AP500" i="7"/>
  <c r="AO537" i="7"/>
  <c r="AP530" i="7"/>
  <c r="H538" i="7"/>
  <c r="AL536" i="7"/>
  <c r="AP528" i="7"/>
  <c r="AP207" i="7"/>
  <c r="J151" i="7"/>
  <c r="AD234" i="7"/>
  <c r="AP114" i="7"/>
  <c r="AP215" i="7"/>
  <c r="AP206" i="7"/>
  <c r="AP521" i="7"/>
  <c r="AF233" i="7"/>
  <c r="AA233" i="7"/>
  <c r="AD537" i="7"/>
  <c r="AP494" i="7"/>
  <c r="D299" i="7"/>
  <c r="AE234" i="7"/>
  <c r="AP131" i="7"/>
  <c r="V537" i="7"/>
  <c r="AI537" i="7"/>
  <c r="AC233" i="7"/>
  <c r="AP138" i="7"/>
  <c r="U59" i="8" l="1"/>
  <c r="I58" i="8"/>
  <c r="W79" i="7"/>
  <c r="W731" i="7" s="1"/>
  <c r="X79" i="7" s="1"/>
  <c r="X731" i="7" s="1"/>
  <c r="Y79" i="7" s="1"/>
  <c r="Y731" i="7" s="1"/>
  <c r="Z79" i="7" s="1"/>
  <c r="Z731" i="7" s="1"/>
  <c r="AA79" i="7" s="1"/>
  <c r="AA731" i="7" s="1"/>
  <c r="AB79" i="7" s="1"/>
  <c r="AB731" i="7" s="1"/>
  <c r="AC79" i="7" s="1"/>
  <c r="AC731" i="7" s="1"/>
  <c r="AD79" i="7" s="1"/>
  <c r="AD731" i="7" s="1"/>
  <c r="AE79" i="7" s="1"/>
  <c r="AE731" i="7" s="1"/>
  <c r="AF79" i="7" s="1"/>
  <c r="AF731" i="7" s="1"/>
  <c r="AG79" i="7" s="1"/>
  <c r="AG731" i="7" s="1"/>
  <c r="AH79" i="7" s="1"/>
  <c r="AH731" i="7" s="1"/>
  <c r="AI79" i="7" s="1"/>
  <c r="AI731" i="7" s="1"/>
  <c r="AJ79" i="7" s="1"/>
  <c r="AJ731" i="7" s="1"/>
  <c r="AK79" i="7" s="1"/>
  <c r="AK731" i="7" s="1"/>
  <c r="AL79" i="7" s="1"/>
  <c r="AL731" i="7" s="1"/>
  <c r="AM79" i="7" s="1"/>
  <c r="AM731" i="7" s="1"/>
  <c r="AN79" i="7" s="1"/>
  <c r="AN731" i="7" s="1"/>
  <c r="AO79" i="7" s="1"/>
  <c r="AO731" i="7" s="1"/>
  <c r="AP79" i="7" s="1"/>
  <c r="AP731" i="7" s="1"/>
  <c r="AQ79" i="7" s="1"/>
  <c r="AQ731" i="7" s="1"/>
  <c r="AP708" i="7"/>
  <c r="AQ56" i="7" s="1"/>
  <c r="AJ715" i="7"/>
  <c r="AK63" i="7" s="1"/>
  <c r="AP713" i="7"/>
  <c r="AQ61" i="7" s="1"/>
  <c r="AP688" i="7"/>
  <c r="AQ36" i="7" s="1"/>
  <c r="AP689" i="7"/>
  <c r="AQ37" i="7" s="1"/>
  <c r="AP714" i="7"/>
  <c r="AQ62" i="7" s="1"/>
  <c r="B545" i="7"/>
  <c r="AF38" i="7"/>
  <c r="AF690" i="7" s="1"/>
  <c r="AQ7" i="7"/>
  <c r="B300" i="7"/>
  <c r="AJ150" i="7"/>
  <c r="AB151" i="7"/>
  <c r="AO151" i="7"/>
  <c r="AD150" i="7"/>
  <c r="AN151" i="7"/>
  <c r="AH151" i="7"/>
  <c r="AH298" i="7"/>
  <c r="AO298" i="7"/>
  <c r="AQ90" i="7"/>
  <c r="AL298" i="7"/>
  <c r="H539" i="7"/>
  <c r="Z150" i="7"/>
  <c r="J539" i="7"/>
  <c r="AK151" i="7"/>
  <c r="AM151" i="7"/>
  <c r="F152" i="7"/>
  <c r="AI298" i="7"/>
  <c r="AH235" i="7"/>
  <c r="Y151" i="7"/>
  <c r="AE150" i="7"/>
  <c r="I236" i="7"/>
  <c r="AN298" i="7"/>
  <c r="AH150" i="7"/>
  <c r="AL151" i="7"/>
  <c r="AA298" i="7"/>
  <c r="H152" i="7"/>
  <c r="AL150" i="7"/>
  <c r="AM298" i="7"/>
  <c r="X298" i="7"/>
  <c r="AE151" i="7"/>
  <c r="AF150" i="7"/>
  <c r="AF235" i="7"/>
  <c r="AK235" i="7"/>
  <c r="Y150" i="7"/>
  <c r="F300" i="7"/>
  <c r="J538" i="7"/>
  <c r="W150" i="7"/>
  <c r="AA151" i="7"/>
  <c r="J236" i="7"/>
  <c r="AF151" i="7"/>
  <c r="AN150" i="7"/>
  <c r="AD298" i="7"/>
  <c r="AJ151" i="7"/>
  <c r="AG298" i="7"/>
  <c r="V298" i="7"/>
  <c r="AP235" i="7"/>
  <c r="F540" i="7"/>
  <c r="AC150" i="7"/>
  <c r="Z298" i="7"/>
  <c r="X235" i="7"/>
  <c r="AP151" i="7"/>
  <c r="AG150" i="7"/>
  <c r="H236" i="7"/>
  <c r="V150" i="7"/>
  <c r="AG235" i="7"/>
  <c r="AN235" i="7"/>
  <c r="AE235" i="7"/>
  <c r="I539" i="7"/>
  <c r="X150" i="7"/>
  <c r="X151" i="7"/>
  <c r="AL235" i="7"/>
  <c r="AP298" i="7"/>
  <c r="AE298" i="7"/>
  <c r="AD151" i="7"/>
  <c r="Y298" i="7"/>
  <c r="V151" i="7"/>
  <c r="Y235" i="7"/>
  <c r="AM150" i="7"/>
  <c r="AC235" i="7"/>
  <c r="AB298" i="7"/>
  <c r="AD235" i="7"/>
  <c r="H237" i="7"/>
  <c r="AA235" i="7"/>
  <c r="AJ298" i="7"/>
  <c r="H299" i="7"/>
  <c r="W298" i="7"/>
  <c r="Z235" i="7"/>
  <c r="AG151" i="7"/>
  <c r="F237" i="7"/>
  <c r="AI235" i="7"/>
  <c r="AC298" i="7"/>
  <c r="AI151" i="7"/>
  <c r="AO235" i="7"/>
  <c r="AJ235" i="7"/>
  <c r="F299" i="7"/>
  <c r="AB150" i="7"/>
  <c r="AO150" i="7"/>
  <c r="J152" i="7"/>
  <c r="I152" i="7"/>
  <c r="AB235" i="7"/>
  <c r="Z151" i="7"/>
  <c r="AP150" i="7"/>
  <c r="AF298" i="7"/>
  <c r="W235" i="7"/>
  <c r="AC151" i="7"/>
  <c r="V235" i="7"/>
  <c r="W151" i="7"/>
  <c r="AK298" i="7"/>
  <c r="AM235" i="7"/>
  <c r="H300" i="7"/>
  <c r="AK150" i="7"/>
  <c r="AQ463" i="7"/>
  <c r="AA150" i="7"/>
  <c r="AI150" i="7"/>
  <c r="D545" i="7"/>
  <c r="D300" i="7"/>
  <c r="U60" i="8" l="1"/>
  <c r="I59" i="8"/>
  <c r="AQ708" i="7"/>
  <c r="AR56" i="7" s="1"/>
  <c r="V696" i="7"/>
  <c r="W44" i="7" s="1"/>
  <c r="AK715" i="7"/>
  <c r="AL63" i="7" s="1"/>
  <c r="B546" i="7"/>
  <c r="AG38" i="7"/>
  <c r="AG690" i="7" s="1"/>
  <c r="AR6" i="7"/>
  <c r="B301" i="7"/>
  <c r="AQ127" i="7"/>
  <c r="AI236" i="7"/>
  <c r="AQ258" i="7"/>
  <c r="AQ138" i="7"/>
  <c r="AQ200" i="7"/>
  <c r="AQ522" i="7"/>
  <c r="AB236" i="7"/>
  <c r="AQ199" i="7"/>
  <c r="AQ211" i="7"/>
  <c r="AQ93" i="7"/>
  <c r="AQ137" i="7"/>
  <c r="AQ123" i="7"/>
  <c r="AQ512" i="7"/>
  <c r="H540" i="7"/>
  <c r="AQ278" i="7"/>
  <c r="Y538" i="7"/>
  <c r="AQ132" i="7"/>
  <c r="AQ117" i="7"/>
  <c r="I301" i="7"/>
  <c r="AQ225" i="7"/>
  <c r="AF236" i="7"/>
  <c r="AQ223" i="7"/>
  <c r="AQ293" i="7"/>
  <c r="AQ292" i="7"/>
  <c r="AQ119" i="7"/>
  <c r="AF152" i="7"/>
  <c r="AQ270" i="7"/>
  <c r="AK538" i="7"/>
  <c r="AQ271" i="7"/>
  <c r="AQ143" i="7"/>
  <c r="AQ498" i="7"/>
  <c r="AQ151" i="7"/>
  <c r="AQ531" i="7"/>
  <c r="AQ275" i="7"/>
  <c r="AQ212" i="7"/>
  <c r="AQ232" i="7"/>
  <c r="H153" i="7"/>
  <c r="AO152" i="7"/>
  <c r="AE538" i="7"/>
  <c r="AQ148" i="7"/>
  <c r="AM539" i="7"/>
  <c r="AQ214" i="7"/>
  <c r="AQ515" i="7"/>
  <c r="AP538" i="7"/>
  <c r="AQ502" i="7"/>
  <c r="AQ497" i="7"/>
  <c r="AQ220" i="7"/>
  <c r="V236" i="7"/>
  <c r="AQ149" i="7"/>
  <c r="AQ198" i="7"/>
  <c r="AG152" i="7"/>
  <c r="AQ94" i="7"/>
  <c r="AQ116" i="7"/>
  <c r="AQ503" i="7"/>
  <c r="AQ144" i="7"/>
  <c r="AQ115" i="7"/>
  <c r="AQ533" i="7"/>
  <c r="AQ494" i="7"/>
  <c r="AQ216" i="7"/>
  <c r="AC152" i="7"/>
  <c r="I237" i="7"/>
  <c r="AQ504" i="7"/>
  <c r="AQ234" i="7"/>
  <c r="AQ181" i="7"/>
  <c r="AQ134" i="7"/>
  <c r="AQ265" i="7"/>
  <c r="AD152" i="7"/>
  <c r="AQ145" i="7"/>
  <c r="AQ281" i="7"/>
  <c r="AQ99" i="7"/>
  <c r="AQ283" i="7"/>
  <c r="Z152" i="7"/>
  <c r="Y236" i="7"/>
  <c r="AL152" i="7"/>
  <c r="AQ195" i="7"/>
  <c r="AD538" i="7"/>
  <c r="AQ110" i="7"/>
  <c r="AQ126" i="7"/>
  <c r="Z539" i="7"/>
  <c r="AQ227" i="7"/>
  <c r="AQ289" i="7"/>
  <c r="AQ103" i="7"/>
  <c r="AN538" i="7"/>
  <c r="AD236" i="7"/>
  <c r="AQ207" i="7"/>
  <c r="AA539" i="7"/>
  <c r="AQ506" i="7"/>
  <c r="AQ208" i="7"/>
  <c r="V538" i="7"/>
  <c r="AQ501" i="7"/>
  <c r="AP539" i="7"/>
  <c r="AO538" i="7"/>
  <c r="AQ215" i="7"/>
  <c r="AQ197" i="7"/>
  <c r="AQ139" i="7"/>
  <c r="AE539" i="7"/>
  <c r="AP152" i="7"/>
  <c r="AQ272" i="7"/>
  <c r="AQ192" i="7"/>
  <c r="AQ276" i="7"/>
  <c r="Z538" i="7"/>
  <c r="AQ182" i="7"/>
  <c r="AQ268" i="7"/>
  <c r="AQ140" i="7"/>
  <c r="AQ107" i="7"/>
  <c r="X152" i="7"/>
  <c r="AA538" i="7"/>
  <c r="AQ518" i="7"/>
  <c r="AQ133" i="7"/>
  <c r="AQ194" i="7"/>
  <c r="AI538" i="7"/>
  <c r="AQ226" i="7"/>
  <c r="AA236" i="7"/>
  <c r="I153" i="7"/>
  <c r="AQ230" i="7"/>
  <c r="AQ538" i="7"/>
  <c r="AQ219" i="7"/>
  <c r="AQ519" i="7"/>
  <c r="AQ496" i="7"/>
  <c r="AQ532" i="7"/>
  <c r="AM152" i="7"/>
  <c r="AH539" i="7"/>
  <c r="AB539" i="7"/>
  <c r="AK152" i="7"/>
  <c r="AQ525" i="7"/>
  <c r="Y152" i="7"/>
  <c r="AQ130" i="7"/>
  <c r="J299" i="7"/>
  <c r="AC538" i="7"/>
  <c r="AQ297" i="7"/>
  <c r="AP236" i="7"/>
  <c r="AQ183" i="7"/>
  <c r="V539" i="7"/>
  <c r="AI539" i="7"/>
  <c r="Z236" i="7"/>
  <c r="AD539" i="7"/>
  <c r="AA152" i="7"/>
  <c r="AF538" i="7"/>
  <c r="AQ221" i="7"/>
  <c r="AQ101" i="7"/>
  <c r="AQ112" i="7"/>
  <c r="AQ267" i="7"/>
  <c r="AL236" i="7"/>
  <c r="AQ98" i="7"/>
  <c r="AQ202" i="7"/>
  <c r="AQ290" i="7"/>
  <c r="AO236" i="7"/>
  <c r="AQ188" i="7"/>
  <c r="AQ274" i="7"/>
  <c r="AQ280" i="7"/>
  <c r="AQ121" i="7"/>
  <c r="AQ203" i="7"/>
  <c r="AQ97" i="7"/>
  <c r="AQ523" i="7"/>
  <c r="AQ507" i="7"/>
  <c r="AQ231" i="7"/>
  <c r="AH152" i="7"/>
  <c r="AQ190" i="7"/>
  <c r="AQ536" i="7"/>
  <c r="AQ520" i="7"/>
  <c r="AQ131" i="7"/>
  <c r="AQ524" i="7"/>
  <c r="AL538" i="7"/>
  <c r="AK539" i="7"/>
  <c r="AQ505" i="7"/>
  <c r="AQ257" i="7"/>
  <c r="AB152" i="7"/>
  <c r="AQ96" i="7"/>
  <c r="X236" i="7"/>
  <c r="AQ511" i="7"/>
  <c r="W538" i="7"/>
  <c r="AQ286" i="7"/>
  <c r="AQ224" i="7"/>
  <c r="AQ186" i="7"/>
  <c r="AQ184" i="7"/>
  <c r="AQ217" i="7"/>
  <c r="AQ279" i="7"/>
  <c r="AQ118" i="7"/>
  <c r="AE236" i="7"/>
  <c r="AJ236" i="7"/>
  <c r="AQ141" i="7"/>
  <c r="AQ499" i="7"/>
  <c r="F541" i="7"/>
  <c r="AQ210" i="7"/>
  <c r="AQ296" i="7"/>
  <c r="AQ228" i="7"/>
  <c r="AQ291" i="7"/>
  <c r="AQ529" i="7"/>
  <c r="AQ288" i="7"/>
  <c r="AQ526" i="7"/>
  <c r="AQ277" i="7"/>
  <c r="I300" i="7"/>
  <c r="AQ495" i="7"/>
  <c r="AQ187" i="7"/>
  <c r="V152" i="7"/>
  <c r="AQ128" i="7"/>
  <c r="AQ508" i="7"/>
  <c r="AC236" i="7"/>
  <c r="AQ146" i="7"/>
  <c r="AQ539" i="7"/>
  <c r="AG236" i="7"/>
  <c r="AQ233" i="7"/>
  <c r="AQ109" i="7"/>
  <c r="AQ95" i="7"/>
  <c r="AQ516" i="7"/>
  <c r="AG539" i="7"/>
  <c r="AQ218" i="7"/>
  <c r="AQ152" i="7"/>
  <c r="AQ500" i="7"/>
  <c r="W539" i="7"/>
  <c r="AQ189" i="7"/>
  <c r="X538" i="7"/>
  <c r="AL539" i="7"/>
  <c r="AQ222" i="7"/>
  <c r="D546" i="7"/>
  <c r="AQ124" i="7"/>
  <c r="W236" i="7"/>
  <c r="AQ527" i="7"/>
  <c r="AQ250" i="7"/>
  <c r="AQ266" i="7"/>
  <c r="AQ213" i="7"/>
  <c r="AQ206" i="7"/>
  <c r="AQ229" i="7"/>
  <c r="AC539" i="7"/>
  <c r="I540" i="7"/>
  <c r="AJ152" i="7"/>
  <c r="AQ113" i="7"/>
  <c r="J153" i="7"/>
  <c r="AQ284" i="7"/>
  <c r="AI152" i="7"/>
  <c r="AQ205" i="7"/>
  <c r="AQ254" i="7"/>
  <c r="AF539" i="7"/>
  <c r="AH236" i="7"/>
  <c r="AQ294" i="7"/>
  <c r="AO539" i="7"/>
  <c r="AJ538" i="7"/>
  <c r="AQ537" i="7"/>
  <c r="AJ539" i="7"/>
  <c r="AQ129" i="7"/>
  <c r="AQ142" i="7"/>
  <c r="AQ122" i="7"/>
  <c r="AK236" i="7"/>
  <c r="AQ209" i="7"/>
  <c r="AQ510" i="7"/>
  <c r="AN539" i="7"/>
  <c r="AQ534" i="7"/>
  <c r="AQ269" i="7"/>
  <c r="AG538" i="7"/>
  <c r="AQ125" i="7"/>
  <c r="AQ514" i="7"/>
  <c r="AQ196" i="7"/>
  <c r="AQ298" i="7"/>
  <c r="AN236" i="7"/>
  <c r="AH538" i="7"/>
  <c r="AQ528" i="7"/>
  <c r="AQ104" i="7"/>
  <c r="AQ201" i="7"/>
  <c r="AQ282" i="7"/>
  <c r="AQ204" i="7"/>
  <c r="X539" i="7"/>
  <c r="AQ530" i="7"/>
  <c r="AQ517" i="7"/>
  <c r="AQ108" i="7"/>
  <c r="I238" i="7"/>
  <c r="AQ521" i="7"/>
  <c r="AQ235" i="7"/>
  <c r="F153" i="7"/>
  <c r="AQ185" i="7"/>
  <c r="AQ150" i="7"/>
  <c r="AE152" i="7"/>
  <c r="AQ295" i="7"/>
  <c r="AM538" i="7"/>
  <c r="AQ102" i="7"/>
  <c r="AQ114" i="7"/>
  <c r="W152" i="7"/>
  <c r="AQ287" i="7"/>
  <c r="AQ147" i="7"/>
  <c r="AQ285" i="7"/>
  <c r="AQ513" i="7"/>
  <c r="AQ120" i="7"/>
  <c r="AQ193" i="7"/>
  <c r="AQ106" i="7"/>
  <c r="AQ111" i="7"/>
  <c r="AQ236" i="7"/>
  <c r="AN152" i="7"/>
  <c r="AQ535" i="7"/>
  <c r="AQ100" i="7"/>
  <c r="Y539" i="7"/>
  <c r="AQ191" i="7"/>
  <c r="AQ273" i="7"/>
  <c r="AQ509" i="7"/>
  <c r="J237" i="7"/>
  <c r="AB538" i="7"/>
  <c r="AQ249" i="7"/>
  <c r="AM236" i="7"/>
  <c r="AQ105" i="7"/>
  <c r="I60" i="8" l="1"/>
  <c r="U61" i="8"/>
  <c r="AR79" i="7"/>
  <c r="AR731" i="7" s="1"/>
  <c r="W696" i="7"/>
  <c r="X44" i="7" s="1"/>
  <c r="AL715" i="7"/>
  <c r="AM63" i="7" s="1"/>
  <c r="B547" i="7"/>
  <c r="AQ688" i="7"/>
  <c r="AR36" i="7" s="1"/>
  <c r="AQ713" i="7"/>
  <c r="AR61" i="7" s="1"/>
  <c r="AQ714" i="7"/>
  <c r="AR62" i="7" s="1"/>
  <c r="AQ689" i="7"/>
  <c r="AR37" i="7" s="1"/>
  <c r="AH38" i="7"/>
  <c r="AH690" i="7" s="1"/>
  <c r="AR7" i="7"/>
  <c r="B302" i="7"/>
  <c r="D302" i="7"/>
  <c r="X237" i="7"/>
  <c r="I154" i="7"/>
  <c r="AL299" i="7"/>
  <c r="J301" i="7"/>
  <c r="AF153" i="7"/>
  <c r="H541" i="7"/>
  <c r="AN299" i="7"/>
  <c r="AG237" i="7"/>
  <c r="AG299" i="7"/>
  <c r="AR112" i="7"/>
  <c r="AQ153" i="7"/>
  <c r="J300" i="7"/>
  <c r="AP153" i="7"/>
  <c r="AR132" i="7"/>
  <c r="AD237" i="7"/>
  <c r="AR128" i="7"/>
  <c r="H154" i="7"/>
  <c r="AA299" i="7"/>
  <c r="AR509" i="7"/>
  <c r="AC299" i="7"/>
  <c r="Y153" i="7"/>
  <c r="AM299" i="7"/>
  <c r="AB237" i="7"/>
  <c r="W237" i="7"/>
  <c r="AO153" i="7"/>
  <c r="AK153" i="7"/>
  <c r="X153" i="7"/>
  <c r="J540" i="7"/>
  <c r="AE237" i="7"/>
  <c r="V153" i="7"/>
  <c r="AH153" i="7"/>
  <c r="AO299" i="7"/>
  <c r="AL153" i="7"/>
  <c r="F238" i="7"/>
  <c r="Z299" i="7"/>
  <c r="AR291" i="7"/>
  <c r="X299" i="7"/>
  <c r="AC153" i="7"/>
  <c r="W299" i="7"/>
  <c r="AD153" i="7"/>
  <c r="AR120" i="7"/>
  <c r="F301" i="7"/>
  <c r="AR122" i="7"/>
  <c r="H238" i="7"/>
  <c r="AQ237" i="7"/>
  <c r="AM237" i="7"/>
  <c r="AM153" i="7"/>
  <c r="AN153" i="7"/>
  <c r="AO237" i="7"/>
  <c r="J154" i="7"/>
  <c r="AL237" i="7"/>
  <c r="AJ237" i="7"/>
  <c r="D547" i="7"/>
  <c r="AB299" i="7"/>
  <c r="AA153" i="7"/>
  <c r="F154" i="7"/>
  <c r="J238" i="7"/>
  <c r="AR108" i="7"/>
  <c r="AN237" i="7"/>
  <c r="AF237" i="7"/>
  <c r="H302" i="7"/>
  <c r="AK299" i="7"/>
  <c r="AD299" i="7"/>
  <c r="I541" i="7"/>
  <c r="H301" i="7"/>
  <c r="Y299" i="7"/>
  <c r="W153" i="7"/>
  <c r="AR525" i="7"/>
  <c r="Y237" i="7"/>
  <c r="AR150" i="7"/>
  <c r="AR124" i="7"/>
  <c r="AI153" i="7"/>
  <c r="F302" i="7"/>
  <c r="AK237" i="7"/>
  <c r="Z237" i="7"/>
  <c r="V237" i="7"/>
  <c r="AQ299" i="7"/>
  <c r="AF299" i="7"/>
  <c r="AJ153" i="7"/>
  <c r="AE153" i="7"/>
  <c r="AR290" i="7"/>
  <c r="D301" i="7"/>
  <c r="F240" i="7"/>
  <c r="AG153" i="7"/>
  <c r="AB153" i="7"/>
  <c r="Z153" i="7"/>
  <c r="AI299" i="7"/>
  <c r="AH237" i="7"/>
  <c r="AE299" i="7"/>
  <c r="F542" i="7"/>
  <c r="AJ299" i="7"/>
  <c r="AA237" i="7"/>
  <c r="AP299" i="7"/>
  <c r="V299" i="7"/>
  <c r="AP237" i="7"/>
  <c r="AH299" i="7"/>
  <c r="AC237" i="7"/>
  <c r="AI237" i="7"/>
  <c r="AR130" i="7"/>
  <c r="I61" i="8" l="1"/>
  <c r="U62" i="8"/>
  <c r="X696" i="7"/>
  <c r="Y44" i="7" s="1"/>
  <c r="AM715" i="7"/>
  <c r="AN63" i="7" s="1"/>
  <c r="B548" i="7"/>
  <c r="V716" i="7"/>
  <c r="AI38" i="7"/>
  <c r="AI690" i="7" s="1"/>
  <c r="AS6" i="7"/>
  <c r="B303" i="7"/>
  <c r="AR297" i="7"/>
  <c r="AR143" i="7"/>
  <c r="AJ301" i="7"/>
  <c r="AR140" i="7"/>
  <c r="AR538" i="7"/>
  <c r="AR533" i="7"/>
  <c r="Z540" i="7"/>
  <c r="Z238" i="7"/>
  <c r="I239" i="7"/>
  <c r="Y301" i="7"/>
  <c r="AR267" i="7"/>
  <c r="AR205" i="7"/>
  <c r="AR233" i="7"/>
  <c r="AR293" i="7"/>
  <c r="AR184" i="7"/>
  <c r="W238" i="7"/>
  <c r="AF301" i="7"/>
  <c r="AR520" i="7"/>
  <c r="AO301" i="7"/>
  <c r="Z154" i="7"/>
  <c r="AR503" i="7"/>
  <c r="F241" i="7"/>
  <c r="AR115" i="7"/>
  <c r="X300" i="7"/>
  <c r="AR498" i="7"/>
  <c r="AR224" i="7"/>
  <c r="AR286" i="7"/>
  <c r="AR137" i="7"/>
  <c r="AA238" i="7"/>
  <c r="AG154" i="7"/>
  <c r="AR507" i="7"/>
  <c r="W540" i="7"/>
  <c r="AR195" i="7"/>
  <c r="F155" i="7"/>
  <c r="AR513" i="7"/>
  <c r="AD301" i="7"/>
  <c r="AR281" i="7"/>
  <c r="AN300" i="7"/>
  <c r="AF540" i="7"/>
  <c r="AR499" i="7"/>
  <c r="AR265" i="7"/>
  <c r="AR511" i="7"/>
  <c r="AR289" i="7"/>
  <c r="AR527" i="7"/>
  <c r="AR214" i="7"/>
  <c r="Y154" i="7"/>
  <c r="AR249" i="7"/>
  <c r="AR98" i="7"/>
  <c r="AR197" i="7"/>
  <c r="AR105" i="7"/>
  <c r="AR96" i="7"/>
  <c r="AR212" i="7"/>
  <c r="Z301" i="7"/>
  <c r="AR219" i="7"/>
  <c r="AA540" i="7"/>
  <c r="J541" i="7"/>
  <c r="AR505" i="7"/>
  <c r="AQ238" i="7"/>
  <c r="AR139" i="7"/>
  <c r="AR151" i="7"/>
  <c r="AI301" i="7"/>
  <c r="AD238" i="7"/>
  <c r="AR271" i="7"/>
  <c r="AR235" i="7"/>
  <c r="AR196" i="7"/>
  <c r="AR300" i="7"/>
  <c r="AR225" i="7"/>
  <c r="AK300" i="7"/>
  <c r="AE540" i="7"/>
  <c r="V301" i="7"/>
  <c r="AR285" i="7"/>
  <c r="J240" i="7"/>
  <c r="AR93" i="7"/>
  <c r="AR298" i="7"/>
  <c r="AR211" i="7"/>
  <c r="AR278" i="7"/>
  <c r="AQ540" i="7"/>
  <c r="AR123" i="7"/>
  <c r="AR274" i="7"/>
  <c r="AA154" i="7"/>
  <c r="AR97" i="7"/>
  <c r="AR221" i="7"/>
  <c r="AG301" i="7"/>
  <c r="AR141" i="7"/>
  <c r="V540" i="7"/>
  <c r="Y238" i="7"/>
  <c r="AQ300" i="7"/>
  <c r="AI300" i="7"/>
  <c r="AR234" i="7"/>
  <c r="AR131" i="7"/>
  <c r="W154" i="7"/>
  <c r="AR514" i="7"/>
  <c r="AR515" i="7"/>
  <c r="AR238" i="7"/>
  <c r="AR190" i="7"/>
  <c r="AR283" i="7"/>
  <c r="AC540" i="7"/>
  <c r="AG300" i="7"/>
  <c r="AR237" i="7"/>
  <c r="AR116" i="7"/>
  <c r="AR188" i="7"/>
  <c r="AC154" i="7"/>
  <c r="AR497" i="7"/>
  <c r="AR529" i="7"/>
  <c r="AR129" i="7"/>
  <c r="AR270" i="7"/>
  <c r="AR501" i="7"/>
  <c r="AR208" i="7"/>
  <c r="AR202" i="7"/>
  <c r="AR127" i="7"/>
  <c r="AR204" i="7"/>
  <c r="AR250" i="7"/>
  <c r="F543" i="7"/>
  <c r="AR229" i="7"/>
  <c r="AL154" i="7"/>
  <c r="AC301" i="7"/>
  <c r="AR153" i="7"/>
  <c r="AR269" i="7"/>
  <c r="AR187" i="7"/>
  <c r="AR534" i="7"/>
  <c r="AR530" i="7"/>
  <c r="AR148" i="7"/>
  <c r="AR539" i="7"/>
  <c r="I542" i="7"/>
  <c r="AR526" i="7"/>
  <c r="AN154" i="7"/>
  <c r="X238" i="7"/>
  <c r="AR500" i="7"/>
  <c r="AD540" i="7"/>
  <c r="AR276" i="7"/>
  <c r="AR121" i="7"/>
  <c r="AM300" i="7"/>
  <c r="AB540" i="7"/>
  <c r="AR125" i="7"/>
  <c r="AR216" i="7"/>
  <c r="AR532" i="7"/>
  <c r="AR299" i="7"/>
  <c r="AR258" i="7"/>
  <c r="AR528" i="7"/>
  <c r="AO540" i="7"/>
  <c r="J239" i="7"/>
  <c r="AR101" i="7"/>
  <c r="AR280" i="7"/>
  <c r="AR518" i="7"/>
  <c r="AP300" i="7"/>
  <c r="AR236" i="7"/>
  <c r="AR207" i="7"/>
  <c r="AR275" i="7"/>
  <c r="AR506" i="7"/>
  <c r="AR222" i="7"/>
  <c r="AJ300" i="7"/>
  <c r="AM238" i="7"/>
  <c r="AD154" i="7"/>
  <c r="AR521" i="7"/>
  <c r="F239" i="7"/>
  <c r="H542" i="7"/>
  <c r="AR186" i="7"/>
  <c r="J155" i="7"/>
  <c r="AR147" i="7"/>
  <c r="AF238" i="7"/>
  <c r="AK154" i="7"/>
  <c r="AL540" i="7"/>
  <c r="AM540" i="7"/>
  <c r="AE154" i="7"/>
  <c r="AC300" i="7"/>
  <c r="AR266" i="7"/>
  <c r="AR230" i="7"/>
  <c r="AR257" i="7"/>
  <c r="AR519" i="7"/>
  <c r="AR201" i="7"/>
  <c r="AR218" i="7"/>
  <c r="AR231" i="7"/>
  <c r="AJ540" i="7"/>
  <c r="AH238" i="7"/>
  <c r="AK540" i="7"/>
  <c r="AR220" i="7"/>
  <c r="AR512" i="7"/>
  <c r="AO238" i="7"/>
  <c r="F303" i="7"/>
  <c r="AR94" i="7"/>
  <c r="AG540" i="7"/>
  <c r="AH300" i="7"/>
  <c r="AR463" i="7"/>
  <c r="AR90" i="7"/>
  <c r="AR103" i="7"/>
  <c r="AH154" i="7"/>
  <c r="AR134" i="7"/>
  <c r="W300" i="7"/>
  <c r="AL301" i="7"/>
  <c r="AR279" i="7"/>
  <c r="AR215" i="7"/>
  <c r="H239" i="7"/>
  <c r="AG238" i="7"/>
  <c r="AR194" i="7"/>
  <c r="AR536" i="7"/>
  <c r="AR144" i="7"/>
  <c r="AR494" i="7"/>
  <c r="Y300" i="7"/>
  <c r="Y540" i="7"/>
  <c r="H155" i="7"/>
  <c r="I155" i="7"/>
  <c r="AR217" i="7"/>
  <c r="AO154" i="7"/>
  <c r="AR109" i="7"/>
  <c r="AE300" i="7"/>
  <c r="AR510" i="7"/>
  <c r="AF300" i="7"/>
  <c r="AK301" i="7"/>
  <c r="AR145" i="7"/>
  <c r="AR292" i="7"/>
  <c r="AR495" i="7"/>
  <c r="V238" i="7"/>
  <c r="AR284" i="7"/>
  <c r="AR199" i="7"/>
  <c r="AR523" i="7"/>
  <c r="AA301" i="7"/>
  <c r="AR114" i="7"/>
  <c r="AR100" i="7"/>
  <c r="AR119" i="7"/>
  <c r="AR213" i="7"/>
  <c r="AR193" i="7"/>
  <c r="AR537" i="7"/>
  <c r="AN301" i="7"/>
  <c r="H240" i="7"/>
  <c r="AR126" i="7"/>
  <c r="AL300" i="7"/>
  <c r="AA300" i="7"/>
  <c r="AP154" i="7"/>
  <c r="X154" i="7"/>
  <c r="AR106" i="7"/>
  <c r="AR295" i="7"/>
  <c r="AR226" i="7"/>
  <c r="AB238" i="7"/>
  <c r="V300" i="7"/>
  <c r="AR181" i="7"/>
  <c r="I240" i="7"/>
  <c r="AJ238" i="7"/>
  <c r="AN238" i="7"/>
  <c r="AP540" i="7"/>
  <c r="AR113" i="7"/>
  <c r="AR110" i="7"/>
  <c r="AR191" i="7"/>
  <c r="AJ154" i="7"/>
  <c r="AR524" i="7"/>
  <c r="AR522" i="7"/>
  <c r="D548" i="7"/>
  <c r="AR200" i="7"/>
  <c r="AR206" i="7"/>
  <c r="AR254" i="7"/>
  <c r="AE238" i="7"/>
  <c r="AR182" i="7"/>
  <c r="AR210" i="7"/>
  <c r="AR133" i="7"/>
  <c r="AR535" i="7"/>
  <c r="AR142" i="7"/>
  <c r="AR149" i="7"/>
  <c r="AR268" i="7"/>
  <c r="AL238" i="7"/>
  <c r="W301" i="7"/>
  <c r="AR504" i="7"/>
  <c r="AR531" i="7"/>
  <c r="AR198" i="7"/>
  <c r="AR496" i="7"/>
  <c r="AR227" i="7"/>
  <c r="AR228" i="7"/>
  <c r="AR502" i="7"/>
  <c r="AR118" i="7"/>
  <c r="AN540" i="7"/>
  <c r="AR104" i="7"/>
  <c r="AF154" i="7"/>
  <c r="Z300" i="7"/>
  <c r="I302" i="7"/>
  <c r="AR287" i="7"/>
  <c r="AR277" i="7"/>
  <c r="AR111" i="7"/>
  <c r="AM154" i="7"/>
  <c r="AR508" i="7"/>
  <c r="AR152" i="7"/>
  <c r="AB300" i="7"/>
  <c r="AB154" i="7"/>
  <c r="AR288" i="7"/>
  <c r="AR223" i="7"/>
  <c r="AR117" i="7"/>
  <c r="AQ154" i="7"/>
  <c r="AR189" i="7"/>
  <c r="AR185" i="7"/>
  <c r="AR282" i="7"/>
  <c r="AD300" i="7"/>
  <c r="AP301" i="7"/>
  <c r="AQ301" i="7"/>
  <c r="V154" i="7"/>
  <c r="AP238" i="7"/>
  <c r="AM301" i="7"/>
  <c r="AR273" i="7"/>
  <c r="AR272" i="7"/>
  <c r="AH540" i="7"/>
  <c r="AH301" i="7"/>
  <c r="AR540" i="7"/>
  <c r="AR301" i="7"/>
  <c r="AR138" i="7"/>
  <c r="X540" i="7"/>
  <c r="AE301" i="7"/>
  <c r="AR107" i="7"/>
  <c r="AR102" i="7"/>
  <c r="AR203" i="7"/>
  <c r="AR209" i="7"/>
  <c r="AR516" i="7"/>
  <c r="AI154" i="7"/>
  <c r="AR192" i="7"/>
  <c r="AR294" i="7"/>
  <c r="AI540" i="7"/>
  <c r="AK238" i="7"/>
  <c r="AR95" i="7"/>
  <c r="AB301" i="7"/>
  <c r="AR154" i="7"/>
  <c r="AO300" i="7"/>
  <c r="AI238" i="7"/>
  <c r="AR146" i="7"/>
  <c r="AR183" i="7"/>
  <c r="AC238" i="7"/>
  <c r="X301" i="7"/>
  <c r="AR517" i="7"/>
  <c r="AR296" i="7"/>
  <c r="AR232" i="7"/>
  <c r="AR99" i="7"/>
  <c r="I62" i="8" l="1"/>
  <c r="U63" i="8"/>
  <c r="AR708" i="7"/>
  <c r="AS56" i="7" s="1"/>
  <c r="AS79" i="7"/>
  <c r="AS731" i="7" s="1"/>
  <c r="Y696" i="7"/>
  <c r="Z44" i="7" s="1"/>
  <c r="AN715" i="7"/>
  <c r="AO63" i="7" s="1"/>
  <c r="AR688" i="7"/>
  <c r="AS36" i="7" s="1"/>
  <c r="AR713" i="7"/>
  <c r="AS61" i="7" s="1"/>
  <c r="B549" i="7"/>
  <c r="AR689" i="7"/>
  <c r="AS37" i="7" s="1"/>
  <c r="AR714" i="7"/>
  <c r="AS62" i="7" s="1"/>
  <c r="W64" i="7"/>
  <c r="W716" i="7" s="1"/>
  <c r="AJ38" i="7"/>
  <c r="AJ690" i="7" s="1"/>
  <c r="AS7" i="7"/>
  <c r="B304" i="7"/>
  <c r="AG239" i="7"/>
  <c r="AR240" i="7"/>
  <c r="I156" i="7"/>
  <c r="Z155" i="7"/>
  <c r="AO155" i="7"/>
  <c r="AS119" i="7"/>
  <c r="AN239" i="7"/>
  <c r="AS101" i="7"/>
  <c r="AS129" i="7"/>
  <c r="AK541" i="7"/>
  <c r="AS121" i="7"/>
  <c r="AF240" i="7"/>
  <c r="J241" i="7"/>
  <c r="AS110" i="7"/>
  <c r="AC155" i="7"/>
  <c r="Y240" i="7"/>
  <c r="AP239" i="7"/>
  <c r="AO239" i="7"/>
  <c r="AB541" i="7"/>
  <c r="AH240" i="7"/>
  <c r="H156" i="7"/>
  <c r="I543" i="7"/>
  <c r="AS128" i="7"/>
  <c r="AR155" i="7"/>
  <c r="X155" i="7"/>
  <c r="AO240" i="7"/>
  <c r="AE240" i="7"/>
  <c r="AI155" i="7"/>
  <c r="AS111" i="7"/>
  <c r="AS134" i="7"/>
  <c r="AJ239" i="7"/>
  <c r="AE239" i="7"/>
  <c r="AS104" i="7"/>
  <c r="AS125" i="7"/>
  <c r="AI541" i="7"/>
  <c r="AL240" i="7"/>
  <c r="I241" i="7"/>
  <c r="D549" i="7"/>
  <c r="X239" i="7"/>
  <c r="AC541" i="7"/>
  <c r="AS141" i="7"/>
  <c r="AS96" i="7"/>
  <c r="H241" i="7"/>
  <c r="I303" i="7"/>
  <c r="AS112" i="7"/>
  <c r="AP240" i="7"/>
  <c r="AQ541" i="7"/>
  <c r="AQ155" i="7"/>
  <c r="AQ239" i="7"/>
  <c r="AG155" i="7"/>
  <c r="V239" i="7"/>
  <c r="AH155" i="7"/>
  <c r="AD240" i="7"/>
  <c r="V155" i="7"/>
  <c r="D303" i="7"/>
  <c r="AS115" i="7"/>
  <c r="AC240" i="7"/>
  <c r="F544" i="7"/>
  <c r="AP155" i="7"/>
  <c r="AR239" i="7"/>
  <c r="H303" i="7"/>
  <c r="AH239" i="7"/>
  <c r="AC239" i="7"/>
  <c r="AJ155" i="7"/>
  <c r="H543" i="7"/>
  <c r="AF239" i="7"/>
  <c r="AS93" i="7"/>
  <c r="AB240" i="7"/>
  <c r="D304" i="7"/>
  <c r="X541" i="7"/>
  <c r="J156" i="7"/>
  <c r="AS95" i="7"/>
  <c r="AA239" i="7"/>
  <c r="AL155" i="7"/>
  <c r="F242" i="7"/>
  <c r="AM240" i="7"/>
  <c r="Y155" i="7"/>
  <c r="AB239" i="7"/>
  <c r="AA541" i="7"/>
  <c r="AD239" i="7"/>
  <c r="AA155" i="7"/>
  <c r="W541" i="7"/>
  <c r="AS103" i="7"/>
  <c r="AK155" i="7"/>
  <c r="AI240" i="7"/>
  <c r="AH541" i="7"/>
  <c r="AF155" i="7"/>
  <c r="AM239" i="7"/>
  <c r="AS143" i="7"/>
  <c r="J302" i="7"/>
  <c r="V541" i="7"/>
  <c r="AJ541" i="7"/>
  <c r="AS105" i="7"/>
  <c r="V240" i="7"/>
  <c r="AL239" i="7"/>
  <c r="AG541" i="7"/>
  <c r="AN240" i="7"/>
  <c r="AD541" i="7"/>
  <c r="AS137" i="7"/>
  <c r="AA240" i="7"/>
  <c r="X240" i="7"/>
  <c r="W239" i="7"/>
  <c r="AK240" i="7"/>
  <c r="F156" i="7"/>
  <c r="AP541" i="7"/>
  <c r="Y239" i="7"/>
  <c r="AS108" i="7"/>
  <c r="I304" i="7"/>
  <c r="AI239" i="7"/>
  <c r="AF541" i="7"/>
  <c r="AG240" i="7"/>
  <c r="AS154" i="7"/>
  <c r="AO541" i="7"/>
  <c r="Y541" i="7"/>
  <c r="AL541" i="7"/>
  <c r="AJ240" i="7"/>
  <c r="AS145" i="7"/>
  <c r="AR541" i="7"/>
  <c r="AE541" i="7"/>
  <c r="AS116" i="7"/>
  <c r="AM155" i="7"/>
  <c r="Z239" i="7"/>
  <c r="AD155" i="7"/>
  <c r="AN541" i="7"/>
  <c r="AB155" i="7"/>
  <c r="W240" i="7"/>
  <c r="W155" i="7"/>
  <c r="AS106" i="7"/>
  <c r="Z541" i="7"/>
  <c r="AK239" i="7"/>
  <c r="Z240" i="7"/>
  <c r="AS463" i="7"/>
  <c r="AQ240" i="7"/>
  <c r="AM541" i="7"/>
  <c r="AS113" i="7"/>
  <c r="AN155" i="7"/>
  <c r="J542" i="7"/>
  <c r="AS98" i="7"/>
  <c r="AE155" i="7"/>
  <c r="AS149" i="7"/>
  <c r="I63" i="8" l="1"/>
  <c r="U64" i="8"/>
  <c r="Z696" i="7"/>
  <c r="AA44" i="7" s="1"/>
  <c r="AO715" i="7"/>
  <c r="AP63" i="7" s="1"/>
  <c r="B550" i="7"/>
  <c r="X64" i="7"/>
  <c r="X716" i="7" s="1"/>
  <c r="AK38" i="7"/>
  <c r="AK690" i="7" s="1"/>
  <c r="AT6" i="7"/>
  <c r="B305" i="7"/>
  <c r="AS127" i="7"/>
  <c r="J304" i="7"/>
  <c r="AS249" i="7"/>
  <c r="AS225" i="7"/>
  <c r="V241" i="7"/>
  <c r="AS519" i="7"/>
  <c r="AE241" i="7"/>
  <c r="H242" i="7"/>
  <c r="AS118" i="7"/>
  <c r="AM156" i="7"/>
  <c r="J157" i="7"/>
  <c r="AS130" i="7"/>
  <c r="AS205" i="7"/>
  <c r="F545" i="7"/>
  <c r="AN302" i="7"/>
  <c r="AS236" i="7"/>
  <c r="AS237" i="7"/>
  <c r="AS238" i="7"/>
  <c r="AS196" i="7"/>
  <c r="AM302" i="7"/>
  <c r="AS192" i="7"/>
  <c r="AS207" i="7"/>
  <c r="AS294" i="7"/>
  <c r="F243" i="7"/>
  <c r="AS514" i="7"/>
  <c r="AR302" i="7"/>
  <c r="AS289" i="7"/>
  <c r="AS299" i="7"/>
  <c r="AS152" i="7"/>
  <c r="H544" i="7"/>
  <c r="AS206" i="7"/>
  <c r="AS511" i="7"/>
  <c r="AS290" i="7"/>
  <c r="AS214" i="7"/>
  <c r="AS211" i="7"/>
  <c r="AS153" i="7"/>
  <c r="AS270" i="7"/>
  <c r="D305" i="7"/>
  <c r="AA156" i="7"/>
  <c r="AS228" i="7"/>
  <c r="AS516" i="7"/>
  <c r="J543" i="7"/>
  <c r="AR542" i="7"/>
  <c r="AS150" i="7"/>
  <c r="AS539" i="7"/>
  <c r="AS512" i="7"/>
  <c r="AS500" i="7"/>
  <c r="AS221" i="7"/>
  <c r="H157" i="7"/>
  <c r="AS281" i="7"/>
  <c r="AS230" i="7"/>
  <c r="AS209" i="7"/>
  <c r="AS300" i="7"/>
  <c r="AS538" i="7"/>
  <c r="AS224" i="7"/>
  <c r="Y156" i="7"/>
  <c r="AS279" i="7"/>
  <c r="AH241" i="7"/>
  <c r="AS267" i="7"/>
  <c r="AS537" i="7"/>
  <c r="AS193" i="7"/>
  <c r="AS297" i="7"/>
  <c r="AS195" i="7"/>
  <c r="AS542" i="7"/>
  <c r="Z241" i="7"/>
  <c r="AS504" i="7"/>
  <c r="W156" i="7"/>
  <c r="AB542" i="7"/>
  <c r="AS265" i="7"/>
  <c r="AM241" i="7"/>
  <c r="AD156" i="7"/>
  <c r="AJ302" i="7"/>
  <c r="AJ241" i="7"/>
  <c r="AS189" i="7"/>
  <c r="AS102" i="7"/>
  <c r="AS210" i="7"/>
  <c r="AG156" i="7"/>
  <c r="AB302" i="7"/>
  <c r="AN241" i="7"/>
  <c r="AS288" i="7"/>
  <c r="AS155" i="7"/>
  <c r="AL302" i="7"/>
  <c r="Y302" i="7"/>
  <c r="AS521" i="7"/>
  <c r="AS293" i="7"/>
  <c r="AB241" i="7"/>
  <c r="AS220" i="7"/>
  <c r="AC542" i="7"/>
  <c r="AS534" i="7"/>
  <c r="AS219" i="7"/>
  <c r="AS191" i="7"/>
  <c r="AS526" i="7"/>
  <c r="AS275" i="7"/>
  <c r="X542" i="7"/>
  <c r="AS217" i="7"/>
  <c r="AF302" i="7"/>
  <c r="F157" i="7"/>
  <c r="AS273" i="7"/>
  <c r="AS540" i="7"/>
  <c r="AE542" i="7"/>
  <c r="AS227" i="7"/>
  <c r="AS535" i="7"/>
  <c r="AS194" i="7"/>
  <c r="AS296" i="7"/>
  <c r="AS284" i="7"/>
  <c r="J242" i="7"/>
  <c r="AF542" i="7"/>
  <c r="Z302" i="7"/>
  <c r="AS536" i="7"/>
  <c r="AS200" i="7"/>
  <c r="AS523" i="7"/>
  <c r="AK542" i="7"/>
  <c r="AS198" i="7"/>
  <c r="AS233" i="7"/>
  <c r="AS140" i="7"/>
  <c r="AO156" i="7"/>
  <c r="AP302" i="7"/>
  <c r="AS268" i="7"/>
  <c r="AS278" i="7"/>
  <c r="X241" i="7"/>
  <c r="AS181" i="7"/>
  <c r="AS505" i="7"/>
  <c r="AS133" i="7"/>
  <c r="AS277" i="7"/>
  <c r="AS524" i="7"/>
  <c r="AS132" i="7"/>
  <c r="AS495" i="7"/>
  <c r="AS287" i="7"/>
  <c r="AS142" i="7"/>
  <c r="AS301" i="7"/>
  <c r="AC241" i="7"/>
  <c r="AS520" i="7"/>
  <c r="AS295" i="7"/>
  <c r="AS144" i="7"/>
  <c r="AS286" i="7"/>
  <c r="AS250" i="7"/>
  <c r="AS292" i="7"/>
  <c r="AS283" i="7"/>
  <c r="AS515" i="7"/>
  <c r="V302" i="7"/>
  <c r="AS530" i="7"/>
  <c r="AS199" i="7"/>
  <c r="AS202" i="7"/>
  <c r="AS234" i="7"/>
  <c r="AS513" i="7"/>
  <c r="AS226" i="7"/>
  <c r="AL241" i="7"/>
  <c r="AS496" i="7"/>
  <c r="AO302" i="7"/>
  <c r="AN542" i="7"/>
  <c r="AS107" i="7"/>
  <c r="AS117" i="7"/>
  <c r="AS502" i="7"/>
  <c r="Y241" i="7"/>
  <c r="AS182" i="7"/>
  <c r="AS298" i="7"/>
  <c r="AS235" i="7"/>
  <c r="AL156" i="7"/>
  <c r="AE156" i="7"/>
  <c r="AS218" i="7"/>
  <c r="AS240" i="7"/>
  <c r="AI302" i="7"/>
  <c r="AS147" i="7"/>
  <c r="AS99" i="7"/>
  <c r="AS156" i="7"/>
  <c r="AS271" i="7"/>
  <c r="AS258" i="7"/>
  <c r="AS507" i="7"/>
  <c r="AS510" i="7"/>
  <c r="AS282" i="7"/>
  <c r="AS257" i="7"/>
  <c r="AS527" i="7"/>
  <c r="AS215" i="7"/>
  <c r="AS229" i="7"/>
  <c r="AS109" i="7"/>
  <c r="AH302" i="7"/>
  <c r="Z542" i="7"/>
  <c r="AS529" i="7"/>
  <c r="AS276" i="7"/>
  <c r="AI241" i="7"/>
  <c r="W302" i="7"/>
  <c r="AG302" i="7"/>
  <c r="AD542" i="7"/>
  <c r="AI542" i="7"/>
  <c r="AS269" i="7"/>
  <c r="AS146" i="7"/>
  <c r="AS131" i="7"/>
  <c r="AE302" i="7"/>
  <c r="AD302" i="7"/>
  <c r="AS197" i="7"/>
  <c r="AP542" i="7"/>
  <c r="AS509" i="7"/>
  <c r="AS188" i="7"/>
  <c r="I544" i="7"/>
  <c r="AS266" i="7"/>
  <c r="AB156" i="7"/>
  <c r="AP156" i="7"/>
  <c r="AS222" i="7"/>
  <c r="AS517" i="7"/>
  <c r="H304" i="7"/>
  <c r="AS203" i="7"/>
  <c r="AS185" i="7"/>
  <c r="AS274" i="7"/>
  <c r="AS212" i="7"/>
  <c r="AS291" i="7"/>
  <c r="AS494" i="7"/>
  <c r="AS190" i="7"/>
  <c r="AS532" i="7"/>
  <c r="AA302" i="7"/>
  <c r="J303" i="7"/>
  <c r="AS231" i="7"/>
  <c r="AS525" i="7"/>
  <c r="X156" i="7"/>
  <c r="AS239" i="7"/>
  <c r="AK302" i="7"/>
  <c r="AO241" i="7"/>
  <c r="AS97" i="7"/>
  <c r="AS124" i="7"/>
  <c r="AC302" i="7"/>
  <c r="AS528" i="7"/>
  <c r="AS138" i="7"/>
  <c r="AH542" i="7"/>
  <c r="AD241" i="7"/>
  <c r="AS216" i="7"/>
  <c r="AA241" i="7"/>
  <c r="W542" i="7"/>
  <c r="AS518" i="7"/>
  <c r="AS90" i="7"/>
  <c r="AS533" i="7"/>
  <c r="AS123" i="7"/>
  <c r="Y542" i="7"/>
  <c r="AS122" i="7"/>
  <c r="AS148" i="7"/>
  <c r="AS201" i="7"/>
  <c r="AS280" i="7"/>
  <c r="AG241" i="7"/>
  <c r="AS232" i="7"/>
  <c r="AS151" i="7"/>
  <c r="AS522" i="7"/>
  <c r="V542" i="7"/>
  <c r="AM542" i="7"/>
  <c r="X302" i="7"/>
  <c r="AS501" i="7"/>
  <c r="AS508" i="7"/>
  <c r="AS302" i="7"/>
  <c r="AS187" i="7"/>
  <c r="AS126" i="7"/>
  <c r="AA542" i="7"/>
  <c r="Z156" i="7"/>
  <c r="AQ156" i="7"/>
  <c r="AG542" i="7"/>
  <c r="AQ241" i="7"/>
  <c r="AI156" i="7"/>
  <c r="AP241" i="7"/>
  <c r="AS120" i="7"/>
  <c r="AS184" i="7"/>
  <c r="AL542" i="7"/>
  <c r="AK156" i="7"/>
  <c r="AS499" i="7"/>
  <c r="AS531" i="7"/>
  <c r="AR241" i="7"/>
  <c r="AF241" i="7"/>
  <c r="AS506" i="7"/>
  <c r="D550" i="7"/>
  <c r="AS503" i="7"/>
  <c r="AS139" i="7"/>
  <c r="AJ156" i="7"/>
  <c r="AS204" i="7"/>
  <c r="AS497" i="7"/>
  <c r="I242" i="7"/>
  <c r="AQ302" i="7"/>
  <c r="I157" i="7"/>
  <c r="AS223" i="7"/>
  <c r="W241" i="7"/>
  <c r="AF156" i="7"/>
  <c r="AS114" i="7"/>
  <c r="AK241" i="7"/>
  <c r="AS254" i="7"/>
  <c r="AS498" i="7"/>
  <c r="AS208" i="7"/>
  <c r="AS285" i="7"/>
  <c r="V156" i="7"/>
  <c r="AS94" i="7"/>
  <c r="AC156" i="7"/>
  <c r="AS241" i="7"/>
  <c r="AR156" i="7"/>
  <c r="AS186" i="7"/>
  <c r="AH156" i="7"/>
  <c r="AS213" i="7"/>
  <c r="AO542" i="7"/>
  <c r="AS272" i="7"/>
  <c r="AS541" i="7"/>
  <c r="F304" i="7"/>
  <c r="AQ542" i="7"/>
  <c r="AS183" i="7"/>
  <c r="AN156" i="7"/>
  <c r="AJ542" i="7"/>
  <c r="AS100" i="7"/>
  <c r="U65" i="8" l="1"/>
  <c r="I64" i="8"/>
  <c r="AT79" i="7"/>
  <c r="AT731" i="7" s="1"/>
  <c r="AS708" i="7"/>
  <c r="AT56" i="7" s="1"/>
  <c r="AA696" i="7"/>
  <c r="AB44" i="7" s="1"/>
  <c r="AP715" i="7"/>
  <c r="AQ63" i="7" s="1"/>
  <c r="AS688" i="7"/>
  <c r="AT36" i="7" s="1"/>
  <c r="AS713" i="7"/>
  <c r="AT61" i="7" s="1"/>
  <c r="AS689" i="7"/>
  <c r="AT37" i="7" s="1"/>
  <c r="AS714" i="7"/>
  <c r="AT62" i="7" s="1"/>
  <c r="B551" i="7"/>
  <c r="Y64" i="7"/>
  <c r="Y716" i="7" s="1"/>
  <c r="AL38" i="7"/>
  <c r="AL690" i="7" s="1"/>
  <c r="AT7" i="7"/>
  <c r="B306" i="7"/>
  <c r="AT129" i="7"/>
  <c r="W242" i="7"/>
  <c r="J305" i="7"/>
  <c r="AJ242" i="7"/>
  <c r="Z543" i="7"/>
  <c r="AK157" i="7"/>
  <c r="AT102" i="7"/>
  <c r="AG303" i="7"/>
  <c r="AT110" i="7"/>
  <c r="AC242" i="7"/>
  <c r="AC303" i="7"/>
  <c r="AR303" i="7"/>
  <c r="AT122" i="7"/>
  <c r="AT150" i="7"/>
  <c r="AT124" i="7"/>
  <c r="F305" i="7"/>
  <c r="AT126" i="7"/>
  <c r="AR304" i="7"/>
  <c r="I306" i="7"/>
  <c r="AT118" i="7"/>
  <c r="AF543" i="7"/>
  <c r="AI303" i="7"/>
  <c r="H158" i="7"/>
  <c r="AO157" i="7"/>
  <c r="AD303" i="7"/>
  <c r="AP242" i="7"/>
  <c r="J545" i="7"/>
  <c r="AT99" i="7"/>
  <c r="AE303" i="7"/>
  <c r="AR157" i="7"/>
  <c r="AE242" i="7"/>
  <c r="AC543" i="7"/>
  <c r="AF304" i="7"/>
  <c r="Y304" i="7"/>
  <c r="AT138" i="7"/>
  <c r="AP157" i="7"/>
  <c r="Y543" i="7"/>
  <c r="H305" i="7"/>
  <c r="X543" i="7"/>
  <c r="AK304" i="7"/>
  <c r="AM304" i="7"/>
  <c r="AK303" i="7"/>
  <c r="AL304" i="7"/>
  <c r="AT115" i="7"/>
  <c r="AG242" i="7"/>
  <c r="Z242" i="7"/>
  <c r="AH157" i="7"/>
  <c r="AO543" i="7"/>
  <c r="AT96" i="7"/>
  <c r="F158" i="7"/>
  <c r="AN304" i="7"/>
  <c r="AB242" i="7"/>
  <c r="AT95" i="7"/>
  <c r="AS303" i="7"/>
  <c r="AT130" i="7"/>
  <c r="W157" i="7"/>
  <c r="AP303" i="7"/>
  <c r="Y303" i="7"/>
  <c r="AH304" i="7"/>
  <c r="W304" i="7"/>
  <c r="AE543" i="7"/>
  <c r="H244" i="7"/>
  <c r="AQ304" i="7"/>
  <c r="AG157" i="7"/>
  <c r="X157" i="7"/>
  <c r="AR242" i="7"/>
  <c r="AL303" i="7"/>
  <c r="AT133" i="7"/>
  <c r="AM303" i="7"/>
  <c r="V304" i="7"/>
  <c r="J544" i="7"/>
  <c r="AJ303" i="7"/>
  <c r="V543" i="7"/>
  <c r="AT139" i="7"/>
  <c r="AL242" i="7"/>
  <c r="AT103" i="7"/>
  <c r="AT131" i="7"/>
  <c r="AT123" i="7"/>
  <c r="AB303" i="7"/>
  <c r="AF157" i="7"/>
  <c r="AK543" i="7"/>
  <c r="AC157" i="7"/>
  <c r="AT121" i="7"/>
  <c r="AB543" i="7"/>
  <c r="AH543" i="7"/>
  <c r="W303" i="7"/>
  <c r="D551" i="7"/>
  <c r="X303" i="7"/>
  <c r="H545" i="7"/>
  <c r="AI157" i="7"/>
  <c r="AS242" i="7"/>
  <c r="AT100" i="7"/>
  <c r="AB157" i="7"/>
  <c r="I305" i="7"/>
  <c r="AT144" i="7"/>
  <c r="AT90" i="7"/>
  <c r="AG543" i="7"/>
  <c r="Z304" i="7"/>
  <c r="AG304" i="7"/>
  <c r="AD304" i="7"/>
  <c r="AT463" i="7"/>
  <c r="AS304" i="7"/>
  <c r="J158" i="7"/>
  <c r="AT154" i="7"/>
  <c r="AJ157" i="7"/>
  <c r="AD242" i="7"/>
  <c r="AO242" i="7"/>
  <c r="AL157" i="7"/>
  <c r="AT114" i="7"/>
  <c r="AF242" i="7"/>
  <c r="AT107" i="7"/>
  <c r="AQ157" i="7"/>
  <c r="AM242" i="7"/>
  <c r="AI242" i="7"/>
  <c r="AA304" i="7"/>
  <c r="AJ543" i="7"/>
  <c r="V242" i="7"/>
  <c r="W543" i="7"/>
  <c r="AT148" i="7"/>
  <c r="F244" i="7"/>
  <c r="AT132" i="7"/>
  <c r="AE157" i="7"/>
  <c r="AT116" i="7"/>
  <c r="I158" i="7"/>
  <c r="AE304" i="7"/>
  <c r="J244" i="7"/>
  <c r="AI543" i="7"/>
  <c r="AM543" i="7"/>
  <c r="AT128" i="7"/>
  <c r="AT94" i="7"/>
  <c r="AJ304" i="7"/>
  <c r="AT153" i="7"/>
  <c r="AT156" i="7"/>
  <c r="AT98" i="7"/>
  <c r="AT125" i="7"/>
  <c r="AT93" i="7"/>
  <c r="Y242" i="7"/>
  <c r="AB304" i="7"/>
  <c r="X242" i="7"/>
  <c r="AQ242" i="7"/>
  <c r="AA303" i="7"/>
  <c r="AT304" i="7"/>
  <c r="AF303" i="7"/>
  <c r="AP304" i="7"/>
  <c r="AA157" i="7"/>
  <c r="AR543" i="7"/>
  <c r="AN157" i="7"/>
  <c r="AT104" i="7"/>
  <c r="AO304" i="7"/>
  <c r="V303" i="7"/>
  <c r="AN543" i="7"/>
  <c r="Y157" i="7"/>
  <c r="AN303" i="7"/>
  <c r="AC304" i="7"/>
  <c r="AH242" i="7"/>
  <c r="AH303" i="7"/>
  <c r="I545" i="7"/>
  <c r="AT145" i="7"/>
  <c r="AT108" i="7"/>
  <c r="AS543" i="7"/>
  <c r="AT152" i="7"/>
  <c r="AT137" i="7"/>
  <c r="I243" i="7"/>
  <c r="J243" i="7"/>
  <c r="I244" i="7"/>
  <c r="Z303" i="7"/>
  <c r="F546" i="7"/>
  <c r="AN242" i="7"/>
  <c r="AQ543" i="7"/>
  <c r="H243" i="7"/>
  <c r="AK242" i="7"/>
  <c r="AO303" i="7"/>
  <c r="V157" i="7"/>
  <c r="AT120" i="7"/>
  <c r="AM157" i="7"/>
  <c r="Z157" i="7"/>
  <c r="X304" i="7"/>
  <c r="AP543" i="7"/>
  <c r="AL543" i="7"/>
  <c r="AT157" i="7"/>
  <c r="AD157" i="7"/>
  <c r="AD543" i="7"/>
  <c r="AQ303" i="7"/>
  <c r="AI304" i="7"/>
  <c r="AT97" i="7"/>
  <c r="AT142" i="7"/>
  <c r="AS157" i="7"/>
  <c r="AT134" i="7"/>
  <c r="AA543" i="7"/>
  <c r="AA242" i="7"/>
  <c r="AT143" i="7"/>
  <c r="F306" i="7"/>
  <c r="U66" i="8" l="1"/>
  <c r="I65" i="8"/>
  <c r="AT708" i="7"/>
  <c r="AU56" i="7" s="1"/>
  <c r="AB696" i="7"/>
  <c r="AC44" i="7" s="1"/>
  <c r="AQ715" i="7"/>
  <c r="AR63" i="7" s="1"/>
  <c r="B552" i="7"/>
  <c r="Z64" i="7"/>
  <c r="Z716" i="7" s="1"/>
  <c r="AM38" i="7"/>
  <c r="AM690" i="7" s="1"/>
  <c r="AU6" i="7"/>
  <c r="B307" i="7"/>
  <c r="AT101" i="7"/>
  <c r="AT215" i="7"/>
  <c r="AT305" i="7"/>
  <c r="AT113" i="7"/>
  <c r="AT240" i="7"/>
  <c r="AT244" i="7"/>
  <c r="AT220" i="7"/>
  <c r="AT273" i="7"/>
  <c r="AM244" i="7"/>
  <c r="W545" i="7"/>
  <c r="AT228" i="7"/>
  <c r="AC158" i="7"/>
  <c r="AT512" i="7"/>
  <c r="AT535" i="7"/>
  <c r="AT268" i="7"/>
  <c r="AS545" i="7"/>
  <c r="AT283" i="7"/>
  <c r="AT298" i="7"/>
  <c r="W305" i="7"/>
  <c r="AT302" i="7"/>
  <c r="AT522" i="7"/>
  <c r="AO244" i="7"/>
  <c r="AS244" i="7"/>
  <c r="AT530" i="7"/>
  <c r="AT187" i="7"/>
  <c r="AC545" i="7"/>
  <c r="AJ545" i="7"/>
  <c r="AT203" i="7"/>
  <c r="Z244" i="7"/>
  <c r="AH243" i="7"/>
  <c r="AH545" i="7"/>
  <c r="AT525" i="7"/>
  <c r="AT295" i="7"/>
  <c r="AD305" i="7"/>
  <c r="AT191" i="7"/>
  <c r="AT183" i="7"/>
  <c r="AT494" i="7"/>
  <c r="AT155" i="7"/>
  <c r="AT186" i="7"/>
  <c r="AT296" i="7"/>
  <c r="J306" i="7"/>
  <c r="AT210" i="7"/>
  <c r="AT496" i="7"/>
  <c r="AI243" i="7"/>
  <c r="AT151" i="7"/>
  <c r="AM305" i="7"/>
  <c r="AE545" i="7"/>
  <c r="AT294" i="7"/>
  <c r="AT184" i="7"/>
  <c r="Z158" i="7"/>
  <c r="AS544" i="7"/>
  <c r="AT235" i="7"/>
  <c r="W158" i="7"/>
  <c r="AT199" i="7"/>
  <c r="AT276" i="7"/>
  <c r="AT532" i="7"/>
  <c r="AB545" i="7"/>
  <c r="AD244" i="7"/>
  <c r="AT105" i="7"/>
  <c r="AI544" i="7"/>
  <c r="AT524" i="7"/>
  <c r="AC544" i="7"/>
  <c r="AM158" i="7"/>
  <c r="AF243" i="7"/>
  <c r="AB544" i="7"/>
  <c r="AE305" i="7"/>
  <c r="AE244" i="7"/>
  <c r="AT269" i="7"/>
  <c r="X545" i="7"/>
  <c r="I546" i="7"/>
  <c r="AT545" i="7"/>
  <c r="AT303" i="7"/>
  <c r="AT504" i="7"/>
  <c r="AT500" i="7"/>
  <c r="AN243" i="7"/>
  <c r="AT497" i="7"/>
  <c r="AA544" i="7"/>
  <c r="AT233" i="7"/>
  <c r="AL243" i="7"/>
  <c r="AJ305" i="7"/>
  <c r="AT227" i="7"/>
  <c r="H546" i="7"/>
  <c r="AT518" i="7"/>
  <c r="AE544" i="7"/>
  <c r="AS158" i="7"/>
  <c r="AD545" i="7"/>
  <c r="AT224" i="7"/>
  <c r="AR158" i="7"/>
  <c r="AT289" i="7"/>
  <c r="AN158" i="7"/>
  <c r="AT221" i="7"/>
  <c r="AQ545" i="7"/>
  <c r="AK243" i="7"/>
  <c r="AT242" i="7"/>
  <c r="V158" i="7"/>
  <c r="AT502" i="7"/>
  <c r="AF544" i="7"/>
  <c r="AT196" i="7"/>
  <c r="AF545" i="7"/>
  <c r="AT523" i="7"/>
  <c r="AP545" i="7"/>
  <c r="J546" i="7"/>
  <c r="AT517" i="7"/>
  <c r="AT119" i="7"/>
  <c r="Y243" i="7"/>
  <c r="AT270" i="7"/>
  <c r="AT189" i="7"/>
  <c r="X544" i="7"/>
  <c r="AT205" i="7"/>
  <c r="D306" i="7"/>
  <c r="AF305" i="7"/>
  <c r="AQ243" i="7"/>
  <c r="AL545" i="7"/>
  <c r="AT265" i="7"/>
  <c r="AT209" i="7"/>
  <c r="AO305" i="7"/>
  <c r="AR243" i="7"/>
  <c r="AT511" i="7"/>
  <c r="AT527" i="7"/>
  <c r="AT212" i="7"/>
  <c r="AD158" i="7"/>
  <c r="Z305" i="7"/>
  <c r="AT149" i="7"/>
  <c r="AT234" i="7"/>
  <c r="AT505" i="7"/>
  <c r="AT297" i="7"/>
  <c r="AT238" i="7"/>
  <c r="AK544" i="7"/>
  <c r="AT229" i="7"/>
  <c r="AT534" i="7"/>
  <c r="D552" i="7"/>
  <c r="AT225" i="7"/>
  <c r="Y158" i="7"/>
  <c r="AG243" i="7"/>
  <c r="AR305" i="7"/>
  <c r="AT226" i="7"/>
  <c r="AT188" i="7"/>
  <c r="Z243" i="7"/>
  <c r="AT508" i="7"/>
  <c r="X243" i="7"/>
  <c r="AT498" i="7"/>
  <c r="AT280" i="7"/>
  <c r="AT521" i="7"/>
  <c r="AM544" i="7"/>
  <c r="AR244" i="7"/>
  <c r="AT514" i="7"/>
  <c r="AT284" i="7"/>
  <c r="D307" i="7"/>
  <c r="AT543" i="7"/>
  <c r="AT243" i="7"/>
  <c r="AB244" i="7"/>
  <c r="AT536" i="7"/>
  <c r="AA545" i="7"/>
  <c r="AT197" i="7"/>
  <c r="AT194" i="7"/>
  <c r="AT218" i="7"/>
  <c r="AM243" i="7"/>
  <c r="AT293" i="7"/>
  <c r="AT516" i="7"/>
  <c r="AJ544" i="7"/>
  <c r="AT495" i="7"/>
  <c r="AT266" i="7"/>
  <c r="AR545" i="7"/>
  <c r="AG545" i="7"/>
  <c r="AD243" i="7"/>
  <c r="AC244" i="7"/>
  <c r="AD544" i="7"/>
  <c r="AT300" i="7"/>
  <c r="AT239" i="7"/>
  <c r="AT158" i="7"/>
  <c r="AT278" i="7"/>
  <c r="AT509" i="7"/>
  <c r="AT222" i="7"/>
  <c r="AT249" i="7"/>
  <c r="AT272" i="7"/>
  <c r="X158" i="7"/>
  <c r="V305" i="7"/>
  <c r="Y244" i="7"/>
  <c r="AS305" i="7"/>
  <c r="AN545" i="7"/>
  <c r="AT519" i="7"/>
  <c r="AC243" i="7"/>
  <c r="AT214" i="7"/>
  <c r="H307" i="7"/>
  <c r="AJ244" i="7"/>
  <c r="X305" i="7"/>
  <c r="AT287" i="7"/>
  <c r="AE243" i="7"/>
  <c r="AP158" i="7"/>
  <c r="AT510" i="7"/>
  <c r="AT515" i="7"/>
  <c r="AT258" i="7"/>
  <c r="AT529" i="7"/>
  <c r="H306" i="7"/>
  <c r="AT506" i="7"/>
  <c r="AT195" i="7"/>
  <c r="AT202" i="7"/>
  <c r="AT192" i="7"/>
  <c r="AT213" i="7"/>
  <c r="AF244" i="7"/>
  <c r="AT277" i="7"/>
  <c r="AC305" i="7"/>
  <c r="AT200" i="7"/>
  <c r="AH544" i="7"/>
  <c r="AP244" i="7"/>
  <c r="AT533" i="7"/>
  <c r="AT539" i="7"/>
  <c r="V545" i="7"/>
  <c r="AT232" i="7"/>
  <c r="AT182" i="7"/>
  <c r="AI244" i="7"/>
  <c r="AP305" i="7"/>
  <c r="AT503" i="7"/>
  <c r="AK305" i="7"/>
  <c r="AT211" i="7"/>
  <c r="Z544" i="7"/>
  <c r="X244" i="7"/>
  <c r="AG305" i="7"/>
  <c r="AT285" i="7"/>
  <c r="AO158" i="7"/>
  <c r="AT499" i="7"/>
  <c r="Y545" i="7"/>
  <c r="AT288" i="7"/>
  <c r="Y305" i="7"/>
  <c r="AT147" i="7"/>
  <c r="AT513" i="7"/>
  <c r="AT279" i="7"/>
  <c r="AT140" i="7"/>
  <c r="AT544" i="7"/>
  <c r="AT526" i="7"/>
  <c r="AT537" i="7"/>
  <c r="AQ305" i="7"/>
  <c r="AT190" i="7"/>
  <c r="AG544" i="7"/>
  <c r="AA305" i="7"/>
  <c r="AT206" i="7"/>
  <c r="AA244" i="7"/>
  <c r="AS243" i="7"/>
  <c r="AT219" i="7"/>
  <c r="AQ544" i="7"/>
  <c r="AF158" i="7"/>
  <c r="AB158" i="7"/>
  <c r="AI545" i="7"/>
  <c r="AT111" i="7"/>
  <c r="AT201" i="7"/>
  <c r="AK158" i="7"/>
  <c r="AT193" i="7"/>
  <c r="AL158" i="7"/>
  <c r="AT185" i="7"/>
  <c r="AI158" i="7"/>
  <c r="AT208" i="7"/>
  <c r="AH305" i="7"/>
  <c r="AO545" i="7"/>
  <c r="AT542" i="7"/>
  <c r="AK545" i="7"/>
  <c r="AT217" i="7"/>
  <c r="AN544" i="7"/>
  <c r="AT286" i="7"/>
  <c r="F547" i="7"/>
  <c r="AN305" i="7"/>
  <c r="W544" i="7"/>
  <c r="AJ158" i="7"/>
  <c r="AT117" i="7"/>
  <c r="AM545" i="7"/>
  <c r="AO544" i="7"/>
  <c r="AT216" i="7"/>
  <c r="AT540" i="7"/>
  <c r="AH158" i="7"/>
  <c r="AB305" i="7"/>
  <c r="AG244" i="7"/>
  <c r="AA243" i="7"/>
  <c r="AT507" i="7"/>
  <c r="AT301" i="7"/>
  <c r="AT106" i="7"/>
  <c r="AA158" i="7"/>
  <c r="V244" i="7"/>
  <c r="AT254" i="7"/>
  <c r="AT274" i="7"/>
  <c r="AT520" i="7"/>
  <c r="AT290" i="7"/>
  <c r="AT230" i="7"/>
  <c r="AT282" i="7"/>
  <c r="AT292" i="7"/>
  <c r="AT109" i="7"/>
  <c r="W244" i="7"/>
  <c r="AP544" i="7"/>
  <c r="AT127" i="7"/>
  <c r="AO243" i="7"/>
  <c r="AT528" i="7"/>
  <c r="AH244" i="7"/>
  <c r="AT538" i="7"/>
  <c r="AT299" i="7"/>
  <c r="AL305" i="7"/>
  <c r="AT531" i="7"/>
  <c r="AT291" i="7"/>
  <c r="AT112" i="7"/>
  <c r="AG158" i="7"/>
  <c r="AT241" i="7"/>
  <c r="AB243" i="7"/>
  <c r="AP243" i="7"/>
  <c r="AT236" i="7"/>
  <c r="AQ244" i="7"/>
  <c r="I159" i="7"/>
  <c r="Z545" i="7"/>
  <c r="AN244" i="7"/>
  <c r="AT198" i="7"/>
  <c r="AT146" i="7"/>
  <c r="AT231" i="7"/>
  <c r="AK244" i="7"/>
  <c r="V544" i="7"/>
  <c r="AJ243" i="7"/>
  <c r="AT237" i="7"/>
  <c r="AT281" i="7"/>
  <c r="AT181" i="7"/>
  <c r="AT207" i="7"/>
  <c r="AL544" i="7"/>
  <c r="AT257" i="7"/>
  <c r="AT223" i="7"/>
  <c r="F159" i="7"/>
  <c r="AT141" i="7"/>
  <c r="AT250" i="7"/>
  <c r="V243" i="7"/>
  <c r="AI305" i="7"/>
  <c r="AL244" i="7"/>
  <c r="AE158" i="7"/>
  <c r="AT275" i="7"/>
  <c r="F307" i="7"/>
  <c r="W243" i="7"/>
  <c r="H159" i="7"/>
  <c r="AT271" i="7"/>
  <c r="AT267" i="7"/>
  <c r="AR544" i="7"/>
  <c r="AQ158" i="7"/>
  <c r="AT501" i="7"/>
  <c r="AT204" i="7"/>
  <c r="Y544" i="7"/>
  <c r="AT541" i="7"/>
  <c r="U67" i="8" l="1"/>
  <c r="I66" i="8"/>
  <c r="AU79" i="7"/>
  <c r="AU731" i="7" s="1"/>
  <c r="AC696" i="7"/>
  <c r="AD44" i="7" s="1"/>
  <c r="AR715" i="7"/>
  <c r="AS63" i="7" s="1"/>
  <c r="AT713" i="7"/>
  <c r="AU61" i="7" s="1"/>
  <c r="AT688" i="7"/>
  <c r="AU36" i="7" s="1"/>
  <c r="AT714" i="7"/>
  <c r="AU62" i="7" s="1"/>
  <c r="AT689" i="7"/>
  <c r="AU37" i="7" s="1"/>
  <c r="B553" i="7"/>
  <c r="AA64" i="7"/>
  <c r="AA716" i="7" s="1"/>
  <c r="AN38" i="7"/>
  <c r="AN690" i="7" s="1"/>
  <c r="V691" i="7"/>
  <c r="AU7" i="7"/>
  <c r="B308" i="7"/>
  <c r="AS546" i="7"/>
  <c r="AT306" i="7"/>
  <c r="I307" i="7"/>
  <c r="AU140" i="7"/>
  <c r="F160" i="7"/>
  <c r="AM306" i="7"/>
  <c r="AH546" i="7"/>
  <c r="AI546" i="7"/>
  <c r="AU150" i="7"/>
  <c r="AD306" i="7"/>
  <c r="AN306" i="7"/>
  <c r="AU506" i="7"/>
  <c r="F308" i="7"/>
  <c r="AU99" i="7"/>
  <c r="AC306" i="7"/>
  <c r="Z306" i="7"/>
  <c r="AJ546" i="7"/>
  <c r="AL546" i="7"/>
  <c r="AO546" i="7"/>
  <c r="X546" i="7"/>
  <c r="V306" i="7"/>
  <c r="AK546" i="7"/>
  <c r="AU90" i="7"/>
  <c r="AU536" i="7"/>
  <c r="AE546" i="7"/>
  <c r="D553" i="7"/>
  <c r="AR546" i="7"/>
  <c r="AG306" i="7"/>
  <c r="AC546" i="7"/>
  <c r="AU147" i="7"/>
  <c r="AU299" i="7"/>
  <c r="H547" i="7"/>
  <c r="AU104" i="7"/>
  <c r="J160" i="7"/>
  <c r="AQ546" i="7"/>
  <c r="AM546" i="7"/>
  <c r="AP306" i="7"/>
  <c r="I160" i="7"/>
  <c r="AU113" i="7"/>
  <c r="AG546" i="7"/>
  <c r="J159" i="7"/>
  <c r="Y306" i="7"/>
  <c r="AB306" i="7"/>
  <c r="W546" i="7"/>
  <c r="AH306" i="7"/>
  <c r="AI306" i="7"/>
  <c r="W306" i="7"/>
  <c r="AE306" i="7"/>
  <c r="AU123" i="7"/>
  <c r="AU240" i="7"/>
  <c r="AN546" i="7"/>
  <c r="AP546" i="7"/>
  <c r="AU154" i="7"/>
  <c r="AD546" i="7"/>
  <c r="AR306" i="7"/>
  <c r="AK306" i="7"/>
  <c r="V546" i="7"/>
  <c r="AJ306" i="7"/>
  <c r="AF546" i="7"/>
  <c r="AA546" i="7"/>
  <c r="AB546" i="7"/>
  <c r="AU134" i="7"/>
  <c r="AU306" i="7"/>
  <c r="AU151" i="7"/>
  <c r="X306" i="7"/>
  <c r="I547" i="7"/>
  <c r="H160" i="7"/>
  <c r="AA306" i="7"/>
  <c r="AT546" i="7"/>
  <c r="AL306" i="7"/>
  <c r="AQ306" i="7"/>
  <c r="AF306" i="7"/>
  <c r="AO306" i="7"/>
  <c r="F548" i="7"/>
  <c r="AU139" i="7"/>
  <c r="AU100" i="7"/>
  <c r="AU535" i="7"/>
  <c r="Z546" i="7"/>
  <c r="Y546" i="7"/>
  <c r="AS306" i="7"/>
  <c r="AU494" i="7"/>
  <c r="D308" i="7"/>
  <c r="U68" i="8" l="1"/>
  <c r="I67" i="8"/>
  <c r="AU708" i="7"/>
  <c r="AV56" i="7" s="1"/>
  <c r="AD696" i="7"/>
  <c r="AE44" i="7" s="1"/>
  <c r="AS715" i="7"/>
  <c r="AT63" i="7" s="1"/>
  <c r="B554" i="7"/>
  <c r="AB64" i="7"/>
  <c r="AB716" i="7" s="1"/>
  <c r="AO38" i="7"/>
  <c r="AO690" i="7" s="1"/>
  <c r="W39" i="7"/>
  <c r="W691" i="7" s="1"/>
  <c r="AV6" i="7"/>
  <c r="B309" i="7"/>
  <c r="AU138" i="7"/>
  <c r="AU93" i="7"/>
  <c r="AU187" i="7"/>
  <c r="AU527" i="7"/>
  <c r="AU185" i="7"/>
  <c r="J307" i="7"/>
  <c r="AU495" i="7"/>
  <c r="W160" i="7"/>
  <c r="AU538" i="7"/>
  <c r="AU213" i="7"/>
  <c r="AU545" i="7"/>
  <c r="AU537" i="7"/>
  <c r="AU220" i="7"/>
  <c r="AU118" i="7"/>
  <c r="AU234" i="7"/>
  <c r="AF159" i="7"/>
  <c r="AU496" i="7"/>
  <c r="Y159" i="7"/>
  <c r="AU204" i="7"/>
  <c r="I308" i="7"/>
  <c r="AU152" i="7"/>
  <c r="AU96" i="7"/>
  <c r="AU108" i="7"/>
  <c r="V160" i="7"/>
  <c r="AU193" i="7"/>
  <c r="AM160" i="7"/>
  <c r="AU295" i="7"/>
  <c r="AU195" i="7"/>
  <c r="AU508" i="7"/>
  <c r="AU543" i="7"/>
  <c r="AU236" i="7"/>
  <c r="AU110" i="7"/>
  <c r="AU272" i="7"/>
  <c r="AU198" i="7"/>
  <c r="AU144" i="7"/>
  <c r="AS160" i="7"/>
  <c r="AC160" i="7"/>
  <c r="AU202" i="7"/>
  <c r="AU128" i="7"/>
  <c r="AU239" i="7"/>
  <c r="AU500" i="7"/>
  <c r="AU189" i="7"/>
  <c r="AU200" i="7"/>
  <c r="AU463" i="7"/>
  <c r="AU109" i="7"/>
  <c r="AU201" i="7"/>
  <c r="AU155" i="7"/>
  <c r="AU532" i="7"/>
  <c r="AU530" i="7"/>
  <c r="AU269" i="7"/>
  <c r="AU230" i="7"/>
  <c r="AU148" i="7"/>
  <c r="AU132" i="7"/>
  <c r="AU278" i="7"/>
  <c r="AU271" i="7"/>
  <c r="AU237" i="7"/>
  <c r="AU523" i="7"/>
  <c r="AU243" i="7"/>
  <c r="AU216" i="7"/>
  <c r="AA159" i="7"/>
  <c r="AU107" i="7"/>
  <c r="I548" i="7"/>
  <c r="H161" i="7"/>
  <c r="AG160" i="7"/>
  <c r="Z159" i="7"/>
  <c r="AU225" i="7"/>
  <c r="AU209" i="7"/>
  <c r="AU124" i="7"/>
  <c r="AU281" i="7"/>
  <c r="AP160" i="7"/>
  <c r="AU287" i="7"/>
  <c r="AJ159" i="7"/>
  <c r="AU497" i="7"/>
  <c r="AU122" i="7"/>
  <c r="AU270" i="7"/>
  <c r="AU117" i="7"/>
  <c r="AU218" i="7"/>
  <c r="AU158" i="7"/>
  <c r="X160" i="7"/>
  <c r="AU531" i="7"/>
  <c r="AU522" i="7"/>
  <c r="AI159" i="7"/>
  <c r="AU182" i="7"/>
  <c r="AU305" i="7"/>
  <c r="AU227" i="7"/>
  <c r="AU142" i="7"/>
  <c r="AU222" i="7"/>
  <c r="AU226" i="7"/>
  <c r="D554" i="7"/>
  <c r="AL159" i="7"/>
  <c r="AU143" i="7"/>
  <c r="AU126" i="7"/>
  <c r="AO159" i="7"/>
  <c r="AU112" i="7"/>
  <c r="AE159" i="7"/>
  <c r="AU186" i="7"/>
  <c r="AU214" i="7"/>
  <c r="AU274" i="7"/>
  <c r="AU542" i="7"/>
  <c r="AH160" i="7"/>
  <c r="AT159" i="7"/>
  <c r="AU199" i="7"/>
  <c r="AU212" i="7"/>
  <c r="AU159" i="7"/>
  <c r="AU544" i="7"/>
  <c r="AU304" i="7"/>
  <c r="AU541" i="7"/>
  <c r="AU258" i="7"/>
  <c r="W159" i="7"/>
  <c r="AU127" i="7"/>
  <c r="AF160" i="7"/>
  <c r="AU268" i="7"/>
  <c r="AU238" i="7"/>
  <c r="AU232" i="7"/>
  <c r="AU192" i="7"/>
  <c r="AU194" i="7"/>
  <c r="AK160" i="7"/>
  <c r="AU94" i="7"/>
  <c r="AU211" i="7"/>
  <c r="AU250" i="7"/>
  <c r="AU106" i="7"/>
  <c r="AU241" i="7"/>
  <c r="Y160" i="7"/>
  <c r="AU273" i="7"/>
  <c r="AU288" i="7"/>
  <c r="AU235" i="7"/>
  <c r="AU296" i="7"/>
  <c r="AU111" i="7"/>
  <c r="AU280" i="7"/>
  <c r="AR160" i="7"/>
  <c r="AE160" i="7"/>
  <c r="AU223" i="7"/>
  <c r="AU526" i="7"/>
  <c r="AU116" i="7"/>
  <c r="AU507" i="7"/>
  <c r="I161" i="7"/>
  <c r="AS159" i="7"/>
  <c r="AU215" i="7"/>
  <c r="AU277" i="7"/>
  <c r="AU529" i="7"/>
  <c r="AU520" i="7"/>
  <c r="AU518" i="7"/>
  <c r="AU504" i="7"/>
  <c r="AU511" i="7"/>
  <c r="AU293" i="7"/>
  <c r="J308" i="7"/>
  <c r="AU156" i="7"/>
  <c r="AU210" i="7"/>
  <c r="F549" i="7"/>
  <c r="AU103" i="7"/>
  <c r="AU283" i="7"/>
  <c r="J547" i="7"/>
  <c r="AU546" i="7"/>
  <c r="AU517" i="7"/>
  <c r="AU282" i="7"/>
  <c r="AK159" i="7"/>
  <c r="AU141" i="7"/>
  <c r="H308" i="7"/>
  <c r="AB159" i="7"/>
  <c r="AU300" i="7"/>
  <c r="AU184" i="7"/>
  <c r="AO160" i="7"/>
  <c r="AU228" i="7"/>
  <c r="AU303" i="7"/>
  <c r="AU153" i="7"/>
  <c r="AR159" i="7"/>
  <c r="AU98" i="7"/>
  <c r="AC159" i="7"/>
  <c r="AU509" i="7"/>
  <c r="AU146" i="7"/>
  <c r="AU129" i="7"/>
  <c r="AU298" i="7"/>
  <c r="AD159" i="7"/>
  <c r="AU97" i="7"/>
  <c r="AU196" i="7"/>
  <c r="AU519" i="7"/>
  <c r="AU181" i="7"/>
  <c r="X159" i="7"/>
  <c r="AU125" i="7"/>
  <c r="AU540" i="7"/>
  <c r="AU516" i="7"/>
  <c r="AU207" i="7"/>
  <c r="AU267" i="7"/>
  <c r="AU203" i="7"/>
  <c r="AU294" i="7"/>
  <c r="AU183" i="7"/>
  <c r="AU539" i="7"/>
  <c r="AU188" i="7"/>
  <c r="AU205" i="7"/>
  <c r="AU505" i="7"/>
  <c r="AU133" i="7"/>
  <c r="AU95" i="7"/>
  <c r="AU528" i="7"/>
  <c r="AU114" i="7"/>
  <c r="AU301" i="7"/>
  <c r="AU514" i="7"/>
  <c r="AU524" i="7"/>
  <c r="AU276" i="7"/>
  <c r="AU512" i="7"/>
  <c r="AU279" i="7"/>
  <c r="AU297" i="7"/>
  <c r="AU130" i="7"/>
  <c r="AU521" i="7"/>
  <c r="AU275" i="7"/>
  <c r="AI160" i="7"/>
  <c r="AU513" i="7"/>
  <c r="Z160" i="7"/>
  <c r="AU191" i="7"/>
  <c r="AU515" i="7"/>
  <c r="AU149" i="7"/>
  <c r="AU503" i="7"/>
  <c r="AU291" i="7"/>
  <c r="AU145" i="7"/>
  <c r="AU525" i="7"/>
  <c r="AU501" i="7"/>
  <c r="AU302" i="7"/>
  <c r="AU105" i="7"/>
  <c r="AU292" i="7"/>
  <c r="AU217" i="7"/>
  <c r="AB160" i="7"/>
  <c r="AU534" i="7"/>
  <c r="AU266" i="7"/>
  <c r="AL160" i="7"/>
  <c r="AM159" i="7"/>
  <c r="AQ160" i="7"/>
  <c r="AQ159" i="7"/>
  <c r="AU160" i="7"/>
  <c r="AU120" i="7"/>
  <c r="AU229" i="7"/>
  <c r="AU101" i="7"/>
  <c r="AU219" i="7"/>
  <c r="AN159" i="7"/>
  <c r="AU121" i="7"/>
  <c r="AU289" i="7"/>
  <c r="AU254" i="7"/>
  <c r="AU231" i="7"/>
  <c r="AP159" i="7"/>
  <c r="H548" i="7"/>
  <c r="AU137" i="7"/>
  <c r="AU285" i="7"/>
  <c r="AU499" i="7"/>
  <c r="AJ160" i="7"/>
  <c r="AU233" i="7"/>
  <c r="AU190" i="7"/>
  <c r="AU249" i="7"/>
  <c r="AU224" i="7"/>
  <c r="AU119" i="7"/>
  <c r="AA160" i="7"/>
  <c r="AU131" i="7"/>
  <c r="AU510" i="7"/>
  <c r="AU197" i="7"/>
  <c r="AG159" i="7"/>
  <c r="AH159" i="7"/>
  <c r="AU157" i="7"/>
  <c r="AT160" i="7"/>
  <c r="AU102" i="7"/>
  <c r="AU208" i="7"/>
  <c r="AU115" i="7"/>
  <c r="AD160" i="7"/>
  <c r="D309" i="7"/>
  <c r="AU206" i="7"/>
  <c r="AU290" i="7"/>
  <c r="F161" i="7"/>
  <c r="AU533" i="7"/>
  <c r="AU265" i="7"/>
  <c r="AU498" i="7"/>
  <c r="AU221" i="7"/>
  <c r="V159" i="7"/>
  <c r="AU244" i="7"/>
  <c r="AU242" i="7"/>
  <c r="AU284" i="7"/>
  <c r="AU257" i="7"/>
  <c r="AU502" i="7"/>
  <c r="AN160" i="7"/>
  <c r="AU286" i="7"/>
  <c r="U69" i="8" l="1"/>
  <c r="I68" i="8"/>
  <c r="AV79" i="7"/>
  <c r="AV731" i="7" s="1"/>
  <c r="AE696" i="7"/>
  <c r="AF44" i="7" s="1"/>
  <c r="AT715" i="7"/>
  <c r="AU63" i="7" s="1"/>
  <c r="AU689" i="7"/>
  <c r="AV37" i="7" s="1"/>
  <c r="W30" i="7"/>
  <c r="W682" i="7" s="1"/>
  <c r="X30" i="7" s="1"/>
  <c r="X682" i="7" s="1"/>
  <c r="Y30" i="7" s="1"/>
  <c r="Y682" i="7" s="1"/>
  <c r="Z30" i="7" s="1"/>
  <c r="Z682" i="7" s="1"/>
  <c r="AA30" i="7" s="1"/>
  <c r="AA682" i="7" s="1"/>
  <c r="AB30" i="7" s="1"/>
  <c r="AB682" i="7" s="1"/>
  <c r="AC30" i="7" s="1"/>
  <c r="AC682" i="7" s="1"/>
  <c r="AD30" i="7" s="1"/>
  <c r="AD682" i="7" s="1"/>
  <c r="AE30" i="7" s="1"/>
  <c r="AE682" i="7" s="1"/>
  <c r="AF30" i="7" s="1"/>
  <c r="AF682" i="7" s="1"/>
  <c r="AG30" i="7" s="1"/>
  <c r="AG682" i="7" s="1"/>
  <c r="AH30" i="7" s="1"/>
  <c r="AH682" i="7" s="1"/>
  <c r="AI30" i="7" s="1"/>
  <c r="AI682" i="7" s="1"/>
  <c r="AJ30" i="7" s="1"/>
  <c r="AJ682" i="7" s="1"/>
  <c r="AK30" i="7" s="1"/>
  <c r="AK682" i="7" s="1"/>
  <c r="AL30" i="7" s="1"/>
  <c r="AL682" i="7" s="1"/>
  <c r="AM30" i="7" s="1"/>
  <c r="AM682" i="7" s="1"/>
  <c r="AN30" i="7" s="1"/>
  <c r="AN682" i="7" s="1"/>
  <c r="AO30" i="7" s="1"/>
  <c r="AO682" i="7" s="1"/>
  <c r="AP30" i="7" s="1"/>
  <c r="AP682" i="7" s="1"/>
  <c r="AQ30" i="7" s="1"/>
  <c r="AQ682" i="7" s="1"/>
  <c r="AR30" i="7" s="1"/>
  <c r="AR682" i="7" s="1"/>
  <c r="AS30" i="7" s="1"/>
  <c r="AS682" i="7" s="1"/>
  <c r="AT30" i="7" s="1"/>
  <c r="AT682" i="7" s="1"/>
  <c r="AU30" i="7" s="1"/>
  <c r="AU682" i="7" s="1"/>
  <c r="AV30" i="7" s="1"/>
  <c r="B555" i="7"/>
  <c r="AU688" i="7"/>
  <c r="AV36" i="7" s="1"/>
  <c r="AU713" i="7"/>
  <c r="AV61" i="7" s="1"/>
  <c r="AU714" i="7"/>
  <c r="AV62" i="7" s="1"/>
  <c r="AC64" i="7"/>
  <c r="AC716" i="7" s="1"/>
  <c r="X39" i="7"/>
  <c r="X691" i="7" s="1"/>
  <c r="AP38" i="7"/>
  <c r="AP690" i="7" s="1"/>
  <c r="AV7" i="7"/>
  <c r="B310" i="7"/>
  <c r="W308" i="7"/>
  <c r="AO308" i="7"/>
  <c r="AR547" i="7"/>
  <c r="H549" i="7"/>
  <c r="AM308" i="7"/>
  <c r="J309" i="7"/>
  <c r="V547" i="7"/>
  <c r="AS307" i="7"/>
  <c r="X547" i="7"/>
  <c r="AU308" i="7"/>
  <c r="AG308" i="7"/>
  <c r="AA547" i="7"/>
  <c r="AU307" i="7"/>
  <c r="I309" i="7"/>
  <c r="J162" i="7"/>
  <c r="AN547" i="7"/>
  <c r="AC547" i="7"/>
  <c r="H162" i="7"/>
  <c r="AA308" i="7"/>
  <c r="Y308" i="7"/>
  <c r="AQ308" i="7"/>
  <c r="AB547" i="7"/>
  <c r="AT307" i="7"/>
  <c r="H309" i="7"/>
  <c r="AQ547" i="7"/>
  <c r="AC308" i="7"/>
  <c r="J161" i="7"/>
  <c r="D310" i="7"/>
  <c r="AQ307" i="7"/>
  <c r="AK307" i="7"/>
  <c r="AM307" i="7"/>
  <c r="W547" i="7"/>
  <c r="AJ308" i="7"/>
  <c r="W307" i="7"/>
  <c r="AC307" i="7"/>
  <c r="AD547" i="7"/>
  <c r="AG307" i="7"/>
  <c r="Y547" i="7"/>
  <c r="AK547" i="7"/>
  <c r="AF307" i="7"/>
  <c r="F309" i="7"/>
  <c r="AD307" i="7"/>
  <c r="V308" i="7"/>
  <c r="AE547" i="7"/>
  <c r="X307" i="7"/>
  <c r="Z547" i="7"/>
  <c r="AO307" i="7"/>
  <c r="AR307" i="7"/>
  <c r="Z307" i="7"/>
  <c r="AN308" i="7"/>
  <c r="AH308" i="7"/>
  <c r="AH547" i="7"/>
  <c r="I162" i="7"/>
  <c r="X308" i="7"/>
  <c r="I549" i="7"/>
  <c r="AE308" i="7"/>
  <c r="AJ547" i="7"/>
  <c r="AL307" i="7"/>
  <c r="AU547" i="7"/>
  <c r="AI307" i="7"/>
  <c r="AL308" i="7"/>
  <c r="AA307" i="7"/>
  <c r="J548" i="7"/>
  <c r="AL547" i="7"/>
  <c r="AT547" i="7"/>
  <c r="AB308" i="7"/>
  <c r="Y307" i="7"/>
  <c r="AG547" i="7"/>
  <c r="AF308" i="7"/>
  <c r="AV90" i="7"/>
  <c r="AI547" i="7"/>
  <c r="AJ307" i="7"/>
  <c r="AK308" i="7"/>
  <c r="AP547" i="7"/>
  <c r="D555" i="7"/>
  <c r="AI308" i="7"/>
  <c r="AN307" i="7"/>
  <c r="AS308" i="7"/>
  <c r="H310" i="7"/>
  <c r="AB307" i="7"/>
  <c r="AD308" i="7"/>
  <c r="AT308" i="7"/>
  <c r="AM547" i="7"/>
  <c r="AP308" i="7"/>
  <c r="AH307" i="7"/>
  <c r="AP307" i="7"/>
  <c r="AE307" i="7"/>
  <c r="Z308" i="7"/>
  <c r="V307" i="7"/>
  <c r="AO547" i="7"/>
  <c r="F550" i="7"/>
  <c r="AF547" i="7"/>
  <c r="AR308" i="7"/>
  <c r="AS547" i="7"/>
  <c r="F162" i="7"/>
  <c r="AV307" i="7"/>
  <c r="U70" i="8" l="1"/>
  <c r="I69" i="8"/>
  <c r="AV708" i="7"/>
  <c r="AW56" i="7" s="1"/>
  <c r="AF696" i="7"/>
  <c r="AG44" i="7" s="1"/>
  <c r="AU715" i="7"/>
  <c r="AV63" i="7" s="1"/>
  <c r="B556" i="7"/>
  <c r="AD64" i="7"/>
  <c r="AD716" i="7" s="1"/>
  <c r="AQ38" i="7"/>
  <c r="AQ690" i="7" s="1"/>
  <c r="Y39" i="7"/>
  <c r="Y691" i="7" s="1"/>
  <c r="AW6" i="7"/>
  <c r="B311" i="7"/>
  <c r="AH161" i="7"/>
  <c r="AV218" i="7"/>
  <c r="I310" i="7"/>
  <c r="AV534" i="7"/>
  <c r="AV98" i="7"/>
  <c r="AV159" i="7"/>
  <c r="AV524" i="7"/>
  <c r="AV267" i="7"/>
  <c r="AV223" i="7"/>
  <c r="Z161" i="7"/>
  <c r="AV213" i="7"/>
  <c r="AV509" i="7"/>
  <c r="AV160" i="7"/>
  <c r="AV540" i="7"/>
  <c r="AV522" i="7"/>
  <c r="AV235" i="7"/>
  <c r="X161" i="7"/>
  <c r="AV233" i="7"/>
  <c r="AB162" i="7"/>
  <c r="AV293" i="7"/>
  <c r="AT161" i="7"/>
  <c r="AV99" i="7"/>
  <c r="AV545" i="7"/>
  <c r="AV109" i="7"/>
  <c r="AE162" i="7"/>
  <c r="AV207" i="7"/>
  <c r="AV496" i="7"/>
  <c r="AF162" i="7"/>
  <c r="AV204" i="7"/>
  <c r="AV153" i="7"/>
  <c r="AF548" i="7"/>
  <c r="AV137" i="7"/>
  <c r="AS548" i="7"/>
  <c r="AV241" i="7"/>
  <c r="AV111" i="7"/>
  <c r="AV228" i="7"/>
  <c r="AC548" i="7"/>
  <c r="J163" i="7"/>
  <c r="AV130" i="7"/>
  <c r="AV294" i="7"/>
  <c r="AV129" i="7"/>
  <c r="AV244" i="7"/>
  <c r="AV94" i="7"/>
  <c r="W548" i="7"/>
  <c r="AV296" i="7"/>
  <c r="AV518" i="7"/>
  <c r="F163" i="7"/>
  <c r="AV543" i="7"/>
  <c r="AV250" i="7"/>
  <c r="AQ161" i="7"/>
  <c r="AV463" i="7"/>
  <c r="V309" i="7"/>
  <c r="AV506" i="7"/>
  <c r="AI548" i="7"/>
  <c r="AV151" i="7"/>
  <c r="AV282" i="7"/>
  <c r="AV272" i="7"/>
  <c r="AV148" i="7"/>
  <c r="AV230" i="7"/>
  <c r="AV531" i="7"/>
  <c r="AV298" i="7"/>
  <c r="W161" i="7"/>
  <c r="AV219" i="7"/>
  <c r="AV162" i="7"/>
  <c r="D311" i="7"/>
  <c r="AV95" i="7"/>
  <c r="AV232" i="7"/>
  <c r="AV202" i="7"/>
  <c r="AV113" i="7"/>
  <c r="AV203" i="7"/>
  <c r="AV158" i="7"/>
  <c r="AV309" i="7"/>
  <c r="AV538" i="7"/>
  <c r="AE309" i="7"/>
  <c r="AV243" i="7"/>
  <c r="AV122" i="7"/>
  <c r="AV145" i="7"/>
  <c r="AG162" i="7"/>
  <c r="AJ309" i="7"/>
  <c r="AR162" i="7"/>
  <c r="AV206" i="7"/>
  <c r="AV118" i="7"/>
  <c r="Z309" i="7"/>
  <c r="AI161" i="7"/>
  <c r="AV149" i="7"/>
  <c r="AV510" i="7"/>
  <c r="AV505" i="7"/>
  <c r="AV131" i="7"/>
  <c r="AV265" i="7"/>
  <c r="AV143" i="7"/>
  <c r="AS161" i="7"/>
  <c r="AV100" i="7"/>
  <c r="AV220" i="7"/>
  <c r="AV101" i="7"/>
  <c r="AV103" i="7"/>
  <c r="X309" i="7"/>
  <c r="AC162" i="7"/>
  <c r="AV292" i="7"/>
  <c r="AV544" i="7"/>
  <c r="V548" i="7"/>
  <c r="AV270" i="7"/>
  <c r="AV140" i="7"/>
  <c r="AJ548" i="7"/>
  <c r="Z162" i="7"/>
  <c r="AV181" i="7"/>
  <c r="AA548" i="7"/>
  <c r="AV542" i="7"/>
  <c r="AP162" i="7"/>
  <c r="AV132" i="7"/>
  <c r="AV110" i="7"/>
  <c r="AJ162" i="7"/>
  <c r="AB548" i="7"/>
  <c r="AV257" i="7"/>
  <c r="AV225" i="7"/>
  <c r="AV227" i="7"/>
  <c r="AV238" i="7"/>
  <c r="AV182" i="7"/>
  <c r="AV184" i="7"/>
  <c r="F311" i="7"/>
  <c r="AV519" i="7"/>
  <c r="AV511" i="7"/>
  <c r="AV229" i="7"/>
  <c r="Y309" i="7"/>
  <c r="AV115" i="7"/>
  <c r="AV234" i="7"/>
  <c r="AV199" i="7"/>
  <c r="AV284" i="7"/>
  <c r="AV240" i="7"/>
  <c r="AV141" i="7"/>
  <c r="AV535" i="7"/>
  <c r="AG161" i="7"/>
  <c r="AV197" i="7"/>
  <c r="AD161" i="7"/>
  <c r="AO162" i="7"/>
  <c r="AM161" i="7"/>
  <c r="AV497" i="7"/>
  <c r="AV536" i="7"/>
  <c r="AV224" i="7"/>
  <c r="AB161" i="7"/>
  <c r="AV134" i="7"/>
  <c r="AV299" i="7"/>
  <c r="AV279" i="7"/>
  <c r="AD309" i="7"/>
  <c r="AV504" i="7"/>
  <c r="AL162" i="7"/>
  <c r="AV185" i="7"/>
  <c r="AM309" i="7"/>
  <c r="AM162" i="7"/>
  <c r="AV271" i="7"/>
  <c r="F310" i="7"/>
  <c r="AV500" i="7"/>
  <c r="AV93" i="7"/>
  <c r="AM548" i="7"/>
  <c r="AV116" i="7"/>
  <c r="AB309" i="7"/>
  <c r="AV274" i="7"/>
  <c r="AI309" i="7"/>
  <c r="AV513" i="7"/>
  <c r="AD548" i="7"/>
  <c r="AV216" i="7"/>
  <c r="AV106" i="7"/>
  <c r="AF309" i="7"/>
  <c r="AV214" i="7"/>
  <c r="AK161" i="7"/>
  <c r="AP161" i="7"/>
  <c r="AI162" i="7"/>
  <c r="AV286" i="7"/>
  <c r="AU548" i="7"/>
  <c r="AV520" i="7"/>
  <c r="AV196" i="7"/>
  <c r="AU309" i="7"/>
  <c r="AF161" i="7"/>
  <c r="AV242" i="7"/>
  <c r="AV515" i="7"/>
  <c r="AV301" i="7"/>
  <c r="AV521" i="7"/>
  <c r="AO161" i="7"/>
  <c r="AV217" i="7"/>
  <c r="AT162" i="7"/>
  <c r="AV154" i="7"/>
  <c r="AV192" i="7"/>
  <c r="AK309" i="7"/>
  <c r="AV525" i="7"/>
  <c r="AV527" i="7"/>
  <c r="AV526" i="7"/>
  <c r="AV548" i="7"/>
  <c r="AV523" i="7"/>
  <c r="AV189" i="7"/>
  <c r="AV303" i="7"/>
  <c r="AV133" i="7"/>
  <c r="AV302" i="7"/>
  <c r="AV501" i="7"/>
  <c r="Z548" i="7"/>
  <c r="AV495" i="7"/>
  <c r="AV155" i="7"/>
  <c r="AV190" i="7"/>
  <c r="AN162" i="7"/>
  <c r="AV508" i="7"/>
  <c r="AS162" i="7"/>
  <c r="AD162" i="7"/>
  <c r="AV285" i="7"/>
  <c r="AV512" i="7"/>
  <c r="AO309" i="7"/>
  <c r="AH162" i="7"/>
  <c r="AV254" i="7"/>
  <c r="AV514" i="7"/>
  <c r="AV105" i="7"/>
  <c r="AV283" i="7"/>
  <c r="AV291" i="7"/>
  <c r="AV195" i="7"/>
  <c r="AV108" i="7"/>
  <c r="W309" i="7"/>
  <c r="AV102" i="7"/>
  <c r="AV236" i="7"/>
  <c r="AV499" i="7"/>
  <c r="AV123" i="7"/>
  <c r="AR309" i="7"/>
  <c r="AV96" i="7"/>
  <c r="AK548" i="7"/>
  <c r="AN161" i="7"/>
  <c r="AV211" i="7"/>
  <c r="AV186" i="7"/>
  <c r="AV183" i="7"/>
  <c r="AV144" i="7"/>
  <c r="AV157" i="7"/>
  <c r="AV127" i="7"/>
  <c r="AV114" i="7"/>
  <c r="V161" i="7"/>
  <c r="AV276" i="7"/>
  <c r="AV289" i="7"/>
  <c r="AP548" i="7"/>
  <c r="AV194" i="7"/>
  <c r="AV306" i="7"/>
  <c r="AV530" i="7"/>
  <c r="AH548" i="7"/>
  <c r="D556" i="7"/>
  <c r="AV502" i="7"/>
  <c r="AL548" i="7"/>
  <c r="AV147" i="7"/>
  <c r="AV142" i="7"/>
  <c r="AV226" i="7"/>
  <c r="AU161" i="7"/>
  <c r="AV308" i="7"/>
  <c r="AV249" i="7"/>
  <c r="AV280" i="7"/>
  <c r="AE161" i="7"/>
  <c r="AV200" i="7"/>
  <c r="AV281" i="7"/>
  <c r="AV112" i="7"/>
  <c r="AV121" i="7"/>
  <c r="AQ162" i="7"/>
  <c r="AV208" i="7"/>
  <c r="AT548" i="7"/>
  <c r="AV221" i="7"/>
  <c r="AH309" i="7"/>
  <c r="AT309" i="7"/>
  <c r="AV161" i="7"/>
  <c r="AL161" i="7"/>
  <c r="AV239" i="7"/>
  <c r="AV278" i="7"/>
  <c r="AV529" i="7"/>
  <c r="AV268" i="7"/>
  <c r="AV290" i="7"/>
  <c r="AV269" i="7"/>
  <c r="AE548" i="7"/>
  <c r="Y161" i="7"/>
  <c r="AV188" i="7"/>
  <c r="AV266" i="7"/>
  <c r="AV297" i="7"/>
  <c r="AV304" i="7"/>
  <c r="AV533" i="7"/>
  <c r="AV237" i="7"/>
  <c r="AV507" i="7"/>
  <c r="W162" i="7"/>
  <c r="AV295" i="7"/>
  <c r="AL309" i="7"/>
  <c r="H550" i="7"/>
  <c r="AJ161" i="7"/>
  <c r="AQ548" i="7"/>
  <c r="AK162" i="7"/>
  <c r="Y548" i="7"/>
  <c r="AV146" i="7"/>
  <c r="AN309" i="7"/>
  <c r="AC161" i="7"/>
  <c r="AV117" i="7"/>
  <c r="AV222" i="7"/>
  <c r="AV305" i="7"/>
  <c r="J549" i="7"/>
  <c r="AP309" i="7"/>
  <c r="AV516" i="7"/>
  <c r="AO548" i="7"/>
  <c r="AV277" i="7"/>
  <c r="AV97" i="7"/>
  <c r="H163" i="7"/>
  <c r="AV125" i="7"/>
  <c r="AV138" i="7"/>
  <c r="AV104" i="7"/>
  <c r="AG548" i="7"/>
  <c r="AV124" i="7"/>
  <c r="AU162" i="7"/>
  <c r="AA162" i="7"/>
  <c r="AV187" i="7"/>
  <c r="AV152" i="7"/>
  <c r="AV517" i="7"/>
  <c r="AV209" i="7"/>
  <c r="AA309" i="7"/>
  <c r="Y162" i="7"/>
  <c r="AV215" i="7"/>
  <c r="AV258" i="7"/>
  <c r="AV210" i="7"/>
  <c r="AV288" i="7"/>
  <c r="AV532" i="7"/>
  <c r="AV126" i="7"/>
  <c r="AC309" i="7"/>
  <c r="AV150" i="7"/>
  <c r="X548" i="7"/>
  <c r="I163" i="7"/>
  <c r="AV205" i="7"/>
  <c r="X162" i="7"/>
  <c r="AV528" i="7"/>
  <c r="V162" i="7"/>
  <c r="AN548" i="7"/>
  <c r="AV231" i="7"/>
  <c r="AR548" i="7"/>
  <c r="AV156" i="7"/>
  <c r="F551" i="7"/>
  <c r="AV498" i="7"/>
  <c r="AV273" i="7"/>
  <c r="AV287" i="7"/>
  <c r="AR161" i="7"/>
  <c r="AV547" i="7"/>
  <c r="AV191" i="7"/>
  <c r="AV503" i="7"/>
  <c r="AV539" i="7"/>
  <c r="AV546" i="7"/>
  <c r="J550" i="7"/>
  <c r="AV119" i="7"/>
  <c r="AG309" i="7"/>
  <c r="AV541" i="7"/>
  <c r="AV193" i="7"/>
  <c r="AV107" i="7"/>
  <c r="AV201" i="7"/>
  <c r="AS309" i="7"/>
  <c r="AV198" i="7"/>
  <c r="AV275" i="7"/>
  <c r="AA161" i="7"/>
  <c r="AV537" i="7"/>
  <c r="AV212" i="7"/>
  <c r="AQ309" i="7"/>
  <c r="AV494" i="7"/>
  <c r="AV139" i="7"/>
  <c r="AV120" i="7"/>
  <c r="AV300" i="7"/>
  <c r="AV128" i="7"/>
  <c r="U71" i="8" l="1"/>
  <c r="I70" i="8"/>
  <c r="AW79" i="7"/>
  <c r="AW731" i="7" s="1"/>
  <c r="V697" i="7"/>
  <c r="W45" i="7" s="1"/>
  <c r="W42" i="7" s="1"/>
  <c r="AG696" i="7"/>
  <c r="AH44" i="7" s="1"/>
  <c r="AV714" i="7"/>
  <c r="AW62" i="7" s="1"/>
  <c r="AV682" i="7"/>
  <c r="AW30" i="7" s="1"/>
  <c r="AV689" i="7"/>
  <c r="AW37" i="7" s="1"/>
  <c r="AV715" i="7"/>
  <c r="AW63" i="7" s="1"/>
  <c r="AV688" i="7"/>
  <c r="AW36" i="7" s="1"/>
  <c r="AV713" i="7"/>
  <c r="AW61" i="7" s="1"/>
  <c r="W25" i="7"/>
  <c r="B557" i="7"/>
  <c r="AE64" i="7"/>
  <c r="AE716" i="7" s="1"/>
  <c r="Z39" i="7"/>
  <c r="Z691" i="7" s="1"/>
  <c r="AR38" i="7"/>
  <c r="AR690" i="7" s="1"/>
  <c r="AW7" i="7"/>
  <c r="B312" i="7"/>
  <c r="AC163" i="7"/>
  <c r="W163" i="7"/>
  <c r="AR163" i="7"/>
  <c r="AW111" i="7"/>
  <c r="AW231" i="7"/>
  <c r="I164" i="7"/>
  <c r="Z549" i="7"/>
  <c r="I311" i="7"/>
  <c r="X163" i="7"/>
  <c r="AW127" i="7"/>
  <c r="AW117" i="7"/>
  <c r="I551" i="7"/>
  <c r="AV163" i="7"/>
  <c r="AQ163" i="7"/>
  <c r="AO163" i="7"/>
  <c r="AW90" i="7"/>
  <c r="AS163" i="7"/>
  <c r="AW287" i="7"/>
  <c r="AL163" i="7"/>
  <c r="X549" i="7"/>
  <c r="AP549" i="7"/>
  <c r="AW116" i="7"/>
  <c r="AM163" i="7"/>
  <c r="AH163" i="7"/>
  <c r="AW153" i="7"/>
  <c r="J164" i="7"/>
  <c r="AJ163" i="7"/>
  <c r="AI549" i="7"/>
  <c r="AF163" i="7"/>
  <c r="AW151" i="7"/>
  <c r="AL549" i="7"/>
  <c r="AR549" i="7"/>
  <c r="AW463" i="7"/>
  <c r="AW97" i="7"/>
  <c r="D557" i="7"/>
  <c r="J310" i="7"/>
  <c r="V549" i="7"/>
  <c r="AD163" i="7"/>
  <c r="AW98" i="7"/>
  <c r="V163" i="7"/>
  <c r="AQ549" i="7"/>
  <c r="AE549" i="7"/>
  <c r="AW233" i="7"/>
  <c r="AD549" i="7"/>
  <c r="AW131" i="7"/>
  <c r="AN549" i="7"/>
  <c r="AW202" i="7"/>
  <c r="AV549" i="7"/>
  <c r="AJ549" i="7"/>
  <c r="AC549" i="7"/>
  <c r="AW103" i="7"/>
  <c r="AW96" i="7"/>
  <c r="AW296" i="7"/>
  <c r="H551" i="7"/>
  <c r="AT549" i="7"/>
  <c r="AI163" i="7"/>
  <c r="AS549" i="7"/>
  <c r="AW533" i="7"/>
  <c r="AB549" i="7"/>
  <c r="AW514" i="7"/>
  <c r="AK163" i="7"/>
  <c r="AW118" i="7"/>
  <c r="AP163" i="7"/>
  <c r="W549" i="7"/>
  <c r="AO549" i="7"/>
  <c r="AK549" i="7"/>
  <c r="AG549" i="7"/>
  <c r="AW157" i="7"/>
  <c r="AW214" i="7"/>
  <c r="AN163" i="7"/>
  <c r="AW541" i="7"/>
  <c r="AW107" i="7"/>
  <c r="AW114" i="7"/>
  <c r="AW128" i="7"/>
  <c r="I550" i="7"/>
  <c r="AG163" i="7"/>
  <c r="Y163" i="7"/>
  <c r="AW212" i="7"/>
  <c r="AM549" i="7"/>
  <c r="AW297" i="7"/>
  <c r="AW162" i="7"/>
  <c r="AF549" i="7"/>
  <c r="AW99" i="7"/>
  <c r="AB163" i="7"/>
  <c r="AW94" i="7"/>
  <c r="H164" i="7"/>
  <c r="AE163" i="7"/>
  <c r="AW141" i="7"/>
  <c r="AH549" i="7"/>
  <c r="AW159" i="7"/>
  <c r="F164" i="7"/>
  <c r="AU549" i="7"/>
  <c r="H311" i="7"/>
  <c r="Y549" i="7"/>
  <c r="AW129" i="7"/>
  <c r="AW275" i="7"/>
  <c r="AW121" i="7"/>
  <c r="F552" i="7"/>
  <c r="AT163" i="7"/>
  <c r="J551" i="7"/>
  <c r="AA549" i="7"/>
  <c r="AA163" i="7"/>
  <c r="AU163" i="7"/>
  <c r="AW517" i="7"/>
  <c r="AW536" i="7"/>
  <c r="Z163" i="7"/>
  <c r="AW198" i="7"/>
  <c r="AW134" i="7"/>
  <c r="F312" i="7"/>
  <c r="U72" i="8" l="1"/>
  <c r="I71" i="8"/>
  <c r="AW708" i="7"/>
  <c r="AX56" i="7" s="1"/>
  <c r="W677" i="7"/>
  <c r="W697" i="7"/>
  <c r="X45" i="7" s="1"/>
  <c r="X42" i="7" s="1"/>
  <c r="V694" i="7"/>
  <c r="AH696" i="7"/>
  <c r="AI44" i="7" s="1"/>
  <c r="B558" i="7"/>
  <c r="AF64" i="7"/>
  <c r="AF716" i="7" s="1"/>
  <c r="AA39" i="7"/>
  <c r="AA691" i="7" s="1"/>
  <c r="AS38" i="7"/>
  <c r="AS690" i="7" s="1"/>
  <c r="AX6" i="7"/>
  <c r="B313" i="7"/>
  <c r="AW122" i="7"/>
  <c r="AW530" i="7"/>
  <c r="AW219" i="7"/>
  <c r="AW272" i="7"/>
  <c r="AW140" i="7"/>
  <c r="AW529" i="7"/>
  <c r="AW240" i="7"/>
  <c r="AO551" i="7"/>
  <c r="AW540" i="7"/>
  <c r="Z550" i="7"/>
  <c r="AW526" i="7"/>
  <c r="AW299" i="7"/>
  <c r="AW503" i="7"/>
  <c r="AW271" i="7"/>
  <c r="AW133" i="7"/>
  <c r="AA550" i="7"/>
  <c r="AW278" i="7"/>
  <c r="Y550" i="7"/>
  <c r="AC164" i="7"/>
  <c r="AF164" i="7"/>
  <c r="AW221" i="7"/>
  <c r="AW223" i="7"/>
  <c r="AG310" i="7"/>
  <c r="AW181" i="7"/>
  <c r="AN550" i="7"/>
  <c r="AW548" i="7"/>
  <c r="AW544" i="7"/>
  <c r="AW211" i="7"/>
  <c r="AW501" i="7"/>
  <c r="D558" i="7"/>
  <c r="V550" i="7"/>
  <c r="AW515" i="7"/>
  <c r="AW112" i="7"/>
  <c r="AT310" i="7"/>
  <c r="AW531" i="7"/>
  <c r="AT550" i="7"/>
  <c r="AW290" i="7"/>
  <c r="AW506" i="7"/>
  <c r="AU164" i="7"/>
  <c r="AW195" i="7"/>
  <c r="AQ310" i="7"/>
  <c r="AW115" i="7"/>
  <c r="AW130" i="7"/>
  <c r="AW106" i="7"/>
  <c r="AD551" i="7"/>
  <c r="AW250" i="7"/>
  <c r="AG551" i="7"/>
  <c r="AM551" i="7"/>
  <c r="AR310" i="7"/>
  <c r="AW104" i="7"/>
  <c r="Y551" i="7"/>
  <c r="AW189" i="7"/>
  <c r="AU551" i="7"/>
  <c r="AW120" i="7"/>
  <c r="AT164" i="7"/>
  <c r="AW545" i="7"/>
  <c r="W551" i="7"/>
  <c r="AW182" i="7"/>
  <c r="AN310" i="7"/>
  <c r="AW495" i="7"/>
  <c r="AW132" i="7"/>
  <c r="AW522" i="7"/>
  <c r="AW229" i="7"/>
  <c r="AW525" i="7"/>
  <c r="AW265" i="7"/>
  <c r="AW197" i="7"/>
  <c r="H165" i="7"/>
  <c r="AW504" i="7"/>
  <c r="AM550" i="7"/>
  <c r="AW302" i="7"/>
  <c r="AK551" i="7"/>
  <c r="AW498" i="7"/>
  <c r="AD164" i="7"/>
  <c r="AW190" i="7"/>
  <c r="AW521" i="7"/>
  <c r="AB551" i="7"/>
  <c r="AD550" i="7"/>
  <c r="AW232" i="7"/>
  <c r="X164" i="7"/>
  <c r="AW205" i="7"/>
  <c r="AW227" i="7"/>
  <c r="AW137" i="7"/>
  <c r="AW518" i="7"/>
  <c r="AI550" i="7"/>
  <c r="AW213" i="7"/>
  <c r="AW304" i="7"/>
  <c r="AW237" i="7"/>
  <c r="AW497" i="7"/>
  <c r="AW235" i="7"/>
  <c r="X551" i="7"/>
  <c r="AW535" i="7"/>
  <c r="AW156" i="7"/>
  <c r="AM164" i="7"/>
  <c r="AW505" i="7"/>
  <c r="AJ164" i="7"/>
  <c r="AW258" i="7"/>
  <c r="AW216" i="7"/>
  <c r="AF310" i="7"/>
  <c r="AB310" i="7"/>
  <c r="AW222" i="7"/>
  <c r="AW550" i="7"/>
  <c r="AW305" i="7"/>
  <c r="AK310" i="7"/>
  <c r="AW220" i="7"/>
  <c r="AW543" i="7"/>
  <c r="AW257" i="7"/>
  <c r="AW155" i="7"/>
  <c r="AW163" i="7"/>
  <c r="AW146" i="7"/>
  <c r="AW200" i="7"/>
  <c r="AW547" i="7"/>
  <c r="AW242" i="7"/>
  <c r="AW138" i="7"/>
  <c r="AW249" i="7"/>
  <c r="AW188" i="7"/>
  <c r="Z310" i="7"/>
  <c r="AW295" i="7"/>
  <c r="AA551" i="7"/>
  <c r="AW201" i="7"/>
  <c r="AW234" i="7"/>
  <c r="AW508" i="7"/>
  <c r="AW161" i="7"/>
  <c r="AE550" i="7"/>
  <c r="AK550" i="7"/>
  <c r="AW230" i="7"/>
  <c r="AN164" i="7"/>
  <c r="AW276" i="7"/>
  <c r="AW283" i="7"/>
  <c r="AW186" i="7"/>
  <c r="AG164" i="7"/>
  <c r="AE164" i="7"/>
  <c r="AV551" i="7"/>
  <c r="AW509" i="7"/>
  <c r="AW303" i="7"/>
  <c r="AW542" i="7"/>
  <c r="AW496" i="7"/>
  <c r="AW310" i="7"/>
  <c r="AK164" i="7"/>
  <c r="AW154" i="7"/>
  <c r="AW148" i="7"/>
  <c r="AW294" i="7"/>
  <c r="AW192" i="7"/>
  <c r="AW158" i="7"/>
  <c r="AW126" i="7"/>
  <c r="H312" i="7"/>
  <c r="AW534" i="7"/>
  <c r="AW142" i="7"/>
  <c r="AW183" i="7"/>
  <c r="D312" i="7"/>
  <c r="AS551" i="7"/>
  <c r="AQ164" i="7"/>
  <c r="AW194" i="7"/>
  <c r="AW217" i="7"/>
  <c r="AF551" i="7"/>
  <c r="AW119" i="7"/>
  <c r="AW184" i="7"/>
  <c r="V310" i="7"/>
  <c r="AW149" i="7"/>
  <c r="AW502" i="7"/>
  <c r="AV310" i="7"/>
  <c r="AW519" i="7"/>
  <c r="AW507" i="7"/>
  <c r="AS310" i="7"/>
  <c r="AW268" i="7"/>
  <c r="AW551" i="7"/>
  <c r="AA164" i="7"/>
  <c r="AW538" i="7"/>
  <c r="AW193" i="7"/>
  <c r="AC551" i="7"/>
  <c r="AI310" i="7"/>
  <c r="AW244" i="7"/>
  <c r="AW108" i="7"/>
  <c r="I165" i="7"/>
  <c r="AA310" i="7"/>
  <c r="AE551" i="7"/>
  <c r="AW239" i="7"/>
  <c r="AW160" i="7"/>
  <c r="AW293" i="7"/>
  <c r="AW100" i="7"/>
  <c r="AI551" i="7"/>
  <c r="AW254" i="7"/>
  <c r="AW537" i="7"/>
  <c r="I312" i="7"/>
  <c r="AW204" i="7"/>
  <c r="AW284" i="7"/>
  <c r="AC550" i="7"/>
  <c r="AW139" i="7"/>
  <c r="AW282" i="7"/>
  <c r="J165" i="7"/>
  <c r="AF550" i="7"/>
  <c r="AW279" i="7"/>
  <c r="AN551" i="7"/>
  <c r="AW208" i="7"/>
  <c r="AW238" i="7"/>
  <c r="AW269" i="7"/>
  <c r="AW309" i="7"/>
  <c r="AW280" i="7"/>
  <c r="AW527" i="7"/>
  <c r="AW494" i="7"/>
  <c r="I552" i="7"/>
  <c r="AW300" i="7"/>
  <c r="AM310" i="7"/>
  <c r="AW306" i="7"/>
  <c r="F165" i="7"/>
  <c r="AT551" i="7"/>
  <c r="AP550" i="7"/>
  <c r="AW152" i="7"/>
  <c r="AJ310" i="7"/>
  <c r="AW191" i="7"/>
  <c r="AL164" i="7"/>
  <c r="AW308" i="7"/>
  <c r="AQ551" i="7"/>
  <c r="J312" i="7"/>
  <c r="Z164" i="7"/>
  <c r="AE310" i="7"/>
  <c r="AW298" i="7"/>
  <c r="AW539" i="7"/>
  <c r="AW289" i="7"/>
  <c r="AW147" i="7"/>
  <c r="AW236" i="7"/>
  <c r="AW196" i="7"/>
  <c r="AW243" i="7"/>
  <c r="AW123" i="7"/>
  <c r="AW102" i="7"/>
  <c r="AU550" i="7"/>
  <c r="J311" i="7"/>
  <c r="AW274" i="7"/>
  <c r="AP551" i="7"/>
  <c r="AW510" i="7"/>
  <c r="AO310" i="7"/>
  <c r="Z551" i="7"/>
  <c r="AW307" i="7"/>
  <c r="AW101" i="7"/>
  <c r="AW546" i="7"/>
  <c r="AW301" i="7"/>
  <c r="AW511" i="7"/>
  <c r="I313" i="7"/>
  <c r="AW224" i="7"/>
  <c r="AJ550" i="7"/>
  <c r="AH551" i="7"/>
  <c r="AO550" i="7"/>
  <c r="X310" i="7"/>
  <c r="F553" i="7"/>
  <c r="AW516" i="7"/>
  <c r="AW528" i="7"/>
  <c r="AW150" i="7"/>
  <c r="AW207" i="7"/>
  <c r="AW288" i="7"/>
  <c r="AW210" i="7"/>
  <c r="AL551" i="7"/>
  <c r="AW524" i="7"/>
  <c r="AW105" i="7"/>
  <c r="W550" i="7"/>
  <c r="AW144" i="7"/>
  <c r="AW203" i="7"/>
  <c r="V551" i="7"/>
  <c r="AS550" i="7"/>
  <c r="AW125" i="7"/>
  <c r="AR550" i="7"/>
  <c r="AW241" i="7"/>
  <c r="AW109" i="7"/>
  <c r="V164" i="7"/>
  <c r="AJ551" i="7"/>
  <c r="AP310" i="7"/>
  <c r="AW113" i="7"/>
  <c r="AW164" i="7"/>
  <c r="AW523" i="7"/>
  <c r="W310" i="7"/>
  <c r="W164" i="7"/>
  <c r="Y164" i="7"/>
  <c r="AD310" i="7"/>
  <c r="AW281" i="7"/>
  <c r="AW225" i="7"/>
  <c r="AI164" i="7"/>
  <c r="AP164" i="7"/>
  <c r="AS164" i="7"/>
  <c r="AW292" i="7"/>
  <c r="AW267" i="7"/>
  <c r="AQ550" i="7"/>
  <c r="AW93" i="7"/>
  <c r="AW145" i="7"/>
  <c r="X550" i="7"/>
  <c r="AW500" i="7"/>
  <c r="AW291" i="7"/>
  <c r="AU310" i="7"/>
  <c r="AW199" i="7"/>
  <c r="AW228" i="7"/>
  <c r="AW532" i="7"/>
  <c r="AH310" i="7"/>
  <c r="H552" i="7"/>
  <c r="AW266" i="7"/>
  <c r="AH164" i="7"/>
  <c r="AL310" i="7"/>
  <c r="AW185" i="7"/>
  <c r="AV164" i="7"/>
  <c r="AW512" i="7"/>
  <c r="AW285" i="7"/>
  <c r="AW124" i="7"/>
  <c r="AB164" i="7"/>
  <c r="AW513" i="7"/>
  <c r="AW277" i="7"/>
  <c r="AW499" i="7"/>
  <c r="AW226" i="7"/>
  <c r="AW215" i="7"/>
  <c r="AG550" i="7"/>
  <c r="AR164" i="7"/>
  <c r="AW270" i="7"/>
  <c r="AW218" i="7"/>
  <c r="AB550" i="7"/>
  <c r="AW520" i="7"/>
  <c r="AO164" i="7"/>
  <c r="AC310" i="7"/>
  <c r="AW110" i="7"/>
  <c r="AV550" i="7"/>
  <c r="AW549" i="7"/>
  <c r="AR551" i="7"/>
  <c r="AW206" i="7"/>
  <c r="AW209" i="7"/>
  <c r="AW187" i="7"/>
  <c r="AW95" i="7"/>
  <c r="AW273" i="7"/>
  <c r="AL550" i="7"/>
  <c r="AW286" i="7"/>
  <c r="Y310" i="7"/>
  <c r="AH550" i="7"/>
  <c r="AW143" i="7"/>
  <c r="U73" i="8" l="1"/>
  <c r="I72" i="8"/>
  <c r="AX79" i="7"/>
  <c r="AX731" i="7" s="1"/>
  <c r="W694" i="7"/>
  <c r="AI696" i="7"/>
  <c r="AJ44" i="7" s="1"/>
  <c r="AW715" i="7"/>
  <c r="AX63" i="7" s="1"/>
  <c r="AW688" i="7"/>
  <c r="AX36" i="7" s="1"/>
  <c r="AW714" i="7"/>
  <c r="AX62" i="7" s="1"/>
  <c r="AW682" i="7"/>
  <c r="AX30" i="7" s="1"/>
  <c r="AW689" i="7"/>
  <c r="AX37" i="7" s="1"/>
  <c r="AW713" i="7"/>
  <c r="AX61" i="7" s="1"/>
  <c r="B559" i="7"/>
  <c r="V717" i="7"/>
  <c r="W65" i="7" s="1"/>
  <c r="AG64" i="7"/>
  <c r="AG716" i="7" s="1"/>
  <c r="AB39" i="7"/>
  <c r="AB691" i="7" s="1"/>
  <c r="AT38" i="7"/>
  <c r="AT690" i="7" s="1"/>
  <c r="AX7" i="7"/>
  <c r="B314" i="7"/>
  <c r="AQ165" i="7"/>
  <c r="AG311" i="7"/>
  <c r="AA312" i="7"/>
  <c r="H166" i="7"/>
  <c r="AD312" i="7"/>
  <c r="AM312" i="7"/>
  <c r="H553" i="7"/>
  <c r="F166" i="7"/>
  <c r="AR312" i="7"/>
  <c r="AJ311" i="7"/>
  <c r="AW312" i="7"/>
  <c r="Y312" i="7"/>
  <c r="AT312" i="7"/>
  <c r="AN311" i="7"/>
  <c r="AC311" i="7"/>
  <c r="AX126" i="7"/>
  <c r="AS165" i="7"/>
  <c r="AX117" i="7"/>
  <c r="AU311" i="7"/>
  <c r="AG312" i="7"/>
  <c r="AI312" i="7"/>
  <c r="H313" i="7"/>
  <c r="AI165" i="7"/>
  <c r="AV311" i="7"/>
  <c r="AH165" i="7"/>
  <c r="J166" i="7"/>
  <c r="AL165" i="7"/>
  <c r="AG165" i="7"/>
  <c r="V165" i="7"/>
  <c r="X165" i="7"/>
  <c r="AE165" i="7"/>
  <c r="AA165" i="7"/>
  <c r="X311" i="7"/>
  <c r="W312" i="7"/>
  <c r="AU165" i="7"/>
  <c r="AL312" i="7"/>
  <c r="AX123" i="7"/>
  <c r="AN312" i="7"/>
  <c r="AX463" i="7"/>
  <c r="AQ312" i="7"/>
  <c r="F554" i="7"/>
  <c r="AT165" i="7"/>
  <c r="AP311" i="7"/>
  <c r="AJ312" i="7"/>
  <c r="AD165" i="7"/>
  <c r="AL311" i="7"/>
  <c r="D314" i="7"/>
  <c r="AE311" i="7"/>
  <c r="F313" i="7"/>
  <c r="AX128" i="7"/>
  <c r="AQ311" i="7"/>
  <c r="AO165" i="7"/>
  <c r="X312" i="7"/>
  <c r="AO312" i="7"/>
  <c r="I553" i="7"/>
  <c r="F314" i="7"/>
  <c r="AX306" i="7"/>
  <c r="Z311" i="7"/>
  <c r="Y165" i="7"/>
  <c r="J313" i="7"/>
  <c r="Z165" i="7"/>
  <c r="AT311" i="7"/>
  <c r="AD311" i="7"/>
  <c r="D313" i="7"/>
  <c r="AH312" i="7"/>
  <c r="Z312" i="7"/>
  <c r="AX152" i="7"/>
  <c r="D559" i="7"/>
  <c r="AC312" i="7"/>
  <c r="AE312" i="7"/>
  <c r="AC165" i="7"/>
  <c r="AP312" i="7"/>
  <c r="AF311" i="7"/>
  <c r="AK311" i="7"/>
  <c r="AO311" i="7"/>
  <c r="AR165" i="7"/>
  <c r="AN165" i="7"/>
  <c r="AR311" i="7"/>
  <c r="AB311" i="7"/>
  <c r="AB165" i="7"/>
  <c r="W165" i="7"/>
  <c r="AV312" i="7"/>
  <c r="AJ165" i="7"/>
  <c r="AM165" i="7"/>
  <c r="AK312" i="7"/>
  <c r="V312" i="7"/>
  <c r="AH311" i="7"/>
  <c r="AA311" i="7"/>
  <c r="AS311" i="7"/>
  <c r="AM311" i="7"/>
  <c r="AV165" i="7"/>
  <c r="AI311" i="7"/>
  <c r="Y311" i="7"/>
  <c r="AU312" i="7"/>
  <c r="J552" i="7"/>
  <c r="I166" i="7"/>
  <c r="AF312" i="7"/>
  <c r="AF165" i="7"/>
  <c r="AW165" i="7"/>
  <c r="W311" i="7"/>
  <c r="AW311" i="7"/>
  <c r="AP165" i="7"/>
  <c r="V311" i="7"/>
  <c r="AK165" i="7"/>
  <c r="AB312" i="7"/>
  <c r="AX140" i="7"/>
  <c r="AS312" i="7"/>
  <c r="U74" i="8" l="1"/>
  <c r="I73" i="8"/>
  <c r="AJ696" i="7"/>
  <c r="AK44" i="7" s="1"/>
  <c r="W717" i="7"/>
  <c r="X65" i="7" s="1"/>
  <c r="X26" i="7"/>
  <c r="B560" i="7"/>
  <c r="AH64" i="7"/>
  <c r="AH716" i="7" s="1"/>
  <c r="AC39" i="7"/>
  <c r="AC691" i="7" s="1"/>
  <c r="AU38" i="7"/>
  <c r="AU690" i="7" s="1"/>
  <c r="AY6" i="7"/>
  <c r="B315" i="7"/>
  <c r="AX242" i="7"/>
  <c r="AX124" i="7"/>
  <c r="AX184" i="7"/>
  <c r="W313" i="7"/>
  <c r="AX194" i="7"/>
  <c r="AX266" i="7"/>
  <c r="AX232" i="7"/>
  <c r="AX133" i="7"/>
  <c r="AX214" i="7"/>
  <c r="AH313" i="7"/>
  <c r="AJ552" i="7"/>
  <c r="AX258" i="7"/>
  <c r="AX282" i="7"/>
  <c r="W552" i="7"/>
  <c r="AO313" i="7"/>
  <c r="AX203" i="7"/>
  <c r="AX294" i="7"/>
  <c r="AN166" i="7"/>
  <c r="AX206" i="7"/>
  <c r="AX153" i="7"/>
  <c r="AR552" i="7"/>
  <c r="AS166" i="7"/>
  <c r="AX516" i="7"/>
  <c r="AX537" i="7"/>
  <c r="H554" i="7"/>
  <c r="AA313" i="7"/>
  <c r="AX204" i="7"/>
  <c r="AA166" i="7"/>
  <c r="AH552" i="7"/>
  <c r="AX254" i="7"/>
  <c r="AX284" i="7"/>
  <c r="AC552" i="7"/>
  <c r="AX151" i="7"/>
  <c r="AX182" i="7"/>
  <c r="AX309" i="7"/>
  <c r="AX105" i="7"/>
  <c r="AX500" i="7"/>
  <c r="AX230" i="7"/>
  <c r="AX313" i="7"/>
  <c r="AX281" i="7"/>
  <c r="AX115" i="7"/>
  <c r="AX300" i="7"/>
  <c r="AX109" i="7"/>
  <c r="AB552" i="7"/>
  <c r="AV166" i="7"/>
  <c r="AX98" i="7"/>
  <c r="AX97" i="7"/>
  <c r="AX155" i="7"/>
  <c r="AX299" i="7"/>
  <c r="AX511" i="7"/>
  <c r="AX231" i="7"/>
  <c r="AX529" i="7"/>
  <c r="H314" i="7"/>
  <c r="AX191" i="7"/>
  <c r="AX503" i="7"/>
  <c r="AX120" i="7"/>
  <c r="AS313" i="7"/>
  <c r="AX496" i="7"/>
  <c r="AX502" i="7"/>
  <c r="AX287" i="7"/>
  <c r="AX538" i="7"/>
  <c r="AX90" i="7"/>
  <c r="AN552" i="7"/>
  <c r="AX190" i="7"/>
  <c r="AN313" i="7"/>
  <c r="AX205" i="7"/>
  <c r="AX212" i="7"/>
  <c r="AX161" i="7"/>
  <c r="AX524" i="7"/>
  <c r="J553" i="7"/>
  <c r="V313" i="7"/>
  <c r="AX303" i="7"/>
  <c r="Y552" i="7"/>
  <c r="AX189" i="7"/>
  <c r="AX240" i="7"/>
  <c r="AI552" i="7"/>
  <c r="AX249" i="7"/>
  <c r="AX513" i="7"/>
  <c r="AX257" i="7"/>
  <c r="AR313" i="7"/>
  <c r="Y313" i="7"/>
  <c r="AD313" i="7"/>
  <c r="AX148" i="7"/>
  <c r="X552" i="7"/>
  <c r="AX219" i="7"/>
  <c r="AX250" i="7"/>
  <c r="AX113" i="7"/>
  <c r="AX504" i="7"/>
  <c r="AW552" i="7"/>
  <c r="AX288" i="7"/>
  <c r="AX223" i="7"/>
  <c r="AU166" i="7"/>
  <c r="AX106" i="7"/>
  <c r="AX210" i="7"/>
  <c r="AX533" i="7"/>
  <c r="AX239" i="7"/>
  <c r="AX542" i="7"/>
  <c r="AX129" i="7"/>
  <c r="AX202" i="7"/>
  <c r="AF313" i="7"/>
  <c r="AX93" i="7"/>
  <c r="AX102" i="7"/>
  <c r="AU313" i="7"/>
  <c r="AF166" i="7"/>
  <c r="AX305" i="7"/>
  <c r="AX304" i="7"/>
  <c r="AR166" i="7"/>
  <c r="AX96" i="7"/>
  <c r="AK552" i="7"/>
  <c r="AX183" i="7"/>
  <c r="F315" i="7"/>
  <c r="AU552" i="7"/>
  <c r="AX99" i="7"/>
  <c r="AK166" i="7"/>
  <c r="AL313" i="7"/>
  <c r="AX192" i="7"/>
  <c r="AX217" i="7"/>
  <c r="AT166" i="7"/>
  <c r="AX508" i="7"/>
  <c r="AX119" i="7"/>
  <c r="W166" i="7"/>
  <c r="AX211" i="7"/>
  <c r="AX224" i="7"/>
  <c r="AX549" i="7"/>
  <c r="AX101" i="7"/>
  <c r="AX237" i="7"/>
  <c r="AX551" i="7"/>
  <c r="AX544" i="7"/>
  <c r="J554" i="7"/>
  <c r="H167" i="7"/>
  <c r="AX196" i="7"/>
  <c r="AX292" i="7"/>
  <c r="AA552" i="7"/>
  <c r="AX131" i="7"/>
  <c r="AE552" i="7"/>
  <c r="AX547" i="7"/>
  <c r="AX215" i="7"/>
  <c r="AX539" i="7"/>
  <c r="AX244" i="7"/>
  <c r="AP552" i="7"/>
  <c r="AX228" i="7"/>
  <c r="AX198" i="7"/>
  <c r="Z166" i="7"/>
  <c r="AV552" i="7"/>
  <c r="AX197" i="7"/>
  <c r="AX290" i="7"/>
  <c r="AX216" i="7"/>
  <c r="AX111" i="7"/>
  <c r="AX114" i="7"/>
  <c r="AX144" i="7"/>
  <c r="AX112" i="7"/>
  <c r="AX506" i="7"/>
  <c r="AX293" i="7"/>
  <c r="F555" i="7"/>
  <c r="AX145" i="7"/>
  <c r="AX283" i="7"/>
  <c r="AX142" i="7"/>
  <c r="AX188" i="7"/>
  <c r="AX243" i="7"/>
  <c r="Z313" i="7"/>
  <c r="AX193" i="7"/>
  <c r="AX234" i="7"/>
  <c r="AE313" i="7"/>
  <c r="AX222" i="7"/>
  <c r="AX163" i="7"/>
  <c r="AX218" i="7"/>
  <c r="AX272" i="7"/>
  <c r="AX498" i="7"/>
  <c r="AX520" i="7"/>
  <c r="AI313" i="7"/>
  <c r="AE166" i="7"/>
  <c r="AX107" i="7"/>
  <c r="AX535" i="7"/>
  <c r="J167" i="7"/>
  <c r="Z552" i="7"/>
  <c r="X166" i="7"/>
  <c r="AQ166" i="7"/>
  <c r="I167" i="7"/>
  <c r="AX103" i="7"/>
  <c r="AH166" i="7"/>
  <c r="AX95" i="7"/>
  <c r="AX208" i="7"/>
  <c r="AX187" i="7"/>
  <c r="AX519" i="7"/>
  <c r="AW313" i="7"/>
  <c r="AQ552" i="7"/>
  <c r="AD166" i="7"/>
  <c r="AX238" i="7"/>
  <c r="AT313" i="7"/>
  <c r="AX543" i="7"/>
  <c r="AX527" i="7"/>
  <c r="AX273" i="7"/>
  <c r="AX522" i="7"/>
  <c r="AX181" i="7"/>
  <c r="AF552" i="7"/>
  <c r="AX530" i="7"/>
  <c r="AX157" i="7"/>
  <c r="AX545" i="7"/>
  <c r="AX532" i="7"/>
  <c r="AX270" i="7"/>
  <c r="AX149" i="7"/>
  <c r="AJ166" i="7"/>
  <c r="AX130" i="7"/>
  <c r="AX108" i="7"/>
  <c r="AX226" i="7"/>
  <c r="AX550" i="7"/>
  <c r="AB166" i="7"/>
  <c r="AX221" i="7"/>
  <c r="V166" i="7"/>
  <c r="AX528" i="7"/>
  <c r="AX229" i="7"/>
  <c r="AC166" i="7"/>
  <c r="AD552" i="7"/>
  <c r="AX125" i="7"/>
  <c r="AX265" i="7"/>
  <c r="AX499" i="7"/>
  <c r="AX134" i="7"/>
  <c r="AX122" i="7"/>
  <c r="AX298" i="7"/>
  <c r="AS552" i="7"/>
  <c r="AX220" i="7"/>
  <c r="AX200" i="7"/>
  <c r="AX536" i="7"/>
  <c r="AX276" i="7"/>
  <c r="AX100" i="7"/>
  <c r="AX154" i="7"/>
  <c r="AX505" i="7"/>
  <c r="AX531" i="7"/>
  <c r="AX494" i="7"/>
  <c r="AX137" i="7"/>
  <c r="AX199" i="7"/>
  <c r="AX116" i="7"/>
  <c r="AX510" i="7"/>
  <c r="AB313" i="7"/>
  <c r="AX534" i="7"/>
  <c r="AX162" i="7"/>
  <c r="AX147" i="7"/>
  <c r="AP166" i="7"/>
  <c r="AQ313" i="7"/>
  <c r="AK313" i="7"/>
  <c r="AX277" i="7"/>
  <c r="AX274" i="7"/>
  <c r="AX278" i="7"/>
  <c r="AL166" i="7"/>
  <c r="AX141" i="7"/>
  <c r="AX225" i="7"/>
  <c r="AL552" i="7"/>
  <c r="AX507" i="7"/>
  <c r="AX121" i="7"/>
  <c r="AX201" i="7"/>
  <c r="AX166" i="7"/>
  <c r="AG313" i="7"/>
  <c r="AX518" i="7"/>
  <c r="AX301" i="7"/>
  <c r="AX307" i="7"/>
  <c r="D560" i="7"/>
  <c r="AX165" i="7"/>
  <c r="AX289" i="7"/>
  <c r="AX540" i="7"/>
  <c r="AX523" i="7"/>
  <c r="AT552" i="7"/>
  <c r="AX517" i="7"/>
  <c r="AX164" i="7"/>
  <c r="AX310" i="7"/>
  <c r="AX279" i="7"/>
  <c r="AM552" i="7"/>
  <c r="AX521" i="7"/>
  <c r="AX525" i="7"/>
  <c r="F167" i="7"/>
  <c r="AX227" i="7"/>
  <c r="AX285" i="7"/>
  <c r="AX143" i="7"/>
  <c r="AX233" i="7"/>
  <c r="AC313" i="7"/>
  <c r="AJ313" i="7"/>
  <c r="AX295" i="7"/>
  <c r="AX207" i="7"/>
  <c r="AX552" i="7"/>
  <c r="AX311" i="7"/>
  <c r="AX236" i="7"/>
  <c r="X313" i="7"/>
  <c r="AM313" i="7"/>
  <c r="AX546" i="7"/>
  <c r="AX495" i="7"/>
  <c r="AX241" i="7"/>
  <c r="AX150" i="7"/>
  <c r="AO552" i="7"/>
  <c r="AX286" i="7"/>
  <c r="AX515" i="7"/>
  <c r="AP313" i="7"/>
  <c r="AX138" i="7"/>
  <c r="AM166" i="7"/>
  <c r="AX269" i="7"/>
  <c r="AX110" i="7"/>
  <c r="AX548" i="7"/>
  <c r="AX267" i="7"/>
  <c r="AX104" i="7"/>
  <c r="AX541" i="7"/>
  <c r="AG166" i="7"/>
  <c r="AG552" i="7"/>
  <c r="AX209" i="7"/>
  <c r="AX186" i="7"/>
  <c r="AX195" i="7"/>
  <c r="AX308" i="7"/>
  <c r="AX158" i="7"/>
  <c r="D315" i="7"/>
  <c r="AX118" i="7"/>
  <c r="AX235" i="7"/>
  <c r="AX497" i="7"/>
  <c r="AX132" i="7"/>
  <c r="AX156" i="7"/>
  <c r="AV313" i="7"/>
  <c r="AO166" i="7"/>
  <c r="I314" i="7"/>
  <c r="AW166" i="7"/>
  <c r="AX312" i="7"/>
  <c r="AX271" i="7"/>
  <c r="AX139" i="7"/>
  <c r="AX291" i="7"/>
  <c r="AX159" i="7"/>
  <c r="AX213" i="7"/>
  <c r="AX302" i="7"/>
  <c r="AX526" i="7"/>
  <c r="AX297" i="7"/>
  <c r="AX160" i="7"/>
  <c r="V552" i="7"/>
  <c r="AX501" i="7"/>
  <c r="AX275" i="7"/>
  <c r="AX296" i="7"/>
  <c r="AX268" i="7"/>
  <c r="AX127" i="7"/>
  <c r="AX146" i="7"/>
  <c r="Y166" i="7"/>
  <c r="AX509" i="7"/>
  <c r="AI166" i="7"/>
  <c r="AX280" i="7"/>
  <c r="AX512" i="7"/>
  <c r="AX185" i="7"/>
  <c r="AX514" i="7"/>
  <c r="AX94" i="7"/>
  <c r="X678" i="7" l="1"/>
  <c r="Y26" i="7" s="1"/>
  <c r="U75" i="8"/>
  <c r="I74" i="8"/>
  <c r="AX708" i="7"/>
  <c r="AY56" i="7" s="1"/>
  <c r="AY79" i="7"/>
  <c r="AY731" i="7" s="1"/>
  <c r="AK696" i="7"/>
  <c r="AL44" i="7" s="1"/>
  <c r="AX713" i="7"/>
  <c r="AY61" i="7" s="1"/>
  <c r="AX714" i="7"/>
  <c r="AY62" i="7" s="1"/>
  <c r="AX715" i="7"/>
  <c r="AY63" i="7" s="1"/>
  <c r="AX682" i="7"/>
  <c r="AY30" i="7" s="1"/>
  <c r="X717" i="7"/>
  <c r="Y65" i="7" s="1"/>
  <c r="B561" i="7"/>
  <c r="AX689" i="7"/>
  <c r="AY37" i="7" s="1"/>
  <c r="AX688" i="7"/>
  <c r="AY36" i="7" s="1"/>
  <c r="AI64" i="7"/>
  <c r="AI716" i="7" s="1"/>
  <c r="AD39" i="7"/>
  <c r="AD691" i="7" s="1"/>
  <c r="AV38" i="7"/>
  <c r="AV690" i="7" s="1"/>
  <c r="AY7" i="7"/>
  <c r="B316" i="7"/>
  <c r="AC553" i="7"/>
  <c r="AY94" i="7"/>
  <c r="Z167" i="7"/>
  <c r="AR167" i="7"/>
  <c r="AI553" i="7"/>
  <c r="AH167" i="7"/>
  <c r="J314" i="7"/>
  <c r="X167" i="7"/>
  <c r="AY126" i="7"/>
  <c r="AP167" i="7"/>
  <c r="AY129" i="7"/>
  <c r="AU167" i="7"/>
  <c r="AF167" i="7"/>
  <c r="AY102" i="7"/>
  <c r="AK167" i="7"/>
  <c r="AY90" i="7"/>
  <c r="H168" i="7"/>
  <c r="AB553" i="7"/>
  <c r="AM553" i="7"/>
  <c r="AY151" i="7"/>
  <c r="J315" i="7"/>
  <c r="AE553" i="7"/>
  <c r="I555" i="7"/>
  <c r="AD553" i="7"/>
  <c r="AQ553" i="7"/>
  <c r="X553" i="7"/>
  <c r="AW167" i="7"/>
  <c r="AH553" i="7"/>
  <c r="AY167" i="7"/>
  <c r="AX553" i="7"/>
  <c r="AY105" i="7"/>
  <c r="AY108" i="7"/>
  <c r="I168" i="7"/>
  <c r="AL553" i="7"/>
  <c r="AF553" i="7"/>
  <c r="AY115" i="7"/>
  <c r="I315" i="7"/>
  <c r="AY123" i="7"/>
  <c r="Z553" i="7"/>
  <c r="AW553" i="7"/>
  <c r="Y553" i="7"/>
  <c r="AQ167" i="7"/>
  <c r="V553" i="7"/>
  <c r="AJ167" i="7"/>
  <c r="AY134" i="7"/>
  <c r="AU553" i="7"/>
  <c r="AY110" i="7"/>
  <c r="V167" i="7"/>
  <c r="AM167" i="7"/>
  <c r="AI167" i="7"/>
  <c r="AY117" i="7"/>
  <c r="AJ553" i="7"/>
  <c r="H555" i="7"/>
  <c r="AC167" i="7"/>
  <c r="AT167" i="7"/>
  <c r="AY127" i="7"/>
  <c r="AG167" i="7"/>
  <c r="AA167" i="7"/>
  <c r="AR553" i="7"/>
  <c r="Y167" i="7"/>
  <c r="AS553" i="7"/>
  <c r="AS167" i="7"/>
  <c r="AY159" i="7"/>
  <c r="D561" i="7"/>
  <c r="AG553" i="7"/>
  <c r="J168" i="7"/>
  <c r="F316" i="7"/>
  <c r="AN167" i="7"/>
  <c r="W167" i="7"/>
  <c r="H315" i="7"/>
  <c r="AX167" i="7"/>
  <c r="F168" i="7"/>
  <c r="AE167" i="7"/>
  <c r="AT553" i="7"/>
  <c r="AN553" i="7"/>
  <c r="AY463" i="7"/>
  <c r="AV167" i="7"/>
  <c r="AA553" i="7"/>
  <c r="AP553" i="7"/>
  <c r="AY166" i="7"/>
  <c r="AO167" i="7"/>
  <c r="F556" i="7"/>
  <c r="AK553" i="7"/>
  <c r="I554" i="7"/>
  <c r="AL167" i="7"/>
  <c r="AY163" i="7"/>
  <c r="AY118" i="7"/>
  <c r="AB167" i="7"/>
  <c r="AD167" i="7"/>
  <c r="AY103" i="7"/>
  <c r="AV553" i="7"/>
  <c r="AO553" i="7"/>
  <c r="W553" i="7"/>
  <c r="AY112" i="7"/>
  <c r="Y678" i="7" l="1"/>
  <c r="Z26" i="7" s="1"/>
  <c r="U76" i="8"/>
  <c r="I75" i="8"/>
  <c r="AY708" i="7"/>
  <c r="AZ56" i="7" s="1"/>
  <c r="AL696" i="7"/>
  <c r="AM44" i="7" s="1"/>
  <c r="Y717" i="7"/>
  <c r="B562" i="7"/>
  <c r="AJ64" i="7"/>
  <c r="AJ716" i="7" s="1"/>
  <c r="AW38" i="7"/>
  <c r="AW690" i="7" s="1"/>
  <c r="AE39" i="7"/>
  <c r="AE691" i="7" s="1"/>
  <c r="AZ6" i="7"/>
  <c r="B317" i="7"/>
  <c r="AY122" i="7"/>
  <c r="AY294" i="7"/>
  <c r="F557" i="7"/>
  <c r="AY162" i="7"/>
  <c r="AX168" i="7"/>
  <c r="AY97" i="7"/>
  <c r="I316" i="7"/>
  <c r="AB554" i="7"/>
  <c r="AY116" i="7"/>
  <c r="AY265" i="7"/>
  <c r="AY216" i="7"/>
  <c r="H316" i="7"/>
  <c r="AY500" i="7"/>
  <c r="AY233" i="7"/>
  <c r="AY313" i="7"/>
  <c r="X168" i="7"/>
  <c r="AY200" i="7"/>
  <c r="AY308" i="7"/>
  <c r="Y314" i="7"/>
  <c r="AY201" i="7"/>
  <c r="AW168" i="7"/>
  <c r="AY143" i="7"/>
  <c r="AY529" i="7"/>
  <c r="AM168" i="7"/>
  <c r="AY272" i="7"/>
  <c r="AY141" i="7"/>
  <c r="AY307" i="7"/>
  <c r="AY522" i="7"/>
  <c r="AY499" i="7"/>
  <c r="AY241" i="7"/>
  <c r="AY527" i="7"/>
  <c r="AC168" i="7"/>
  <c r="AY239" i="7"/>
  <c r="AY535" i="7"/>
  <c r="I169" i="7"/>
  <c r="AY534" i="7"/>
  <c r="AW315" i="7"/>
  <c r="AY515" i="7"/>
  <c r="AY133" i="7"/>
  <c r="AN554" i="7"/>
  <c r="AY211" i="7"/>
  <c r="X315" i="7"/>
  <c r="AY202" i="7"/>
  <c r="AY234" i="7"/>
  <c r="AY145" i="7"/>
  <c r="J555" i="7"/>
  <c r="AV554" i="7"/>
  <c r="AL168" i="7"/>
  <c r="V554" i="7"/>
  <c r="AY541" i="7"/>
  <c r="AY223" i="7"/>
  <c r="AY305" i="7"/>
  <c r="AC315" i="7"/>
  <c r="AV314" i="7"/>
  <c r="AK315" i="7"/>
  <c r="AY543" i="7"/>
  <c r="AY271" i="7"/>
  <c r="AR315" i="7"/>
  <c r="AY205" i="7"/>
  <c r="AY209" i="7"/>
  <c r="AY517" i="7"/>
  <c r="AN315" i="7"/>
  <c r="AM314" i="7"/>
  <c r="AY293" i="7"/>
  <c r="Z314" i="7"/>
  <c r="Z315" i="7"/>
  <c r="AU314" i="7"/>
  <c r="AP554" i="7"/>
  <c r="AY512" i="7"/>
  <c r="AY147" i="7"/>
  <c r="AY549" i="7"/>
  <c r="AY551" i="7"/>
  <c r="V168" i="7"/>
  <c r="AY219" i="7"/>
  <c r="AD314" i="7"/>
  <c r="AY274" i="7"/>
  <c r="AY227" i="7"/>
  <c r="AY231" i="7"/>
  <c r="AY198" i="7"/>
  <c r="AB314" i="7"/>
  <c r="AY315" i="7"/>
  <c r="AG314" i="7"/>
  <c r="W314" i="7"/>
  <c r="AY140" i="7"/>
  <c r="AR314" i="7"/>
  <c r="AY99" i="7"/>
  <c r="AY296" i="7"/>
  <c r="AY249" i="7"/>
  <c r="AY526" i="7"/>
  <c r="AY210" i="7"/>
  <c r="AY120" i="7"/>
  <c r="AY510" i="7"/>
  <c r="AG554" i="7"/>
  <c r="AY286" i="7"/>
  <c r="AY137" i="7"/>
  <c r="AY528" i="7"/>
  <c r="AX314" i="7"/>
  <c r="AY287" i="7"/>
  <c r="AY131" i="7"/>
  <c r="AY192" i="7"/>
  <c r="AY546" i="7"/>
  <c r="AY119" i="7"/>
  <c r="AB315" i="7"/>
  <c r="AY149" i="7"/>
  <c r="AY185" i="7"/>
  <c r="AY537" i="7"/>
  <c r="AK168" i="7"/>
  <c r="Y315" i="7"/>
  <c r="AY240" i="7"/>
  <c r="AY191" i="7"/>
  <c r="AY142" i="7"/>
  <c r="AC314" i="7"/>
  <c r="AI554" i="7"/>
  <c r="AY225" i="7"/>
  <c r="AI168" i="7"/>
  <c r="AY511" i="7"/>
  <c r="AG315" i="7"/>
  <c r="W315" i="7"/>
  <c r="AY311" i="7"/>
  <c r="AE554" i="7"/>
  <c r="J556" i="7"/>
  <c r="AO315" i="7"/>
  <c r="AX315" i="7"/>
  <c r="AY547" i="7"/>
  <c r="AY509" i="7"/>
  <c r="AY220" i="7"/>
  <c r="H556" i="7"/>
  <c r="AY193" i="7"/>
  <c r="X314" i="7"/>
  <c r="AY148" i="7"/>
  <c r="Z554" i="7"/>
  <c r="AY278" i="7"/>
  <c r="AY309" i="7"/>
  <c r="AY302" i="7"/>
  <c r="AY146" i="7"/>
  <c r="AY111" i="7"/>
  <c r="AM554" i="7"/>
  <c r="AO554" i="7"/>
  <c r="AY104" i="7"/>
  <c r="AA168" i="7"/>
  <c r="AY299" i="7"/>
  <c r="AY525" i="7"/>
  <c r="AY539" i="7"/>
  <c r="AY276" i="7"/>
  <c r="AQ554" i="7"/>
  <c r="AF314" i="7"/>
  <c r="AY214" i="7"/>
  <c r="AY283" i="7"/>
  <c r="AY206" i="7"/>
  <c r="AY314" i="7"/>
  <c r="AY168" i="7"/>
  <c r="AU315" i="7"/>
  <c r="AY215" i="7"/>
  <c r="AY152" i="7"/>
  <c r="AS315" i="7"/>
  <c r="AY95" i="7"/>
  <c r="V314" i="7"/>
  <c r="AY312" i="7"/>
  <c r="AS168" i="7"/>
  <c r="AY269" i="7"/>
  <c r="W554" i="7"/>
  <c r="AY538" i="7"/>
  <c r="AY242" i="7"/>
  <c r="AY160" i="7"/>
  <c r="AK554" i="7"/>
  <c r="AY545" i="7"/>
  <c r="AT554" i="7"/>
  <c r="AY106" i="7"/>
  <c r="X554" i="7"/>
  <c r="AY237" i="7"/>
  <c r="AT315" i="7"/>
  <c r="AY221" i="7"/>
  <c r="AY524" i="7"/>
  <c r="AY290" i="7"/>
  <c r="AY189" i="7"/>
  <c r="AY498" i="7"/>
  <c r="AY530" i="7"/>
  <c r="AY213" i="7"/>
  <c r="AY554" i="7"/>
  <c r="AY300" i="7"/>
  <c r="AP314" i="7"/>
  <c r="AY183" i="7"/>
  <c r="AY277" i="7"/>
  <c r="AW554" i="7"/>
  <c r="AY155" i="7"/>
  <c r="AY304" i="7"/>
  <c r="AY266" i="7"/>
  <c r="AE168" i="7"/>
  <c r="AI314" i="7"/>
  <c r="AY186" i="7"/>
  <c r="AY268" i="7"/>
  <c r="AY544" i="7"/>
  <c r="AY273" i="7"/>
  <c r="AY207" i="7"/>
  <c r="AY196" i="7"/>
  <c r="AY520" i="7"/>
  <c r="AK314" i="7"/>
  <c r="AD168" i="7"/>
  <c r="AO314" i="7"/>
  <c r="AC554" i="7"/>
  <c r="AY257" i="7"/>
  <c r="AM315" i="7"/>
  <c r="AY494" i="7"/>
  <c r="AY199" i="7"/>
  <c r="AY113" i="7"/>
  <c r="AA554" i="7"/>
  <c r="AY532" i="7"/>
  <c r="AY197" i="7"/>
  <c r="AF168" i="7"/>
  <c r="AU554" i="7"/>
  <c r="AY217" i="7"/>
  <c r="AY130" i="7"/>
  <c r="AY188" i="7"/>
  <c r="AY297" i="7"/>
  <c r="AR168" i="7"/>
  <c r="AY497" i="7"/>
  <c r="AD315" i="7"/>
  <c r="AL554" i="7"/>
  <c r="AI315" i="7"/>
  <c r="AY306" i="7"/>
  <c r="AY282" i="7"/>
  <c r="AY270" i="7"/>
  <c r="AY181" i="7"/>
  <c r="AY284" i="7"/>
  <c r="AY156" i="7"/>
  <c r="AY98" i="7"/>
  <c r="AY275" i="7"/>
  <c r="AY553" i="7"/>
  <c r="AA315" i="7"/>
  <c r="AY519" i="7"/>
  <c r="D316" i="7"/>
  <c r="AY235" i="7"/>
  <c r="AS314" i="7"/>
  <c r="AY552" i="7"/>
  <c r="AG168" i="7"/>
  <c r="D317" i="7"/>
  <c r="AY144" i="7"/>
  <c r="AY164" i="7"/>
  <c r="AY507" i="7"/>
  <c r="V315" i="7"/>
  <c r="AY244" i="7"/>
  <c r="AY194" i="7"/>
  <c r="AY285" i="7"/>
  <c r="AY536" i="7"/>
  <c r="AY190" i="7"/>
  <c r="AY502" i="7"/>
  <c r="AY548" i="7"/>
  <c r="AY124" i="7"/>
  <c r="AY238" i="7"/>
  <c r="AH314" i="7"/>
  <c r="AY236" i="7"/>
  <c r="H169" i="7"/>
  <c r="AW314" i="7"/>
  <c r="AY132" i="7"/>
  <c r="AY212" i="7"/>
  <c r="AY158" i="7"/>
  <c r="AY550" i="7"/>
  <c r="AY165" i="7"/>
  <c r="AY109" i="7"/>
  <c r="AT314" i="7"/>
  <c r="AY298" i="7"/>
  <c r="AF554" i="7"/>
  <c r="AY138" i="7"/>
  <c r="AY226" i="7"/>
  <c r="AV168" i="7"/>
  <c r="AQ168" i="7"/>
  <c r="AY258" i="7"/>
  <c r="AQ315" i="7"/>
  <c r="AY128" i="7"/>
  <c r="AY523" i="7"/>
  <c r="AL315" i="7"/>
  <c r="AY182" i="7"/>
  <c r="AY501" i="7"/>
  <c r="AH554" i="7"/>
  <c r="AY495" i="7"/>
  <c r="AY281" i="7"/>
  <c r="AY303" i="7"/>
  <c r="AY100" i="7"/>
  <c r="AH315" i="7"/>
  <c r="AY150" i="7"/>
  <c r="AR554" i="7"/>
  <c r="AB168" i="7"/>
  <c r="AY506" i="7"/>
  <c r="AQ314" i="7"/>
  <c r="AT168" i="7"/>
  <c r="AY496" i="7"/>
  <c r="AY288" i="7"/>
  <c r="AY222" i="7"/>
  <c r="Z168" i="7"/>
  <c r="AL314" i="7"/>
  <c r="AE315" i="7"/>
  <c r="AY224" i="7"/>
  <c r="AJ168" i="7"/>
  <c r="AY250" i="7"/>
  <c r="AY230" i="7"/>
  <c r="AY125" i="7"/>
  <c r="AY291" i="7"/>
  <c r="Y168" i="7"/>
  <c r="AN168" i="7"/>
  <c r="AY93" i="7"/>
  <c r="AY254" i="7"/>
  <c r="AJ554" i="7"/>
  <c r="AF315" i="7"/>
  <c r="F317" i="7"/>
  <c r="AY514" i="7"/>
  <c r="AY289" i="7"/>
  <c r="AS554" i="7"/>
  <c r="AY301" i="7"/>
  <c r="AY542" i="7"/>
  <c r="AY516" i="7"/>
  <c r="AY114" i="7"/>
  <c r="AY218" i="7"/>
  <c r="AY228" i="7"/>
  <c r="AY204" i="7"/>
  <c r="F169" i="7"/>
  <c r="AN314" i="7"/>
  <c r="AY121" i="7"/>
  <c r="AY243" i="7"/>
  <c r="AJ314" i="7"/>
  <c r="AY267" i="7"/>
  <c r="AY161" i="7"/>
  <c r="AY279" i="7"/>
  <c r="AU168" i="7"/>
  <c r="AY153" i="7"/>
  <c r="AY310" i="7"/>
  <c r="AY503" i="7"/>
  <c r="AY195" i="7"/>
  <c r="AY518" i="7"/>
  <c r="AY521" i="7"/>
  <c r="AY157" i="7"/>
  <c r="AY292" i="7"/>
  <c r="AY208" i="7"/>
  <c r="Y554" i="7"/>
  <c r="AY531" i="7"/>
  <c r="AE314" i="7"/>
  <c r="AY232" i="7"/>
  <c r="AY280" i="7"/>
  <c r="AY139" i="7"/>
  <c r="AX554" i="7"/>
  <c r="AY540" i="7"/>
  <c r="AY505" i="7"/>
  <c r="AY154" i="7"/>
  <c r="AD554" i="7"/>
  <c r="AJ315" i="7"/>
  <c r="AO168" i="7"/>
  <c r="AY508" i="7"/>
  <c r="D562" i="7"/>
  <c r="AV315" i="7"/>
  <c r="AA314" i="7"/>
  <c r="AY295" i="7"/>
  <c r="AY96" i="7"/>
  <c r="AY184" i="7"/>
  <c r="J169" i="7"/>
  <c r="AY533" i="7"/>
  <c r="AY504" i="7"/>
  <c r="W168" i="7"/>
  <c r="AY513" i="7"/>
  <c r="AH168" i="7"/>
  <c r="AP168" i="7"/>
  <c r="AY107" i="7"/>
  <c r="AY229" i="7"/>
  <c r="AP315" i="7"/>
  <c r="AY101" i="7"/>
  <c r="AY203" i="7"/>
  <c r="AY187" i="7"/>
  <c r="Z678" i="7" l="1"/>
  <c r="U77" i="8"/>
  <c r="I76" i="8"/>
  <c r="AZ79" i="7"/>
  <c r="AZ731" i="7" s="1"/>
  <c r="AM696" i="7"/>
  <c r="AN44" i="7" s="1"/>
  <c r="AY682" i="7"/>
  <c r="AZ30" i="7" s="1"/>
  <c r="Z65" i="7"/>
  <c r="Z717" i="7" s="1"/>
  <c r="B563" i="7"/>
  <c r="AY714" i="7"/>
  <c r="AZ62" i="7" s="1"/>
  <c r="AY689" i="7"/>
  <c r="AZ37" i="7" s="1"/>
  <c r="AY715" i="7"/>
  <c r="AZ63" i="7" s="1"/>
  <c r="AY688" i="7"/>
  <c r="AZ36" i="7" s="1"/>
  <c r="AY713" i="7"/>
  <c r="AZ61" i="7" s="1"/>
  <c r="AK64" i="7"/>
  <c r="AK716" i="7" s="1"/>
  <c r="AF39" i="7"/>
  <c r="AF691" i="7" s="1"/>
  <c r="AX38" i="7"/>
  <c r="AX690" i="7" s="1"/>
  <c r="AZ7" i="7"/>
  <c r="B318" i="7"/>
  <c r="AZ269" i="7"/>
  <c r="AA169" i="7"/>
  <c r="AQ169" i="7"/>
  <c r="AZ104" i="7"/>
  <c r="Y169" i="7"/>
  <c r="J170" i="7"/>
  <c r="AZ140" i="7"/>
  <c r="AZ189" i="7"/>
  <c r="AH555" i="7"/>
  <c r="AK555" i="7"/>
  <c r="AT555" i="7"/>
  <c r="AZ160" i="7"/>
  <c r="AD555" i="7"/>
  <c r="AL169" i="7"/>
  <c r="AZ131" i="7"/>
  <c r="V169" i="7"/>
  <c r="AM169" i="7"/>
  <c r="AZ133" i="7"/>
  <c r="W169" i="7"/>
  <c r="AZ101" i="7"/>
  <c r="AZ522" i="7"/>
  <c r="AZ106" i="7"/>
  <c r="F318" i="7"/>
  <c r="AZ152" i="7"/>
  <c r="AZ132" i="7"/>
  <c r="AZ90" i="7"/>
  <c r="H170" i="7"/>
  <c r="AZ159" i="7"/>
  <c r="AU169" i="7"/>
  <c r="AZ158" i="7"/>
  <c r="AU555" i="7"/>
  <c r="AZ118" i="7"/>
  <c r="AZ508" i="7"/>
  <c r="AZ288" i="7"/>
  <c r="AN555" i="7"/>
  <c r="H317" i="7"/>
  <c r="AZ209" i="7"/>
  <c r="AZ129" i="7"/>
  <c r="AZ548" i="7"/>
  <c r="AE555" i="7"/>
  <c r="AZ148" i="7"/>
  <c r="AZ103" i="7"/>
  <c r="Y555" i="7"/>
  <c r="AS169" i="7"/>
  <c r="AP169" i="7"/>
  <c r="AO555" i="7"/>
  <c r="AZ108" i="7"/>
  <c r="AZ97" i="7"/>
  <c r="AK169" i="7"/>
  <c r="AX555" i="7"/>
  <c r="AZ113" i="7"/>
  <c r="AZ107" i="7"/>
  <c r="AZ536" i="7"/>
  <c r="AZ275" i="7"/>
  <c r="AV555" i="7"/>
  <c r="AZ127" i="7"/>
  <c r="AZ126" i="7"/>
  <c r="V555" i="7"/>
  <c r="AZ143" i="7"/>
  <c r="AQ555" i="7"/>
  <c r="X169" i="7"/>
  <c r="AZ117" i="7"/>
  <c r="AD169" i="7"/>
  <c r="AZ164" i="7"/>
  <c r="AZ125" i="7"/>
  <c r="AF169" i="7"/>
  <c r="Z555" i="7"/>
  <c r="AG169" i="7"/>
  <c r="AZ139" i="7"/>
  <c r="AZ110" i="7"/>
  <c r="AJ555" i="7"/>
  <c r="H557" i="7"/>
  <c r="F558" i="7"/>
  <c r="AZ545" i="7"/>
  <c r="D318" i="7"/>
  <c r="AZ122" i="7"/>
  <c r="W555" i="7"/>
  <c r="AO169" i="7"/>
  <c r="I317" i="7"/>
  <c r="AW169" i="7"/>
  <c r="AI555" i="7"/>
  <c r="AZ102" i="7"/>
  <c r="AZ111" i="7"/>
  <c r="AZ232" i="7"/>
  <c r="AZ552" i="7"/>
  <c r="AJ169" i="7"/>
  <c r="AZ94" i="7"/>
  <c r="AA555" i="7"/>
  <c r="I557" i="7"/>
  <c r="AE169" i="7"/>
  <c r="AZ93" i="7"/>
  <c r="AZ219" i="7"/>
  <c r="AR169" i="7"/>
  <c r="AH169" i="7"/>
  <c r="F170" i="7"/>
  <c r="AZ96" i="7"/>
  <c r="AZ137" i="7"/>
  <c r="AB555" i="7"/>
  <c r="AB169" i="7"/>
  <c r="AZ119" i="7"/>
  <c r="AI169" i="7"/>
  <c r="AX169" i="7"/>
  <c r="AZ215" i="7"/>
  <c r="AT169" i="7"/>
  <c r="AY555" i="7"/>
  <c r="AZ273" i="7"/>
  <c r="AZ98" i="7"/>
  <c r="AZ114" i="7"/>
  <c r="AZ187" i="7"/>
  <c r="Z169" i="7"/>
  <c r="AY169" i="7"/>
  <c r="AZ95" i="7"/>
  <c r="AZ100" i="7"/>
  <c r="AZ463" i="7"/>
  <c r="AC169" i="7"/>
  <c r="AV169" i="7"/>
  <c r="AS555" i="7"/>
  <c r="AM555" i="7"/>
  <c r="AZ156" i="7"/>
  <c r="AZ228" i="7"/>
  <c r="AN169" i="7"/>
  <c r="AR555" i="7"/>
  <c r="AZ123" i="7"/>
  <c r="D563" i="7"/>
  <c r="AZ142" i="7"/>
  <c r="I556" i="7"/>
  <c r="X555" i="7"/>
  <c r="AW555" i="7"/>
  <c r="I170" i="7"/>
  <c r="AZ302" i="7"/>
  <c r="AC555" i="7"/>
  <c r="AZ509" i="7"/>
  <c r="AF555" i="7"/>
  <c r="J316" i="7"/>
  <c r="AZ115" i="7"/>
  <c r="AP555" i="7"/>
  <c r="AZ99" i="7"/>
  <c r="AG555" i="7"/>
  <c r="AL555" i="7"/>
  <c r="U78" i="8" l="1"/>
  <c r="I77" i="8"/>
  <c r="AZ708" i="7"/>
  <c r="BA56" i="7" s="1"/>
  <c r="AN696" i="7"/>
  <c r="AO44" i="7" s="1"/>
  <c r="AA65" i="7"/>
  <c r="AA717" i="7" s="1"/>
  <c r="AB65" i="7" s="1"/>
  <c r="AA26" i="7"/>
  <c r="B564" i="7"/>
  <c r="AL64" i="7"/>
  <c r="AL716" i="7" s="1"/>
  <c r="V692" i="7"/>
  <c r="V687" i="7" s="1"/>
  <c r="AY38" i="7"/>
  <c r="AY690" i="7" s="1"/>
  <c r="AG39" i="7"/>
  <c r="AG691" i="7" s="1"/>
  <c r="BA6" i="7"/>
  <c r="B319" i="7"/>
  <c r="AZ270" i="7"/>
  <c r="V556" i="7"/>
  <c r="AZ525" i="7"/>
  <c r="AZ539" i="7"/>
  <c r="AZ299" i="7"/>
  <c r="AR316" i="7"/>
  <c r="Y170" i="7"/>
  <c r="AR170" i="7"/>
  <c r="AP556" i="7"/>
  <c r="AZ295" i="7"/>
  <c r="AW556" i="7"/>
  <c r="AZ217" i="7"/>
  <c r="AU316" i="7"/>
  <c r="AU556" i="7"/>
  <c r="AZ304" i="7"/>
  <c r="AZ498" i="7"/>
  <c r="AZ208" i="7"/>
  <c r="AZ150" i="7"/>
  <c r="AZ231" i="7"/>
  <c r="AZ199" i="7"/>
  <c r="AZ529" i="7"/>
  <c r="AZ130" i="7"/>
  <c r="AA556" i="7"/>
  <c r="AZ109" i="7"/>
  <c r="AH316" i="7"/>
  <c r="AZ292" i="7"/>
  <c r="AZ198" i="7"/>
  <c r="H318" i="7"/>
  <c r="AZ207" i="7"/>
  <c r="AZ502" i="7"/>
  <c r="AZ294" i="7"/>
  <c r="AZ496" i="7"/>
  <c r="AZ241" i="7"/>
  <c r="AQ316" i="7"/>
  <c r="AZ272" i="7"/>
  <c r="AZ280" i="7"/>
  <c r="AF556" i="7"/>
  <c r="AJ316" i="7"/>
  <c r="AZ194" i="7"/>
  <c r="AZ112" i="7"/>
  <c r="AZ495" i="7"/>
  <c r="AZ242" i="7"/>
  <c r="J317" i="7"/>
  <c r="AZ278" i="7"/>
  <c r="AZ218" i="7"/>
  <c r="V170" i="7"/>
  <c r="AZ538" i="7"/>
  <c r="AZ268" i="7"/>
  <c r="AZ201" i="7"/>
  <c r="AS556" i="7"/>
  <c r="AZ271" i="7"/>
  <c r="AZ554" i="7"/>
  <c r="AZ161" i="7"/>
  <c r="AZ514" i="7"/>
  <c r="AZ216" i="7"/>
  <c r="AZ547" i="7"/>
  <c r="AZ249" i="7"/>
  <c r="AF170" i="7"/>
  <c r="AE556" i="7"/>
  <c r="AK170" i="7"/>
  <c r="F171" i="7"/>
  <c r="AZ183" i="7"/>
  <c r="AZ234" i="7"/>
  <c r="AZ105" i="7"/>
  <c r="AZ238" i="7"/>
  <c r="AZ157" i="7"/>
  <c r="AZ301" i="7"/>
  <c r="AZ516" i="7"/>
  <c r="AZ528" i="7"/>
  <c r="AZ286" i="7"/>
  <c r="AB316" i="7"/>
  <c r="AZ184" i="7"/>
  <c r="AZ520" i="7"/>
  <c r="AB556" i="7"/>
  <c r="AD316" i="7"/>
  <c r="D564" i="7"/>
  <c r="J557" i="7"/>
  <c r="AU170" i="7"/>
  <c r="AZ550" i="7"/>
  <c r="AZ116" i="7"/>
  <c r="AA316" i="7"/>
  <c r="AZ257" i="7"/>
  <c r="AC170" i="7"/>
  <c r="AZ293" i="7"/>
  <c r="AZ188" i="7"/>
  <c r="AZ519" i="7"/>
  <c r="W170" i="7"/>
  <c r="AZ250" i="7"/>
  <c r="AZ195" i="7"/>
  <c r="AP316" i="7"/>
  <c r="AZ210" i="7"/>
  <c r="AZ282" i="7"/>
  <c r="AZ138" i="7"/>
  <c r="AZ551" i="7"/>
  <c r="AZ530" i="7"/>
  <c r="AD170" i="7"/>
  <c r="H171" i="7"/>
  <c r="AP170" i="7"/>
  <c r="AZ274" i="7"/>
  <c r="AZ227" i="7"/>
  <c r="AZ517" i="7"/>
  <c r="AZ196" i="7"/>
  <c r="AZ191" i="7"/>
  <c r="AZ300" i="7"/>
  <c r="AZ287" i="7"/>
  <c r="AZ555" i="7"/>
  <c r="AM556" i="7"/>
  <c r="AZ124" i="7"/>
  <c r="AZ307" i="7"/>
  <c r="AZ549" i="7"/>
  <c r="J171" i="7"/>
  <c r="AZ290" i="7"/>
  <c r="AZ223" i="7"/>
  <c r="AZ298" i="7"/>
  <c r="AZ165" i="7"/>
  <c r="AV316" i="7"/>
  <c r="AZ513" i="7"/>
  <c r="AZ155" i="7"/>
  <c r="AZ544" i="7"/>
  <c r="AZ225" i="7"/>
  <c r="AZ144" i="7"/>
  <c r="AZ168" i="7"/>
  <c r="AZ235" i="7"/>
  <c r="AZ315" i="7"/>
  <c r="AZ494" i="7"/>
  <c r="AZ285" i="7"/>
  <c r="AE316" i="7"/>
  <c r="AQ170" i="7"/>
  <c r="AL170" i="7"/>
  <c r="AZ310" i="7"/>
  <c r="AZ206" i="7"/>
  <c r="AZ518" i="7"/>
  <c r="AZ289" i="7"/>
  <c r="I558" i="7"/>
  <c r="Y316" i="7"/>
  <c r="H558" i="7"/>
  <c r="AZ541" i="7"/>
  <c r="Z170" i="7"/>
  <c r="AZ512" i="7"/>
  <c r="AZ501" i="7"/>
  <c r="AZ535" i="7"/>
  <c r="AY170" i="7"/>
  <c r="AZ243" i="7"/>
  <c r="AZ309" i="7"/>
  <c r="AI556" i="7"/>
  <c r="AZ534" i="7"/>
  <c r="AZ305" i="7"/>
  <c r="AZ186" i="7"/>
  <c r="AZ203" i="7"/>
  <c r="AZ265" i="7"/>
  <c r="AJ170" i="7"/>
  <c r="AV556" i="7"/>
  <c r="AZ181" i="7"/>
  <c r="AZ229" i="7"/>
  <c r="AM316" i="7"/>
  <c r="AN556" i="7"/>
  <c r="AZ185" i="7"/>
  <c r="AZ211" i="7"/>
  <c r="AZ147" i="7"/>
  <c r="AX170" i="7"/>
  <c r="AC556" i="7"/>
  <c r="AZ151" i="7"/>
  <c r="AZ540" i="7"/>
  <c r="AG316" i="7"/>
  <c r="AZ226" i="7"/>
  <c r="AR556" i="7"/>
  <c r="AZ267" i="7"/>
  <c r="AZ507" i="7"/>
  <c r="AO170" i="7"/>
  <c r="AZ166" i="7"/>
  <c r="AC316" i="7"/>
  <c r="AZ316" i="7"/>
  <c r="AZ284" i="7"/>
  <c r="AZ533" i="7"/>
  <c r="AZ120" i="7"/>
  <c r="AS316" i="7"/>
  <c r="AZ283" i="7"/>
  <c r="X316" i="7"/>
  <c r="AN316" i="7"/>
  <c r="AZ128" i="7"/>
  <c r="AZ506" i="7"/>
  <c r="AZ537" i="7"/>
  <c r="AZ237" i="7"/>
  <c r="AM170" i="7"/>
  <c r="AZ162" i="7"/>
  <c r="AQ556" i="7"/>
  <c r="AB170" i="7"/>
  <c r="AZ308" i="7"/>
  <c r="AZ279" i="7"/>
  <c r="AZ233" i="7"/>
  <c r="AZ524" i="7"/>
  <c r="AZ276" i="7"/>
  <c r="AZ182" i="7"/>
  <c r="AZ149" i="7"/>
  <c r="I318" i="7"/>
  <c r="AJ556" i="7"/>
  <c r="AZ244" i="7"/>
  <c r="AZ170" i="7"/>
  <c r="AF316" i="7"/>
  <c r="AZ230" i="7"/>
  <c r="AZ503" i="7"/>
  <c r="Y556" i="7"/>
  <c r="AZ214" i="7"/>
  <c r="AS170" i="7"/>
  <c r="AZ153" i="7"/>
  <c r="AZ532" i="7"/>
  <c r="AZ311" i="7"/>
  <c r="AZ511" i="7"/>
  <c r="AZ202" i="7"/>
  <c r="D319" i="7"/>
  <c r="AK556" i="7"/>
  <c r="AO556" i="7"/>
  <c r="AI316" i="7"/>
  <c r="W556" i="7"/>
  <c r="AZ167" i="7"/>
  <c r="AZ200" i="7"/>
  <c r="AZ543" i="7"/>
  <c r="AZ224" i="7"/>
  <c r="X556" i="7"/>
  <c r="AZ281" i="7"/>
  <c r="AV170" i="7"/>
  <c r="AY556" i="7"/>
  <c r="J558" i="7"/>
  <c r="AN170" i="7"/>
  <c r="AZ220" i="7"/>
  <c r="AW316" i="7"/>
  <c r="AZ499" i="7"/>
  <c r="AZ212" i="7"/>
  <c r="X170" i="7"/>
  <c r="AZ197" i="7"/>
  <c r="AG170" i="7"/>
  <c r="AZ239" i="7"/>
  <c r="AZ221" i="7"/>
  <c r="AZ297" i="7"/>
  <c r="AZ527" i="7"/>
  <c r="AZ141" i="7"/>
  <c r="AZ291" i="7"/>
  <c r="AZ296" i="7"/>
  <c r="AD556" i="7"/>
  <c r="AX556" i="7"/>
  <c r="AZ193" i="7"/>
  <c r="AE170" i="7"/>
  <c r="AH170" i="7"/>
  <c r="V316" i="7"/>
  <c r="Z316" i="7"/>
  <c r="AG556" i="7"/>
  <c r="AZ526" i="7"/>
  <c r="AY316" i="7"/>
  <c r="AZ134" i="7"/>
  <c r="AZ254" i="7"/>
  <c r="AT316" i="7"/>
  <c r="AH556" i="7"/>
  <c r="AZ192" i="7"/>
  <c r="AO316" i="7"/>
  <c r="AZ277" i="7"/>
  <c r="AZ510" i="7"/>
  <c r="AZ303" i="7"/>
  <c r="AZ163" i="7"/>
  <c r="AZ169" i="7"/>
  <c r="AT170" i="7"/>
  <c r="AI170" i="7"/>
  <c r="AZ190" i="7"/>
  <c r="AZ154" i="7"/>
  <c r="AZ146" i="7"/>
  <c r="AZ205" i="7"/>
  <c r="AZ306" i="7"/>
  <c r="AZ521" i="7"/>
  <c r="AX316" i="7"/>
  <c r="AZ515" i="7"/>
  <c r="AL556" i="7"/>
  <c r="I171" i="7"/>
  <c r="AZ258" i="7"/>
  <c r="AZ222" i="7"/>
  <c r="AZ497" i="7"/>
  <c r="AZ523" i="7"/>
  <c r="AZ553" i="7"/>
  <c r="AZ204" i="7"/>
  <c r="AL316" i="7"/>
  <c r="AZ546" i="7"/>
  <c r="AZ266" i="7"/>
  <c r="AZ312" i="7"/>
  <c r="Z556" i="7"/>
  <c r="AZ313" i="7"/>
  <c r="AZ145" i="7"/>
  <c r="AZ240" i="7"/>
  <c r="AZ542" i="7"/>
  <c r="AZ505" i="7"/>
  <c r="AZ121" i="7"/>
  <c r="AA170" i="7"/>
  <c r="AK316" i="7"/>
  <c r="AW170" i="7"/>
  <c r="W316" i="7"/>
  <c r="AZ531" i="7"/>
  <c r="F559" i="7"/>
  <c r="AZ236" i="7"/>
  <c r="AT556" i="7"/>
  <c r="AZ504" i="7"/>
  <c r="AZ314" i="7"/>
  <c r="AZ213" i="7"/>
  <c r="AZ500" i="7"/>
  <c r="AZ556" i="7"/>
  <c r="H319" i="7"/>
  <c r="AA678" i="7" l="1"/>
  <c r="AB26" i="7" s="1"/>
  <c r="U79" i="8"/>
  <c r="I78" i="8"/>
  <c r="BA79" i="7"/>
  <c r="BA731" i="7" s="1"/>
  <c r="AO696" i="7"/>
  <c r="AP44" i="7" s="1"/>
  <c r="AZ715" i="7"/>
  <c r="BA63" i="7" s="1"/>
  <c r="AZ713" i="7"/>
  <c r="BA61" i="7" s="1"/>
  <c r="AZ714" i="7"/>
  <c r="BA62" i="7" s="1"/>
  <c r="AZ688" i="7"/>
  <c r="BA36" i="7" s="1"/>
  <c r="AZ682" i="7"/>
  <c r="BA30" i="7" s="1"/>
  <c r="AB717" i="7"/>
  <c r="AC65" i="7" s="1"/>
  <c r="B565" i="7"/>
  <c r="AZ689" i="7"/>
  <c r="BA37" i="7" s="1"/>
  <c r="AM64" i="7"/>
  <c r="AM716" i="7" s="1"/>
  <c r="AZ38" i="7"/>
  <c r="AZ690" i="7" s="1"/>
  <c r="BA38" i="7" s="1"/>
  <c r="AH39" i="7"/>
  <c r="AH691" i="7" s="1"/>
  <c r="W40" i="7"/>
  <c r="W692" i="7" s="1"/>
  <c r="BA7" i="7"/>
  <c r="B320" i="7"/>
  <c r="AB558" i="7"/>
  <c r="AM317" i="7"/>
  <c r="AW317" i="7"/>
  <c r="AP557" i="7"/>
  <c r="AF557" i="7"/>
  <c r="AM171" i="7"/>
  <c r="V317" i="7"/>
  <c r="BA521" i="7"/>
  <c r="AU317" i="7"/>
  <c r="AR558" i="7"/>
  <c r="AV557" i="7"/>
  <c r="BA158" i="7"/>
  <c r="BA203" i="7"/>
  <c r="W558" i="7"/>
  <c r="AE171" i="7"/>
  <c r="X558" i="7"/>
  <c r="I559" i="7"/>
  <c r="V558" i="7"/>
  <c r="AZ558" i="7"/>
  <c r="BA506" i="7"/>
  <c r="AD317" i="7"/>
  <c r="BA134" i="7"/>
  <c r="BA297" i="7"/>
  <c r="AX558" i="7"/>
  <c r="AL557" i="7"/>
  <c r="AM557" i="7"/>
  <c r="AH557" i="7"/>
  <c r="AX317" i="7"/>
  <c r="AV171" i="7"/>
  <c r="AD558" i="7"/>
  <c r="H320" i="7"/>
  <c r="BA106" i="7"/>
  <c r="BA196" i="7"/>
  <c r="W317" i="7"/>
  <c r="BA265" i="7"/>
  <c r="AT558" i="7"/>
  <c r="AM558" i="7"/>
  <c r="AD171" i="7"/>
  <c r="AS558" i="7"/>
  <c r="AI557" i="7"/>
  <c r="AO171" i="7"/>
  <c r="BA90" i="7"/>
  <c r="Y317" i="7"/>
  <c r="BA131" i="7"/>
  <c r="AP558" i="7"/>
  <c r="AA171" i="7"/>
  <c r="BA119" i="7"/>
  <c r="AZ557" i="7"/>
  <c r="BA129" i="7"/>
  <c r="AY171" i="7"/>
  <c r="Y171" i="7"/>
  <c r="BA463" i="7"/>
  <c r="AW171" i="7"/>
  <c r="BA108" i="7"/>
  <c r="AU557" i="7"/>
  <c r="AE557" i="7"/>
  <c r="X317" i="7"/>
  <c r="AW557" i="7"/>
  <c r="AJ317" i="7"/>
  <c r="AF317" i="7"/>
  <c r="AE558" i="7"/>
  <c r="AQ558" i="7"/>
  <c r="AD557" i="7"/>
  <c r="V171" i="7"/>
  <c r="AE317" i="7"/>
  <c r="AB317" i="7"/>
  <c r="Y557" i="7"/>
  <c r="AO557" i="7"/>
  <c r="AN317" i="7"/>
  <c r="Z557" i="7"/>
  <c r="V557" i="7"/>
  <c r="J318" i="7"/>
  <c r="BA110" i="7"/>
  <c r="F560" i="7"/>
  <c r="AR171" i="7"/>
  <c r="BA279" i="7"/>
  <c r="D565" i="7"/>
  <c r="AO317" i="7"/>
  <c r="AK558" i="7"/>
  <c r="AF558" i="7"/>
  <c r="Z171" i="7"/>
  <c r="BA208" i="7"/>
  <c r="AH558" i="7"/>
  <c r="AK171" i="7"/>
  <c r="AX557" i="7"/>
  <c r="AQ171" i="7"/>
  <c r="BA308" i="7"/>
  <c r="H559" i="7"/>
  <c r="AL171" i="7"/>
  <c r="AS317" i="7"/>
  <c r="AT171" i="7"/>
  <c r="AA317" i="7"/>
  <c r="AN558" i="7"/>
  <c r="X557" i="7"/>
  <c r="BA115" i="7"/>
  <c r="AG171" i="7"/>
  <c r="AG557" i="7"/>
  <c r="BA554" i="7"/>
  <c r="AU171" i="7"/>
  <c r="AI317" i="7"/>
  <c r="AP171" i="7"/>
  <c r="AO558" i="7"/>
  <c r="AC171" i="7"/>
  <c r="BA102" i="7"/>
  <c r="Z317" i="7"/>
  <c r="AK317" i="7"/>
  <c r="AL317" i="7"/>
  <c r="AC317" i="7"/>
  <c r="BA113" i="7"/>
  <c r="F320" i="7"/>
  <c r="AU558" i="7"/>
  <c r="AS557" i="7"/>
  <c r="AI171" i="7"/>
  <c r="Z558" i="7"/>
  <c r="BA123" i="7"/>
  <c r="AG558" i="7"/>
  <c r="AN171" i="7"/>
  <c r="AC557" i="7"/>
  <c r="AY558" i="7"/>
  <c r="AH171" i="7"/>
  <c r="W171" i="7"/>
  <c r="J172" i="7"/>
  <c r="I319" i="7"/>
  <c r="AV317" i="7"/>
  <c r="AB557" i="7"/>
  <c r="BA98" i="7"/>
  <c r="BA494" i="7"/>
  <c r="BA167" i="7"/>
  <c r="AJ557" i="7"/>
  <c r="BA497" i="7"/>
  <c r="BA526" i="7"/>
  <c r="AT317" i="7"/>
  <c r="AC558" i="7"/>
  <c r="AK557" i="7"/>
  <c r="AW558" i="7"/>
  <c r="AT557" i="7"/>
  <c r="AG317" i="7"/>
  <c r="AL558" i="7"/>
  <c r="X171" i="7"/>
  <c r="AZ317" i="7"/>
  <c r="AR317" i="7"/>
  <c r="F172" i="7"/>
  <c r="Y558" i="7"/>
  <c r="H172" i="7"/>
  <c r="AP317" i="7"/>
  <c r="AY557" i="7"/>
  <c r="BA127" i="7"/>
  <c r="AQ557" i="7"/>
  <c r="BA104" i="7"/>
  <c r="BA128" i="7"/>
  <c r="AA557" i="7"/>
  <c r="AY317" i="7"/>
  <c r="AB171" i="7"/>
  <c r="AJ558" i="7"/>
  <c r="BA150" i="7"/>
  <c r="AH317" i="7"/>
  <c r="AS171" i="7"/>
  <c r="AN557" i="7"/>
  <c r="BA114" i="7"/>
  <c r="AF171" i="7"/>
  <c r="BA95" i="7"/>
  <c r="W557" i="7"/>
  <c r="AZ171" i="7"/>
  <c r="AX171" i="7"/>
  <c r="AI558" i="7"/>
  <c r="AA558" i="7"/>
  <c r="I172" i="7"/>
  <c r="AQ317" i="7"/>
  <c r="AV558" i="7"/>
  <c r="BA124" i="7"/>
  <c r="F319" i="7"/>
  <c r="BA143" i="7"/>
  <c r="BA528" i="7"/>
  <c r="AJ171" i="7"/>
  <c r="BA502" i="7"/>
  <c r="BA118" i="7"/>
  <c r="AR557" i="7"/>
  <c r="BA292" i="7"/>
  <c r="D320" i="7"/>
  <c r="AB678" i="7" l="1"/>
  <c r="AC26" i="7" s="1"/>
  <c r="U80" i="8"/>
  <c r="I79" i="8"/>
  <c r="BA708" i="7"/>
  <c r="BB56" i="7" s="1"/>
  <c r="AP696" i="7"/>
  <c r="AC717" i="7"/>
  <c r="B567" i="7"/>
  <c r="B322" i="7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9" i="7" s="1"/>
  <c r="B391" i="7" s="1"/>
  <c r="AN64" i="7"/>
  <c r="AN716" i="7" s="1"/>
  <c r="X40" i="7"/>
  <c r="X692" i="7" s="1"/>
  <c r="X687" i="7" s="1"/>
  <c r="W687" i="7"/>
  <c r="AI39" i="7"/>
  <c r="AI691" i="7" s="1"/>
  <c r="BB6" i="7"/>
  <c r="BA97" i="7"/>
  <c r="BA103" i="7"/>
  <c r="BA160" i="7"/>
  <c r="BA524" i="7"/>
  <c r="BA212" i="7"/>
  <c r="Y318" i="7"/>
  <c r="AD318" i="7"/>
  <c r="BA268" i="7"/>
  <c r="BA191" i="7"/>
  <c r="W318" i="7"/>
  <c r="J559" i="7"/>
  <c r="BA518" i="7"/>
  <c r="H560" i="7"/>
  <c r="BA154" i="7"/>
  <c r="BA307" i="7"/>
  <c r="BA205" i="7"/>
  <c r="BA224" i="7"/>
  <c r="BA232" i="7"/>
  <c r="BA170" i="7"/>
  <c r="BA226" i="7"/>
  <c r="AZ172" i="7"/>
  <c r="AN172" i="7"/>
  <c r="AM172" i="7"/>
  <c r="BA266" i="7"/>
  <c r="AI318" i="7"/>
  <c r="BA545" i="7"/>
  <c r="BA201" i="7"/>
  <c r="H173" i="7"/>
  <c r="BA194" i="7"/>
  <c r="BA221" i="7"/>
  <c r="BA107" i="7"/>
  <c r="AA318" i="7"/>
  <c r="AY172" i="7"/>
  <c r="AQ172" i="7"/>
  <c r="BA165" i="7"/>
  <c r="BA163" i="7"/>
  <c r="BA117" i="7"/>
  <c r="BA517" i="7"/>
  <c r="AE318" i="7"/>
  <c r="AJ318" i="7"/>
  <c r="BA209" i="7"/>
  <c r="BA551" i="7"/>
  <c r="BA94" i="7"/>
  <c r="BA281" i="7"/>
  <c r="BA277" i="7"/>
  <c r="BA515" i="7"/>
  <c r="BA503" i="7"/>
  <c r="F567" i="7"/>
  <c r="H322" i="7"/>
  <c r="AV318" i="7"/>
  <c r="BA558" i="7"/>
  <c r="BA189" i="7"/>
  <c r="BA197" i="7"/>
  <c r="BA223" i="7"/>
  <c r="BA298" i="7"/>
  <c r="BA159" i="7"/>
  <c r="BA101" i="7"/>
  <c r="BA519" i="7"/>
  <c r="AO318" i="7"/>
  <c r="F561" i="7"/>
  <c r="BA187" i="7"/>
  <c r="BA202" i="7"/>
  <c r="BA200" i="7"/>
  <c r="Z318" i="7"/>
  <c r="Z172" i="7"/>
  <c r="BA139" i="7"/>
  <c r="BA182" i="7"/>
  <c r="AA172" i="7"/>
  <c r="AG318" i="7"/>
  <c r="AF318" i="7"/>
  <c r="BA538" i="7"/>
  <c r="BA523" i="7"/>
  <c r="I560" i="7"/>
  <c r="BA514" i="7"/>
  <c r="BA285" i="7"/>
  <c r="BA304" i="7"/>
  <c r="BA553" i="7"/>
  <c r="BA284" i="7"/>
  <c r="BA312" i="7"/>
  <c r="BA499" i="7"/>
  <c r="BA112" i="7"/>
  <c r="BA142" i="7"/>
  <c r="BA504" i="7"/>
  <c r="AI172" i="7"/>
  <c r="BA217" i="7"/>
  <c r="BA534" i="7"/>
  <c r="BA184" i="7"/>
  <c r="BA93" i="7"/>
  <c r="BA313" i="7"/>
  <c r="BA496" i="7"/>
  <c r="BA301" i="7"/>
  <c r="BA207" i="7"/>
  <c r="AW318" i="7"/>
  <c r="BA525" i="7"/>
  <c r="BA557" i="7"/>
  <c r="BA542" i="7"/>
  <c r="BA510" i="7"/>
  <c r="D567" i="7"/>
  <c r="AL318" i="7"/>
  <c r="BA536" i="7"/>
  <c r="AJ172" i="7"/>
  <c r="BA535" i="7"/>
  <c r="BA190" i="7"/>
  <c r="BA310" i="7"/>
  <c r="BA218" i="7"/>
  <c r="AT318" i="7"/>
  <c r="AM318" i="7"/>
  <c r="BA300" i="7"/>
  <c r="BA516" i="7"/>
  <c r="BA309" i="7"/>
  <c r="BA157" i="7"/>
  <c r="BA204" i="7"/>
  <c r="BA283" i="7"/>
  <c r="AU318" i="7"/>
  <c r="BA537" i="7"/>
  <c r="BA126" i="7"/>
  <c r="BA290" i="7"/>
  <c r="BA539" i="7"/>
  <c r="BA547" i="7"/>
  <c r="BA271" i="7"/>
  <c r="BA544" i="7"/>
  <c r="BA531" i="7"/>
  <c r="AS172" i="7"/>
  <c r="BA243" i="7"/>
  <c r="BA237" i="7"/>
  <c r="BA527" i="7"/>
  <c r="AG172" i="7"/>
  <c r="AZ318" i="7"/>
  <c r="BA505" i="7"/>
  <c r="BA168" i="7"/>
  <c r="BA541" i="7"/>
  <c r="BA548" i="7"/>
  <c r="BA543" i="7"/>
  <c r="BA314" i="7"/>
  <c r="BA236" i="7"/>
  <c r="BA146" i="7"/>
  <c r="BA512" i="7"/>
  <c r="BA233" i="7"/>
  <c r="AN318" i="7"/>
  <c r="F173" i="7"/>
  <c r="BA120" i="7"/>
  <c r="BA121" i="7"/>
  <c r="BA240" i="7"/>
  <c r="BA99" i="7"/>
  <c r="I173" i="7"/>
  <c r="AH172" i="7"/>
  <c r="BA280" i="7"/>
  <c r="BA215" i="7"/>
  <c r="BA195" i="7"/>
  <c r="BA315" i="7"/>
  <c r="BA530" i="7"/>
  <c r="BA188" i="7"/>
  <c r="BA296" i="7"/>
  <c r="BA316" i="7"/>
  <c r="BA193" i="7"/>
  <c r="AR172" i="7"/>
  <c r="BA219" i="7"/>
  <c r="X318" i="7"/>
  <c r="BA230" i="7"/>
  <c r="BA228" i="7"/>
  <c r="BA220" i="7"/>
  <c r="BA192" i="7"/>
  <c r="BA186" i="7"/>
  <c r="BA258" i="7"/>
  <c r="BA278" i="7"/>
  <c r="AS318" i="7"/>
  <c r="BA162" i="7"/>
  <c r="BA529" i="7"/>
  <c r="BA241" i="7"/>
  <c r="BA147" i="7"/>
  <c r="BA520" i="7"/>
  <c r="BA272" i="7"/>
  <c r="BA138" i="7"/>
  <c r="BA286" i="7"/>
  <c r="BA141" i="7"/>
  <c r="BA216" i="7"/>
  <c r="W172" i="7"/>
  <c r="BA498" i="7"/>
  <c r="BA495" i="7"/>
  <c r="BA133" i="7"/>
  <c r="BA140" i="7"/>
  <c r="AB172" i="7"/>
  <c r="AP318" i="7"/>
  <c r="BA125" i="7"/>
  <c r="AR318" i="7"/>
  <c r="BA305" i="7"/>
  <c r="Y172" i="7"/>
  <c r="AT172" i="7"/>
  <c r="BA199" i="7"/>
  <c r="BA153" i="7"/>
  <c r="BA210" i="7"/>
  <c r="BA282" i="7"/>
  <c r="BA229" i="7"/>
  <c r="BA152" i="7"/>
  <c r="BA522" i="7"/>
  <c r="BA161" i="7"/>
  <c r="BA169" i="7"/>
  <c r="BA181" i="7"/>
  <c r="AC172" i="7"/>
  <c r="BA96" i="7"/>
  <c r="BA164" i="7"/>
  <c r="AP172" i="7"/>
  <c r="BA295" i="7"/>
  <c r="AX172" i="7"/>
  <c r="AY318" i="7"/>
  <c r="AH318" i="7"/>
  <c r="BA289" i="7"/>
  <c r="BA132" i="7"/>
  <c r="BA508" i="7"/>
  <c r="AU172" i="7"/>
  <c r="AK318" i="7"/>
  <c r="BA254" i="7"/>
  <c r="BA235" i="7"/>
  <c r="BA269" i="7"/>
  <c r="BA509" i="7"/>
  <c r="BA137" i="7"/>
  <c r="BA105" i="7"/>
  <c r="AB318" i="7"/>
  <c r="BA267" i="7"/>
  <c r="BA213" i="7"/>
  <c r="AK172" i="7"/>
  <c r="BA100" i="7"/>
  <c r="BA151" i="7"/>
  <c r="BA273" i="7"/>
  <c r="BA293" i="7"/>
  <c r="AX318" i="7"/>
  <c r="BA275" i="7"/>
  <c r="BA211" i="7"/>
  <c r="J319" i="7"/>
  <c r="BA171" i="7"/>
  <c r="BA288" i="7"/>
  <c r="BA166" i="7"/>
  <c r="V172" i="7"/>
  <c r="BA198" i="7"/>
  <c r="BA513" i="7"/>
  <c r="BA206" i="7"/>
  <c r="BA507" i="7"/>
  <c r="J560" i="7"/>
  <c r="AW172" i="7"/>
  <c r="BA540" i="7"/>
  <c r="BA149" i="7"/>
  <c r="BA318" i="7"/>
  <c r="AQ318" i="7"/>
  <c r="BA276" i="7"/>
  <c r="BA172" i="7"/>
  <c r="BA533" i="7"/>
  <c r="BA238" i="7"/>
  <c r="BA111" i="7"/>
  <c r="BA130" i="7"/>
  <c r="BA511" i="7"/>
  <c r="BA249" i="7"/>
  <c r="AD172" i="7"/>
  <c r="BA222" i="7"/>
  <c r="BA155" i="7"/>
  <c r="AV172" i="7"/>
  <c r="BA109" i="7"/>
  <c r="BA532" i="7"/>
  <c r="AC318" i="7"/>
  <c r="BA156" i="7"/>
  <c r="BA274" i="7"/>
  <c r="BA250" i="7"/>
  <c r="BA552" i="7"/>
  <c r="BA227" i="7"/>
  <c r="BA287" i="7"/>
  <c r="BA291" i="7"/>
  <c r="BA501" i="7"/>
  <c r="BA311" i="7"/>
  <c r="BA257" i="7"/>
  <c r="BA270" i="7"/>
  <c r="AF172" i="7"/>
  <c r="AE172" i="7"/>
  <c r="BA185" i="7"/>
  <c r="BA148" i="7"/>
  <c r="BA299" i="7"/>
  <c r="BA122" i="7"/>
  <c r="BA546" i="7"/>
  <c r="BA550" i="7"/>
  <c r="I320" i="7"/>
  <c r="BA302" i="7"/>
  <c r="BA225" i="7"/>
  <c r="X172" i="7"/>
  <c r="BA306" i="7"/>
  <c r="AL172" i="7"/>
  <c r="BA317" i="7"/>
  <c r="BA239" i="7"/>
  <c r="BA549" i="7"/>
  <c r="BA231" i="7"/>
  <c r="BA294" i="7"/>
  <c r="AO172" i="7"/>
  <c r="BA556" i="7"/>
  <c r="BA500" i="7"/>
  <c r="J173" i="7"/>
  <c r="BA303" i="7"/>
  <c r="BA116" i="7"/>
  <c r="V318" i="7"/>
  <c r="BA244" i="7"/>
  <c r="BA242" i="7"/>
  <c r="BA555" i="7"/>
  <c r="BA183" i="7"/>
  <c r="BA144" i="7"/>
  <c r="BA145" i="7"/>
  <c r="BA214" i="7"/>
  <c r="BA234" i="7"/>
  <c r="AC678" i="7" l="1"/>
  <c r="AD26" i="7" s="1"/>
  <c r="U81" i="8"/>
  <c r="I80" i="8"/>
  <c r="BB79" i="7"/>
  <c r="BB731" i="7" s="1"/>
  <c r="AQ44" i="7"/>
  <c r="AQ696" i="7" s="1"/>
  <c r="B392" i="7"/>
  <c r="B569" i="7"/>
  <c r="B570" i="7" s="1"/>
  <c r="BA690" i="7"/>
  <c r="BB38" i="7" s="1"/>
  <c r="BA682" i="7"/>
  <c r="BB30" i="7" s="1"/>
  <c r="AD65" i="7"/>
  <c r="AD717" i="7" s="1"/>
  <c r="AE65" i="7" s="1"/>
  <c r="BA688" i="7"/>
  <c r="BB36" i="7" s="1"/>
  <c r="BA713" i="7"/>
  <c r="BB61" i="7" s="1"/>
  <c r="BA714" i="7"/>
  <c r="BB62" i="7" s="1"/>
  <c r="BA689" i="7"/>
  <c r="BB37" i="7" s="1"/>
  <c r="BA715" i="7"/>
  <c r="BB63" i="7" s="1"/>
  <c r="AO64" i="7"/>
  <c r="AO716" i="7" s="1"/>
  <c r="AJ39" i="7"/>
  <c r="AJ691" i="7" s="1"/>
  <c r="Y40" i="7"/>
  <c r="Y692" i="7" s="1"/>
  <c r="BB7" i="7"/>
  <c r="BB133" i="7"/>
  <c r="BB526" i="7"/>
  <c r="H567" i="7"/>
  <c r="AB560" i="7"/>
  <c r="BA173" i="7"/>
  <c r="AE560" i="7"/>
  <c r="X560" i="7"/>
  <c r="BB234" i="7"/>
  <c r="BB318" i="7"/>
  <c r="AK560" i="7"/>
  <c r="AH560" i="7"/>
  <c r="AV560" i="7"/>
  <c r="BB96" i="7"/>
  <c r="AI559" i="7"/>
  <c r="AY319" i="7"/>
  <c r="AQ173" i="7"/>
  <c r="W173" i="7"/>
  <c r="AU559" i="7"/>
  <c r="BB98" i="7"/>
  <c r="AL173" i="7"/>
  <c r="BB140" i="7"/>
  <c r="X559" i="7"/>
  <c r="AA560" i="7"/>
  <c r="AD559" i="7"/>
  <c r="BB100" i="7"/>
  <c r="AC560" i="7"/>
  <c r="I561" i="7"/>
  <c r="AQ559" i="7"/>
  <c r="AM559" i="7"/>
  <c r="AE173" i="7"/>
  <c r="J561" i="7"/>
  <c r="W560" i="7"/>
  <c r="W559" i="7"/>
  <c r="AX173" i="7"/>
  <c r="AO173" i="7"/>
  <c r="AZ173" i="7"/>
  <c r="I174" i="7"/>
  <c r="AG319" i="7"/>
  <c r="AS559" i="7"/>
  <c r="H324" i="7"/>
  <c r="AN319" i="7"/>
  <c r="AK173" i="7"/>
  <c r="AZ559" i="7"/>
  <c r="BB290" i="7"/>
  <c r="AZ319" i="7"/>
  <c r="AT173" i="7"/>
  <c r="AH559" i="7"/>
  <c r="AS560" i="7"/>
  <c r="AT319" i="7"/>
  <c r="BB124" i="7"/>
  <c r="BB274" i="7"/>
  <c r="AU319" i="7"/>
  <c r="AQ319" i="7"/>
  <c r="AV173" i="7"/>
  <c r="AR319" i="7"/>
  <c r="Y559" i="7"/>
  <c r="F322" i="7"/>
  <c r="H174" i="7"/>
  <c r="BB463" i="7"/>
  <c r="BA560" i="7"/>
  <c r="AV559" i="7"/>
  <c r="X173" i="7"/>
  <c r="BB119" i="7"/>
  <c r="D391" i="7"/>
  <c r="AW173" i="7"/>
  <c r="BA319" i="7"/>
  <c r="AJ319" i="7"/>
  <c r="V560" i="7"/>
  <c r="BB108" i="7"/>
  <c r="D322" i="7"/>
  <c r="AD173" i="7"/>
  <c r="AC559" i="7"/>
  <c r="AJ173" i="7"/>
  <c r="BB173" i="7"/>
  <c r="AC319" i="7"/>
  <c r="AZ560" i="7"/>
  <c r="AP560" i="7"/>
  <c r="V173" i="7"/>
  <c r="BB131" i="7"/>
  <c r="BB167" i="7"/>
  <c r="AY560" i="7"/>
  <c r="BB212" i="7"/>
  <c r="BB117" i="7"/>
  <c r="I322" i="7"/>
  <c r="AH319" i="7"/>
  <c r="Z173" i="7"/>
  <c r="BB299" i="7"/>
  <c r="BB233" i="7"/>
  <c r="Z319" i="7"/>
  <c r="AP559" i="7"/>
  <c r="X319" i="7"/>
  <c r="BB544" i="7"/>
  <c r="AR559" i="7"/>
  <c r="AL319" i="7"/>
  <c r="Y319" i="7"/>
  <c r="AM560" i="7"/>
  <c r="BB127" i="7"/>
  <c r="BB534" i="7"/>
  <c r="AX559" i="7"/>
  <c r="AF560" i="7"/>
  <c r="AL559" i="7"/>
  <c r="BB504" i="7"/>
  <c r="AD560" i="7"/>
  <c r="H391" i="7"/>
  <c r="BB139" i="7"/>
  <c r="J174" i="7"/>
  <c r="AY173" i="7"/>
  <c r="BB104" i="7"/>
  <c r="AT560" i="7"/>
  <c r="BB115" i="7"/>
  <c r="AB559" i="7"/>
  <c r="AG560" i="7"/>
  <c r="AU173" i="7"/>
  <c r="AC173" i="7"/>
  <c r="BA559" i="7"/>
  <c r="BB495" i="7"/>
  <c r="AW319" i="7"/>
  <c r="AK319" i="7"/>
  <c r="AH173" i="7"/>
  <c r="BB312" i="7"/>
  <c r="F562" i="7"/>
  <c r="AB173" i="7"/>
  <c r="Y560" i="7"/>
  <c r="AQ560" i="7"/>
  <c r="AP319" i="7"/>
  <c r="V319" i="7"/>
  <c r="AW560" i="7"/>
  <c r="BB132" i="7"/>
  <c r="BB105" i="7"/>
  <c r="AB319" i="7"/>
  <c r="BB125" i="7"/>
  <c r="AU560" i="7"/>
  <c r="AR173" i="7"/>
  <c r="AI560" i="7"/>
  <c r="BB197" i="7"/>
  <c r="AI319" i="7"/>
  <c r="BB517" i="7"/>
  <c r="BB134" i="7"/>
  <c r="AO559" i="7"/>
  <c r="AP173" i="7"/>
  <c r="BB203" i="7"/>
  <c r="F391" i="7"/>
  <c r="AK559" i="7"/>
  <c r="AM173" i="7"/>
  <c r="AM319" i="7"/>
  <c r="BB90" i="7"/>
  <c r="BB101" i="7"/>
  <c r="AW559" i="7"/>
  <c r="AJ560" i="7"/>
  <c r="BB496" i="7"/>
  <c r="AX560" i="7"/>
  <c r="Z559" i="7"/>
  <c r="AO319" i="7"/>
  <c r="AA173" i="7"/>
  <c r="AJ559" i="7"/>
  <c r="BB528" i="7"/>
  <c r="BB195" i="7"/>
  <c r="AX319" i="7"/>
  <c r="W319" i="7"/>
  <c r="AA319" i="7"/>
  <c r="AG173" i="7"/>
  <c r="D324" i="7"/>
  <c r="AL560" i="7"/>
  <c r="AY559" i="7"/>
  <c r="AA559" i="7"/>
  <c r="AF319" i="7"/>
  <c r="BB302" i="7"/>
  <c r="Y173" i="7"/>
  <c r="BB130" i="7"/>
  <c r="BB243" i="7"/>
  <c r="AF173" i="7"/>
  <c r="BB254" i="7"/>
  <c r="F324" i="7"/>
  <c r="AO560" i="7"/>
  <c r="AN559" i="7"/>
  <c r="AV319" i="7"/>
  <c r="AT559" i="7"/>
  <c r="AD319" i="7"/>
  <c r="V559" i="7"/>
  <c r="BB112" i="7"/>
  <c r="BB122" i="7"/>
  <c r="BB94" i="7"/>
  <c r="AE319" i="7"/>
  <c r="J320" i="7"/>
  <c r="BB272" i="7"/>
  <c r="BB171" i="7"/>
  <c r="AF559" i="7"/>
  <c r="AG559" i="7"/>
  <c r="BB118" i="7"/>
  <c r="BB237" i="7"/>
  <c r="AN173" i="7"/>
  <c r="AS173" i="7"/>
  <c r="BB311" i="7"/>
  <c r="Z560" i="7"/>
  <c r="BB99" i="7"/>
  <c r="AE559" i="7"/>
  <c r="BB121" i="7"/>
  <c r="F174" i="7"/>
  <c r="H561" i="7"/>
  <c r="AI173" i="7"/>
  <c r="BB218" i="7"/>
  <c r="AR560" i="7"/>
  <c r="AN560" i="7"/>
  <c r="AS319" i="7"/>
  <c r="BB123" i="7"/>
  <c r="BB196" i="7"/>
  <c r="AD678" i="7" l="1"/>
  <c r="AE26" i="7" s="1"/>
  <c r="U82" i="8"/>
  <c r="I81" i="8"/>
  <c r="BB708" i="7"/>
  <c r="BC56" i="7" s="1"/>
  <c r="AR44" i="7"/>
  <c r="AR696" i="7" s="1"/>
  <c r="B393" i="7"/>
  <c r="B571" i="7"/>
  <c r="AE717" i="7"/>
  <c r="AP64" i="7"/>
  <c r="AP716" i="7" s="1"/>
  <c r="Z40" i="7"/>
  <c r="Z692" i="7" s="1"/>
  <c r="Y687" i="7"/>
  <c r="AK39" i="7"/>
  <c r="AK691" i="7" s="1"/>
  <c r="BC6" i="7"/>
  <c r="BB107" i="7"/>
  <c r="BB193" i="7"/>
  <c r="BB120" i="7"/>
  <c r="BB235" i="7"/>
  <c r="BB308" i="7"/>
  <c r="AY174" i="7"/>
  <c r="BB219" i="7"/>
  <c r="AS174" i="7"/>
  <c r="BB160" i="7"/>
  <c r="BB137" i="7"/>
  <c r="BB183" i="7"/>
  <c r="BB153" i="7"/>
  <c r="BB97" i="7"/>
  <c r="BB294" i="7"/>
  <c r="BB518" i="7"/>
  <c r="AQ320" i="7"/>
  <c r="BB509" i="7"/>
  <c r="BB515" i="7"/>
  <c r="BB519" i="7"/>
  <c r="BB238" i="7"/>
  <c r="AZ561" i="7"/>
  <c r="BB301" i="7"/>
  <c r="AG320" i="7"/>
  <c r="BB215" i="7"/>
  <c r="BB210" i="7"/>
  <c r="BB505" i="7"/>
  <c r="BB190" i="7"/>
  <c r="AM320" i="7"/>
  <c r="BB498" i="7"/>
  <c r="BB182" i="7"/>
  <c r="BB500" i="7"/>
  <c r="AE320" i="7"/>
  <c r="BB555" i="7"/>
  <c r="AF561" i="7"/>
  <c r="AQ174" i="7"/>
  <c r="BB103" i="7"/>
  <c r="AO320" i="7"/>
  <c r="BB150" i="7"/>
  <c r="BB558" i="7"/>
  <c r="BB168" i="7"/>
  <c r="AJ561" i="7"/>
  <c r="BB523" i="7"/>
  <c r="BB181" i="7"/>
  <c r="BB151" i="7"/>
  <c r="BB506" i="7"/>
  <c r="BB268" i="7"/>
  <c r="BB278" i="7"/>
  <c r="BB280" i="7"/>
  <c r="AI320" i="7"/>
  <c r="H175" i="7"/>
  <c r="BB521" i="7"/>
  <c r="AT561" i="7"/>
  <c r="AB174" i="7"/>
  <c r="BB109" i="7"/>
  <c r="AT320" i="7"/>
  <c r="BB535" i="7"/>
  <c r="I325" i="7"/>
  <c r="BB129" i="7"/>
  <c r="BB553" i="7"/>
  <c r="AN561" i="7"/>
  <c r="BB277" i="7"/>
  <c r="BB201" i="7"/>
  <c r="BB228" i="7"/>
  <c r="BB512" i="7"/>
  <c r="I391" i="7"/>
  <c r="BB554" i="7"/>
  <c r="Y320" i="7"/>
  <c r="BB244" i="7"/>
  <c r="BB319" i="7"/>
  <c r="BB285" i="7"/>
  <c r="BB303" i="7"/>
  <c r="AA174" i="7"/>
  <c r="BB229" i="7"/>
  <c r="BB174" i="7"/>
  <c r="AS320" i="7"/>
  <c r="BB207" i="7"/>
  <c r="BB497" i="7"/>
  <c r="F175" i="7"/>
  <c r="BB158" i="7"/>
  <c r="AB320" i="7"/>
  <c r="J322" i="7"/>
  <c r="AV320" i="7"/>
  <c r="BA561" i="7"/>
  <c r="H562" i="7"/>
  <c r="BB536" i="7"/>
  <c r="BB514" i="7"/>
  <c r="AR174" i="7"/>
  <c r="BB213" i="7"/>
  <c r="BB93" i="7"/>
  <c r="BB172" i="7"/>
  <c r="AP561" i="7"/>
  <c r="BB162" i="7"/>
  <c r="AL320" i="7"/>
  <c r="AM174" i="7"/>
  <c r="BB281" i="7"/>
  <c r="AY320" i="7"/>
  <c r="BB507" i="7"/>
  <c r="BB199" i="7"/>
  <c r="BB284" i="7"/>
  <c r="AW320" i="7"/>
  <c r="BB527" i="7"/>
  <c r="BB159" i="7"/>
  <c r="AY561" i="7"/>
  <c r="BB205" i="7"/>
  <c r="BB276" i="7"/>
  <c r="BB194" i="7"/>
  <c r="BB314" i="7"/>
  <c r="BB297" i="7"/>
  <c r="BB192" i="7"/>
  <c r="BB279" i="7"/>
  <c r="BB208" i="7"/>
  <c r="I175" i="7"/>
  <c r="AW561" i="7"/>
  <c r="BB545" i="7"/>
  <c r="BB561" i="7"/>
  <c r="BB551" i="7"/>
  <c r="AW174" i="7"/>
  <c r="I567" i="7"/>
  <c r="BB313" i="7"/>
  <c r="AG561" i="7"/>
  <c r="W561" i="7"/>
  <c r="BB230" i="7"/>
  <c r="BB189" i="7"/>
  <c r="BB548" i="7"/>
  <c r="BB226" i="7"/>
  <c r="AI561" i="7"/>
  <c r="BB145" i="7"/>
  <c r="AC174" i="7"/>
  <c r="BB293" i="7"/>
  <c r="AX320" i="7"/>
  <c r="AC320" i="7"/>
  <c r="BB204" i="7"/>
  <c r="BB542" i="7"/>
  <c r="F325" i="7"/>
  <c r="X320" i="7"/>
  <c r="X174" i="7"/>
  <c r="BB114" i="7"/>
  <c r="AL174" i="7"/>
  <c r="I324" i="7"/>
  <c r="J324" i="7" s="1"/>
  <c r="BB524" i="7"/>
  <c r="I570" i="7"/>
  <c r="D392" i="7"/>
  <c r="BB216" i="7"/>
  <c r="AE561" i="7"/>
  <c r="BB550" i="7"/>
  <c r="AA320" i="7"/>
  <c r="AF174" i="7"/>
  <c r="BB186" i="7"/>
  <c r="BB315" i="7"/>
  <c r="F570" i="7"/>
  <c r="BB147" i="7"/>
  <c r="AV561" i="7"/>
  <c r="BB185" i="7"/>
  <c r="BB305" i="7"/>
  <c r="AH320" i="7"/>
  <c r="D570" i="7"/>
  <c r="BB271" i="7"/>
  <c r="BB110" i="7"/>
  <c r="F569" i="7"/>
  <c r="BB525" i="7"/>
  <c r="AB561" i="7"/>
  <c r="BB143" i="7"/>
  <c r="BB502" i="7"/>
  <c r="BB188" i="7"/>
  <c r="AL561" i="7"/>
  <c r="BB209" i="7"/>
  <c r="BB508" i="7"/>
  <c r="AO561" i="7"/>
  <c r="BB126" i="7"/>
  <c r="BB320" i="7"/>
  <c r="BA320" i="7"/>
  <c r="AZ174" i="7"/>
  <c r="BB266" i="7"/>
  <c r="AK174" i="7"/>
  <c r="AH174" i="7"/>
  <c r="BB541" i="7"/>
  <c r="AV174" i="7"/>
  <c r="Z561" i="7"/>
  <c r="BB287" i="7"/>
  <c r="AD174" i="7"/>
  <c r="BB152" i="7"/>
  <c r="BB222" i="7"/>
  <c r="AR320" i="7"/>
  <c r="BB214" i="7"/>
  <c r="AF320" i="7"/>
  <c r="BB154" i="7"/>
  <c r="BB191" i="7"/>
  <c r="I392" i="7"/>
  <c r="BB494" i="7"/>
  <c r="AC561" i="7"/>
  <c r="BB295" i="7"/>
  <c r="V174" i="7"/>
  <c r="BB265" i="7"/>
  <c r="Y174" i="7"/>
  <c r="AP320" i="7"/>
  <c r="AK561" i="7"/>
  <c r="BB289" i="7"/>
  <c r="BB111" i="7"/>
  <c r="D569" i="7"/>
  <c r="BB310" i="7"/>
  <c r="BB503" i="7"/>
  <c r="BB217" i="7"/>
  <c r="BB283" i="7"/>
  <c r="BB531" i="7"/>
  <c r="AE174" i="7"/>
  <c r="BB538" i="7"/>
  <c r="BB223" i="7"/>
  <c r="BB317" i="7"/>
  <c r="AN320" i="7"/>
  <c r="D325" i="7"/>
  <c r="BB170" i="7"/>
  <c r="BB149" i="7"/>
  <c r="BB546" i="7"/>
  <c r="AX174" i="7"/>
  <c r="H325" i="7"/>
  <c r="BB267" i="7"/>
  <c r="AN174" i="7"/>
  <c r="BB184" i="7"/>
  <c r="AQ561" i="7"/>
  <c r="BB163" i="7"/>
  <c r="BB296" i="7"/>
  <c r="AS561" i="7"/>
  <c r="AG174" i="7"/>
  <c r="BB288" i="7"/>
  <c r="BB539" i="7"/>
  <c r="BB231" i="7"/>
  <c r="AD320" i="7"/>
  <c r="BB530" i="7"/>
  <c r="BB156" i="7"/>
  <c r="BB291" i="7"/>
  <c r="AU561" i="7"/>
  <c r="BB499" i="7"/>
  <c r="AD561" i="7"/>
  <c r="BB157" i="7"/>
  <c r="AM561" i="7"/>
  <c r="BB560" i="7"/>
  <c r="J175" i="7"/>
  <c r="BB169" i="7"/>
  <c r="BB141" i="7"/>
  <c r="BB220" i="7"/>
  <c r="BB501" i="7"/>
  <c r="BB533" i="7"/>
  <c r="BB552" i="7"/>
  <c r="BB224" i="7"/>
  <c r="AA561" i="7"/>
  <c r="BB549" i="7"/>
  <c r="BB166" i="7"/>
  <c r="BB513" i="7"/>
  <c r="J391" i="7"/>
  <c r="H392" i="7"/>
  <c r="AI174" i="7"/>
  <c r="I562" i="7"/>
  <c r="BB520" i="7"/>
  <c r="BB221" i="7"/>
  <c r="BB165" i="7"/>
  <c r="AK320" i="7"/>
  <c r="BB282" i="7"/>
  <c r="BB148" i="7"/>
  <c r="BB128" i="7"/>
  <c r="W174" i="7"/>
  <c r="AR561" i="7"/>
  <c r="AP174" i="7"/>
  <c r="BB258" i="7"/>
  <c r="BB227" i="7"/>
  <c r="BB200" i="7"/>
  <c r="BB236" i="7"/>
  <c r="BB275" i="7"/>
  <c r="BB239" i="7"/>
  <c r="BB559" i="7"/>
  <c r="AJ320" i="7"/>
  <c r="BB309" i="7"/>
  <c r="BB270" i="7"/>
  <c r="BB211" i="7"/>
  <c r="BB286" i="7"/>
  <c r="Z320" i="7"/>
  <c r="BB102" i="7"/>
  <c r="BB273" i="7"/>
  <c r="BB556" i="7"/>
  <c r="BB540" i="7"/>
  <c r="BB116" i="7"/>
  <c r="BB543" i="7"/>
  <c r="AT174" i="7"/>
  <c r="BB300" i="7"/>
  <c r="AX561" i="7"/>
  <c r="Y561" i="7"/>
  <c r="AH561" i="7"/>
  <c r="BB249" i="7"/>
  <c r="BB537" i="7"/>
  <c r="BB306" i="7"/>
  <c r="BB269" i="7"/>
  <c r="BB146" i="7"/>
  <c r="F563" i="7"/>
  <c r="BB144" i="7"/>
  <c r="J562" i="7"/>
  <c r="BB511" i="7"/>
  <c r="BB202" i="7"/>
  <c r="BB187" i="7"/>
  <c r="BB316" i="7"/>
  <c r="BB307" i="7"/>
  <c r="W320" i="7"/>
  <c r="BB155" i="7"/>
  <c r="BB304" i="7"/>
  <c r="H569" i="7"/>
  <c r="BB206" i="7"/>
  <c r="AZ320" i="7"/>
  <c r="V561" i="7"/>
  <c r="AU174" i="7"/>
  <c r="BB547" i="7"/>
  <c r="F392" i="7"/>
  <c r="BB557" i="7"/>
  <c r="BB522" i="7"/>
  <c r="BB164" i="7"/>
  <c r="BB198" i="7"/>
  <c r="BA174" i="7"/>
  <c r="BB529" i="7"/>
  <c r="BB240" i="7"/>
  <c r="AJ174" i="7"/>
  <c r="BB225" i="7"/>
  <c r="X561" i="7"/>
  <c r="BB161" i="7"/>
  <c r="AO174" i="7"/>
  <c r="BB106" i="7"/>
  <c r="V320" i="7"/>
  <c r="AU320" i="7"/>
  <c r="BB510" i="7"/>
  <c r="BB298" i="7"/>
  <c r="BB95" i="7"/>
  <c r="BB138" i="7"/>
  <c r="BB532" i="7"/>
  <c r="BB242" i="7"/>
  <c r="BB241" i="7"/>
  <c r="BB257" i="7"/>
  <c r="BB113" i="7"/>
  <c r="Z174" i="7"/>
  <c r="BB142" i="7"/>
  <c r="H570" i="7"/>
  <c r="BB292" i="7"/>
  <c r="BB250" i="7"/>
  <c r="BB232" i="7"/>
  <c r="BB516" i="7"/>
  <c r="AE678" i="7" l="1"/>
  <c r="AF26" i="7" s="1"/>
  <c r="U83" i="8"/>
  <c r="I82" i="8"/>
  <c r="BC79" i="7"/>
  <c r="BC731" i="7" s="1"/>
  <c r="AS44" i="7"/>
  <c r="AS696" i="7" s="1"/>
  <c r="B394" i="7"/>
  <c r="B572" i="7"/>
  <c r="BB688" i="7"/>
  <c r="BC36" i="7" s="1"/>
  <c r="BB713" i="7"/>
  <c r="BC61" i="7" s="1"/>
  <c r="BB715" i="7"/>
  <c r="BC63" i="7" s="1"/>
  <c r="BB682" i="7"/>
  <c r="BC30" i="7" s="1"/>
  <c r="BB689" i="7"/>
  <c r="BC37" i="7" s="1"/>
  <c r="BB714" i="7"/>
  <c r="BC62" i="7" s="1"/>
  <c r="AF65" i="7"/>
  <c r="BB690" i="7"/>
  <c r="BC38" i="7" s="1"/>
  <c r="AQ64" i="7"/>
  <c r="AQ716" i="7" s="1"/>
  <c r="AL39" i="7"/>
  <c r="AL691" i="7" s="1"/>
  <c r="AA40" i="7"/>
  <c r="AA692" i="7" s="1"/>
  <c r="Z687" i="7"/>
  <c r="BC7" i="7"/>
  <c r="V391" i="7"/>
  <c r="J567" i="7"/>
  <c r="X391" i="7"/>
  <c r="J325" i="7"/>
  <c r="AE562" i="7"/>
  <c r="J392" i="7"/>
  <c r="AA175" i="7"/>
  <c r="AI175" i="7"/>
  <c r="AT324" i="7"/>
  <c r="Y391" i="7"/>
  <c r="I326" i="7"/>
  <c r="AI324" i="7"/>
  <c r="AV175" i="7"/>
  <c r="W324" i="7"/>
  <c r="BC114" i="7"/>
  <c r="BC143" i="7"/>
  <c r="AV562" i="7"/>
  <c r="AG562" i="7"/>
  <c r="AS562" i="7"/>
  <c r="BA324" i="7"/>
  <c r="AB324" i="7"/>
  <c r="F564" i="7"/>
  <c r="V175" i="7"/>
  <c r="BC124" i="7"/>
  <c r="BC300" i="7"/>
  <c r="I571" i="7"/>
  <c r="AU324" i="7"/>
  <c r="AL175" i="7"/>
  <c r="AW324" i="7"/>
  <c r="AZ324" i="7"/>
  <c r="BC128" i="7"/>
  <c r="AA562" i="7"/>
  <c r="AP391" i="7"/>
  <c r="BC109" i="7"/>
  <c r="AR324" i="7"/>
  <c r="BC538" i="7"/>
  <c r="BC258" i="7"/>
  <c r="AG324" i="7"/>
  <c r="I176" i="7"/>
  <c r="Y175" i="7"/>
  <c r="AL391" i="7"/>
  <c r="AO562" i="7"/>
  <c r="BC548" i="7"/>
  <c r="Z175" i="7"/>
  <c r="AX562" i="7"/>
  <c r="AG391" i="7"/>
  <c r="AN562" i="7"/>
  <c r="Z391" i="7"/>
  <c r="AD391" i="7"/>
  <c r="AM391" i="7"/>
  <c r="AZ562" i="7"/>
  <c r="BC95" i="7"/>
  <c r="Y324" i="7"/>
  <c r="D571" i="7"/>
  <c r="BC463" i="7"/>
  <c r="BB175" i="7"/>
  <c r="BC134" i="7"/>
  <c r="BA391" i="7"/>
  <c r="BA562" i="7"/>
  <c r="AQ562" i="7"/>
  <c r="AI562" i="7"/>
  <c r="BC121" i="7"/>
  <c r="AV324" i="7"/>
  <c r="AO175" i="7"/>
  <c r="AF324" i="7"/>
  <c r="BC129" i="7"/>
  <c r="AB175" i="7"/>
  <c r="V324" i="7"/>
  <c r="BC113" i="7"/>
  <c r="AZ391" i="7"/>
  <c r="BC131" i="7"/>
  <c r="AO324" i="7"/>
  <c r="BC167" i="7"/>
  <c r="AY562" i="7"/>
  <c r="I569" i="7"/>
  <c r="BC159" i="7"/>
  <c r="X175" i="7"/>
  <c r="AH562" i="7"/>
  <c r="AH391" i="7"/>
  <c r="J570" i="7"/>
  <c r="AD175" i="7"/>
  <c r="BB324" i="7"/>
  <c r="AA391" i="7"/>
  <c r="AX175" i="7"/>
  <c r="Z324" i="7"/>
  <c r="AA324" i="7"/>
  <c r="AV391" i="7"/>
  <c r="AE175" i="7"/>
  <c r="AK391" i="7"/>
  <c r="BC139" i="7"/>
  <c r="AZ175" i="7"/>
  <c r="H393" i="7"/>
  <c r="AC562" i="7"/>
  <c r="H563" i="7"/>
  <c r="AH324" i="7"/>
  <c r="J326" i="7"/>
  <c r="BC173" i="7"/>
  <c r="AN391" i="7"/>
  <c r="AR391" i="7"/>
  <c r="BC94" i="7"/>
  <c r="BC104" i="7"/>
  <c r="AT391" i="7"/>
  <c r="BC536" i="7"/>
  <c r="AQ391" i="7"/>
  <c r="AY175" i="7"/>
  <c r="BC229" i="7"/>
  <c r="J571" i="7"/>
  <c r="H176" i="7"/>
  <c r="AW175" i="7"/>
  <c r="AT175" i="7"/>
  <c r="AG175" i="7"/>
  <c r="BC119" i="7"/>
  <c r="Z562" i="7"/>
  <c r="AJ324" i="7"/>
  <c r="AJ562" i="7"/>
  <c r="BC241" i="7"/>
  <c r="AI391" i="7"/>
  <c r="AE391" i="7"/>
  <c r="Y562" i="7"/>
  <c r="BC239" i="7"/>
  <c r="AN175" i="7"/>
  <c r="AC175" i="7"/>
  <c r="AU562" i="7"/>
  <c r="AQ175" i="7"/>
  <c r="BC228" i="7"/>
  <c r="AT562" i="7"/>
  <c r="F571" i="7"/>
  <c r="BC112" i="7"/>
  <c r="AR175" i="7"/>
  <c r="AF391" i="7"/>
  <c r="BC106" i="7"/>
  <c r="BC391" i="7"/>
  <c r="AY391" i="7"/>
  <c r="W562" i="7"/>
  <c r="AD562" i="7"/>
  <c r="J393" i="7"/>
  <c r="F326" i="7"/>
  <c r="AX324" i="7"/>
  <c r="H326" i="7"/>
  <c r="AK562" i="7"/>
  <c r="AS324" i="7"/>
  <c r="AK324" i="7"/>
  <c r="AN324" i="7"/>
  <c r="AH175" i="7"/>
  <c r="J176" i="7"/>
  <c r="W175" i="7"/>
  <c r="AK175" i="7"/>
  <c r="BC171" i="7"/>
  <c r="H571" i="7"/>
  <c r="W391" i="7"/>
  <c r="AC324" i="7"/>
  <c r="BC127" i="7"/>
  <c r="AW562" i="7"/>
  <c r="AQ324" i="7"/>
  <c r="AJ391" i="7"/>
  <c r="BC120" i="7"/>
  <c r="BC234" i="7"/>
  <c r="BC90" i="7"/>
  <c r="BC562" i="7"/>
  <c r="BA175" i="7"/>
  <c r="AR562" i="7"/>
  <c r="AF175" i="7"/>
  <c r="AO391" i="7"/>
  <c r="AS391" i="7"/>
  <c r="BC155" i="7"/>
  <c r="AU175" i="7"/>
  <c r="BC554" i="7"/>
  <c r="AC391" i="7"/>
  <c r="F176" i="7"/>
  <c r="AM324" i="7"/>
  <c r="AS175" i="7"/>
  <c r="AB391" i="7"/>
  <c r="AP324" i="7"/>
  <c r="AL324" i="7"/>
  <c r="AE324" i="7"/>
  <c r="V562" i="7"/>
  <c r="J563" i="7"/>
  <c r="AU391" i="7"/>
  <c r="AX391" i="7"/>
  <c r="X324" i="7"/>
  <c r="BC98" i="7"/>
  <c r="AD324" i="7"/>
  <c r="AW391" i="7"/>
  <c r="BC543" i="7"/>
  <c r="BB562" i="7"/>
  <c r="AJ175" i="7"/>
  <c r="D326" i="7"/>
  <c r="I393" i="7"/>
  <c r="AL562" i="7"/>
  <c r="AY324" i="7"/>
  <c r="AM175" i="7"/>
  <c r="AM562" i="7"/>
  <c r="BC151" i="7"/>
  <c r="BC556" i="7"/>
  <c r="AP562" i="7"/>
  <c r="X562" i="7"/>
  <c r="AF562" i="7"/>
  <c r="BB391" i="7"/>
  <c r="BC116" i="7"/>
  <c r="F393" i="7"/>
  <c r="BC535" i="7"/>
  <c r="BC97" i="7"/>
  <c r="D393" i="7"/>
  <c r="BC108" i="7"/>
  <c r="BC123" i="7"/>
  <c r="AP175" i="7"/>
  <c r="AB562" i="7"/>
  <c r="BC132" i="7"/>
  <c r="AF678" i="7" l="1"/>
  <c r="AG26" i="7" s="1"/>
  <c r="U84" i="8"/>
  <c r="I83" i="8"/>
  <c r="BC708" i="7"/>
  <c r="BD56" i="7" s="1"/>
  <c r="AT44" i="7"/>
  <c r="AT696" i="7" s="1"/>
  <c r="B395" i="7"/>
  <c r="B573" i="7"/>
  <c r="AF717" i="7"/>
  <c r="AR64" i="7"/>
  <c r="AR716" i="7" s="1"/>
  <c r="AB40" i="7"/>
  <c r="AB692" i="7" s="1"/>
  <c r="AA687" i="7"/>
  <c r="AM39" i="7"/>
  <c r="AM691" i="7" s="1"/>
  <c r="BD6" i="7"/>
  <c r="BC202" i="7"/>
  <c r="H63" i="7"/>
  <c r="AU325" i="7"/>
  <c r="BC161" i="7"/>
  <c r="BC185" i="7"/>
  <c r="AR393" i="7"/>
  <c r="BC502" i="7"/>
  <c r="I564" i="7"/>
  <c r="AT325" i="7"/>
  <c r="W392" i="7"/>
  <c r="BC558" i="7"/>
  <c r="BC291" i="7"/>
  <c r="I327" i="7"/>
  <c r="BC230" i="7"/>
  <c r="H37" i="7"/>
  <c r="BC547" i="7"/>
  <c r="AE176" i="7"/>
  <c r="BC326" i="7"/>
  <c r="AW176" i="7"/>
  <c r="BC101" i="7"/>
  <c r="BC117" i="7"/>
  <c r="AT393" i="7"/>
  <c r="BC513" i="7"/>
  <c r="BC314" i="7"/>
  <c r="AO571" i="7"/>
  <c r="BC218" i="7"/>
  <c r="BC226" i="7"/>
  <c r="X392" i="7"/>
  <c r="BC277" i="7"/>
  <c r="AU392" i="7"/>
  <c r="AB570" i="7"/>
  <c r="AD393" i="7"/>
  <c r="BB325" i="7"/>
  <c r="AX392" i="7"/>
  <c r="AC571" i="7"/>
  <c r="AO392" i="7"/>
  <c r="BC212" i="7"/>
  <c r="AU176" i="7"/>
  <c r="BC207" i="7"/>
  <c r="BC541" i="7"/>
  <c r="BC268" i="7"/>
  <c r="BC174" i="7"/>
  <c r="AT176" i="7"/>
  <c r="BC162" i="7"/>
  <c r="AL393" i="7"/>
  <c r="BC110" i="7"/>
  <c r="X326" i="7"/>
  <c r="AJ326" i="7"/>
  <c r="BC105" i="7"/>
  <c r="BC187" i="7"/>
  <c r="BC267" i="7"/>
  <c r="BC191" i="7"/>
  <c r="AZ325" i="7"/>
  <c r="AF392" i="7"/>
  <c r="H38" i="7"/>
  <c r="AQ325" i="7"/>
  <c r="AI325" i="7"/>
  <c r="BC571" i="7"/>
  <c r="BC306" i="7"/>
  <c r="AV393" i="7"/>
  <c r="BC189" i="7"/>
  <c r="BC506" i="7"/>
  <c r="BC145" i="7"/>
  <c r="BC272" i="7"/>
  <c r="BC317" i="7"/>
  <c r="BC294" i="7"/>
  <c r="AL176" i="7"/>
  <c r="BC184" i="7"/>
  <c r="W571" i="7"/>
  <c r="AX326" i="7"/>
  <c r="I563" i="7"/>
  <c r="AC392" i="7"/>
  <c r="X570" i="7"/>
  <c r="BC497" i="7"/>
  <c r="BC494" i="7"/>
  <c r="AA570" i="7"/>
  <c r="BC240" i="7"/>
  <c r="BC160" i="7"/>
  <c r="BC100" i="7"/>
  <c r="AQ392" i="7"/>
  <c r="BC523" i="7"/>
  <c r="BC286" i="7"/>
  <c r="BA571" i="7"/>
  <c r="BC540" i="7"/>
  <c r="BC495" i="7"/>
  <c r="BC310" i="7"/>
  <c r="BC147" i="7"/>
  <c r="BC223" i="7"/>
  <c r="BC288" i="7"/>
  <c r="BC96" i="7"/>
  <c r="AE326" i="7"/>
  <c r="BC507" i="7"/>
  <c r="BC172" i="7"/>
  <c r="BC149" i="7"/>
  <c r="AK571" i="7"/>
  <c r="BC265" i="7"/>
  <c r="H64" i="7"/>
  <c r="W570" i="7"/>
  <c r="BC297" i="7"/>
  <c r="BC501" i="7"/>
  <c r="AZ176" i="7"/>
  <c r="BC198" i="7"/>
  <c r="AO570" i="7"/>
  <c r="AC326" i="7"/>
  <c r="AD325" i="7"/>
  <c r="BC168" i="7"/>
  <c r="AV325" i="7"/>
  <c r="BC525" i="7"/>
  <c r="AE571" i="7"/>
  <c r="BC126" i="7"/>
  <c r="BC296" i="7"/>
  <c r="BC199" i="7"/>
  <c r="BC274" i="7"/>
  <c r="BC206" i="7"/>
  <c r="BC325" i="7"/>
  <c r="BC316" i="7"/>
  <c r="AQ393" i="7"/>
  <c r="BC544" i="7"/>
  <c r="BC175" i="7"/>
  <c r="I565" i="7"/>
  <c r="AZ392" i="7"/>
  <c r="BC527" i="7"/>
  <c r="I64" i="7"/>
  <c r="BC219" i="7"/>
  <c r="BC221" i="7"/>
  <c r="AV571" i="7"/>
  <c r="BC324" i="7"/>
  <c r="AX176" i="7"/>
  <c r="H40" i="7"/>
  <c r="Y570" i="7"/>
  <c r="AU571" i="7"/>
  <c r="BC233" i="7"/>
  <c r="AJ392" i="7"/>
  <c r="Z570" i="7"/>
  <c r="BC204" i="7"/>
  <c r="BC193" i="7"/>
  <c r="AM392" i="7"/>
  <c r="BC503" i="7"/>
  <c r="BC546" i="7"/>
  <c r="AO393" i="7"/>
  <c r="BC125" i="7"/>
  <c r="BC309" i="7"/>
  <c r="BC146" i="7"/>
  <c r="X325" i="7"/>
  <c r="BC303" i="7"/>
  <c r="AE393" i="7"/>
  <c r="BC532" i="7"/>
  <c r="H564" i="7"/>
  <c r="BC301" i="7"/>
  <c r="Z393" i="7"/>
  <c r="BC201" i="7"/>
  <c r="AU570" i="7"/>
  <c r="V570" i="7"/>
  <c r="BC534" i="7"/>
  <c r="AJ325" i="7"/>
  <c r="AV570" i="7"/>
  <c r="AU326" i="7"/>
  <c r="BC312" i="7"/>
  <c r="BC499" i="7"/>
  <c r="BC519" i="7"/>
  <c r="BC176" i="7"/>
  <c r="BC318" i="7"/>
  <c r="BC311" i="7"/>
  <c r="AP570" i="7"/>
  <c r="AD570" i="7"/>
  <c r="BC111" i="7"/>
  <c r="BC524" i="7"/>
  <c r="J394" i="7"/>
  <c r="H572" i="7"/>
  <c r="H394" i="7"/>
  <c r="BC275" i="7"/>
  <c r="BC235" i="7"/>
  <c r="AN325" i="7"/>
  <c r="BA325" i="7"/>
  <c r="AT392" i="7"/>
  <c r="AT326" i="7"/>
  <c r="AD326" i="7"/>
  <c r="BC281" i="7"/>
  <c r="BC148" i="7"/>
  <c r="BC137" i="7"/>
  <c r="AN326" i="7"/>
  <c r="Y325" i="7"/>
  <c r="BC138" i="7"/>
  <c r="BC287" i="7"/>
  <c r="AE570" i="7"/>
  <c r="Y393" i="7"/>
  <c r="BC163" i="7"/>
  <c r="Y571" i="7"/>
  <c r="AO176" i="7"/>
  <c r="AI393" i="7"/>
  <c r="BB326" i="7"/>
  <c r="BC285" i="7"/>
  <c r="Z176" i="7"/>
  <c r="BA570" i="7"/>
  <c r="BC220" i="7"/>
  <c r="I61" i="7"/>
  <c r="AP392" i="7"/>
  <c r="AG392" i="7"/>
  <c r="F572" i="7"/>
  <c r="BC533" i="7"/>
  <c r="BC122" i="7"/>
  <c r="BC559" i="7"/>
  <c r="BA392" i="7"/>
  <c r="AT570" i="7"/>
  <c r="X393" i="7"/>
  <c r="BC305" i="7"/>
  <c r="AL326" i="7"/>
  <c r="BC526" i="7"/>
  <c r="W176" i="7"/>
  <c r="AZ326" i="7"/>
  <c r="W325" i="7"/>
  <c r="AK570" i="7"/>
  <c r="BC304" i="7"/>
  <c r="AJ570" i="7"/>
  <c r="X176" i="7"/>
  <c r="I39" i="7"/>
  <c r="BC153" i="7"/>
  <c r="V392" i="7"/>
  <c r="I36" i="7"/>
  <c r="AV176" i="7"/>
  <c r="AR176" i="7"/>
  <c r="BC236" i="7"/>
  <c r="BC102" i="7"/>
  <c r="BC156" i="7"/>
  <c r="AF571" i="7"/>
  <c r="BC528" i="7"/>
  <c r="AN393" i="7"/>
  <c r="F394" i="7"/>
  <c r="BC522" i="7"/>
  <c r="BC512" i="7"/>
  <c r="BC500" i="7"/>
  <c r="J327" i="7"/>
  <c r="Y176" i="7"/>
  <c r="AH570" i="7"/>
  <c r="AC393" i="7"/>
  <c r="AG393" i="7"/>
  <c r="BC130" i="7"/>
  <c r="AM176" i="7"/>
  <c r="AA326" i="7"/>
  <c r="BC254" i="7"/>
  <c r="H62" i="7"/>
  <c r="BC170" i="7"/>
  <c r="BC166" i="7"/>
  <c r="AL571" i="7"/>
  <c r="BB393" i="7"/>
  <c r="H39" i="7"/>
  <c r="AC325" i="7"/>
  <c r="BC307" i="7"/>
  <c r="AM325" i="7"/>
  <c r="AQ571" i="7"/>
  <c r="BC203" i="7"/>
  <c r="H65" i="7"/>
  <c r="BC215" i="7"/>
  <c r="BC237" i="7"/>
  <c r="BC549" i="7"/>
  <c r="BC531" i="7"/>
  <c r="BC278" i="7"/>
  <c r="Z392" i="7"/>
  <c r="AU393" i="7"/>
  <c r="BC393" i="7"/>
  <c r="AZ571" i="7"/>
  <c r="AE392" i="7"/>
  <c r="AI571" i="7"/>
  <c r="H177" i="7"/>
  <c r="BC555" i="7"/>
  <c r="BC545" i="7"/>
  <c r="BC243" i="7"/>
  <c r="H327" i="7"/>
  <c r="AX325" i="7"/>
  <c r="AN392" i="7"/>
  <c r="AQ570" i="7"/>
  <c r="D572" i="7"/>
  <c r="AM570" i="7"/>
  <c r="AL392" i="7"/>
  <c r="AO326" i="7"/>
  <c r="AM326" i="7"/>
  <c r="AS325" i="7"/>
  <c r="AB393" i="7"/>
  <c r="AP326" i="7"/>
  <c r="AD392" i="7"/>
  <c r="BA326" i="7"/>
  <c r="AL570" i="7"/>
  <c r="BC561" i="7"/>
  <c r="BC165" i="7"/>
  <c r="AB326" i="7"/>
  <c r="I38" i="7"/>
  <c r="BC190" i="7"/>
  <c r="AK326" i="7"/>
  <c r="H61" i="7"/>
  <c r="BC93" i="7"/>
  <c r="F177" i="7"/>
  <c r="I394" i="7"/>
  <c r="BC222" i="7"/>
  <c r="BC498" i="7"/>
  <c r="AR570" i="7"/>
  <c r="AA393" i="7"/>
  <c r="BC150" i="7"/>
  <c r="AY325" i="7"/>
  <c r="BC521" i="7"/>
  <c r="I65" i="7"/>
  <c r="BC244" i="7"/>
  <c r="BC197" i="7"/>
  <c r="BC216" i="7"/>
  <c r="AG571" i="7"/>
  <c r="BC107" i="7"/>
  <c r="V326" i="7"/>
  <c r="BC140" i="7"/>
  <c r="AI176" i="7"/>
  <c r="BC551" i="7"/>
  <c r="BC273" i="7"/>
  <c r="BC196" i="7"/>
  <c r="AB571" i="7"/>
  <c r="AY176" i="7"/>
  <c r="BC99" i="7"/>
  <c r="BC505" i="7"/>
  <c r="BC269" i="7"/>
  <c r="BC103" i="7"/>
  <c r="BC211" i="7"/>
  <c r="BC298" i="7"/>
  <c r="AA325" i="7"/>
  <c r="I37" i="7"/>
  <c r="BC152" i="7"/>
  <c r="BC118" i="7"/>
  <c r="AW326" i="7"/>
  <c r="Y326" i="7"/>
  <c r="AK325" i="7"/>
  <c r="BC192" i="7"/>
  <c r="AH325" i="7"/>
  <c r="AL325" i="7"/>
  <c r="I40" i="7"/>
  <c r="H60" i="7"/>
  <c r="AW571" i="7"/>
  <c r="BC158" i="7"/>
  <c r="BC238" i="7"/>
  <c r="AD176" i="7"/>
  <c r="I63" i="7"/>
  <c r="AP325" i="7"/>
  <c r="BC115" i="7"/>
  <c r="BC250" i="7"/>
  <c r="AS326" i="7"/>
  <c r="BC283" i="7"/>
  <c r="AR326" i="7"/>
  <c r="BA176" i="7"/>
  <c r="BC266" i="7"/>
  <c r="BC213" i="7"/>
  <c r="BC231" i="7"/>
  <c r="J572" i="7"/>
  <c r="AH176" i="7"/>
  <c r="AN570" i="7"/>
  <c r="AC570" i="7"/>
  <c r="AJ571" i="7"/>
  <c r="AQ326" i="7"/>
  <c r="AF393" i="7"/>
  <c r="BC529" i="7"/>
  <c r="BC319" i="7"/>
  <c r="Z326" i="7"/>
  <c r="AY570" i="7"/>
  <c r="BC214" i="7"/>
  <c r="AB176" i="7"/>
  <c r="AB325" i="7"/>
  <c r="AV326" i="7"/>
  <c r="AP393" i="7"/>
  <c r="AX571" i="7"/>
  <c r="BC392" i="7"/>
  <c r="BC320" i="7"/>
  <c r="BC520" i="7"/>
  <c r="BC279" i="7"/>
  <c r="BC242" i="7"/>
  <c r="BC227" i="7"/>
  <c r="BC181" i="7"/>
  <c r="BC164" i="7"/>
  <c r="AM393" i="7"/>
  <c r="I572" i="7"/>
  <c r="BB176" i="7"/>
  <c r="AZ570" i="7"/>
  <c r="BC530" i="7"/>
  <c r="BC550" i="7"/>
  <c r="BC209" i="7"/>
  <c r="AG176" i="7"/>
  <c r="BC514" i="7"/>
  <c r="J564" i="7"/>
  <c r="V393" i="7"/>
  <c r="AO325" i="7"/>
  <c r="V325" i="7"/>
  <c r="J569" i="7"/>
  <c r="W393" i="7"/>
  <c r="BC271" i="7"/>
  <c r="AF325" i="7"/>
  <c r="AV392" i="7"/>
  <c r="BC217" i="7"/>
  <c r="BC232" i="7"/>
  <c r="H565" i="7"/>
  <c r="AR571" i="7"/>
  <c r="BC282" i="7"/>
  <c r="AI392" i="7"/>
  <c r="BC293" i="7"/>
  <c r="BB571" i="7"/>
  <c r="BC154" i="7"/>
  <c r="BC182" i="7"/>
  <c r="Y392" i="7"/>
  <c r="BC299" i="7"/>
  <c r="AX393" i="7"/>
  <c r="BC289" i="7"/>
  <c r="AC176" i="7"/>
  <c r="AA571" i="7"/>
  <c r="J177" i="7"/>
  <c r="AN176" i="7"/>
  <c r="AW570" i="7"/>
  <c r="AE325" i="7"/>
  <c r="I62" i="7"/>
  <c r="AS392" i="7"/>
  <c r="AK393" i="7"/>
  <c r="AR325" i="7"/>
  <c r="BC142" i="7"/>
  <c r="F327" i="7"/>
  <c r="AP571" i="7"/>
  <c r="AW393" i="7"/>
  <c r="BA393" i="7"/>
  <c r="AW392" i="7"/>
  <c r="BC496" i="7"/>
  <c r="BC510" i="7"/>
  <c r="V176" i="7"/>
  <c r="BC205" i="7"/>
  <c r="AW325" i="7"/>
  <c r="AY392" i="7"/>
  <c r="AK392" i="7"/>
  <c r="BC308" i="7"/>
  <c r="H36" i="7"/>
  <c r="BC225" i="7"/>
  <c r="AJ393" i="7"/>
  <c r="D327" i="7"/>
  <c r="AA392" i="7"/>
  <c r="BC553" i="7"/>
  <c r="AI570" i="7"/>
  <c r="BC144" i="7"/>
  <c r="AA176" i="7"/>
  <c r="BC560" i="7"/>
  <c r="BC276" i="7"/>
  <c r="BC518" i="7"/>
  <c r="AH326" i="7"/>
  <c r="AF326" i="7"/>
  <c r="BC188" i="7"/>
  <c r="AS570" i="7"/>
  <c r="AG326" i="7"/>
  <c r="BB570" i="7"/>
  <c r="Z325" i="7"/>
  <c r="AY326" i="7"/>
  <c r="AT571" i="7"/>
  <c r="BC517" i="7"/>
  <c r="AD571" i="7"/>
  <c r="BC141" i="7"/>
  <c r="BC249" i="7"/>
  <c r="X571" i="7"/>
  <c r="BC302" i="7"/>
  <c r="BC570" i="7"/>
  <c r="AY393" i="7"/>
  <c r="BC313" i="7"/>
  <c r="BC504" i="7"/>
  <c r="BC542" i="7"/>
  <c r="BC508" i="7"/>
  <c r="AG570" i="7"/>
  <c r="AS176" i="7"/>
  <c r="AI326" i="7"/>
  <c r="BC315" i="7"/>
  <c r="BC224" i="7"/>
  <c r="BC295" i="7"/>
  <c r="BC292" i="7"/>
  <c r="AS393" i="7"/>
  <c r="F565" i="7"/>
  <c r="BC208" i="7"/>
  <c r="AH392" i="7"/>
  <c r="AZ393" i="7"/>
  <c r="AX570" i="7"/>
  <c r="BC169" i="7"/>
  <c r="AJ176" i="7"/>
  <c r="BC509" i="7"/>
  <c r="BC200" i="7"/>
  <c r="BC537" i="7"/>
  <c r="AY571" i="7"/>
  <c r="BB392" i="7"/>
  <c r="BC280" i="7"/>
  <c r="BC133" i="7"/>
  <c r="BC539" i="7"/>
  <c r="BC186" i="7"/>
  <c r="V571" i="7"/>
  <c r="BC552" i="7"/>
  <c r="AF176" i="7"/>
  <c r="BC195" i="7"/>
  <c r="AG325" i="7"/>
  <c r="AH571" i="7"/>
  <c r="BC210" i="7"/>
  <c r="BC557" i="7"/>
  <c r="AS571" i="7"/>
  <c r="AR392" i="7"/>
  <c r="AP176" i="7"/>
  <c r="BC183" i="7"/>
  <c r="AM571" i="7"/>
  <c r="AF570" i="7"/>
  <c r="BC290" i="7"/>
  <c r="BC194" i="7"/>
  <c r="BC511" i="7"/>
  <c r="Z571" i="7"/>
  <c r="BC157" i="7"/>
  <c r="BC270" i="7"/>
  <c r="AQ176" i="7"/>
  <c r="BC284" i="7"/>
  <c r="AN571" i="7"/>
  <c r="AB392" i="7"/>
  <c r="BC257" i="7"/>
  <c r="AK176" i="7"/>
  <c r="BC516" i="7"/>
  <c r="BC515" i="7"/>
  <c r="AH393" i="7"/>
  <c r="W326" i="7"/>
  <c r="D394" i="7"/>
  <c r="AG678" i="7" l="1"/>
  <c r="U85" i="8"/>
  <c r="I84" i="8"/>
  <c r="BD79" i="7"/>
  <c r="BD731" i="7" s="1"/>
  <c r="V723" i="7"/>
  <c r="AU44" i="7"/>
  <c r="AU696" i="7" s="1"/>
  <c r="B396" i="7"/>
  <c r="V718" i="7"/>
  <c r="B574" i="7"/>
  <c r="BC713" i="7"/>
  <c r="BD61" i="7" s="1"/>
  <c r="BC688" i="7"/>
  <c r="BD36" i="7" s="1"/>
  <c r="BC690" i="7"/>
  <c r="BD38" i="7" s="1"/>
  <c r="BC715" i="7"/>
  <c r="BD63" i="7" s="1"/>
  <c r="BC682" i="7"/>
  <c r="BD30" i="7" s="1"/>
  <c r="BC689" i="7"/>
  <c r="BD37" i="7" s="1"/>
  <c r="BC714" i="7"/>
  <c r="BD62" i="7" s="1"/>
  <c r="AG65" i="7"/>
  <c r="AS64" i="7"/>
  <c r="AS716" i="7" s="1"/>
  <c r="AC40" i="7"/>
  <c r="AC692" i="7" s="1"/>
  <c r="AB687" i="7"/>
  <c r="AN39" i="7"/>
  <c r="AN691" i="7" s="1"/>
  <c r="V60" i="7"/>
  <c r="AB35" i="7"/>
  <c r="Y35" i="7"/>
  <c r="AA35" i="7"/>
  <c r="W35" i="7"/>
  <c r="Z35" i="7"/>
  <c r="X35" i="7"/>
  <c r="V35" i="7"/>
  <c r="BD7" i="7"/>
  <c r="BB572" i="7"/>
  <c r="AQ394" i="7"/>
  <c r="AV563" i="7"/>
  <c r="BC563" i="7"/>
  <c r="AZ572" i="7"/>
  <c r="D395" i="7"/>
  <c r="J36" i="7"/>
  <c r="J328" i="7"/>
  <c r="BC569" i="7"/>
  <c r="BA563" i="7"/>
  <c r="AX572" i="7"/>
  <c r="AS563" i="7"/>
  <c r="AW394" i="7"/>
  <c r="J37" i="7"/>
  <c r="BD164" i="7"/>
  <c r="AV564" i="7"/>
  <c r="H328" i="7"/>
  <c r="AC569" i="7"/>
  <c r="Z563" i="7"/>
  <c r="W563" i="7"/>
  <c r="J38" i="7"/>
  <c r="AV572" i="7"/>
  <c r="AW327" i="7"/>
  <c r="AA569" i="7"/>
  <c r="AY394" i="7"/>
  <c r="AG572" i="7"/>
  <c r="AU564" i="7"/>
  <c r="AT569" i="7"/>
  <c r="W564" i="7"/>
  <c r="AI327" i="7"/>
  <c r="I573" i="7"/>
  <c r="AZ563" i="7"/>
  <c r="AO564" i="7"/>
  <c r="AC572" i="7"/>
  <c r="AS327" i="7"/>
  <c r="BB563" i="7"/>
  <c r="AH394" i="7"/>
  <c r="AK563" i="7"/>
  <c r="AW563" i="7"/>
  <c r="AF564" i="7"/>
  <c r="AL327" i="7"/>
  <c r="F178" i="7"/>
  <c r="AY564" i="7"/>
  <c r="AB327" i="7"/>
  <c r="AA572" i="7"/>
  <c r="J395" i="7"/>
  <c r="AH569" i="7"/>
  <c r="AS394" i="7"/>
  <c r="AV569" i="7"/>
  <c r="BD100" i="7"/>
  <c r="AN327" i="7"/>
  <c r="J63" i="7"/>
  <c r="AE563" i="7"/>
  <c r="AK572" i="7"/>
  <c r="W572" i="7"/>
  <c r="I395" i="7"/>
  <c r="AO327" i="7"/>
  <c r="AI563" i="7"/>
  <c r="AQ572" i="7"/>
  <c r="AM327" i="7"/>
  <c r="AE572" i="7"/>
  <c r="BC394" i="7"/>
  <c r="BD169" i="7"/>
  <c r="X564" i="7"/>
  <c r="BA394" i="7"/>
  <c r="AH563" i="7"/>
  <c r="BD99" i="7"/>
  <c r="AN569" i="7"/>
  <c r="AP327" i="7"/>
  <c r="BD172" i="7"/>
  <c r="V327" i="7"/>
  <c r="J61" i="7"/>
  <c r="AM572" i="7"/>
  <c r="AX563" i="7"/>
  <c r="AX569" i="7"/>
  <c r="AH327" i="7"/>
  <c r="BA564" i="7"/>
  <c r="AJ327" i="7"/>
  <c r="BB564" i="7"/>
  <c r="AR394" i="7"/>
  <c r="AW569" i="7"/>
  <c r="AJ394" i="7"/>
  <c r="X394" i="7"/>
  <c r="Z394" i="7"/>
  <c r="AS564" i="7"/>
  <c r="AG564" i="7"/>
  <c r="AA327" i="7"/>
  <c r="BD112" i="7"/>
  <c r="X563" i="7"/>
  <c r="AC563" i="7"/>
  <c r="AF327" i="7"/>
  <c r="J39" i="7"/>
  <c r="BA572" i="7"/>
  <c r="AU569" i="7"/>
  <c r="H573" i="7"/>
  <c r="F328" i="7"/>
  <c r="AK327" i="7"/>
  <c r="BC564" i="7"/>
  <c r="AK569" i="7"/>
  <c r="AW572" i="7"/>
  <c r="AN572" i="7"/>
  <c r="AD394" i="7"/>
  <c r="AJ572" i="7"/>
  <c r="AT563" i="7"/>
  <c r="AI394" i="7"/>
  <c r="AP394" i="7"/>
  <c r="AU563" i="7"/>
  <c r="AT564" i="7"/>
  <c r="W569" i="7"/>
  <c r="BB327" i="7"/>
  <c r="AL572" i="7"/>
  <c r="J64" i="7"/>
  <c r="AC394" i="7"/>
  <c r="AV327" i="7"/>
  <c r="H395" i="7"/>
  <c r="AZ564" i="7"/>
  <c r="AI569" i="7"/>
  <c r="AL569" i="7"/>
  <c r="BD105" i="7"/>
  <c r="AQ563" i="7"/>
  <c r="AG394" i="7"/>
  <c r="AR564" i="7"/>
  <c r="AR572" i="7"/>
  <c r="AW564" i="7"/>
  <c r="AR569" i="7"/>
  <c r="AQ569" i="7"/>
  <c r="AE394" i="7"/>
  <c r="X569" i="7"/>
  <c r="AY563" i="7"/>
  <c r="BD110" i="7"/>
  <c r="AM564" i="7"/>
  <c r="BA327" i="7"/>
  <c r="AU572" i="7"/>
  <c r="Y569" i="7"/>
  <c r="J573" i="7"/>
  <c r="AH572" i="7"/>
  <c r="AO563" i="7"/>
  <c r="AS569" i="7"/>
  <c r="BD97" i="7"/>
  <c r="J65" i="7"/>
  <c r="BD108" i="7"/>
  <c r="BA569" i="7"/>
  <c r="AJ563" i="7"/>
  <c r="AU327" i="7"/>
  <c r="Y564" i="7"/>
  <c r="Z564" i="7"/>
  <c r="BD327" i="7"/>
  <c r="AQ564" i="7"/>
  <c r="Y572" i="7"/>
  <c r="AA564" i="7"/>
  <c r="AL563" i="7"/>
  <c r="AV394" i="7"/>
  <c r="AY569" i="7"/>
  <c r="I60" i="7"/>
  <c r="AL394" i="7"/>
  <c r="BD103" i="7"/>
  <c r="AX327" i="7"/>
  <c r="D328" i="7"/>
  <c r="AM569" i="7"/>
  <c r="AI572" i="7"/>
  <c r="AO572" i="7"/>
  <c r="BC572" i="7"/>
  <c r="J62" i="7"/>
  <c r="AJ569" i="7"/>
  <c r="AT572" i="7"/>
  <c r="H178" i="7"/>
  <c r="AP563" i="7"/>
  <c r="AB564" i="7"/>
  <c r="AX394" i="7"/>
  <c r="AP564" i="7"/>
  <c r="AO569" i="7"/>
  <c r="AG327" i="7"/>
  <c r="AZ394" i="7"/>
  <c r="AT327" i="7"/>
  <c r="Y563" i="7"/>
  <c r="AZ327" i="7"/>
  <c r="AR327" i="7"/>
  <c r="W394" i="7"/>
  <c r="F395" i="7"/>
  <c r="F573" i="7"/>
  <c r="BD463" i="7"/>
  <c r="AE569" i="7"/>
  <c r="AB563" i="7"/>
  <c r="AE327" i="7"/>
  <c r="Z569" i="7"/>
  <c r="AR563" i="7"/>
  <c r="W327" i="7"/>
  <c r="AC327" i="7"/>
  <c r="AF394" i="7"/>
  <c r="Y394" i="7"/>
  <c r="AC564" i="7"/>
  <c r="V563" i="7"/>
  <c r="AK564" i="7"/>
  <c r="AX564" i="7"/>
  <c r="V569" i="7"/>
  <c r="D573" i="7"/>
  <c r="AT394" i="7"/>
  <c r="Y327" i="7"/>
  <c r="AB572" i="7"/>
  <c r="BB569" i="7"/>
  <c r="AA563" i="7"/>
  <c r="AD563" i="7"/>
  <c r="AK394" i="7"/>
  <c r="AM394" i="7"/>
  <c r="AN564" i="7"/>
  <c r="AJ564" i="7"/>
  <c r="AZ569" i="7"/>
  <c r="BD115" i="7"/>
  <c r="I178" i="7"/>
  <c r="V572" i="7"/>
  <c r="AF563" i="7"/>
  <c r="AU394" i="7"/>
  <c r="AN394" i="7"/>
  <c r="AF569" i="7"/>
  <c r="BD148" i="7"/>
  <c r="AD564" i="7"/>
  <c r="V394" i="7"/>
  <c r="AB569" i="7"/>
  <c r="AQ327" i="7"/>
  <c r="AD569" i="7"/>
  <c r="AG569" i="7"/>
  <c r="AB394" i="7"/>
  <c r="AE564" i="7"/>
  <c r="AO394" i="7"/>
  <c r="AG563" i="7"/>
  <c r="Z572" i="7"/>
  <c r="AY572" i="7"/>
  <c r="AP569" i="7"/>
  <c r="AN563" i="7"/>
  <c r="J565" i="7"/>
  <c r="V564" i="7"/>
  <c r="I177" i="7"/>
  <c r="X327" i="7"/>
  <c r="J40" i="7"/>
  <c r="AS572" i="7"/>
  <c r="X572" i="7"/>
  <c r="AY327" i="7"/>
  <c r="AP572" i="7"/>
  <c r="AM563" i="7"/>
  <c r="BB394" i="7"/>
  <c r="AF572" i="7"/>
  <c r="AA394" i="7"/>
  <c r="I328" i="7"/>
  <c r="AD327" i="7"/>
  <c r="AL564" i="7"/>
  <c r="BC327" i="7"/>
  <c r="AI564" i="7"/>
  <c r="BD156" i="7"/>
  <c r="Z327" i="7"/>
  <c r="BD127" i="7"/>
  <c r="AH564" i="7"/>
  <c r="AD572" i="7"/>
  <c r="BD120" i="7"/>
  <c r="U86" i="8" l="1"/>
  <c r="I85" i="8"/>
  <c r="V11" i="7"/>
  <c r="AV44" i="7"/>
  <c r="AV696" i="7" s="1"/>
  <c r="B397" i="7"/>
  <c r="B575" i="7"/>
  <c r="AG717" i="7"/>
  <c r="AH26" i="7"/>
  <c r="AT64" i="7"/>
  <c r="AC35" i="7"/>
  <c r="AO39" i="7"/>
  <c r="AD40" i="7"/>
  <c r="AC687" i="7"/>
  <c r="BE6" i="7"/>
  <c r="BD140" i="7"/>
  <c r="BD271" i="7"/>
  <c r="BD553" i="7"/>
  <c r="AE177" i="7"/>
  <c r="BD231" i="7"/>
  <c r="AV395" i="7"/>
  <c r="AH328" i="7"/>
  <c r="BD106" i="7"/>
  <c r="BC395" i="7"/>
  <c r="BD546" i="7"/>
  <c r="BD560" i="7"/>
  <c r="BD311" i="7"/>
  <c r="AN573" i="7"/>
  <c r="BA328" i="7"/>
  <c r="BA573" i="7"/>
  <c r="BD171" i="7"/>
  <c r="AT395" i="7"/>
  <c r="AT573" i="7"/>
  <c r="BD175" i="7"/>
  <c r="AB328" i="7"/>
  <c r="BD173" i="7"/>
  <c r="F396" i="7"/>
  <c r="BD318" i="7"/>
  <c r="AQ565" i="7"/>
  <c r="AH395" i="7"/>
  <c r="BD565" i="7"/>
  <c r="D329" i="7"/>
  <c r="BD392" i="7"/>
  <c r="AN565" i="7"/>
  <c r="BD184" i="7"/>
  <c r="BD298" i="7"/>
  <c r="BD233" i="7"/>
  <c r="BD166" i="7"/>
  <c r="BD496" i="7"/>
  <c r="BD328" i="7"/>
  <c r="BD534" i="7"/>
  <c r="AI177" i="7"/>
  <c r="W177" i="7"/>
  <c r="BD258" i="7"/>
  <c r="BD244" i="7"/>
  <c r="BD225" i="7"/>
  <c r="AZ573" i="7"/>
  <c r="BD223" i="7"/>
  <c r="BD191" i="7"/>
  <c r="BD186" i="7"/>
  <c r="BD526" i="7"/>
  <c r="BD517" i="7"/>
  <c r="BD572" i="7"/>
  <c r="BD573" i="7"/>
  <c r="Z565" i="7"/>
  <c r="BD90" i="7"/>
  <c r="BD550" i="7"/>
  <c r="BD109" i="7"/>
  <c r="BD507" i="7"/>
  <c r="BD154" i="7"/>
  <c r="BD131" i="7"/>
  <c r="BD272" i="7"/>
  <c r="X573" i="7"/>
  <c r="BD325" i="7"/>
  <c r="BD129" i="7"/>
  <c r="BD232" i="7"/>
  <c r="BD277" i="7"/>
  <c r="BD147" i="7"/>
  <c r="BD221" i="7"/>
  <c r="BD183" i="7"/>
  <c r="BD139" i="7"/>
  <c r="H396" i="7"/>
  <c r="BD151" i="7"/>
  <c r="AU177" i="7"/>
  <c r="H574" i="7"/>
  <c r="AH573" i="7"/>
  <c r="AK328" i="7"/>
  <c r="AM395" i="7"/>
  <c r="BD536" i="7"/>
  <c r="BD243" i="7"/>
  <c r="BD194" i="7"/>
  <c r="BD501" i="7"/>
  <c r="BD159" i="7"/>
  <c r="BD570" i="7"/>
  <c r="BD515" i="7"/>
  <c r="AY328" i="7"/>
  <c r="BD254" i="7"/>
  <c r="AO328" i="7"/>
  <c r="AQ573" i="7"/>
  <c r="BD290" i="7"/>
  <c r="Y177" i="7"/>
  <c r="BD226" i="7"/>
  <c r="BD518" i="7"/>
  <c r="BD300" i="7"/>
  <c r="AE565" i="7"/>
  <c r="BD307" i="7"/>
  <c r="BD236" i="7"/>
  <c r="BD528" i="7"/>
  <c r="AA573" i="7"/>
  <c r="X177" i="7"/>
  <c r="BD556" i="7"/>
  <c r="BD543" i="7"/>
  <c r="BD124" i="7"/>
  <c r="AZ565" i="7"/>
  <c r="BB328" i="7"/>
  <c r="AX328" i="7"/>
  <c r="BD107" i="7"/>
  <c r="AM573" i="7"/>
  <c r="BD310" i="7"/>
  <c r="BD182" i="7"/>
  <c r="BD284" i="7"/>
  <c r="BD116" i="7"/>
  <c r="AY177" i="7"/>
  <c r="BD204" i="7"/>
  <c r="BD544" i="7"/>
  <c r="BD495" i="7"/>
  <c r="F329" i="7"/>
  <c r="BD297" i="7"/>
  <c r="AM177" i="7"/>
  <c r="BD249" i="7"/>
  <c r="BB177" i="7"/>
  <c r="BD554" i="7"/>
  <c r="AQ328" i="7"/>
  <c r="AQ177" i="7"/>
  <c r="AB395" i="7"/>
  <c r="BD207" i="7"/>
  <c r="BD242" i="7"/>
  <c r="AC395" i="7"/>
  <c r="BD394" i="7"/>
  <c r="BD192" i="7"/>
  <c r="AA328" i="7"/>
  <c r="AW573" i="7"/>
  <c r="BD122" i="7"/>
  <c r="BD189" i="7"/>
  <c r="D574" i="7"/>
  <c r="BD219" i="7"/>
  <c r="AE328" i="7"/>
  <c r="X395" i="7"/>
  <c r="BD538" i="7"/>
  <c r="BD273" i="7"/>
  <c r="BD161" i="7"/>
  <c r="AN395" i="7"/>
  <c r="BD497" i="7"/>
  <c r="BD167" i="7"/>
  <c r="BD275" i="7"/>
  <c r="AV573" i="7"/>
  <c r="BD153" i="7"/>
  <c r="BD283" i="7"/>
  <c r="BD304" i="7"/>
  <c r="BD195" i="7"/>
  <c r="BD302" i="7"/>
  <c r="BD176" i="7"/>
  <c r="AT177" i="7"/>
  <c r="AN328" i="7"/>
  <c r="BC177" i="7"/>
  <c r="BD303" i="7"/>
  <c r="AS395" i="7"/>
  <c r="AD177" i="7"/>
  <c r="BD287" i="7"/>
  <c r="AL573" i="7"/>
  <c r="AL177" i="7"/>
  <c r="BD138" i="7"/>
  <c r="BD508" i="7"/>
  <c r="BD216" i="7"/>
  <c r="BA565" i="7"/>
  <c r="BD241" i="7"/>
  <c r="BD270" i="7"/>
  <c r="AG328" i="7"/>
  <c r="BD315" i="7"/>
  <c r="AO565" i="7"/>
  <c r="BD239" i="7"/>
  <c r="AK573" i="7"/>
  <c r="AV328" i="7"/>
  <c r="AO573" i="7"/>
  <c r="AS573" i="7"/>
  <c r="BD285" i="7"/>
  <c r="BD305" i="7"/>
  <c r="BD181" i="7"/>
  <c r="BA177" i="7"/>
  <c r="BD145" i="7"/>
  <c r="BD98" i="7"/>
  <c r="BD326" i="7"/>
  <c r="AB177" i="7"/>
  <c r="Z177" i="7"/>
  <c r="AG573" i="7"/>
  <c r="BD523" i="7"/>
  <c r="AF328" i="7"/>
  <c r="BD316" i="7"/>
  <c r="BD217" i="7"/>
  <c r="AX177" i="7"/>
  <c r="AX573" i="7"/>
  <c r="AI565" i="7"/>
  <c r="BD274" i="7"/>
  <c r="AK177" i="7"/>
  <c r="BD269" i="7"/>
  <c r="BD208" i="7"/>
  <c r="AQ395" i="7"/>
  <c r="AG565" i="7"/>
  <c r="AC565" i="7"/>
  <c r="AW395" i="7"/>
  <c r="BD312" i="7"/>
  <c r="BD509" i="7"/>
  <c r="BD320" i="7"/>
  <c r="Y565" i="7"/>
  <c r="BD237" i="7"/>
  <c r="BD503" i="7"/>
  <c r="BD549" i="7"/>
  <c r="BD134" i="7"/>
  <c r="BD209" i="7"/>
  <c r="W395" i="7"/>
  <c r="AP565" i="7"/>
  <c r="BD299" i="7"/>
  <c r="J178" i="7"/>
  <c r="AZ177" i="7"/>
  <c r="AS177" i="7"/>
  <c r="BD158" i="7"/>
  <c r="BD162" i="7"/>
  <c r="BD519" i="7"/>
  <c r="BD227" i="7"/>
  <c r="BD513" i="7"/>
  <c r="BD535" i="7"/>
  <c r="BD177" i="7"/>
  <c r="AH177" i="7"/>
  <c r="BD174" i="7"/>
  <c r="BD165" i="7"/>
  <c r="AG177" i="7"/>
  <c r="BD531" i="7"/>
  <c r="BD190" i="7"/>
  <c r="BD229" i="7"/>
  <c r="I396" i="7"/>
  <c r="BD96" i="7"/>
  <c r="AV177" i="7"/>
  <c r="BD511" i="7"/>
  <c r="BD95" i="7"/>
  <c r="BD212" i="7"/>
  <c r="AP395" i="7"/>
  <c r="BD539" i="7"/>
  <c r="BD268" i="7"/>
  <c r="BD308" i="7"/>
  <c r="H329" i="7"/>
  <c r="BD104" i="7"/>
  <c r="AO395" i="7"/>
  <c r="BD238" i="7"/>
  <c r="BD266" i="7"/>
  <c r="BD279" i="7"/>
  <c r="BD213" i="7"/>
  <c r="AK565" i="7"/>
  <c r="AL328" i="7"/>
  <c r="AW328" i="7"/>
  <c r="BD542" i="7"/>
  <c r="AM565" i="7"/>
  <c r="BB573" i="7"/>
  <c r="AU395" i="7"/>
  <c r="BD215" i="7"/>
  <c r="AF565" i="7"/>
  <c r="BB565" i="7"/>
  <c r="BD292" i="7"/>
  <c r="BD132" i="7"/>
  <c r="BD206" i="7"/>
  <c r="AJ573" i="7"/>
  <c r="BD146" i="7"/>
  <c r="BD541" i="7"/>
  <c r="BD197" i="7"/>
  <c r="AT565" i="7"/>
  <c r="BD289" i="7"/>
  <c r="AJ565" i="7"/>
  <c r="BD516" i="7"/>
  <c r="AR573" i="7"/>
  <c r="BD499" i="7"/>
  <c r="BD524" i="7"/>
  <c r="BD119" i="7"/>
  <c r="BD121" i="7"/>
  <c r="BD522" i="7"/>
  <c r="BD203" i="7"/>
  <c r="BD306" i="7"/>
  <c r="BD551" i="7"/>
  <c r="AE395" i="7"/>
  <c r="BD234" i="7"/>
  <c r="BD317" i="7"/>
  <c r="BD313" i="7"/>
  <c r="AC328" i="7"/>
  <c r="BD559" i="7"/>
  <c r="BD552" i="7"/>
  <c r="BD144" i="7"/>
  <c r="AN177" i="7"/>
  <c r="BD324" i="7"/>
  <c r="BD533" i="7"/>
  <c r="BD548" i="7"/>
  <c r="BD293" i="7"/>
  <c r="J574" i="7"/>
  <c r="BD520" i="7"/>
  <c r="AD328" i="7"/>
  <c r="AI328" i="7"/>
  <c r="AF177" i="7"/>
  <c r="BD210" i="7"/>
  <c r="BD240" i="7"/>
  <c r="BD160" i="7"/>
  <c r="D396" i="7"/>
  <c r="AA395" i="7"/>
  <c r="BD557" i="7"/>
  <c r="BD294" i="7"/>
  <c r="BD143" i="7"/>
  <c r="Z395" i="7"/>
  <c r="BD222" i="7"/>
  <c r="AS565" i="7"/>
  <c r="BD276" i="7"/>
  <c r="BD150" i="7"/>
  <c r="AL565" i="7"/>
  <c r="BD569" i="7"/>
  <c r="V565" i="7"/>
  <c r="AU565" i="7"/>
  <c r="Y395" i="7"/>
  <c r="X328" i="7"/>
  <c r="J60" i="7"/>
  <c r="W573" i="7"/>
  <c r="BC565" i="7"/>
  <c r="BD530" i="7"/>
  <c r="BD514" i="7"/>
  <c r="W328" i="7"/>
  <c r="BD391" i="7"/>
  <c r="AZ328" i="7"/>
  <c r="BD529" i="7"/>
  <c r="AF573" i="7"/>
  <c r="BD235" i="7"/>
  <c r="AY565" i="7"/>
  <c r="BD199" i="7"/>
  <c r="BD224" i="7"/>
  <c r="V177" i="7"/>
  <c r="BD555" i="7"/>
  <c r="BD295" i="7"/>
  <c r="AK395" i="7"/>
  <c r="BD395" i="7"/>
  <c r="AU328" i="7"/>
  <c r="AC177" i="7"/>
  <c r="W565" i="7"/>
  <c r="BD126" i="7"/>
  <c r="Y573" i="7"/>
  <c r="AZ395" i="7"/>
  <c r="AH565" i="7"/>
  <c r="BD230" i="7"/>
  <c r="BD185" i="7"/>
  <c r="AP573" i="7"/>
  <c r="BD547" i="7"/>
  <c r="BD220" i="7"/>
  <c r="BD155" i="7"/>
  <c r="BD502" i="7"/>
  <c r="BD187" i="7"/>
  <c r="AS328" i="7"/>
  <c r="BD571" i="7"/>
  <c r="AI573" i="7"/>
  <c r="V328" i="7"/>
  <c r="BD193" i="7"/>
  <c r="BD198" i="7"/>
  <c r="BD218" i="7"/>
  <c r="AI395" i="7"/>
  <c r="AC573" i="7"/>
  <c r="BD545" i="7"/>
  <c r="AU573" i="7"/>
  <c r="BD141" i="7"/>
  <c r="AA177" i="7"/>
  <c r="AD395" i="7"/>
  <c r="BD125" i="7"/>
  <c r="BD562" i="7"/>
  <c r="BD200" i="7"/>
  <c r="BD525" i="7"/>
  <c r="BD137" i="7"/>
  <c r="BD521" i="7"/>
  <c r="AR395" i="7"/>
  <c r="BD228" i="7"/>
  <c r="AR177" i="7"/>
  <c r="BD102" i="7"/>
  <c r="AP177" i="7"/>
  <c r="BD540" i="7"/>
  <c r="J329" i="7"/>
  <c r="BD267" i="7"/>
  <c r="BD111" i="7"/>
  <c r="BD133" i="7"/>
  <c r="BD532" i="7"/>
  <c r="AG395" i="7"/>
  <c r="BD309" i="7"/>
  <c r="BD201" i="7"/>
  <c r="BD188" i="7"/>
  <c r="BD558" i="7"/>
  <c r="AY573" i="7"/>
  <c r="BD93" i="7"/>
  <c r="I574" i="7"/>
  <c r="BC573" i="7"/>
  <c r="BD500" i="7"/>
  <c r="BD286" i="7"/>
  <c r="BD163" i="7"/>
  <c r="BD561" i="7"/>
  <c r="BD205" i="7"/>
  <c r="I329" i="7"/>
  <c r="BD504" i="7"/>
  <c r="AE573" i="7"/>
  <c r="Z573" i="7"/>
  <c r="BD202" i="7"/>
  <c r="BD278" i="7"/>
  <c r="BA395" i="7"/>
  <c r="BD564" i="7"/>
  <c r="BD149" i="7"/>
  <c r="BD563" i="7"/>
  <c r="BD537" i="7"/>
  <c r="V573" i="7"/>
  <c r="AL395" i="7"/>
  <c r="V395" i="7"/>
  <c r="AF395" i="7"/>
  <c r="X565" i="7"/>
  <c r="BD314" i="7"/>
  <c r="BD118" i="7"/>
  <c r="AM328" i="7"/>
  <c r="AB565" i="7"/>
  <c r="BD128" i="7"/>
  <c r="AO177" i="7"/>
  <c r="BD142" i="7"/>
  <c r="BD282" i="7"/>
  <c r="AJ328" i="7"/>
  <c r="BD196" i="7"/>
  <c r="BD123" i="7"/>
  <c r="BD296" i="7"/>
  <c r="BD94" i="7"/>
  <c r="BD505" i="7"/>
  <c r="BD527" i="7"/>
  <c r="AD573" i="7"/>
  <c r="BD170" i="7"/>
  <c r="Y328" i="7"/>
  <c r="BD393" i="7"/>
  <c r="BD113" i="7"/>
  <c r="BD250" i="7"/>
  <c r="BD494" i="7"/>
  <c r="Z328" i="7"/>
  <c r="BD280" i="7"/>
  <c r="AW177" i="7"/>
  <c r="BD214" i="7"/>
  <c r="BD211" i="7"/>
  <c r="AR328" i="7"/>
  <c r="AA565" i="7"/>
  <c r="AX565" i="7"/>
  <c r="J396" i="7"/>
  <c r="BD510" i="7"/>
  <c r="AB573" i="7"/>
  <c r="BD498" i="7"/>
  <c r="BD101" i="7"/>
  <c r="BB395" i="7"/>
  <c r="BD301" i="7"/>
  <c r="F574" i="7"/>
  <c r="AY395" i="7"/>
  <c r="BD117" i="7"/>
  <c r="BD114" i="7"/>
  <c r="AW565" i="7"/>
  <c r="AD565" i="7"/>
  <c r="BD265" i="7"/>
  <c r="AJ395" i="7"/>
  <c r="BD168" i="7"/>
  <c r="AP328" i="7"/>
  <c r="BD319" i="7"/>
  <c r="BD257" i="7"/>
  <c r="AR565" i="7"/>
  <c r="BD281" i="7"/>
  <c r="AJ177" i="7"/>
  <c r="BC328" i="7"/>
  <c r="BD506" i="7"/>
  <c r="BD288" i="7"/>
  <c r="AX395" i="7"/>
  <c r="BD512" i="7"/>
  <c r="BD152" i="7"/>
  <c r="AT328" i="7"/>
  <c r="BD291" i="7"/>
  <c r="AV565" i="7"/>
  <c r="BD157" i="7"/>
  <c r="BD130" i="7"/>
  <c r="AH678" i="7" l="1"/>
  <c r="U87" i="8"/>
  <c r="I86" i="8"/>
  <c r="BE79" i="7"/>
  <c r="BE731" i="7" s="1"/>
  <c r="BD708" i="7"/>
  <c r="BE56" i="7" s="1"/>
  <c r="AW44" i="7"/>
  <c r="AW696" i="7" s="1"/>
  <c r="B398" i="7"/>
  <c r="BD714" i="7"/>
  <c r="BE62" i="7" s="1"/>
  <c r="B576" i="7"/>
  <c r="BA567" i="7"/>
  <c r="AM567" i="7"/>
  <c r="V567" i="7"/>
  <c r="Y567" i="7"/>
  <c r="AT567" i="7"/>
  <c r="AB567" i="7"/>
  <c r="AA567" i="7"/>
  <c r="BB567" i="7"/>
  <c r="AO567" i="7"/>
  <c r="AE567" i="7"/>
  <c r="AC567" i="7"/>
  <c r="AY567" i="7"/>
  <c r="AU567" i="7"/>
  <c r="AG567" i="7"/>
  <c r="X567" i="7"/>
  <c r="AJ567" i="7"/>
  <c r="AW567" i="7"/>
  <c r="AQ567" i="7"/>
  <c r="AN567" i="7"/>
  <c r="AF567" i="7"/>
  <c r="AH567" i="7"/>
  <c r="W567" i="7"/>
  <c r="BC567" i="7"/>
  <c r="AI567" i="7"/>
  <c r="AP567" i="7"/>
  <c r="AS567" i="7"/>
  <c r="AV567" i="7"/>
  <c r="AZ567" i="7"/>
  <c r="AX567" i="7"/>
  <c r="Z567" i="7"/>
  <c r="AK567" i="7"/>
  <c r="AR567" i="7"/>
  <c r="AL567" i="7"/>
  <c r="AD567" i="7"/>
  <c r="BD682" i="7"/>
  <c r="BE30" i="7" s="1"/>
  <c r="AH65" i="7"/>
  <c r="BD567" i="7"/>
  <c r="BD715" i="7"/>
  <c r="BE63" i="7" s="1"/>
  <c r="BD690" i="7"/>
  <c r="BE38" i="7" s="1"/>
  <c r="BD713" i="7"/>
  <c r="BE61" i="7" s="1"/>
  <c r="BD688" i="7"/>
  <c r="BE36" i="7" s="1"/>
  <c r="BD689" i="7"/>
  <c r="BE37" i="7" s="1"/>
  <c r="AT716" i="7"/>
  <c r="AO691" i="7"/>
  <c r="AD692" i="7"/>
  <c r="AD35" i="7"/>
  <c r="BE7" i="7"/>
  <c r="X396" i="7"/>
  <c r="W178" i="7"/>
  <c r="AM396" i="7"/>
  <c r="Y574" i="7"/>
  <c r="AB574" i="7"/>
  <c r="BD396" i="7"/>
  <c r="AU329" i="7"/>
  <c r="AQ574" i="7"/>
  <c r="AX178" i="7"/>
  <c r="D330" i="7"/>
  <c r="AK329" i="7"/>
  <c r="F575" i="7"/>
  <c r="BB574" i="7"/>
  <c r="AF329" i="7"/>
  <c r="AP574" i="7"/>
  <c r="AB396" i="7"/>
  <c r="BE172" i="7"/>
  <c r="AE574" i="7"/>
  <c r="AC574" i="7"/>
  <c r="BA396" i="7"/>
  <c r="AO329" i="7"/>
  <c r="V396" i="7"/>
  <c r="H575" i="7"/>
  <c r="BA329" i="7"/>
  <c r="Z396" i="7"/>
  <c r="AL178" i="7"/>
  <c r="Z329" i="7"/>
  <c r="Z178" i="7"/>
  <c r="AW574" i="7"/>
  <c r="BB178" i="7"/>
  <c r="AC396" i="7"/>
  <c r="AO396" i="7"/>
  <c r="I575" i="7"/>
  <c r="AA396" i="7"/>
  <c r="Y178" i="7"/>
  <c r="AI178" i="7"/>
  <c r="AE329" i="7"/>
  <c r="AO574" i="7"/>
  <c r="AV396" i="7"/>
  <c r="AJ574" i="7"/>
  <c r="AA574" i="7"/>
  <c r="X574" i="7"/>
  <c r="AR574" i="7"/>
  <c r="AQ178" i="7"/>
  <c r="AL396" i="7"/>
  <c r="F330" i="7"/>
  <c r="AH574" i="7"/>
  <c r="AC178" i="7"/>
  <c r="AJ329" i="7"/>
  <c r="AM178" i="7"/>
  <c r="W329" i="7"/>
  <c r="AT574" i="7"/>
  <c r="V329" i="7"/>
  <c r="AR178" i="7"/>
  <c r="AR329" i="7"/>
  <c r="AP396" i="7"/>
  <c r="J575" i="7"/>
  <c r="AX574" i="7"/>
  <c r="H330" i="7"/>
  <c r="F397" i="7"/>
  <c r="BC396" i="7"/>
  <c r="AJ178" i="7"/>
  <c r="AW329" i="7"/>
  <c r="AL574" i="7"/>
  <c r="AD574" i="7"/>
  <c r="AZ178" i="7"/>
  <c r="AP329" i="7"/>
  <c r="AY574" i="7"/>
  <c r="AJ396" i="7"/>
  <c r="V574" i="7"/>
  <c r="AF396" i="7"/>
  <c r="AC329" i="7"/>
  <c r="BA574" i="7"/>
  <c r="BE153" i="7"/>
  <c r="AU574" i="7"/>
  <c r="AG396" i="7"/>
  <c r="BE143" i="7"/>
  <c r="AE178" i="7"/>
  <c r="AQ396" i="7"/>
  <c r="BE151" i="7"/>
  <c r="AT396" i="7"/>
  <c r="AN396" i="7"/>
  <c r="AO178" i="7"/>
  <c r="BB396" i="7"/>
  <c r="AX329" i="7"/>
  <c r="AH396" i="7"/>
  <c r="BE170" i="7"/>
  <c r="BC178" i="7"/>
  <c r="AN329" i="7"/>
  <c r="D575" i="7"/>
  <c r="AU396" i="7"/>
  <c r="BD178" i="7"/>
  <c r="AU178" i="7"/>
  <c r="AD396" i="7"/>
  <c r="J330" i="7"/>
  <c r="BC329" i="7"/>
  <c r="AZ329" i="7"/>
  <c r="AY178" i="7"/>
  <c r="AF178" i="7"/>
  <c r="AY329" i="7"/>
  <c r="AA178" i="7"/>
  <c r="AP178" i="7"/>
  <c r="BD329" i="7"/>
  <c r="AW396" i="7"/>
  <c r="AG329" i="7"/>
  <c r="AB178" i="7"/>
  <c r="AH329" i="7"/>
  <c r="V178" i="7"/>
  <c r="AM574" i="7"/>
  <c r="W396" i="7"/>
  <c r="AS574" i="7"/>
  <c r="AS329" i="7"/>
  <c r="AI574" i="7"/>
  <c r="I330" i="7"/>
  <c r="Y396" i="7"/>
  <c r="AY396" i="7"/>
  <c r="AN178" i="7"/>
  <c r="Y329" i="7"/>
  <c r="AK574" i="7"/>
  <c r="AD329" i="7"/>
  <c r="H397" i="7"/>
  <c r="AT178" i="7"/>
  <c r="AV329" i="7"/>
  <c r="AK396" i="7"/>
  <c r="AM329" i="7"/>
  <c r="AD178" i="7"/>
  <c r="AH178" i="7"/>
  <c r="AZ574" i="7"/>
  <c r="AA329" i="7"/>
  <c r="X329" i="7"/>
  <c r="AR396" i="7"/>
  <c r="BD574" i="7"/>
  <c r="AQ329" i="7"/>
  <c r="AW178" i="7"/>
  <c r="AX396" i="7"/>
  <c r="W574" i="7"/>
  <c r="I397" i="7"/>
  <c r="AN574" i="7"/>
  <c r="BA178" i="7"/>
  <c r="AK178" i="7"/>
  <c r="AG574" i="7"/>
  <c r="J397" i="7"/>
  <c r="AV574" i="7"/>
  <c r="AS396" i="7"/>
  <c r="AB329" i="7"/>
  <c r="AI329" i="7"/>
  <c r="AS178" i="7"/>
  <c r="AG178" i="7"/>
  <c r="AZ396" i="7"/>
  <c r="AF574" i="7"/>
  <c r="D397" i="7"/>
  <c r="AE396" i="7"/>
  <c r="AV178" i="7"/>
  <c r="AL329" i="7"/>
  <c r="S7" i="7"/>
  <c r="BC574" i="7"/>
  <c r="AT329" i="7"/>
  <c r="AI396" i="7"/>
  <c r="Z574" i="7"/>
  <c r="BB329" i="7"/>
  <c r="X178" i="7"/>
  <c r="BE90" i="7"/>
  <c r="U88" i="8" l="1"/>
  <c r="I87" i="8"/>
  <c r="BE708" i="7"/>
  <c r="AX44" i="7"/>
  <c r="AX696" i="7" s="1"/>
  <c r="B399" i="7"/>
  <c r="B577" i="7"/>
  <c r="AH717" i="7"/>
  <c r="AI26" i="7"/>
  <c r="AU64" i="7"/>
  <c r="AP39" i="7"/>
  <c r="AE40" i="7"/>
  <c r="AD687" i="7"/>
  <c r="S736" i="7"/>
  <c r="BE108" i="7"/>
  <c r="BE148" i="7"/>
  <c r="S143" i="7"/>
  <c r="BE195" i="7"/>
  <c r="BE276" i="7"/>
  <c r="J576" i="7"/>
  <c r="AC575" i="7"/>
  <c r="BE173" i="7"/>
  <c r="AL330" i="7"/>
  <c r="BE112" i="7"/>
  <c r="BE215" i="7"/>
  <c r="BE268" i="7"/>
  <c r="BE513" i="7"/>
  <c r="X575" i="7"/>
  <c r="AK397" i="7"/>
  <c r="BE275" i="7"/>
  <c r="BE134" i="7"/>
  <c r="S134" i="7"/>
  <c r="BE521" i="7"/>
  <c r="BE204" i="7"/>
  <c r="BE510" i="7"/>
  <c r="BE572" i="7"/>
  <c r="BE573" i="7"/>
  <c r="BE328" i="7"/>
  <c r="AX397" i="7"/>
  <c r="BE175" i="7"/>
  <c r="BE536" i="7"/>
  <c r="BE533" i="7"/>
  <c r="BE525" i="7"/>
  <c r="BE154" i="7"/>
  <c r="BE96" i="7"/>
  <c r="BE293" i="7"/>
  <c r="BE239" i="7"/>
  <c r="AD330" i="7"/>
  <c r="BE329" i="7"/>
  <c r="BB575" i="7"/>
  <c r="BE524" i="7"/>
  <c r="BE159" i="7"/>
  <c r="BE553" i="7"/>
  <c r="BE212" i="7"/>
  <c r="BE529" i="7"/>
  <c r="BE222" i="7"/>
  <c r="BE330" i="7"/>
  <c r="BE560" i="7"/>
  <c r="BE548" i="7"/>
  <c r="BE120" i="7"/>
  <c r="S148" i="7"/>
  <c r="BE552" i="7"/>
  <c r="AU575" i="7"/>
  <c r="BE240" i="7"/>
  <c r="S172" i="7"/>
  <c r="BE497" i="7"/>
  <c r="BE273" i="7"/>
  <c r="BE528" i="7"/>
  <c r="BE280" i="7"/>
  <c r="BE208" i="7"/>
  <c r="S90" i="7"/>
  <c r="BE549" i="7"/>
  <c r="BE302" i="7"/>
  <c r="BE325" i="7"/>
  <c r="BE546" i="7"/>
  <c r="AD397" i="7"/>
  <c r="BE232" i="7"/>
  <c r="BE318" i="7"/>
  <c r="BE178" i="7"/>
  <c r="BA575" i="7"/>
  <c r="BE563" i="7"/>
  <c r="BE279" i="7"/>
  <c r="BE286" i="7"/>
  <c r="AQ330" i="7"/>
  <c r="S153" i="7"/>
  <c r="BE110" i="7"/>
  <c r="BE227" i="7"/>
  <c r="BE515" i="7"/>
  <c r="BE270" i="7"/>
  <c r="AG575" i="7"/>
  <c r="BE278" i="7"/>
  <c r="BE219" i="7"/>
  <c r="BE391" i="7"/>
  <c r="BE98" i="7"/>
  <c r="Y575" i="7"/>
  <c r="BE107" i="7"/>
  <c r="AO397" i="7"/>
  <c r="AB575" i="7"/>
  <c r="BE496" i="7"/>
  <c r="BE201" i="7"/>
  <c r="BE114" i="7"/>
  <c r="AL397" i="7"/>
  <c r="BE540" i="7"/>
  <c r="H331" i="7"/>
  <c r="AN397" i="7"/>
  <c r="BE290" i="7"/>
  <c r="BE214" i="7"/>
  <c r="AU397" i="7"/>
  <c r="BE301" i="7"/>
  <c r="BE122" i="7"/>
  <c r="BE522" i="7"/>
  <c r="AF330" i="7"/>
  <c r="BE217" i="7"/>
  <c r="BE250" i="7"/>
  <c r="BE396" i="7"/>
  <c r="BE186" i="7"/>
  <c r="AS397" i="7"/>
  <c r="BE558" i="7"/>
  <c r="BE182" i="7"/>
  <c r="AT330" i="7"/>
  <c r="BE395" i="7"/>
  <c r="BE93" i="7"/>
  <c r="BE298" i="7"/>
  <c r="BE150" i="7"/>
  <c r="BE193" i="7"/>
  <c r="BE206" i="7"/>
  <c r="BD330" i="7"/>
  <c r="BE570" i="7"/>
  <c r="BE169" i="7"/>
  <c r="S169" i="7" s="1"/>
  <c r="BE155" i="7"/>
  <c r="S155" i="7" s="1"/>
  <c r="BE320" i="7"/>
  <c r="BE571" i="7"/>
  <c r="H398" i="7"/>
  <c r="BE297" i="7"/>
  <c r="Z330" i="7"/>
  <c r="AS330" i="7"/>
  <c r="BE265" i="7"/>
  <c r="BE181" i="7"/>
  <c r="BE164" i="7"/>
  <c r="BE152" i="7"/>
  <c r="AI397" i="7"/>
  <c r="BE527" i="7"/>
  <c r="AV330" i="7"/>
  <c r="BE185" i="7"/>
  <c r="AO575" i="7"/>
  <c r="BE130" i="7"/>
  <c r="BE274" i="7"/>
  <c r="BE307" i="7"/>
  <c r="BD397" i="7"/>
  <c r="BC575" i="7"/>
  <c r="BE512" i="7"/>
  <c r="BE269" i="7"/>
  <c r="BE213" i="7"/>
  <c r="BE145" i="7"/>
  <c r="BE517" i="7"/>
  <c r="BE505" i="7"/>
  <c r="BE258" i="7"/>
  <c r="BE531" i="7"/>
  <c r="AC330" i="7"/>
  <c r="BE231" i="7"/>
  <c r="BE499" i="7"/>
  <c r="BE192" i="7"/>
  <c r="BD575" i="7"/>
  <c r="BE220" i="7"/>
  <c r="BE129" i="7"/>
  <c r="BE534" i="7"/>
  <c r="S395" i="7"/>
  <c r="BE520" i="7"/>
  <c r="AF575" i="7"/>
  <c r="H576" i="7"/>
  <c r="AA575" i="7"/>
  <c r="AH330" i="7"/>
  <c r="AV575" i="7"/>
  <c r="BE189" i="7"/>
  <c r="BE304" i="7"/>
  <c r="BE397" i="7"/>
  <c r="BE508" i="7"/>
  <c r="AZ575" i="7"/>
  <c r="AP575" i="7"/>
  <c r="BE187" i="7"/>
  <c r="AY397" i="7"/>
  <c r="BE101" i="7"/>
  <c r="S101" i="7" s="1"/>
  <c r="BE317" i="7"/>
  <c r="BE299" i="7"/>
  <c r="AO330" i="7"/>
  <c r="BE171" i="7"/>
  <c r="BE115" i="7"/>
  <c r="BE288" i="7"/>
  <c r="AN330" i="7"/>
  <c r="BE139" i="7"/>
  <c r="AQ397" i="7"/>
  <c r="AV397" i="7"/>
  <c r="BE309" i="7"/>
  <c r="BE142" i="7"/>
  <c r="AJ397" i="7"/>
  <c r="BE149" i="7"/>
  <c r="BE226" i="7"/>
  <c r="BE282" i="7"/>
  <c r="AX330" i="7"/>
  <c r="BE305" i="7"/>
  <c r="S164" i="7"/>
  <c r="BE281" i="7"/>
  <c r="BE535" i="7"/>
  <c r="BE197" i="7"/>
  <c r="BE103" i="7"/>
  <c r="BE539" i="7"/>
  <c r="BE140" i="7"/>
  <c r="BE144" i="7"/>
  <c r="S170" i="7"/>
  <c r="BE203" i="7"/>
  <c r="AG397" i="7"/>
  <c r="BE495" i="7"/>
  <c r="BE544" i="7"/>
  <c r="BE121" i="7"/>
  <c r="W397" i="7"/>
  <c r="BE106" i="7"/>
  <c r="BE294" i="7"/>
  <c r="BE131" i="7"/>
  <c r="BE541" i="7"/>
  <c r="BE285" i="7"/>
  <c r="BE271" i="7"/>
  <c r="BE306" i="7"/>
  <c r="BE167" i="7"/>
  <c r="BE238" i="7"/>
  <c r="BE99" i="7"/>
  <c r="AF397" i="7"/>
  <c r="Y330" i="7"/>
  <c r="AI330" i="7"/>
  <c r="BE224" i="7"/>
  <c r="AQ575" i="7"/>
  <c r="BE124" i="7"/>
  <c r="BE225" i="7"/>
  <c r="BE519" i="7"/>
  <c r="BE97" i="7"/>
  <c r="BE254" i="7"/>
  <c r="AP397" i="7"/>
  <c r="S151" i="7"/>
  <c r="BE109" i="7"/>
  <c r="S109" i="7" s="1"/>
  <c r="BE272" i="7"/>
  <c r="BE162" i="7"/>
  <c r="BE233" i="7"/>
  <c r="AK575" i="7"/>
  <c r="BE209" i="7"/>
  <c r="BE501" i="7"/>
  <c r="BE326" i="7"/>
  <c r="BE100" i="7"/>
  <c r="S100" i="7" s="1"/>
  <c r="BA330" i="7"/>
  <c r="BE230" i="7"/>
  <c r="BE243" i="7"/>
  <c r="AR330" i="7"/>
  <c r="BE211" i="7"/>
  <c r="AT575" i="7"/>
  <c r="BE312" i="7"/>
  <c r="BE574" i="7"/>
  <c r="S574" i="7" s="1"/>
  <c r="S708" i="7"/>
  <c r="AE397" i="7"/>
  <c r="AY575" i="7"/>
  <c r="BB330" i="7"/>
  <c r="BE194" i="7"/>
  <c r="V330" i="7"/>
  <c r="BE207" i="7"/>
  <c r="BE188" i="7"/>
  <c r="AR575" i="7"/>
  <c r="BE242" i="7"/>
  <c r="BE300" i="7"/>
  <c r="BE166" i="7"/>
  <c r="BE191" i="7"/>
  <c r="F331" i="7"/>
  <c r="BE146" i="7"/>
  <c r="AL575" i="7"/>
  <c r="BE221" i="7"/>
  <c r="AZ330" i="7"/>
  <c r="BE538" i="7"/>
  <c r="W575" i="7"/>
  <c r="BE562" i="7"/>
  <c r="BE283" i="7"/>
  <c r="S93" i="7"/>
  <c r="BE555" i="7"/>
  <c r="AX575" i="7"/>
  <c r="BE118" i="7"/>
  <c r="D331" i="7"/>
  <c r="AH575" i="7"/>
  <c r="BE277" i="7"/>
  <c r="BE463" i="7"/>
  <c r="BE324" i="7"/>
  <c r="BE554" i="7"/>
  <c r="BE267" i="7"/>
  <c r="BE289" i="7"/>
  <c r="BE184" i="7"/>
  <c r="S184" i="7" s="1"/>
  <c r="AJ330" i="7"/>
  <c r="BE296" i="7"/>
  <c r="BE94" i="7"/>
  <c r="S94" i="7" s="1"/>
  <c r="BE575" i="7"/>
  <c r="BE287" i="7"/>
  <c r="I576" i="7"/>
  <c r="AC397" i="7"/>
  <c r="BE551" i="7"/>
  <c r="BE237" i="7"/>
  <c r="AJ575" i="7"/>
  <c r="BE205" i="7"/>
  <c r="BE557" i="7"/>
  <c r="AM397" i="7"/>
  <c r="BE502" i="7"/>
  <c r="BE506" i="7"/>
  <c r="BE559" i="7"/>
  <c r="BE236" i="7"/>
  <c r="BE117" i="7"/>
  <c r="S117" i="7" s="1"/>
  <c r="AG330" i="7"/>
  <c r="X330" i="7"/>
  <c r="BE141" i="7"/>
  <c r="W330" i="7"/>
  <c r="BE105" i="7"/>
  <c r="BE95" i="7"/>
  <c r="AK330" i="7"/>
  <c r="AN575" i="7"/>
  <c r="AY330" i="7"/>
  <c r="Y397" i="7"/>
  <c r="BE542" i="7"/>
  <c r="BE249" i="7"/>
  <c r="S108" i="7"/>
  <c r="AA330" i="7"/>
  <c r="BE494" i="7"/>
  <c r="BE177" i="7"/>
  <c r="BE160" i="7"/>
  <c r="BA397" i="7"/>
  <c r="S391" i="7"/>
  <c r="BE266" i="7"/>
  <c r="AI575" i="7"/>
  <c r="AU330" i="7"/>
  <c r="BE308" i="7"/>
  <c r="BE394" i="7"/>
  <c r="BE163" i="7"/>
  <c r="BE516" i="7"/>
  <c r="AB397" i="7"/>
  <c r="BE156" i="7"/>
  <c r="S156" i="7" s="1"/>
  <c r="BE315" i="7"/>
  <c r="BE507" i="7"/>
  <c r="BE104" i="7"/>
  <c r="V575" i="7"/>
  <c r="AM575" i="7"/>
  <c r="BE116" i="7"/>
  <c r="BE514" i="7"/>
  <c r="BE119" i="7"/>
  <c r="S119" i="7" s="1"/>
  <c r="BE550" i="7"/>
  <c r="BE210" i="7"/>
  <c r="BE526" i="7"/>
  <c r="AW330" i="7"/>
  <c r="BE128" i="7"/>
  <c r="BE500" i="7"/>
  <c r="BE113" i="7"/>
  <c r="I331" i="7"/>
  <c r="BE202" i="7"/>
  <c r="BE284" i="7"/>
  <c r="J331" i="7"/>
  <c r="AH397" i="7"/>
  <c r="AE575" i="7"/>
  <c r="BE234" i="7"/>
  <c r="BE132" i="7"/>
  <c r="S132" i="7" s="1"/>
  <c r="BE133" i="7"/>
  <c r="S133" i="7" s="1"/>
  <c r="AW397" i="7"/>
  <c r="BE564" i="7"/>
  <c r="BE504" i="7"/>
  <c r="BE393" i="7"/>
  <c r="BE543" i="7"/>
  <c r="S550" i="7"/>
  <c r="D398" i="7"/>
  <c r="BE147" i="7"/>
  <c r="BE241" i="7"/>
  <c r="BE545" i="7"/>
  <c r="BB397" i="7"/>
  <c r="I398" i="7"/>
  <c r="BE218" i="7"/>
  <c r="BE569" i="7"/>
  <c r="BE537" i="7"/>
  <c r="S140" i="7"/>
  <c r="S116" i="7"/>
  <c r="BE223" i="7"/>
  <c r="BE319" i="7"/>
  <c r="BE168" i="7"/>
  <c r="BE303" i="7"/>
  <c r="BE509" i="7"/>
  <c r="BE295" i="7"/>
  <c r="Z575" i="7"/>
  <c r="BE161" i="7"/>
  <c r="BC397" i="7"/>
  <c r="F576" i="7"/>
  <c r="AT397" i="7"/>
  <c r="BE310" i="7"/>
  <c r="BE125" i="7"/>
  <c r="S125" i="7" s="1"/>
  <c r="BE292" i="7"/>
  <c r="BE229" i="7"/>
  <c r="BE518" i="7"/>
  <c r="BE216" i="7"/>
  <c r="BE257" i="7"/>
  <c r="BC330" i="7"/>
  <c r="BE228" i="7"/>
  <c r="BE127" i="7"/>
  <c r="S127" i="7" s="1"/>
  <c r="BE314" i="7"/>
  <c r="BE547" i="7"/>
  <c r="BE138" i="7"/>
  <c r="AS575" i="7"/>
  <c r="J398" i="7"/>
  <c r="BE157" i="7"/>
  <c r="BE111" i="7"/>
  <c r="S111" i="7" s="1"/>
  <c r="D576" i="7"/>
  <c r="AA397" i="7"/>
  <c r="S508" i="7"/>
  <c r="AP330" i="7"/>
  <c r="BE530" i="7"/>
  <c r="BE311" i="7"/>
  <c r="BE291" i="7"/>
  <c r="BE198" i="7"/>
  <c r="BE102" i="7"/>
  <c r="BE503" i="7"/>
  <c r="AB330" i="7"/>
  <c r="BE565" i="7"/>
  <c r="AZ397" i="7"/>
  <c r="BE183" i="7"/>
  <c r="V397" i="7"/>
  <c r="BE199" i="7"/>
  <c r="BE137" i="7"/>
  <c r="S137" i="7" s="1"/>
  <c r="BE523" i="7"/>
  <c r="BE235" i="7"/>
  <c r="AM330" i="7"/>
  <c r="BE196" i="7"/>
  <c r="F398" i="7"/>
  <c r="BE158" i="7"/>
  <c r="BE532" i="7"/>
  <c r="BE123" i="7"/>
  <c r="BE126" i="7"/>
  <c r="BE561" i="7"/>
  <c r="BE498" i="7"/>
  <c r="AD575" i="7"/>
  <c r="BE174" i="7"/>
  <c r="S139" i="7"/>
  <c r="BE165" i="7"/>
  <c r="AW575" i="7"/>
  <c r="BE392" i="7"/>
  <c r="BE244" i="7"/>
  <c r="BE327" i="7"/>
  <c r="S102" i="7"/>
  <c r="BE200" i="7"/>
  <c r="BE511" i="7"/>
  <c r="BE190" i="7"/>
  <c r="X397" i="7"/>
  <c r="S315" i="7"/>
  <c r="BE556" i="7"/>
  <c r="BE316" i="7"/>
  <c r="AE330" i="7"/>
  <c r="BE176" i="7"/>
  <c r="BE313" i="7"/>
  <c r="AR397" i="7"/>
  <c r="Z397" i="7"/>
  <c r="S225" i="7"/>
  <c r="AI678" i="7" l="1"/>
  <c r="U89" i="8"/>
  <c r="I88" i="8"/>
  <c r="AY44" i="7"/>
  <c r="AY696" i="7" s="1"/>
  <c r="B400" i="7"/>
  <c r="B578" i="7"/>
  <c r="BE682" i="7"/>
  <c r="BE688" i="7"/>
  <c r="BE713" i="7"/>
  <c r="BE715" i="7"/>
  <c r="BE690" i="7"/>
  <c r="BE714" i="7"/>
  <c r="BE689" i="7"/>
  <c r="AI65" i="7"/>
  <c r="BE567" i="7"/>
  <c r="AU716" i="7"/>
  <c r="AE692" i="7"/>
  <c r="AE35" i="7"/>
  <c r="AP691" i="7"/>
  <c r="S392" i="7"/>
  <c r="S118" i="7"/>
  <c r="S114" i="7"/>
  <c r="S175" i="7"/>
  <c r="AU331" i="7"/>
  <c r="D577" i="7"/>
  <c r="AE576" i="7"/>
  <c r="S104" i="7"/>
  <c r="AK331" i="7"/>
  <c r="S123" i="7"/>
  <c r="S539" i="7"/>
  <c r="S571" i="7"/>
  <c r="S185" i="7"/>
  <c r="S570" i="7"/>
  <c r="S523" i="7"/>
  <c r="S537" i="7"/>
  <c r="AN331" i="7"/>
  <c r="S515" i="7"/>
  <c r="S210" i="7"/>
  <c r="S174" i="7"/>
  <c r="V398" i="7"/>
  <c r="S266" i="7"/>
  <c r="AP331" i="7"/>
  <c r="S289" i="7"/>
  <c r="AM331" i="7"/>
  <c r="S216" i="7"/>
  <c r="AJ398" i="7"/>
  <c r="S330" i="7"/>
  <c r="S713" i="7"/>
  <c r="S313" i="7"/>
  <c r="S526" i="7"/>
  <c r="S495" i="7"/>
  <c r="J577" i="7"/>
  <c r="S301" i="7"/>
  <c r="S188" i="7"/>
  <c r="AB576" i="7"/>
  <c r="AG331" i="7"/>
  <c r="S463" i="7"/>
  <c r="S396" i="7"/>
  <c r="S297" i="7"/>
  <c r="S258" i="7"/>
  <c r="AI398" i="7"/>
  <c r="S218" i="7"/>
  <c r="AK576" i="7"/>
  <c r="AD576" i="7"/>
  <c r="S507" i="7"/>
  <c r="AX398" i="7"/>
  <c r="AZ331" i="7"/>
  <c r="S682" i="7"/>
  <c r="BB576" i="7"/>
  <c r="S498" i="7"/>
  <c r="S124" i="7"/>
  <c r="S98" i="7"/>
  <c r="S220" i="7"/>
  <c r="S237" i="7"/>
  <c r="AZ398" i="7"/>
  <c r="S285" i="7"/>
  <c r="AH576" i="7"/>
  <c r="S269" i="7"/>
  <c r="S242" i="7"/>
  <c r="S171" i="7"/>
  <c r="S182" i="7"/>
  <c r="AT398" i="7"/>
  <c r="AC331" i="7"/>
  <c r="AQ398" i="7"/>
  <c r="S99" i="7"/>
  <c r="S325" i="7"/>
  <c r="S107" i="7"/>
  <c r="S309" i="7"/>
  <c r="BE576" i="7"/>
  <c r="S217" i="7"/>
  <c r="S144" i="7"/>
  <c r="S295" i="7"/>
  <c r="S529" i="7"/>
  <c r="S115" i="7"/>
  <c r="S304" i="7"/>
  <c r="BE331" i="7"/>
  <c r="W576" i="7"/>
  <c r="S688" i="7"/>
  <c r="S573" i="7"/>
  <c r="AR576" i="7"/>
  <c r="S543" i="7"/>
  <c r="AK398" i="7"/>
  <c r="S524" i="7"/>
  <c r="X331" i="7"/>
  <c r="AX331" i="7"/>
  <c r="X576" i="7"/>
  <c r="S196" i="7"/>
  <c r="S226" i="7"/>
  <c r="S530" i="7"/>
  <c r="S542" i="7"/>
  <c r="AF398" i="7"/>
  <c r="S531" i="7"/>
  <c r="S236" i="7"/>
  <c r="S715" i="7"/>
  <c r="BA576" i="7"/>
  <c r="H332" i="7"/>
  <c r="S318" i="7"/>
  <c r="S158" i="7"/>
  <c r="S299" i="7"/>
  <c r="AC576" i="7"/>
  <c r="S286" i="7"/>
  <c r="S126" i="7"/>
  <c r="S167" i="7"/>
  <c r="S227" i="7"/>
  <c r="S501" i="7"/>
  <c r="S277" i="7"/>
  <c r="AO398" i="7"/>
  <c r="S517" i="7"/>
  <c r="AG576" i="7"/>
  <c r="S521" i="7"/>
  <c r="S194" i="7"/>
  <c r="S191" i="7"/>
  <c r="S310" i="7"/>
  <c r="S221" i="7"/>
  <c r="S287" i="7"/>
  <c r="S162" i="7"/>
  <c r="S228" i="7"/>
  <c r="S192" i="7"/>
  <c r="S548" i="7"/>
  <c r="H399" i="7"/>
  <c r="J332" i="7"/>
  <c r="Z576" i="7"/>
  <c r="AN576" i="7"/>
  <c r="AC398" i="7"/>
  <c r="S503" i="7"/>
  <c r="S141" i="7"/>
  <c r="AJ331" i="7"/>
  <c r="S319" i="7"/>
  <c r="S397" i="7"/>
  <c r="S292" i="7"/>
  <c r="I399" i="7"/>
  <c r="BB331" i="7"/>
  <c r="S306" i="7"/>
  <c r="S505" i="7"/>
  <c r="S563" i="7"/>
  <c r="S536" i="7"/>
  <c r="S112" i="7"/>
  <c r="S224" i="7"/>
  <c r="S229" i="7"/>
  <c r="V331" i="7"/>
  <c r="S296" i="7"/>
  <c r="Z331" i="7"/>
  <c r="AT331" i="7"/>
  <c r="AA398" i="7"/>
  <c r="S211" i="7"/>
  <c r="S307" i="7"/>
  <c r="S165" i="7"/>
  <c r="S314" i="7"/>
  <c r="BB398" i="7"/>
  <c r="S160" i="7"/>
  <c r="S231" i="7"/>
  <c r="S206" i="7"/>
  <c r="S173" i="7"/>
  <c r="S311" i="7"/>
  <c r="S106" i="7"/>
  <c r="S110" i="7"/>
  <c r="S195" i="7"/>
  <c r="S193" i="7"/>
  <c r="AE398" i="7"/>
  <c r="J399" i="7"/>
  <c r="S394" i="7"/>
  <c r="S204" i="7"/>
  <c r="BC398" i="7"/>
  <c r="S150" i="7"/>
  <c r="AL576" i="7"/>
  <c r="AV398" i="7"/>
  <c r="AM576" i="7"/>
  <c r="S300" i="7"/>
  <c r="S149" i="7"/>
  <c r="S541" i="7"/>
  <c r="S316" i="7"/>
  <c r="AW331" i="7"/>
  <c r="S547" i="7"/>
  <c r="S270" i="7"/>
  <c r="AO576" i="7"/>
  <c r="S201" i="7"/>
  <c r="F399" i="7"/>
  <c r="S496" i="7"/>
  <c r="S540" i="7"/>
  <c r="S302" i="7"/>
  <c r="S522" i="7"/>
  <c r="S280" i="7"/>
  <c r="S176" i="7"/>
  <c r="S320" i="7"/>
  <c r="I577" i="7"/>
  <c r="S232" i="7"/>
  <c r="S203" i="7"/>
  <c r="AU398" i="7"/>
  <c r="S288" i="7"/>
  <c r="S291" i="7"/>
  <c r="AP576" i="7"/>
  <c r="S214" i="7"/>
  <c r="S560" i="7"/>
  <c r="S520" i="7"/>
  <c r="AZ576" i="7"/>
  <c r="AD331" i="7"/>
  <c r="BD398" i="7"/>
  <c r="S129" i="7"/>
  <c r="W398" i="7"/>
  <c r="S538" i="7"/>
  <c r="AH331" i="7"/>
  <c r="AB398" i="7"/>
  <c r="AY398" i="7"/>
  <c r="S183" i="7"/>
  <c r="S257" i="7"/>
  <c r="S271" i="7"/>
  <c r="S161" i="7"/>
  <c r="S103" i="7"/>
  <c r="S240" i="7"/>
  <c r="AD398" i="7"/>
  <c r="AY576" i="7"/>
  <c r="AQ331" i="7"/>
  <c r="S212" i="7"/>
  <c r="S290" i="7"/>
  <c r="S509" i="7"/>
  <c r="S562" i="7"/>
  <c r="S552" i="7"/>
  <c r="S575" i="7"/>
  <c r="AF576" i="7"/>
  <c r="S502" i="7"/>
  <c r="S328" i="7"/>
  <c r="Y331" i="7"/>
  <c r="F332" i="7"/>
  <c r="S326" i="7"/>
  <c r="S238" i="7"/>
  <c r="S533" i="7"/>
  <c r="S233" i="7"/>
  <c r="S327" i="7"/>
  <c r="S274" i="7"/>
  <c r="S545" i="7"/>
  <c r="S513" i="7"/>
  <c r="S95" i="7"/>
  <c r="S564" i="7"/>
  <c r="Y398" i="7"/>
  <c r="S312" i="7"/>
  <c r="S558" i="7"/>
  <c r="AS331" i="7"/>
  <c r="BC331" i="7"/>
  <c r="S142" i="7"/>
  <c r="AE331" i="7"/>
  <c r="S186" i="7"/>
  <c r="S152" i="7"/>
  <c r="BA398" i="7"/>
  <c r="S532" i="7"/>
  <c r="S714" i="7"/>
  <c r="S189" i="7"/>
  <c r="S147" i="7"/>
  <c r="S145" i="7"/>
  <c r="S159" i="7"/>
  <c r="X398" i="7"/>
  <c r="AV331" i="7"/>
  <c r="S222" i="7"/>
  <c r="S131" i="7"/>
  <c r="S544" i="7"/>
  <c r="AL331" i="7"/>
  <c r="S689" i="7"/>
  <c r="S308" i="7"/>
  <c r="S273" i="7"/>
  <c r="S249" i="7"/>
  <c r="S275" i="7"/>
  <c r="S154" i="7"/>
  <c r="AO331" i="7"/>
  <c r="S497" i="7"/>
  <c r="S506" i="7"/>
  <c r="S113" i="7"/>
  <c r="S534" i="7"/>
  <c r="BD576" i="7"/>
  <c r="S146" i="7"/>
  <c r="F577" i="7"/>
  <c r="AW576" i="7"/>
  <c r="S168" i="7"/>
  <c r="S213" i="7"/>
  <c r="S557" i="7"/>
  <c r="S551" i="7"/>
  <c r="S553" i="7"/>
  <c r="S305" i="7"/>
  <c r="S317" i="7"/>
  <c r="AY331" i="7"/>
  <c r="AL398" i="7"/>
  <c r="I332" i="7"/>
  <c r="V576" i="7"/>
  <c r="S181" i="7"/>
  <c r="AS398" i="7"/>
  <c r="S209" i="7"/>
  <c r="S565" i="7"/>
  <c r="S556" i="7"/>
  <c r="BD331" i="7"/>
  <c r="S128" i="7"/>
  <c r="S187" i="7"/>
  <c r="AH398" i="7"/>
  <c r="S494" i="7"/>
  <c r="S499" i="7"/>
  <c r="S567" i="7"/>
  <c r="AI331" i="7"/>
  <c r="S528" i="7"/>
  <c r="S254" i="7"/>
  <c r="S163" i="7"/>
  <c r="S130" i="7"/>
  <c r="S239" i="7"/>
  <c r="S138" i="7"/>
  <c r="S293" i="7"/>
  <c r="S511" i="7"/>
  <c r="S324" i="7"/>
  <c r="S514" i="7"/>
  <c r="S555" i="7"/>
  <c r="S230" i="7"/>
  <c r="AR331" i="7"/>
  <c r="S265" i="7"/>
  <c r="AJ576" i="7"/>
  <c r="S105" i="7"/>
  <c r="AP398" i="7"/>
  <c r="S279" i="7"/>
  <c r="S519" i="7"/>
  <c r="S569" i="7"/>
  <c r="S208" i="7"/>
  <c r="S268" i="7"/>
  <c r="AX576" i="7"/>
  <c r="S546" i="7"/>
  <c r="S535" i="7"/>
  <c r="S500" i="7"/>
  <c r="S234" i="7"/>
  <c r="D332" i="7"/>
  <c r="AV576" i="7"/>
  <c r="S294" i="7"/>
  <c r="S559" i="7"/>
  <c r="S549" i="7"/>
  <c r="W331" i="7"/>
  <c r="S200" i="7"/>
  <c r="AA331" i="7"/>
  <c r="S121" i="7"/>
  <c r="D399" i="7"/>
  <c r="S731" i="7"/>
  <c r="BA331" i="7"/>
  <c r="AT576" i="7"/>
  <c r="S166" i="7"/>
  <c r="AR398" i="7"/>
  <c r="S510" i="7"/>
  <c r="S205" i="7"/>
  <c r="S298" i="7"/>
  <c r="S250" i="7"/>
  <c r="S178" i="7"/>
  <c r="S243" i="7"/>
  <c r="S272" i="7"/>
  <c r="Z398" i="7"/>
  <c r="S393" i="7"/>
  <c r="S525" i="7"/>
  <c r="S278" i="7"/>
  <c r="S276" i="7"/>
  <c r="S177" i="7"/>
  <c r="S122" i="7"/>
  <c r="S96" i="7"/>
  <c r="AN398" i="7"/>
  <c r="AI576" i="7"/>
  <c r="AB331" i="7"/>
  <c r="S120" i="7"/>
  <c r="S198" i="7"/>
  <c r="S516" i="7"/>
  <c r="S329" i="7"/>
  <c r="S283" i="7"/>
  <c r="H577" i="7"/>
  <c r="S554" i="7"/>
  <c r="S219" i="7"/>
  <c r="S241" i="7"/>
  <c r="S267" i="7"/>
  <c r="S190" i="7"/>
  <c r="S303" i="7"/>
  <c r="S235" i="7"/>
  <c r="AU576" i="7"/>
  <c r="S223" i="7"/>
  <c r="AM398" i="7"/>
  <c r="S572" i="7"/>
  <c r="S512" i="7"/>
  <c r="AQ576" i="7"/>
  <c r="S199" i="7"/>
  <c r="S207" i="7"/>
  <c r="AW398" i="7"/>
  <c r="S690" i="7"/>
  <c r="Y576" i="7"/>
  <c r="S215" i="7"/>
  <c r="S518" i="7"/>
  <c r="S157" i="7"/>
  <c r="BE398" i="7"/>
  <c r="S197" i="7"/>
  <c r="AF331" i="7"/>
  <c r="S281" i="7"/>
  <c r="S244" i="7"/>
  <c r="S527" i="7"/>
  <c r="S504" i="7"/>
  <c r="S97" i="7"/>
  <c r="AG398" i="7"/>
  <c r="S202" i="7"/>
  <c r="S284" i="7"/>
  <c r="AS576" i="7"/>
  <c r="S282" i="7"/>
  <c r="BC576" i="7"/>
  <c r="S561" i="7"/>
  <c r="AA576" i="7"/>
  <c r="U90" i="8" l="1"/>
  <c r="I89" i="8"/>
  <c r="AZ44" i="7"/>
  <c r="AZ696" i="7" s="1"/>
  <c r="B401" i="7"/>
  <c r="B579" i="7"/>
  <c r="X25" i="7"/>
  <c r="AI717" i="7"/>
  <c r="AJ26" i="7"/>
  <c r="AV64" i="7"/>
  <c r="AQ39" i="7"/>
  <c r="AF40" i="7"/>
  <c r="AE687" i="7"/>
  <c r="Y577" i="7"/>
  <c r="AX577" i="7"/>
  <c r="AC332" i="7"/>
  <c r="AR399" i="7"/>
  <c r="AN577" i="7"/>
  <c r="AM399" i="7"/>
  <c r="AP399" i="7"/>
  <c r="AT399" i="7"/>
  <c r="AY332" i="7"/>
  <c r="BE332" i="7"/>
  <c r="S331" i="7"/>
  <c r="AD332" i="7"/>
  <c r="AO332" i="7"/>
  <c r="Y332" i="7"/>
  <c r="AZ577" i="7"/>
  <c r="AB332" i="7"/>
  <c r="AT332" i="7"/>
  <c r="BC332" i="7"/>
  <c r="AU332" i="7"/>
  <c r="AV577" i="7"/>
  <c r="Z332" i="7"/>
  <c r="W577" i="7"/>
  <c r="AV399" i="7"/>
  <c r="AX332" i="7"/>
  <c r="V332" i="7"/>
  <c r="AB577" i="7"/>
  <c r="AR332" i="7"/>
  <c r="AY577" i="7"/>
  <c r="AQ399" i="7"/>
  <c r="AU577" i="7"/>
  <c r="H333" i="7"/>
  <c r="W399" i="7"/>
  <c r="J400" i="7"/>
  <c r="BB332" i="7"/>
  <c r="W332" i="7"/>
  <c r="V577" i="7"/>
  <c r="AD399" i="7"/>
  <c r="BC577" i="7"/>
  <c r="X332" i="7"/>
  <c r="AL577" i="7"/>
  <c r="AU399" i="7"/>
  <c r="AP332" i="7"/>
  <c r="AN399" i="7"/>
  <c r="Z399" i="7"/>
  <c r="AX399" i="7"/>
  <c r="AI332" i="7"/>
  <c r="F578" i="7"/>
  <c r="AS332" i="7"/>
  <c r="AH399" i="7"/>
  <c r="AF332" i="7"/>
  <c r="AC577" i="7"/>
  <c r="BA577" i="7"/>
  <c r="AM332" i="7"/>
  <c r="AC399" i="7"/>
  <c r="AO577" i="7"/>
  <c r="AI399" i="7"/>
  <c r="AN332" i="7"/>
  <c r="AA577" i="7"/>
  <c r="H400" i="7"/>
  <c r="BE399" i="7"/>
  <c r="AF399" i="7"/>
  <c r="BC399" i="7"/>
  <c r="AW332" i="7"/>
  <c r="S576" i="7"/>
  <c r="AW577" i="7"/>
  <c r="AE399" i="7"/>
  <c r="AH332" i="7"/>
  <c r="AE332" i="7"/>
  <c r="AV332" i="7"/>
  <c r="BD332" i="7"/>
  <c r="AO399" i="7"/>
  <c r="AL332" i="7"/>
  <c r="BA332" i="7"/>
  <c r="AA399" i="7"/>
  <c r="X399" i="7"/>
  <c r="F400" i="7"/>
  <c r="AS399" i="7"/>
  <c r="AP577" i="7"/>
  <c r="AE577" i="7"/>
  <c r="V399" i="7"/>
  <c r="AH577" i="7"/>
  <c r="BB399" i="7"/>
  <c r="S398" i="7"/>
  <c r="BB577" i="7"/>
  <c r="BE577" i="7"/>
  <c r="AT577" i="7"/>
  <c r="AJ332" i="7"/>
  <c r="I333" i="7"/>
  <c r="AJ399" i="7"/>
  <c r="BA399" i="7"/>
  <c r="AQ332" i="7"/>
  <c r="J333" i="7"/>
  <c r="AI577" i="7"/>
  <c r="AA332" i="7"/>
  <c r="AZ332" i="7"/>
  <c r="F333" i="7"/>
  <c r="AG332" i="7"/>
  <c r="AG399" i="7"/>
  <c r="AK577" i="7"/>
  <c r="I400" i="7"/>
  <c r="BD399" i="7"/>
  <c r="AQ577" i="7"/>
  <c r="AJ577" i="7"/>
  <c r="AR577" i="7"/>
  <c r="AD577" i="7"/>
  <c r="J578" i="7"/>
  <c r="AS577" i="7"/>
  <c r="D578" i="7"/>
  <c r="D400" i="7"/>
  <c r="AF577" i="7"/>
  <c r="AK332" i="7"/>
  <c r="I578" i="7"/>
  <c r="X577" i="7"/>
  <c r="Z577" i="7"/>
  <c r="AK399" i="7"/>
  <c r="D333" i="7"/>
  <c r="Y399" i="7"/>
  <c r="H578" i="7"/>
  <c r="AB399" i="7"/>
  <c r="BD577" i="7"/>
  <c r="AW399" i="7"/>
  <c r="AM577" i="7"/>
  <c r="AL399" i="7"/>
  <c r="AY399" i="7"/>
  <c r="AG577" i="7"/>
  <c r="AZ399" i="7"/>
  <c r="AJ678" i="7" l="1"/>
  <c r="U91" i="8"/>
  <c r="I90" i="8"/>
  <c r="BA44" i="7"/>
  <c r="BA696" i="7" s="1"/>
  <c r="BB44" i="7" s="1"/>
  <c r="BB696" i="7" s="1"/>
  <c r="BC44" i="7" s="1"/>
  <c r="BC696" i="7" s="1"/>
  <c r="BD44" i="7" s="1"/>
  <c r="BD696" i="7" s="1"/>
  <c r="BE44" i="7" s="1"/>
  <c r="BE696" i="7" s="1"/>
  <c r="B402" i="7"/>
  <c r="B580" i="7"/>
  <c r="X677" i="7"/>
  <c r="AJ65" i="7"/>
  <c r="AV716" i="7"/>
  <c r="AF692" i="7"/>
  <c r="AF35" i="7"/>
  <c r="AQ691" i="7"/>
  <c r="W578" i="7"/>
  <c r="Z333" i="7"/>
  <c r="AZ578" i="7"/>
  <c r="J579" i="7"/>
  <c r="AY333" i="7"/>
  <c r="AO333" i="7"/>
  <c r="AM333" i="7"/>
  <c r="AZ400" i="7"/>
  <c r="AU333" i="7"/>
  <c r="AL578" i="7"/>
  <c r="BC333" i="7"/>
  <c r="AF333" i="7"/>
  <c r="AG578" i="7"/>
  <c r="BB400" i="7"/>
  <c r="AH400" i="7"/>
  <c r="V400" i="7"/>
  <c r="AS400" i="7"/>
  <c r="H579" i="7"/>
  <c r="V578" i="7"/>
  <c r="AN400" i="7"/>
  <c r="AE400" i="7"/>
  <c r="S696" i="7"/>
  <c r="AT333" i="7"/>
  <c r="AK578" i="7"/>
  <c r="AK333" i="7"/>
  <c r="V333" i="7"/>
  <c r="AX578" i="7"/>
  <c r="AI400" i="7"/>
  <c r="AQ578" i="7"/>
  <c r="BA400" i="7"/>
  <c r="AC400" i="7"/>
  <c r="Y578" i="7"/>
  <c r="AU400" i="7"/>
  <c r="BA333" i="7"/>
  <c r="AH578" i="7"/>
  <c r="AF578" i="7"/>
  <c r="BD333" i="7"/>
  <c r="F334" i="7"/>
  <c r="AM400" i="7"/>
  <c r="AT400" i="7"/>
  <c r="AO400" i="7"/>
  <c r="AR400" i="7"/>
  <c r="AY400" i="7"/>
  <c r="AD578" i="7"/>
  <c r="AT578" i="7"/>
  <c r="AD333" i="7"/>
  <c r="AP400" i="7"/>
  <c r="S577" i="7"/>
  <c r="AA400" i="7"/>
  <c r="H334" i="7"/>
  <c r="D401" i="7"/>
  <c r="AN578" i="7"/>
  <c r="BC578" i="7"/>
  <c r="AB578" i="7"/>
  <c r="BB578" i="7"/>
  <c r="BD578" i="7"/>
  <c r="BE333" i="7"/>
  <c r="AV578" i="7"/>
  <c r="AV333" i="7"/>
  <c r="BE578" i="7"/>
  <c r="AH333" i="7"/>
  <c r="AA578" i="7"/>
  <c r="AU578" i="7"/>
  <c r="AN333" i="7"/>
  <c r="BA578" i="7"/>
  <c r="BB333" i="7"/>
  <c r="AR578" i="7"/>
  <c r="AP333" i="7"/>
  <c r="S332" i="7"/>
  <c r="AI333" i="7"/>
  <c r="AZ333" i="7"/>
  <c r="AV400" i="7"/>
  <c r="AL400" i="7"/>
  <c r="AG333" i="7"/>
  <c r="F401" i="7"/>
  <c r="AJ400" i="7"/>
  <c r="X333" i="7"/>
  <c r="BE400" i="7"/>
  <c r="AM578" i="7"/>
  <c r="AO578" i="7"/>
  <c r="AQ400" i="7"/>
  <c r="BC400" i="7"/>
  <c r="W400" i="7"/>
  <c r="AS333" i="7"/>
  <c r="AX400" i="7"/>
  <c r="AC333" i="7"/>
  <c r="W333" i="7"/>
  <c r="S399" i="7"/>
  <c r="X578" i="7"/>
  <c r="F579" i="7"/>
  <c r="D334" i="7"/>
  <c r="J334" i="7"/>
  <c r="H401" i="7"/>
  <c r="AP578" i="7"/>
  <c r="I334" i="7"/>
  <c r="AK400" i="7"/>
  <c r="I401" i="7"/>
  <c r="Y400" i="7"/>
  <c r="AR333" i="7"/>
  <c r="AA333" i="7"/>
  <c r="AB400" i="7"/>
  <c r="AW400" i="7"/>
  <c r="AQ333" i="7"/>
  <c r="AL333" i="7"/>
  <c r="AJ578" i="7"/>
  <c r="X400" i="7"/>
  <c r="Z400" i="7"/>
  <c r="AS578" i="7"/>
  <c r="D579" i="7"/>
  <c r="J401" i="7"/>
  <c r="AJ333" i="7"/>
  <c r="AW333" i="7"/>
  <c r="Z578" i="7"/>
  <c r="AW578" i="7"/>
  <c r="BD400" i="7"/>
  <c r="Y333" i="7"/>
  <c r="AI578" i="7"/>
  <c r="AE333" i="7"/>
  <c r="AF400" i="7"/>
  <c r="AD400" i="7"/>
  <c r="AE578" i="7"/>
  <c r="I579" i="7"/>
  <c r="AX333" i="7"/>
  <c r="AG400" i="7"/>
  <c r="AY578" i="7"/>
  <c r="AC578" i="7"/>
  <c r="AB333" i="7"/>
  <c r="U92" i="8" l="1"/>
  <c r="I91" i="8"/>
  <c r="B403" i="7"/>
  <c r="B581" i="7"/>
  <c r="Y25" i="7"/>
  <c r="AK26" i="7"/>
  <c r="AJ717" i="7"/>
  <c r="AW64" i="7"/>
  <c r="AR39" i="7"/>
  <c r="AG40" i="7"/>
  <c r="AF687" i="7"/>
  <c r="D402" i="7"/>
  <c r="AH579" i="7"/>
  <c r="AU334" i="7"/>
  <c r="I335" i="7"/>
  <c r="AQ579" i="7"/>
  <c r="AA334" i="7"/>
  <c r="AK579" i="7"/>
  <c r="AQ401" i="7"/>
  <c r="AD579" i="7"/>
  <c r="J402" i="7"/>
  <c r="BB401" i="7"/>
  <c r="AJ334" i="7"/>
  <c r="BA334" i="7"/>
  <c r="AM579" i="7"/>
  <c r="AG401" i="7"/>
  <c r="Z401" i="7"/>
  <c r="V401" i="7"/>
  <c r="Z334" i="7"/>
  <c r="AJ579" i="7"/>
  <c r="AY579" i="7"/>
  <c r="AO401" i="7"/>
  <c r="BD401" i="7"/>
  <c r="W401" i="7"/>
  <c r="AH401" i="7"/>
  <c r="BB334" i="7"/>
  <c r="AM401" i="7"/>
  <c r="AU401" i="7"/>
  <c r="V334" i="7"/>
  <c r="AB401" i="7"/>
  <c r="W579" i="7"/>
  <c r="Y579" i="7"/>
  <c r="S400" i="7"/>
  <c r="AC579" i="7"/>
  <c r="AJ401" i="7"/>
  <c r="AF579" i="7"/>
  <c r="AN401" i="7"/>
  <c r="BC579" i="7"/>
  <c r="AO579" i="7"/>
  <c r="BE579" i="7"/>
  <c r="X401" i="7"/>
  <c r="Y334" i="7"/>
  <c r="AO334" i="7"/>
  <c r="AW401" i="7"/>
  <c r="X334" i="7"/>
  <c r="AI401" i="7"/>
  <c r="BA401" i="7"/>
  <c r="AL579" i="7"/>
  <c r="AT401" i="7"/>
  <c r="S578" i="7"/>
  <c r="AC401" i="7"/>
  <c r="AG334" i="7"/>
  <c r="AI579" i="7"/>
  <c r="H402" i="7"/>
  <c r="AX401" i="7"/>
  <c r="AK334" i="7"/>
  <c r="AQ334" i="7"/>
  <c r="BD334" i="7"/>
  <c r="AF334" i="7"/>
  <c r="AB334" i="7"/>
  <c r="AT579" i="7"/>
  <c r="H580" i="7"/>
  <c r="X579" i="7"/>
  <c r="AI334" i="7"/>
  <c r="BC334" i="7"/>
  <c r="I402" i="7"/>
  <c r="AG579" i="7"/>
  <c r="AB579" i="7"/>
  <c r="F335" i="7"/>
  <c r="AY401" i="7"/>
  <c r="AN579" i="7"/>
  <c r="AP579" i="7"/>
  <c r="AD334" i="7"/>
  <c r="AR579" i="7"/>
  <c r="AL334" i="7"/>
  <c r="AV401" i="7"/>
  <c r="AT334" i="7"/>
  <c r="AZ401" i="7"/>
  <c r="I580" i="7"/>
  <c r="AX579" i="7"/>
  <c r="AU579" i="7"/>
  <c r="AA401" i="7"/>
  <c r="AW579" i="7"/>
  <c r="BD579" i="7"/>
  <c r="AX334" i="7"/>
  <c r="D335" i="7"/>
  <c r="AP334" i="7"/>
  <c r="Z579" i="7"/>
  <c r="AE334" i="7"/>
  <c r="V579" i="7"/>
  <c r="AD401" i="7"/>
  <c r="AE401" i="7"/>
  <c r="BA579" i="7"/>
  <c r="BB579" i="7"/>
  <c r="AF401" i="7"/>
  <c r="Y401" i="7"/>
  <c r="AA579" i="7"/>
  <c r="BC401" i="7"/>
  <c r="F580" i="7"/>
  <c r="H335" i="7"/>
  <c r="AV579" i="7"/>
  <c r="AR401" i="7"/>
  <c r="AS579" i="7"/>
  <c r="AE579" i="7"/>
  <c r="AR334" i="7"/>
  <c r="AL401" i="7"/>
  <c r="AP401" i="7"/>
  <c r="AZ579" i="7"/>
  <c r="AC334" i="7"/>
  <c r="BE401" i="7"/>
  <c r="AZ334" i="7"/>
  <c r="W334" i="7"/>
  <c r="AS401" i="7"/>
  <c r="D580" i="7"/>
  <c r="AM334" i="7"/>
  <c r="F402" i="7"/>
  <c r="AY334" i="7"/>
  <c r="AK401" i="7"/>
  <c r="AS334" i="7"/>
  <c r="BE334" i="7"/>
  <c r="AH334" i="7"/>
  <c r="AW334" i="7"/>
  <c r="AN334" i="7"/>
  <c r="J580" i="7"/>
  <c r="S333" i="7"/>
  <c r="AV334" i="7"/>
  <c r="AK678" i="7" l="1"/>
  <c r="U93" i="8"/>
  <c r="I92" i="8"/>
  <c r="B404" i="7"/>
  <c r="B582" i="7"/>
  <c r="Y677" i="7"/>
  <c r="AK65" i="7"/>
  <c r="AW716" i="7"/>
  <c r="AG692" i="7"/>
  <c r="AG35" i="7"/>
  <c r="AR691" i="7"/>
  <c r="S401" i="7"/>
  <c r="Y402" i="7"/>
  <c r="AB402" i="7"/>
  <c r="V402" i="7"/>
  <c r="F403" i="7"/>
  <c r="D581" i="7"/>
  <c r="AV580" i="7"/>
  <c r="AF580" i="7"/>
  <c r="AM580" i="7"/>
  <c r="AU402" i="7"/>
  <c r="W402" i="7"/>
  <c r="J336" i="7"/>
  <c r="V580" i="7"/>
  <c r="AW580" i="7"/>
  <c r="AU580" i="7"/>
  <c r="AG580" i="7"/>
  <c r="I581" i="7"/>
  <c r="AY580" i="7"/>
  <c r="Z580" i="7"/>
  <c r="AA580" i="7"/>
  <c r="AS580" i="7"/>
  <c r="AA402" i="7"/>
  <c r="AF402" i="7"/>
  <c r="AD580" i="7"/>
  <c r="W580" i="7"/>
  <c r="H403" i="7"/>
  <c r="AM402" i="7"/>
  <c r="AL580" i="7"/>
  <c r="AQ402" i="7"/>
  <c r="AJ402" i="7"/>
  <c r="AT580" i="7"/>
  <c r="I336" i="7"/>
  <c r="BA402" i="7"/>
  <c r="BC402" i="7"/>
  <c r="AJ580" i="7"/>
  <c r="F336" i="7"/>
  <c r="AP402" i="7"/>
  <c r="BD402" i="7"/>
  <c r="AK402" i="7"/>
  <c r="AW402" i="7"/>
  <c r="AB580" i="7"/>
  <c r="Z402" i="7"/>
  <c r="AN402" i="7"/>
  <c r="AO580" i="7"/>
  <c r="H581" i="7"/>
  <c r="AI580" i="7"/>
  <c r="F581" i="7"/>
  <c r="AO402" i="7"/>
  <c r="D336" i="7"/>
  <c r="AK580" i="7"/>
  <c r="AD402" i="7"/>
  <c r="X402" i="7"/>
  <c r="AX580" i="7"/>
  <c r="BE402" i="7"/>
  <c r="BD580" i="7"/>
  <c r="AY402" i="7"/>
  <c r="BA580" i="7"/>
  <c r="AH580" i="7"/>
  <c r="X580" i="7"/>
  <c r="AP580" i="7"/>
  <c r="AR402" i="7"/>
  <c r="AL402" i="7"/>
  <c r="AR580" i="7"/>
  <c r="Y580" i="7"/>
  <c r="D403" i="7"/>
  <c r="BB580" i="7"/>
  <c r="BB402" i="7"/>
  <c r="AX402" i="7"/>
  <c r="AG402" i="7"/>
  <c r="J403" i="7"/>
  <c r="AQ580" i="7"/>
  <c r="S579" i="7"/>
  <c r="AC402" i="7"/>
  <c r="H336" i="7"/>
  <c r="J335" i="7"/>
  <c r="AS402" i="7"/>
  <c r="J581" i="7"/>
  <c r="BC580" i="7"/>
  <c r="BE580" i="7"/>
  <c r="AE402" i="7"/>
  <c r="AC580" i="7"/>
  <c r="AH402" i="7"/>
  <c r="AE580" i="7"/>
  <c r="AI402" i="7"/>
  <c r="I403" i="7"/>
  <c r="AN580" i="7"/>
  <c r="AV402" i="7"/>
  <c r="AZ580" i="7"/>
  <c r="AZ402" i="7"/>
  <c r="AT402" i="7"/>
  <c r="S334" i="7"/>
  <c r="U94" i="8" l="1"/>
  <c r="I93" i="8"/>
  <c r="B405" i="7"/>
  <c r="B583" i="7"/>
  <c r="Z25" i="7"/>
  <c r="AL26" i="7"/>
  <c r="AK717" i="7"/>
  <c r="AX64" i="7"/>
  <c r="AS39" i="7"/>
  <c r="AH40" i="7"/>
  <c r="AG687" i="7"/>
  <c r="F582" i="7"/>
  <c r="BE581" i="7"/>
  <c r="AC336" i="7"/>
  <c r="AG403" i="7"/>
  <c r="BD403" i="7"/>
  <c r="AW403" i="7"/>
  <c r="AS581" i="7"/>
  <c r="AD403" i="7"/>
  <c r="W336" i="7"/>
  <c r="AH403" i="7"/>
  <c r="BD581" i="7"/>
  <c r="BC336" i="7"/>
  <c r="AC335" i="7"/>
  <c r="AD336" i="7"/>
  <c r="AF335" i="7"/>
  <c r="BB335" i="7"/>
  <c r="AX403" i="7"/>
  <c r="AA336" i="7"/>
  <c r="AE403" i="7"/>
  <c r="AN336" i="7"/>
  <c r="AM403" i="7"/>
  <c r="AF336" i="7"/>
  <c r="W581" i="7"/>
  <c r="AC581" i="7"/>
  <c r="BD335" i="7"/>
  <c r="AB403" i="7"/>
  <c r="AE336" i="7"/>
  <c r="AO581" i="7"/>
  <c r="F404" i="7"/>
  <c r="AG335" i="7"/>
  <c r="AK403" i="7"/>
  <c r="BA403" i="7"/>
  <c r="AI403" i="7"/>
  <c r="AJ403" i="7"/>
  <c r="AE581" i="7"/>
  <c r="AP335" i="7"/>
  <c r="BE336" i="7"/>
  <c r="AQ581" i="7"/>
  <c r="AF581" i="7"/>
  <c r="AY403" i="7"/>
  <c r="AX581" i="7"/>
  <c r="AJ335" i="7"/>
  <c r="AQ403" i="7"/>
  <c r="AG336" i="7"/>
  <c r="AR335" i="7"/>
  <c r="D582" i="7"/>
  <c r="BD336" i="7"/>
  <c r="V403" i="7"/>
  <c r="AO335" i="7"/>
  <c r="AZ336" i="7"/>
  <c r="AX335" i="7"/>
  <c r="AM581" i="7"/>
  <c r="AJ581" i="7"/>
  <c r="AU581" i="7"/>
  <c r="AV336" i="7"/>
  <c r="AK336" i="7"/>
  <c r="AZ335" i="7"/>
  <c r="BB336" i="7"/>
  <c r="AQ336" i="7"/>
  <c r="Y336" i="7"/>
  <c r="AI336" i="7"/>
  <c r="AY581" i="7"/>
  <c r="BE403" i="7"/>
  <c r="Y335" i="7"/>
  <c r="AV581" i="7"/>
  <c r="AH581" i="7"/>
  <c r="D404" i="7"/>
  <c r="D337" i="7"/>
  <c r="AW335" i="7"/>
  <c r="AB581" i="7"/>
  <c r="I404" i="7"/>
  <c r="Z335" i="7"/>
  <c r="BE335" i="7"/>
  <c r="AR581" i="7"/>
  <c r="AI581" i="7"/>
  <c r="W403" i="7"/>
  <c r="AA581" i="7"/>
  <c r="AN581" i="7"/>
  <c r="X336" i="7"/>
  <c r="AT581" i="7"/>
  <c r="AR403" i="7"/>
  <c r="AW336" i="7"/>
  <c r="AM335" i="7"/>
  <c r="F337" i="7"/>
  <c r="AJ336" i="7"/>
  <c r="AL336" i="7"/>
  <c r="I337" i="7"/>
  <c r="AP403" i="7"/>
  <c r="AK335" i="7"/>
  <c r="AZ403" i="7"/>
  <c r="BC581" i="7"/>
  <c r="BA335" i="7"/>
  <c r="AR336" i="7"/>
  <c r="AL581" i="7"/>
  <c r="AS336" i="7"/>
  <c r="AO336" i="7"/>
  <c r="V581" i="7"/>
  <c r="Y403" i="7"/>
  <c r="AH336" i="7"/>
  <c r="AZ581" i="7"/>
  <c r="AH335" i="7"/>
  <c r="BB403" i="7"/>
  <c r="V336" i="7"/>
  <c r="AX336" i="7"/>
  <c r="H582" i="7"/>
  <c r="AT335" i="7"/>
  <c r="AB336" i="7"/>
  <c r="S580" i="7"/>
  <c r="AY336" i="7"/>
  <c r="BA581" i="7"/>
  <c r="Z581" i="7"/>
  <c r="AY335" i="7"/>
  <c r="AQ335" i="7"/>
  <c r="AT403" i="7"/>
  <c r="AS403" i="7"/>
  <c r="AP581" i="7"/>
  <c r="S402" i="7"/>
  <c r="AD335" i="7"/>
  <c r="X403" i="7"/>
  <c r="AS335" i="7"/>
  <c r="Z403" i="7"/>
  <c r="AG581" i="7"/>
  <c r="AI335" i="7"/>
  <c r="BC403" i="7"/>
  <c r="AF403" i="7"/>
  <c r="AM336" i="7"/>
  <c r="X581" i="7"/>
  <c r="AV403" i="7"/>
  <c r="AA403" i="7"/>
  <c r="AU336" i="7"/>
  <c r="X335" i="7"/>
  <c r="AO403" i="7"/>
  <c r="AL403" i="7"/>
  <c r="AD581" i="7"/>
  <c r="AN403" i="7"/>
  <c r="Y581" i="7"/>
  <c r="Z336" i="7"/>
  <c r="AL335" i="7"/>
  <c r="AU403" i="7"/>
  <c r="H404" i="7"/>
  <c r="AA335" i="7"/>
  <c r="AE335" i="7"/>
  <c r="BB581" i="7"/>
  <c r="I582" i="7"/>
  <c r="W335" i="7"/>
  <c r="AC403" i="7"/>
  <c r="AT336" i="7"/>
  <c r="BA336" i="7"/>
  <c r="AW581" i="7"/>
  <c r="AN335" i="7"/>
  <c r="BC335" i="7"/>
  <c r="AB335" i="7"/>
  <c r="AV335" i="7"/>
  <c r="AK581" i="7"/>
  <c r="AU335" i="7"/>
  <c r="H337" i="7"/>
  <c r="AP336" i="7"/>
  <c r="V335" i="7"/>
  <c r="AL678" i="7" l="1"/>
  <c r="U95" i="8"/>
  <c r="I94" i="8"/>
  <c r="B406" i="7"/>
  <c r="B584" i="7"/>
  <c r="Z677" i="7"/>
  <c r="AL65" i="7"/>
  <c r="AX716" i="7"/>
  <c r="AH692" i="7"/>
  <c r="AH35" i="7"/>
  <c r="AS691" i="7"/>
  <c r="S403" i="7"/>
  <c r="H583" i="7"/>
  <c r="D338" i="7"/>
  <c r="S336" i="7"/>
  <c r="J338" i="7"/>
  <c r="F405" i="7"/>
  <c r="J337" i="7"/>
  <c r="J583" i="7"/>
  <c r="H405" i="7"/>
  <c r="F338" i="7"/>
  <c r="D405" i="7"/>
  <c r="D583" i="7"/>
  <c r="S581" i="7"/>
  <c r="H338" i="7"/>
  <c r="I405" i="7"/>
  <c r="F583" i="7"/>
  <c r="J582" i="7"/>
  <c r="I583" i="7"/>
  <c r="J404" i="7"/>
  <c r="I338" i="7"/>
  <c r="J405" i="7"/>
  <c r="S335" i="7"/>
  <c r="U96" i="8" l="1"/>
  <c r="I95" i="8"/>
  <c r="B407" i="7"/>
  <c r="B585" i="7"/>
  <c r="AA25" i="7"/>
  <c r="AM26" i="7"/>
  <c r="AL717" i="7"/>
  <c r="AY64" i="7"/>
  <c r="AT39" i="7"/>
  <c r="AI40" i="7"/>
  <c r="AH687" i="7"/>
  <c r="AP405" i="7"/>
  <c r="AF405" i="7"/>
  <c r="BE338" i="7"/>
  <c r="AM582" i="7"/>
  <c r="AC405" i="7"/>
  <c r="AU583" i="7"/>
  <c r="BE405" i="7"/>
  <c r="BD582" i="7"/>
  <c r="AO404" i="7"/>
  <c r="AB405" i="7"/>
  <c r="F584" i="7"/>
  <c r="AF582" i="7"/>
  <c r="BA405" i="7"/>
  <c r="AV337" i="7"/>
  <c r="H339" i="7"/>
  <c r="AC583" i="7"/>
  <c r="AK338" i="7"/>
  <c r="AT404" i="7"/>
  <c r="V582" i="7"/>
  <c r="AH337" i="7"/>
  <c r="AO583" i="7"/>
  <c r="BA337" i="7"/>
  <c r="AU582" i="7"/>
  <c r="AU338" i="7"/>
  <c r="AW404" i="7"/>
  <c r="W583" i="7"/>
  <c r="BB582" i="7"/>
  <c r="AU337" i="7"/>
  <c r="BD338" i="7"/>
  <c r="X583" i="7"/>
  <c r="I584" i="7"/>
  <c r="AQ405" i="7"/>
  <c r="W404" i="7"/>
  <c r="AK337" i="7"/>
  <c r="BD405" i="7"/>
  <c r="AX405" i="7"/>
  <c r="BE404" i="7"/>
  <c r="BD404" i="7"/>
  <c r="Y404" i="7"/>
  <c r="AH405" i="7"/>
  <c r="AV583" i="7"/>
  <c r="AS582" i="7"/>
  <c r="AC338" i="7"/>
  <c r="H584" i="7"/>
  <c r="AW337" i="7"/>
  <c r="X582" i="7"/>
  <c r="AG338" i="7"/>
  <c r="AT338" i="7"/>
  <c r="AZ583" i="7"/>
  <c r="AW582" i="7"/>
  <c r="AF337" i="7"/>
  <c r="AN405" i="7"/>
  <c r="AS337" i="7"/>
  <c r="AD337" i="7"/>
  <c r="AH338" i="7"/>
  <c r="AB337" i="7"/>
  <c r="AR405" i="7"/>
  <c r="J584" i="7"/>
  <c r="AK404" i="7"/>
  <c r="D584" i="7"/>
  <c r="AL338" i="7"/>
  <c r="W405" i="7"/>
  <c r="BA583" i="7"/>
  <c r="J406" i="7"/>
  <c r="BA582" i="7"/>
  <c r="AG405" i="7"/>
  <c r="AO337" i="7"/>
  <c r="AC337" i="7"/>
  <c r="AZ404" i="7"/>
  <c r="AL582" i="7"/>
  <c r="AG337" i="7"/>
  <c r="AG583" i="7"/>
  <c r="AQ404" i="7"/>
  <c r="AA337" i="7"/>
  <c r="AF404" i="7"/>
  <c r="AJ338" i="7"/>
  <c r="V337" i="7"/>
  <c r="AB338" i="7"/>
  <c r="AN582" i="7"/>
  <c r="V338" i="7"/>
  <c r="AN404" i="7"/>
  <c r="Z338" i="7"/>
  <c r="AH582" i="7"/>
  <c r="AB583" i="7"/>
  <c r="BD337" i="7"/>
  <c r="AR337" i="7"/>
  <c r="AV338" i="7"/>
  <c r="V404" i="7"/>
  <c r="AR583" i="7"/>
  <c r="AX337" i="7"/>
  <c r="Z337" i="7"/>
  <c r="AF338" i="7"/>
  <c r="AL405" i="7"/>
  <c r="AD583" i="7"/>
  <c r="AA404" i="7"/>
  <c r="AZ337" i="7"/>
  <c r="AE583" i="7"/>
  <c r="AR582" i="7"/>
  <c r="Z404" i="7"/>
  <c r="AM337" i="7"/>
  <c r="AW338" i="7"/>
  <c r="AD405" i="7"/>
  <c r="AI337" i="7"/>
  <c r="BB405" i="7"/>
  <c r="AN337" i="7"/>
  <c r="AL404" i="7"/>
  <c r="AR338" i="7"/>
  <c r="AS405" i="7"/>
  <c r="AB582" i="7"/>
  <c r="BB583" i="7"/>
  <c r="AM583" i="7"/>
  <c r="AI404" i="7"/>
  <c r="AP582" i="7"/>
  <c r="AA583" i="7"/>
  <c r="BB404" i="7"/>
  <c r="AK582" i="7"/>
  <c r="V583" i="7"/>
  <c r="AE404" i="7"/>
  <c r="AA405" i="7"/>
  <c r="AV582" i="7"/>
  <c r="AO338" i="7"/>
  <c r="AU405" i="7"/>
  <c r="V405" i="7"/>
  <c r="I406" i="7"/>
  <c r="AD582" i="7"/>
  <c r="AG404" i="7"/>
  <c r="AJ337" i="7"/>
  <c r="BA338" i="7"/>
  <c r="AW405" i="7"/>
  <c r="AS583" i="7"/>
  <c r="AL337" i="7"/>
  <c r="AX583" i="7"/>
  <c r="AP404" i="7"/>
  <c r="BC337" i="7"/>
  <c r="AR404" i="7"/>
  <c r="AY582" i="7"/>
  <c r="AT583" i="7"/>
  <c r="AY338" i="7"/>
  <c r="J339" i="7"/>
  <c r="AV405" i="7"/>
  <c r="AI405" i="7"/>
  <c r="AW583" i="7"/>
  <c r="D406" i="7"/>
  <c r="AA582" i="7"/>
  <c r="F339" i="7"/>
  <c r="F406" i="7"/>
  <c r="AO582" i="7"/>
  <c r="AX338" i="7"/>
  <c r="X405" i="7"/>
  <c r="W582" i="7"/>
  <c r="Y405" i="7"/>
  <c r="W337" i="7"/>
  <c r="AT405" i="7"/>
  <c r="Z405" i="7"/>
  <c r="AI338" i="7"/>
  <c r="AI582" i="7"/>
  <c r="X404" i="7"/>
  <c r="AX404" i="7"/>
  <c r="AK583" i="7"/>
  <c r="AB404" i="7"/>
  <c r="BE337" i="7"/>
  <c r="AJ583" i="7"/>
  <c r="AX582" i="7"/>
  <c r="BB338" i="7"/>
  <c r="I339" i="7"/>
  <c r="BC338" i="7"/>
  <c r="AG582" i="7"/>
  <c r="AK405" i="7"/>
  <c r="AQ338" i="7"/>
  <c r="AP338" i="7"/>
  <c r="AF583" i="7"/>
  <c r="Z582" i="7"/>
  <c r="AJ405" i="7"/>
  <c r="BC404" i="7"/>
  <c r="BB337" i="7"/>
  <c r="AZ405" i="7"/>
  <c r="AY405" i="7"/>
  <c r="BE582" i="7"/>
  <c r="AJ404" i="7"/>
  <c r="AS404" i="7"/>
  <c r="BC583" i="7"/>
  <c r="AS338" i="7"/>
  <c r="AC582" i="7"/>
  <c r="BA404" i="7"/>
  <c r="AI583" i="7"/>
  <c r="AH404" i="7"/>
  <c r="Z583" i="7"/>
  <c r="AJ582" i="7"/>
  <c r="AU404" i="7"/>
  <c r="BD583" i="7"/>
  <c r="AC404" i="7"/>
  <c r="Y337" i="7"/>
  <c r="AL583" i="7"/>
  <c r="AN338" i="7"/>
  <c r="D339" i="7"/>
  <c r="AE338" i="7"/>
  <c r="Y583" i="7"/>
  <c r="BC582" i="7"/>
  <c r="AY337" i="7"/>
  <c r="X337" i="7"/>
  <c r="AM404" i="7"/>
  <c r="Y338" i="7"/>
  <c r="AE337" i="7"/>
  <c r="AP583" i="7"/>
  <c r="AN583" i="7"/>
  <c r="AV404" i="7"/>
  <c r="H406" i="7"/>
  <c r="AQ582" i="7"/>
  <c r="AY583" i="7"/>
  <c r="AQ337" i="7"/>
  <c r="X338" i="7"/>
  <c r="AE582" i="7"/>
  <c r="AP337" i="7"/>
  <c r="AM338" i="7"/>
  <c r="AH583" i="7"/>
  <c r="AT337" i="7"/>
  <c r="AZ582" i="7"/>
  <c r="W338" i="7"/>
  <c r="AA338" i="7"/>
  <c r="AY404" i="7"/>
  <c r="BC405" i="7"/>
  <c r="AO405" i="7"/>
  <c r="AE405" i="7"/>
  <c r="Y582" i="7"/>
  <c r="AD404" i="7"/>
  <c r="AD338" i="7"/>
  <c r="AQ583" i="7"/>
  <c r="AZ338" i="7"/>
  <c r="BE583" i="7"/>
  <c r="AM405" i="7"/>
  <c r="AT582" i="7"/>
  <c r="AM678" i="7" l="1"/>
  <c r="U97" i="8"/>
  <c r="I96" i="8"/>
  <c r="V724" i="7"/>
  <c r="B408" i="7"/>
  <c r="V719" i="7"/>
  <c r="W67" i="7" s="1"/>
  <c r="W719" i="7" s="1"/>
  <c r="X67" i="7" s="1"/>
  <c r="X719" i="7" s="1"/>
  <c r="Y67" i="7" s="1"/>
  <c r="Y719" i="7" s="1"/>
  <c r="Z67" i="7" s="1"/>
  <c r="Z719" i="7" s="1"/>
  <c r="AA67" i="7" s="1"/>
  <c r="AA719" i="7" s="1"/>
  <c r="AB67" i="7" s="1"/>
  <c r="AB719" i="7" s="1"/>
  <c r="AC67" i="7" s="1"/>
  <c r="AC719" i="7" s="1"/>
  <c r="AD67" i="7" s="1"/>
  <c r="AD719" i="7" s="1"/>
  <c r="AE67" i="7" s="1"/>
  <c r="AE719" i="7" s="1"/>
  <c r="AF67" i="7" s="1"/>
  <c r="AF719" i="7" s="1"/>
  <c r="AG67" i="7" s="1"/>
  <c r="AG719" i="7" s="1"/>
  <c r="AH67" i="7" s="1"/>
  <c r="AH719" i="7" s="1"/>
  <c r="AI67" i="7" s="1"/>
  <c r="AI719" i="7" s="1"/>
  <c r="AJ67" i="7" s="1"/>
  <c r="AJ719" i="7" s="1"/>
  <c r="AK67" i="7" s="1"/>
  <c r="AK719" i="7" s="1"/>
  <c r="AL67" i="7" s="1"/>
  <c r="AL719" i="7" s="1"/>
  <c r="AM67" i="7" s="1"/>
  <c r="AM719" i="7" s="1"/>
  <c r="AN67" i="7" s="1"/>
  <c r="AN719" i="7" s="1"/>
  <c r="AO67" i="7" s="1"/>
  <c r="AO719" i="7" s="1"/>
  <c r="AP67" i="7" s="1"/>
  <c r="AP719" i="7" s="1"/>
  <c r="AQ67" i="7" s="1"/>
  <c r="AQ719" i="7" s="1"/>
  <c r="AR67" i="7" s="1"/>
  <c r="AR719" i="7" s="1"/>
  <c r="AS67" i="7" s="1"/>
  <c r="AS719" i="7" s="1"/>
  <c r="AT67" i="7" s="1"/>
  <c r="AT719" i="7" s="1"/>
  <c r="AU67" i="7" s="1"/>
  <c r="AU719" i="7" s="1"/>
  <c r="AV67" i="7" s="1"/>
  <c r="AV719" i="7" s="1"/>
  <c r="AW67" i="7" s="1"/>
  <c r="AW719" i="7" s="1"/>
  <c r="AX67" i="7" s="1"/>
  <c r="AX719" i="7" s="1"/>
  <c r="AY67" i="7" s="1"/>
  <c r="AY719" i="7" s="1"/>
  <c r="AZ67" i="7" s="1"/>
  <c r="AZ719" i="7" s="1"/>
  <c r="BA67" i="7" s="1"/>
  <c r="BA719" i="7" s="1"/>
  <c r="BB67" i="7" s="1"/>
  <c r="BB719" i="7" s="1"/>
  <c r="BC67" i="7" s="1"/>
  <c r="BC719" i="7" s="1"/>
  <c r="BD67" i="7" s="1"/>
  <c r="BD719" i="7" s="1"/>
  <c r="BE67" i="7" s="1"/>
  <c r="BE719" i="7" s="1"/>
  <c r="B586" i="7"/>
  <c r="AA677" i="7"/>
  <c r="AM65" i="7"/>
  <c r="AY716" i="7"/>
  <c r="AI692" i="7"/>
  <c r="AI35" i="7"/>
  <c r="AT691" i="7"/>
  <c r="S582" i="7"/>
  <c r="AO406" i="7"/>
  <c r="AV339" i="7"/>
  <c r="BC339" i="7"/>
  <c r="S583" i="7"/>
  <c r="AL584" i="7"/>
  <c r="AB339" i="7"/>
  <c r="AC406" i="7"/>
  <c r="BD584" i="7"/>
  <c r="AO339" i="7"/>
  <c r="AE406" i="7"/>
  <c r="AP584" i="7"/>
  <c r="H585" i="7"/>
  <c r="S337" i="7"/>
  <c r="AA406" i="7"/>
  <c r="X339" i="7"/>
  <c r="Y406" i="7"/>
  <c r="AW584" i="7"/>
  <c r="V339" i="7"/>
  <c r="AG584" i="7"/>
  <c r="I585" i="7"/>
  <c r="AY406" i="7"/>
  <c r="AZ339" i="7"/>
  <c r="AG339" i="7"/>
  <c r="X584" i="7"/>
  <c r="AW406" i="7"/>
  <c r="S338" i="7"/>
  <c r="Z406" i="7"/>
  <c r="AD406" i="7"/>
  <c r="BB406" i="7"/>
  <c r="AM406" i="7"/>
  <c r="X406" i="7"/>
  <c r="AS406" i="7"/>
  <c r="Z584" i="7"/>
  <c r="D407" i="7"/>
  <c r="S719" i="7"/>
  <c r="AR584" i="7"/>
  <c r="AJ406" i="7"/>
  <c r="AQ584" i="7"/>
  <c r="BD406" i="7"/>
  <c r="H340" i="7"/>
  <c r="AP339" i="7"/>
  <c r="AE584" i="7"/>
  <c r="AP406" i="7"/>
  <c r="AZ584" i="7"/>
  <c r="AZ406" i="7"/>
  <c r="AB584" i="7"/>
  <c r="AR406" i="7"/>
  <c r="BC406" i="7"/>
  <c r="AT406" i="7"/>
  <c r="D585" i="7"/>
  <c r="S405" i="7"/>
  <c r="AX584" i="7"/>
  <c r="AK339" i="7"/>
  <c r="V406" i="7"/>
  <c r="BB339" i="7"/>
  <c r="AD584" i="7"/>
  <c r="S404" i="7"/>
  <c r="AI339" i="7"/>
  <c r="AN406" i="7"/>
  <c r="Z339" i="7"/>
  <c r="AF339" i="7"/>
  <c r="Y584" i="7"/>
  <c r="W406" i="7"/>
  <c r="F340" i="7"/>
  <c r="AL339" i="7"/>
  <c r="AL406" i="7"/>
  <c r="AX406" i="7"/>
  <c r="AV584" i="7"/>
  <c r="BC584" i="7"/>
  <c r="AH339" i="7"/>
  <c r="D340" i="7"/>
  <c r="AR339" i="7"/>
  <c r="J585" i="7"/>
  <c r="AG406" i="7"/>
  <c r="AU584" i="7"/>
  <c r="W339" i="7"/>
  <c r="AM339" i="7"/>
  <c r="I407" i="7"/>
  <c r="AO584" i="7"/>
  <c r="AU339" i="7"/>
  <c r="BE339" i="7"/>
  <c r="BA406" i="7"/>
  <c r="AM584" i="7"/>
  <c r="AF584" i="7"/>
  <c r="F407" i="7"/>
  <c r="AV406" i="7"/>
  <c r="AQ339" i="7"/>
  <c r="I340" i="7"/>
  <c r="W584" i="7"/>
  <c r="AI584" i="7"/>
  <c r="AQ406" i="7"/>
  <c r="AN584" i="7"/>
  <c r="AC339" i="7"/>
  <c r="AD339" i="7"/>
  <c r="AI406" i="7"/>
  <c r="BA339" i="7"/>
  <c r="AY339" i="7"/>
  <c r="AY584" i="7"/>
  <c r="AB406" i="7"/>
  <c r="F585" i="7"/>
  <c r="AH584" i="7"/>
  <c r="AT584" i="7"/>
  <c r="BB584" i="7"/>
  <c r="BD339" i="7"/>
  <c r="AK584" i="7"/>
  <c r="AW339" i="7"/>
  <c r="AS339" i="7"/>
  <c r="Y339" i="7"/>
  <c r="AK406" i="7"/>
  <c r="AS584" i="7"/>
  <c r="AA339" i="7"/>
  <c r="AA584" i="7"/>
  <c r="AN339" i="7"/>
  <c r="AJ339" i="7"/>
  <c r="H407" i="7"/>
  <c r="BE406" i="7"/>
  <c r="BA584" i="7"/>
  <c r="AH406" i="7"/>
  <c r="AX339" i="7"/>
  <c r="AC584" i="7"/>
  <c r="J340" i="7"/>
  <c r="BE584" i="7"/>
  <c r="AU406" i="7"/>
  <c r="AT339" i="7"/>
  <c r="J407" i="7"/>
  <c r="AJ584" i="7"/>
  <c r="AF406" i="7"/>
  <c r="V584" i="7"/>
  <c r="AE339" i="7"/>
  <c r="U98" i="8" l="1"/>
  <c r="I97" i="8"/>
  <c r="B409" i="7"/>
  <c r="B587" i="7"/>
  <c r="AB25" i="7"/>
  <c r="AN26" i="7"/>
  <c r="AM717" i="7"/>
  <c r="AZ64" i="7"/>
  <c r="AU39" i="7"/>
  <c r="AJ40" i="7"/>
  <c r="AI687" i="7"/>
  <c r="AZ407" i="7"/>
  <c r="AQ407" i="7"/>
  <c r="AA407" i="7"/>
  <c r="AJ407" i="7"/>
  <c r="BC585" i="7"/>
  <c r="AF585" i="7"/>
  <c r="AH585" i="7"/>
  <c r="AV407" i="7"/>
  <c r="AO585" i="7"/>
  <c r="Y340" i="7"/>
  <c r="AR340" i="7"/>
  <c r="AC340" i="7"/>
  <c r="Z585" i="7"/>
  <c r="W585" i="7"/>
  <c r="AA585" i="7"/>
  <c r="S584" i="7"/>
  <c r="AW407" i="7"/>
  <c r="AF407" i="7"/>
  <c r="F586" i="7"/>
  <c r="J586" i="7"/>
  <c r="AB585" i="7"/>
  <c r="AU585" i="7"/>
  <c r="S406" i="7"/>
  <c r="H341" i="7"/>
  <c r="I341" i="7"/>
  <c r="X407" i="7"/>
  <c r="BD340" i="7"/>
  <c r="AG585" i="7"/>
  <c r="AR585" i="7"/>
  <c r="AW585" i="7"/>
  <c r="AG340" i="7"/>
  <c r="BD585" i="7"/>
  <c r="H586" i="7"/>
  <c r="F408" i="7"/>
  <c r="V340" i="7"/>
  <c r="AB340" i="7"/>
  <c r="AS585" i="7"/>
  <c r="Z407" i="7"/>
  <c r="BE407" i="7"/>
  <c r="V407" i="7"/>
  <c r="AY407" i="7"/>
  <c r="D586" i="7"/>
  <c r="AN585" i="7"/>
  <c r="AH407" i="7"/>
  <c r="Z340" i="7"/>
  <c r="J341" i="7"/>
  <c r="BC407" i="7"/>
  <c r="BA585" i="7"/>
  <c r="AZ585" i="7"/>
  <c r="AN407" i="7"/>
  <c r="AG407" i="7"/>
  <c r="AQ585" i="7"/>
  <c r="BA340" i="7"/>
  <c r="AE407" i="7"/>
  <c r="AT585" i="7"/>
  <c r="AO407" i="7"/>
  <c r="AY585" i="7"/>
  <c r="BD407" i="7"/>
  <c r="AS407" i="7"/>
  <c r="AC407" i="7"/>
  <c r="AC585" i="7"/>
  <c r="H408" i="7"/>
  <c r="AM407" i="7"/>
  <c r="AM585" i="7"/>
  <c r="AD340" i="7"/>
  <c r="I586" i="7"/>
  <c r="AT340" i="7"/>
  <c r="AV340" i="7"/>
  <c r="AP340" i="7"/>
  <c r="AK340" i="7"/>
  <c r="AQ340" i="7"/>
  <c r="AL407" i="7"/>
  <c r="AZ340" i="7"/>
  <c r="AX340" i="7"/>
  <c r="AL340" i="7"/>
  <c r="AX585" i="7"/>
  <c r="Y585" i="7"/>
  <c r="AH340" i="7"/>
  <c r="BB585" i="7"/>
  <c r="AI340" i="7"/>
  <c r="AE585" i="7"/>
  <c r="AK407" i="7"/>
  <c r="W340" i="7"/>
  <c r="AN340" i="7"/>
  <c r="BB340" i="7"/>
  <c r="BA407" i="7"/>
  <c r="AS340" i="7"/>
  <c r="AJ340" i="7"/>
  <c r="BC340" i="7"/>
  <c r="AR407" i="7"/>
  <c r="AP407" i="7"/>
  <c r="AI407" i="7"/>
  <c r="AK585" i="7"/>
  <c r="AY340" i="7"/>
  <c r="AP585" i="7"/>
  <c r="AU407" i="7"/>
  <c r="BE340" i="7"/>
  <c r="AL585" i="7"/>
  <c r="W407" i="7"/>
  <c r="AA340" i="7"/>
  <c r="AW340" i="7"/>
  <c r="BB407" i="7"/>
  <c r="S339" i="7"/>
  <c r="BE585" i="7"/>
  <c r="Y407" i="7"/>
  <c r="V585" i="7"/>
  <c r="AV585" i="7"/>
  <c r="AE340" i="7"/>
  <c r="D408" i="7"/>
  <c r="AO340" i="7"/>
  <c r="AU340" i="7"/>
  <c r="AT407" i="7"/>
  <c r="AM340" i="7"/>
  <c r="J408" i="7"/>
  <c r="AI585" i="7"/>
  <c r="AB407" i="7"/>
  <c r="F341" i="7"/>
  <c r="D341" i="7"/>
  <c r="I408" i="7"/>
  <c r="AF340" i="7"/>
  <c r="AD585" i="7"/>
  <c r="AD407" i="7"/>
  <c r="AJ585" i="7"/>
  <c r="AX407" i="7"/>
  <c r="X340" i="7"/>
  <c r="X585" i="7"/>
  <c r="AN678" i="7" l="1"/>
  <c r="U99" i="8"/>
  <c r="I98" i="8"/>
  <c r="B410" i="7"/>
  <c r="B588" i="7"/>
  <c r="AB677" i="7"/>
  <c r="AN65" i="7"/>
  <c r="AZ716" i="7"/>
  <c r="AJ692" i="7"/>
  <c r="AJ35" i="7"/>
  <c r="AU691" i="7"/>
  <c r="S407" i="7"/>
  <c r="Y586" i="7"/>
  <c r="AF341" i="7"/>
  <c r="AO408" i="7"/>
  <c r="J409" i="7"/>
  <c r="AY408" i="7"/>
  <c r="AI408" i="7"/>
  <c r="BD586" i="7"/>
  <c r="H342" i="7"/>
  <c r="AX408" i="7"/>
  <c r="AZ341" i="7"/>
  <c r="F409" i="7"/>
  <c r="J587" i="7"/>
  <c r="AU408" i="7"/>
  <c r="BA586" i="7"/>
  <c r="BC586" i="7"/>
  <c r="BB408" i="7"/>
  <c r="Z408" i="7"/>
  <c r="AI586" i="7"/>
  <c r="AW341" i="7"/>
  <c r="J342" i="7"/>
  <c r="AR408" i="7"/>
  <c r="BC408" i="7"/>
  <c r="D342" i="7"/>
  <c r="AW586" i="7"/>
  <c r="AX341" i="7"/>
  <c r="AD586" i="7"/>
  <c r="AN341" i="7"/>
  <c r="AE408" i="7"/>
  <c r="AX586" i="7"/>
  <c r="S340" i="7"/>
  <c r="AL586" i="7"/>
  <c r="AV586" i="7"/>
  <c r="AV341" i="7"/>
  <c r="AU586" i="7"/>
  <c r="S585" i="7"/>
  <c r="BE341" i="7"/>
  <c r="H409" i="7"/>
  <c r="AB341" i="7"/>
  <c r="W341" i="7"/>
  <c r="AK408" i="7"/>
  <c r="F587" i="7"/>
  <c r="AJ408" i="7"/>
  <c r="BA341" i="7"/>
  <c r="D409" i="7"/>
  <c r="AA586" i="7"/>
  <c r="AT341" i="7"/>
  <c r="AY341" i="7"/>
  <c r="AP341" i="7"/>
  <c r="BE408" i="7"/>
  <c r="BD341" i="7"/>
  <c r="AQ408" i="7"/>
  <c r="F342" i="7"/>
  <c r="AS341" i="7"/>
  <c r="BB586" i="7"/>
  <c r="Z341" i="7"/>
  <c r="AO341" i="7"/>
  <c r="AA408" i="7"/>
  <c r="V408" i="7"/>
  <c r="AH341" i="7"/>
  <c r="I409" i="7"/>
  <c r="AB586" i="7"/>
  <c r="AV408" i="7"/>
  <c r="W408" i="7"/>
  <c r="AC408" i="7"/>
  <c r="Y341" i="7"/>
  <c r="AL341" i="7"/>
  <c r="AG408" i="7"/>
  <c r="AN408" i="7"/>
  <c r="W586" i="7"/>
  <c r="AG341" i="7"/>
  <c r="AC341" i="7"/>
  <c r="AN586" i="7"/>
  <c r="AM586" i="7"/>
  <c r="AO586" i="7"/>
  <c r="AA341" i="7"/>
  <c r="D587" i="7"/>
  <c r="AP408" i="7"/>
  <c r="AC586" i="7"/>
  <c r="AK341" i="7"/>
  <c r="AH586" i="7"/>
  <c r="X586" i="7"/>
  <c r="AF586" i="7"/>
  <c r="BC341" i="7"/>
  <c r="AQ341" i="7"/>
  <c r="V341" i="7"/>
  <c r="AR586" i="7"/>
  <c r="I587" i="7"/>
  <c r="AM408" i="7"/>
  <c r="AF408" i="7"/>
  <c r="AR341" i="7"/>
  <c r="AZ408" i="7"/>
  <c r="AZ586" i="7"/>
  <c r="I342" i="7"/>
  <c r="AB408" i="7"/>
  <c r="BD408" i="7"/>
  <c r="X341" i="7"/>
  <c r="AK586" i="7"/>
  <c r="AJ586" i="7"/>
  <c r="AD341" i="7"/>
  <c r="AS586" i="7"/>
  <c r="AJ341" i="7"/>
  <c r="AT586" i="7"/>
  <c r="Z586" i="7"/>
  <c r="AP586" i="7"/>
  <c r="AI341" i="7"/>
  <c r="AQ586" i="7"/>
  <c r="AL408" i="7"/>
  <c r="H587" i="7"/>
  <c r="AG586" i="7"/>
  <c r="AH408" i="7"/>
  <c r="AW408" i="7"/>
  <c r="BE586" i="7"/>
  <c r="AE586" i="7"/>
  <c r="AS408" i="7"/>
  <c r="AE341" i="7"/>
  <c r="Y408" i="7"/>
  <c r="AY586" i="7"/>
  <c r="X408" i="7"/>
  <c r="AM341" i="7"/>
  <c r="AU341" i="7"/>
  <c r="V586" i="7"/>
  <c r="AT408" i="7"/>
  <c r="BB341" i="7"/>
  <c r="BA408" i="7"/>
  <c r="AD408" i="7"/>
  <c r="U100" i="8" l="1"/>
  <c r="I99" i="8"/>
  <c r="B411" i="7"/>
  <c r="B589" i="7"/>
  <c r="AC25" i="7"/>
  <c r="AO26" i="7"/>
  <c r="AN717" i="7"/>
  <c r="BA64" i="7"/>
  <c r="AV39" i="7"/>
  <c r="AK40" i="7"/>
  <c r="AJ687" i="7"/>
  <c r="BE342" i="7"/>
  <c r="H410" i="7"/>
  <c r="S586" i="7"/>
  <c r="D343" i="7"/>
  <c r="AU342" i="7"/>
  <c r="AC587" i="7"/>
  <c r="AX409" i="7"/>
  <c r="AE587" i="7"/>
  <c r="BC342" i="7"/>
  <c r="AU409" i="7"/>
  <c r="AI342" i="7"/>
  <c r="AF587" i="7"/>
  <c r="AN587" i="7"/>
  <c r="S408" i="7"/>
  <c r="AF409" i="7"/>
  <c r="AT342" i="7"/>
  <c r="BA409" i="7"/>
  <c r="AQ409" i="7"/>
  <c r="AM409" i="7"/>
  <c r="AG409" i="7"/>
  <c r="Y409" i="7"/>
  <c r="AZ409" i="7"/>
  <c r="AK587" i="7"/>
  <c r="AX587" i="7"/>
  <c r="AB587" i="7"/>
  <c r="AP587" i="7"/>
  <c r="AG587" i="7"/>
  <c r="AT409" i="7"/>
  <c r="BC409" i="7"/>
  <c r="W587" i="7"/>
  <c r="AG342" i="7"/>
  <c r="AB409" i="7"/>
  <c r="BE587" i="7"/>
  <c r="BA587" i="7"/>
  <c r="AS342" i="7"/>
  <c r="AL342" i="7"/>
  <c r="F588" i="7"/>
  <c r="AK342" i="7"/>
  <c r="BB342" i="7"/>
  <c r="AL587" i="7"/>
  <c r="AJ409" i="7"/>
  <c r="J410" i="7"/>
  <c r="AI409" i="7"/>
  <c r="J343" i="7"/>
  <c r="AU587" i="7"/>
  <c r="X409" i="7"/>
  <c r="D588" i="7"/>
  <c r="AR409" i="7"/>
  <c r="Z587" i="7"/>
  <c r="I410" i="7"/>
  <c r="AS409" i="7"/>
  <c r="BB409" i="7"/>
  <c r="F343" i="7"/>
  <c r="Z409" i="7"/>
  <c r="AA342" i="7"/>
  <c r="AT587" i="7"/>
  <c r="D410" i="7"/>
  <c r="AZ587" i="7"/>
  <c r="AA409" i="7"/>
  <c r="AC342" i="7"/>
  <c r="AD409" i="7"/>
  <c r="AV409" i="7"/>
  <c r="AR342" i="7"/>
  <c r="AP342" i="7"/>
  <c r="AW409" i="7"/>
  <c r="S341" i="7"/>
  <c r="AE409" i="7"/>
  <c r="AS587" i="7"/>
  <c r="BD409" i="7"/>
  <c r="BD342" i="7"/>
  <c r="AY409" i="7"/>
  <c r="H343" i="7"/>
  <c r="AK409" i="7"/>
  <c r="AA587" i="7"/>
  <c r="AR587" i="7"/>
  <c r="BB587" i="7"/>
  <c r="AH342" i="7"/>
  <c r="AX342" i="7"/>
  <c r="AW587" i="7"/>
  <c r="I343" i="7"/>
  <c r="X342" i="7"/>
  <c r="W342" i="7"/>
  <c r="F410" i="7"/>
  <c r="AD587" i="7"/>
  <c r="Z342" i="7"/>
  <c r="AO409" i="7"/>
  <c r="AB342" i="7"/>
  <c r="X587" i="7"/>
  <c r="AP409" i="7"/>
  <c r="AH587" i="7"/>
  <c r="I588" i="7"/>
  <c r="Y342" i="7"/>
  <c r="AM587" i="7"/>
  <c r="AV587" i="7"/>
  <c r="BE409" i="7"/>
  <c r="BA342" i="7"/>
  <c r="J588" i="7"/>
  <c r="AY342" i="7"/>
  <c r="AQ342" i="7"/>
  <c r="AE342" i="7"/>
  <c r="V587" i="7"/>
  <c r="AW342" i="7"/>
  <c r="AQ587" i="7"/>
  <c r="AJ587" i="7"/>
  <c r="AN342" i="7"/>
  <c r="AO342" i="7"/>
  <c r="Y587" i="7"/>
  <c r="V409" i="7"/>
  <c r="V342" i="7"/>
  <c r="AO587" i="7"/>
  <c r="BC587" i="7"/>
  <c r="AF342" i="7"/>
  <c r="AV342" i="7"/>
  <c r="AD342" i="7"/>
  <c r="AH409" i="7"/>
  <c r="AL409" i="7"/>
  <c r="AI587" i="7"/>
  <c r="AY587" i="7"/>
  <c r="AN409" i="7"/>
  <c r="AM342" i="7"/>
  <c r="AZ342" i="7"/>
  <c r="AC409" i="7"/>
  <c r="W409" i="7"/>
  <c r="H588" i="7"/>
  <c r="AJ342" i="7"/>
  <c r="BD587" i="7"/>
  <c r="AO678" i="7" l="1"/>
  <c r="U101" i="8"/>
  <c r="I100" i="8"/>
  <c r="B412" i="7"/>
  <c r="B590" i="7"/>
  <c r="AC677" i="7"/>
  <c r="AO65" i="7"/>
  <c r="BA716" i="7"/>
  <c r="AK692" i="7"/>
  <c r="AK35" i="7"/>
  <c r="AV691" i="7"/>
  <c r="BC343" i="7"/>
  <c r="AI410" i="7"/>
  <c r="AT588" i="7"/>
  <c r="BE410" i="7"/>
  <c r="AG588" i="7"/>
  <c r="AN343" i="7"/>
  <c r="AB588" i="7"/>
  <c r="AF410" i="7"/>
  <c r="I411" i="7"/>
  <c r="S587" i="7"/>
  <c r="Y410" i="7"/>
  <c r="AT343" i="7"/>
  <c r="X588" i="7"/>
  <c r="AE343" i="7"/>
  <c r="AB410" i="7"/>
  <c r="Y588" i="7"/>
  <c r="AX343" i="7"/>
  <c r="AM410" i="7"/>
  <c r="X410" i="7"/>
  <c r="AJ343" i="7"/>
  <c r="AY410" i="7"/>
  <c r="W588" i="7"/>
  <c r="AF343" i="7"/>
  <c r="AE588" i="7"/>
  <c r="AK343" i="7"/>
  <c r="S409" i="7"/>
  <c r="AD410" i="7"/>
  <c r="AA343" i="7"/>
  <c r="AJ410" i="7"/>
  <c r="V343" i="7"/>
  <c r="AJ588" i="7"/>
  <c r="BA588" i="7"/>
  <c r="AR343" i="7"/>
  <c r="AU343" i="7"/>
  <c r="D411" i="7"/>
  <c r="AG410" i="7"/>
  <c r="AP410" i="7"/>
  <c r="F411" i="7"/>
  <c r="AA410" i="7"/>
  <c r="AI588" i="7"/>
  <c r="J411" i="7"/>
  <c r="AK588" i="7"/>
  <c r="AN588" i="7"/>
  <c r="AX410" i="7"/>
  <c r="D589" i="7"/>
  <c r="BD588" i="7"/>
  <c r="AQ343" i="7"/>
  <c r="F344" i="7"/>
  <c r="BD410" i="7"/>
  <c r="BC410" i="7"/>
  <c r="Z410" i="7"/>
  <c r="BE588" i="7"/>
  <c r="AX588" i="7"/>
  <c r="AW588" i="7"/>
  <c r="AY343" i="7"/>
  <c r="AC343" i="7"/>
  <c r="BA410" i="7"/>
  <c r="AO343" i="7"/>
  <c r="AF588" i="7"/>
  <c r="AW410" i="7"/>
  <c r="BE343" i="7"/>
  <c r="I344" i="7"/>
  <c r="BB343" i="7"/>
  <c r="AS588" i="7"/>
  <c r="W343" i="7"/>
  <c r="AC410" i="7"/>
  <c r="H411" i="7"/>
  <c r="AO588" i="7"/>
  <c r="AS410" i="7"/>
  <c r="Y343" i="7"/>
  <c r="AM588" i="7"/>
  <c r="AV588" i="7"/>
  <c r="AP343" i="7"/>
  <c r="BB588" i="7"/>
  <c r="AB343" i="7"/>
  <c r="X343" i="7"/>
  <c r="D344" i="7"/>
  <c r="AL410" i="7"/>
  <c r="Z588" i="7"/>
  <c r="AI343" i="7"/>
  <c r="BA343" i="7"/>
  <c r="AQ588" i="7"/>
  <c r="S342" i="7"/>
  <c r="I589" i="7"/>
  <c r="AL343" i="7"/>
  <c r="AE410" i="7"/>
  <c r="AH588" i="7"/>
  <c r="AS343" i="7"/>
  <c r="AG343" i="7"/>
  <c r="AH410" i="7"/>
  <c r="BB410" i="7"/>
  <c r="BC588" i="7"/>
  <c r="AT410" i="7"/>
  <c r="AV343" i="7"/>
  <c r="AK410" i="7"/>
  <c r="AL588" i="7"/>
  <c r="AC588" i="7"/>
  <c r="V410" i="7"/>
  <c r="AM343" i="7"/>
  <c r="AD343" i="7"/>
  <c r="AD588" i="7"/>
  <c r="AR410" i="7"/>
  <c r="AN410" i="7"/>
  <c r="W410" i="7"/>
  <c r="AH343" i="7"/>
  <c r="AY588" i="7"/>
  <c r="AQ410" i="7"/>
  <c r="V588" i="7"/>
  <c r="AU410" i="7"/>
  <c r="J589" i="7"/>
  <c r="AR588" i="7"/>
  <c r="AZ410" i="7"/>
  <c r="AA588" i="7"/>
  <c r="AZ588" i="7"/>
  <c r="AW343" i="7"/>
  <c r="AV410" i="7"/>
  <c r="F589" i="7"/>
  <c r="H589" i="7"/>
  <c r="H344" i="7"/>
  <c r="BD343" i="7"/>
  <c r="Z343" i="7"/>
  <c r="AZ343" i="7"/>
  <c r="J344" i="7"/>
  <c r="AU588" i="7"/>
  <c r="AO410" i="7"/>
  <c r="AP588" i="7"/>
  <c r="U102" i="8" l="1"/>
  <c r="I101" i="8"/>
  <c r="B413" i="7"/>
  <c r="B591" i="7"/>
  <c r="AD25" i="7"/>
  <c r="AP26" i="7"/>
  <c r="AO717" i="7"/>
  <c r="BB64" i="7"/>
  <c r="AW39" i="7"/>
  <c r="AL40" i="7"/>
  <c r="AK687" i="7"/>
  <c r="AQ344" i="7"/>
  <c r="AU589" i="7"/>
  <c r="AR589" i="7"/>
  <c r="BD344" i="7"/>
  <c r="AS344" i="7"/>
  <c r="D345" i="7"/>
  <c r="D412" i="7"/>
  <c r="AF411" i="7"/>
  <c r="AX589" i="7"/>
  <c r="AU411" i="7"/>
  <c r="AJ344" i="7"/>
  <c r="Y344" i="7"/>
  <c r="AD589" i="7"/>
  <c r="AF589" i="7"/>
  <c r="J345" i="7"/>
  <c r="AY344" i="7"/>
  <c r="AB411" i="7"/>
  <c r="AR411" i="7"/>
  <c r="AV344" i="7"/>
  <c r="F412" i="7"/>
  <c r="AU344" i="7"/>
  <c r="BC411" i="7"/>
  <c r="AL411" i="7"/>
  <c r="AW411" i="7"/>
  <c r="S343" i="7"/>
  <c r="AV411" i="7"/>
  <c r="V589" i="7"/>
  <c r="I412" i="7"/>
  <c r="BB344" i="7"/>
  <c r="I345" i="7"/>
  <c r="AV589" i="7"/>
  <c r="AJ589" i="7"/>
  <c r="I590" i="7"/>
  <c r="Z344" i="7"/>
  <c r="BD589" i="7"/>
  <c r="AA589" i="7"/>
  <c r="AQ411" i="7"/>
  <c r="AP589" i="7"/>
  <c r="V344" i="7"/>
  <c r="AI411" i="7"/>
  <c r="AZ589" i="7"/>
  <c r="V411" i="7"/>
  <c r="AB589" i="7"/>
  <c r="BB411" i="7"/>
  <c r="AE589" i="7"/>
  <c r="BC344" i="7"/>
  <c r="BB589" i="7"/>
  <c r="F590" i="7"/>
  <c r="AO411" i="7"/>
  <c r="AH589" i="7"/>
  <c r="Z589" i="7"/>
  <c r="H412" i="7"/>
  <c r="AN589" i="7"/>
  <c r="AS411" i="7"/>
  <c r="D590" i="7"/>
  <c r="AL344" i="7"/>
  <c r="BA344" i="7"/>
  <c r="AG344" i="7"/>
  <c r="BC589" i="7"/>
  <c r="AF344" i="7"/>
  <c r="AD344" i="7"/>
  <c r="AP411" i="7"/>
  <c r="J412" i="7"/>
  <c r="X344" i="7"/>
  <c r="AW344" i="7"/>
  <c r="BE411" i="7"/>
  <c r="AR344" i="7"/>
  <c r="AX344" i="7"/>
  <c r="S588" i="7"/>
  <c r="Y411" i="7"/>
  <c r="AT411" i="7"/>
  <c r="AG589" i="7"/>
  <c r="W411" i="7"/>
  <c r="AP344" i="7"/>
  <c r="H590" i="7"/>
  <c r="BE344" i="7"/>
  <c r="AM589" i="7"/>
  <c r="F345" i="7"/>
  <c r="BE589" i="7"/>
  <c r="BD411" i="7"/>
  <c r="BA589" i="7"/>
  <c r="AT589" i="7"/>
  <c r="AZ344" i="7"/>
  <c r="AO344" i="7"/>
  <c r="AN411" i="7"/>
  <c r="AI344" i="7"/>
  <c r="AK411" i="7"/>
  <c r="AM344" i="7"/>
  <c r="X589" i="7"/>
  <c r="AD411" i="7"/>
  <c r="AK589" i="7"/>
  <c r="AS589" i="7"/>
  <c r="AA411" i="7"/>
  <c r="AH411" i="7"/>
  <c r="AK344" i="7"/>
  <c r="AB344" i="7"/>
  <c r="AL589" i="7"/>
  <c r="AC589" i="7"/>
  <c r="X411" i="7"/>
  <c r="J590" i="7"/>
  <c r="AT344" i="7"/>
  <c r="AJ411" i="7"/>
  <c r="AH344" i="7"/>
  <c r="H345" i="7"/>
  <c r="AC411" i="7"/>
  <c r="AE411" i="7"/>
  <c r="AE344" i="7"/>
  <c r="W589" i="7"/>
  <c r="BA411" i="7"/>
  <c r="AI589" i="7"/>
  <c r="Z411" i="7"/>
  <c r="AQ589" i="7"/>
  <c r="AM411" i="7"/>
  <c r="Y589" i="7"/>
  <c r="AY589" i="7"/>
  <c r="AC344" i="7"/>
  <c r="AX411" i="7"/>
  <c r="W344" i="7"/>
  <c r="AG411" i="7"/>
  <c r="AY411" i="7"/>
  <c r="AN344" i="7"/>
  <c r="AO589" i="7"/>
  <c r="S410" i="7"/>
  <c r="AZ411" i="7"/>
  <c r="AA344" i="7"/>
  <c r="AW589" i="7"/>
  <c r="AP678" i="7" l="1"/>
  <c r="U103" i="8"/>
  <c r="I102" i="8"/>
  <c r="B414" i="7"/>
  <c r="B592" i="7"/>
  <c r="AD677" i="7"/>
  <c r="AP65" i="7"/>
  <c r="BB716" i="7"/>
  <c r="AL692" i="7"/>
  <c r="AL35" i="7"/>
  <c r="AW691" i="7"/>
  <c r="S411" i="7"/>
  <c r="AK412" i="7"/>
  <c r="AB345" i="7"/>
  <c r="BC412" i="7"/>
  <c r="F346" i="7"/>
  <c r="AV345" i="7"/>
  <c r="AQ345" i="7"/>
  <c r="J591" i="7"/>
  <c r="AI412" i="7"/>
  <c r="AR412" i="7"/>
  <c r="AC412" i="7"/>
  <c r="AL345" i="7"/>
  <c r="AQ590" i="7"/>
  <c r="AX412" i="7"/>
  <c r="AT412" i="7"/>
  <c r="AN345" i="7"/>
  <c r="J413" i="7"/>
  <c r="V345" i="7"/>
  <c r="AB590" i="7"/>
  <c r="V412" i="7"/>
  <c r="Y412" i="7"/>
  <c r="AW412" i="7"/>
  <c r="BB590" i="7"/>
  <c r="AR590" i="7"/>
  <c r="AX345" i="7"/>
  <c r="AD590" i="7"/>
  <c r="AX590" i="7"/>
  <c r="I346" i="7"/>
  <c r="AC590" i="7"/>
  <c r="AK590" i="7"/>
  <c r="X345" i="7"/>
  <c r="AO412" i="7"/>
  <c r="W345" i="7"/>
  <c r="AJ412" i="7"/>
  <c r="AK345" i="7"/>
  <c r="BE412" i="7"/>
  <c r="AA412" i="7"/>
  <c r="AP590" i="7"/>
  <c r="AD345" i="7"/>
  <c r="AE345" i="7"/>
  <c r="AZ412" i="7"/>
  <c r="AS590" i="7"/>
  <c r="AY412" i="7"/>
  <c r="AF345" i="7"/>
  <c r="AO345" i="7"/>
  <c r="AH412" i="7"/>
  <c r="AU590" i="7"/>
  <c r="AV412" i="7"/>
  <c r="Y590" i="7"/>
  <c r="BD412" i="7"/>
  <c r="AQ412" i="7"/>
  <c r="AN412" i="7"/>
  <c r="AU345" i="7"/>
  <c r="X412" i="7"/>
  <c r="AZ590" i="7"/>
  <c r="AU412" i="7"/>
  <c r="AE412" i="7"/>
  <c r="AZ345" i="7"/>
  <c r="H413" i="7"/>
  <c r="AE590" i="7"/>
  <c r="AV590" i="7"/>
  <c r="AG590" i="7"/>
  <c r="AT345" i="7"/>
  <c r="AY345" i="7"/>
  <c r="BB412" i="7"/>
  <c r="BE590" i="7"/>
  <c r="Z412" i="7"/>
  <c r="AH590" i="7"/>
  <c r="BD590" i="7"/>
  <c r="AM590" i="7"/>
  <c r="AG345" i="7"/>
  <c r="S589" i="7"/>
  <c r="AF590" i="7"/>
  <c r="AO590" i="7"/>
  <c r="AS345" i="7"/>
  <c r="W590" i="7"/>
  <c r="AT590" i="7"/>
  <c r="AL590" i="7"/>
  <c r="AD412" i="7"/>
  <c r="AR345" i="7"/>
  <c r="S344" i="7"/>
  <c r="D346" i="7"/>
  <c r="BD345" i="7"/>
  <c r="AA590" i="7"/>
  <c r="AL412" i="7"/>
  <c r="BB345" i="7"/>
  <c r="AN590" i="7"/>
  <c r="AA345" i="7"/>
  <c r="AI590" i="7"/>
  <c r="AS412" i="7"/>
  <c r="V590" i="7"/>
  <c r="BA590" i="7"/>
  <c r="BA345" i="7"/>
  <c r="Z590" i="7"/>
  <c r="AC345" i="7"/>
  <c r="F413" i="7"/>
  <c r="Z345" i="7"/>
  <c r="H591" i="7"/>
  <c r="I413" i="7"/>
  <c r="AP345" i="7"/>
  <c r="X590" i="7"/>
  <c r="H346" i="7"/>
  <c r="AF412" i="7"/>
  <c r="AP412" i="7"/>
  <c r="W412" i="7"/>
  <c r="J346" i="7"/>
  <c r="AW590" i="7"/>
  <c r="F591" i="7"/>
  <c r="AH345" i="7"/>
  <c r="AJ345" i="7"/>
  <c r="AI345" i="7"/>
  <c r="Y345" i="7"/>
  <c r="AM412" i="7"/>
  <c r="AB412" i="7"/>
  <c r="I591" i="7"/>
  <c r="AG412" i="7"/>
  <c r="BE345" i="7"/>
  <c r="BA412" i="7"/>
  <c r="BC345" i="7"/>
  <c r="D413" i="7"/>
  <c r="D591" i="7"/>
  <c r="AW345" i="7"/>
  <c r="AM345" i="7"/>
  <c r="AJ590" i="7"/>
  <c r="BC590" i="7"/>
  <c r="AY590" i="7"/>
  <c r="U104" i="8" l="1"/>
  <c r="I103" i="8"/>
  <c r="B415" i="7"/>
  <c r="B593" i="7"/>
  <c r="AE25" i="7"/>
  <c r="AQ26" i="7"/>
  <c r="AP717" i="7"/>
  <c r="BC64" i="7"/>
  <c r="AX39" i="7"/>
  <c r="AM40" i="7"/>
  <c r="AL687" i="7"/>
  <c r="Y591" i="7"/>
  <c r="AF591" i="7"/>
  <c r="AD413" i="7"/>
  <c r="X591" i="7"/>
  <c r="AB591" i="7"/>
  <c r="AZ413" i="7"/>
  <c r="H414" i="7"/>
  <c r="AC591" i="7"/>
  <c r="AL413" i="7"/>
  <c r="BE346" i="7"/>
  <c r="AN346" i="7"/>
  <c r="AC346" i="7"/>
  <c r="AM591" i="7"/>
  <c r="AW591" i="7"/>
  <c r="X413" i="7"/>
  <c r="I414" i="7"/>
  <c r="AS591" i="7"/>
  <c r="AK346" i="7"/>
  <c r="AH591" i="7"/>
  <c r="AU413" i="7"/>
  <c r="AN413" i="7"/>
  <c r="AJ346" i="7"/>
  <c r="D592" i="7"/>
  <c r="BA346" i="7"/>
  <c r="Z591" i="7"/>
  <c r="AV346" i="7"/>
  <c r="AF346" i="7"/>
  <c r="AV591" i="7"/>
  <c r="AQ346" i="7"/>
  <c r="H347" i="7"/>
  <c r="AI413" i="7"/>
  <c r="BB591" i="7"/>
  <c r="BE413" i="7"/>
  <c r="BD591" i="7"/>
  <c r="AE591" i="7"/>
  <c r="AR413" i="7"/>
  <c r="AL346" i="7"/>
  <c r="I347" i="7"/>
  <c r="AZ346" i="7"/>
  <c r="AU346" i="7"/>
  <c r="Y413" i="7"/>
  <c r="AI346" i="7"/>
  <c r="BB413" i="7"/>
  <c r="AE413" i="7"/>
  <c r="AE346" i="7"/>
  <c r="AI591" i="7"/>
  <c r="AW346" i="7"/>
  <c r="AX591" i="7"/>
  <c r="AJ591" i="7"/>
  <c r="AQ413" i="7"/>
  <c r="AY346" i="7"/>
  <c r="BC591" i="7"/>
  <c r="AM413" i="7"/>
  <c r="AT591" i="7"/>
  <c r="W591" i="7"/>
  <c r="AP346" i="7"/>
  <c r="AK413" i="7"/>
  <c r="AC413" i="7"/>
  <c r="AO413" i="7"/>
  <c r="S590" i="7"/>
  <c r="AR346" i="7"/>
  <c r="V413" i="7"/>
  <c r="AA346" i="7"/>
  <c r="BC413" i="7"/>
  <c r="AR591" i="7"/>
  <c r="AQ591" i="7"/>
  <c r="AX346" i="7"/>
  <c r="AJ413" i="7"/>
  <c r="AG591" i="7"/>
  <c r="AZ591" i="7"/>
  <c r="BE591" i="7"/>
  <c r="AT413" i="7"/>
  <c r="BD413" i="7"/>
  <c r="AH346" i="7"/>
  <c r="Y346" i="7"/>
  <c r="AY413" i="7"/>
  <c r="AX413" i="7"/>
  <c r="J414" i="7"/>
  <c r="AB413" i="7"/>
  <c r="AB346" i="7"/>
  <c r="AN591" i="7"/>
  <c r="F592" i="7"/>
  <c r="X346" i="7"/>
  <c r="AG413" i="7"/>
  <c r="AS346" i="7"/>
  <c r="AS413" i="7"/>
  <c r="BB346" i="7"/>
  <c r="BA413" i="7"/>
  <c r="I592" i="7"/>
  <c r="AT346" i="7"/>
  <c r="AY591" i="7"/>
  <c r="AD591" i="7"/>
  <c r="Z346" i="7"/>
  <c r="H592" i="7"/>
  <c r="V346" i="7"/>
  <c r="J592" i="7"/>
  <c r="W413" i="7"/>
  <c r="AH413" i="7"/>
  <c r="W346" i="7"/>
  <c r="AM346" i="7"/>
  <c r="J347" i="7"/>
  <c r="AU591" i="7"/>
  <c r="AF413" i="7"/>
  <c r="D347" i="7"/>
  <c r="BD346" i="7"/>
  <c r="AA413" i="7"/>
  <c r="BC346" i="7"/>
  <c r="F414" i="7"/>
  <c r="AG346" i="7"/>
  <c r="BA591" i="7"/>
  <c r="AO346" i="7"/>
  <c r="F347" i="7"/>
  <c r="AK591" i="7"/>
  <c r="AO591" i="7"/>
  <c r="AL591" i="7"/>
  <c r="AP591" i="7"/>
  <c r="AP413" i="7"/>
  <c r="V591" i="7"/>
  <c r="S345" i="7"/>
  <c r="AV413" i="7"/>
  <c r="S412" i="7"/>
  <c r="D414" i="7"/>
  <c r="AA591" i="7"/>
  <c r="Z413" i="7"/>
  <c r="AD346" i="7"/>
  <c r="AW413" i="7"/>
  <c r="AQ678" i="7" l="1"/>
  <c r="U105" i="8"/>
  <c r="I104" i="8"/>
  <c r="B416" i="7"/>
  <c r="B594" i="7"/>
  <c r="AE677" i="7"/>
  <c r="AQ65" i="7"/>
  <c r="BC716" i="7"/>
  <c r="AX691" i="7"/>
  <c r="AM692" i="7"/>
  <c r="AM35" i="7"/>
  <c r="AZ592" i="7"/>
  <c r="AP347" i="7"/>
  <c r="Z414" i="7"/>
  <c r="AQ592" i="7"/>
  <c r="BB414" i="7"/>
  <c r="AJ592" i="7"/>
  <c r="AC592" i="7"/>
  <c r="AD592" i="7"/>
  <c r="AS414" i="7"/>
  <c r="AL347" i="7"/>
  <c r="I348" i="7"/>
  <c r="AE592" i="7"/>
  <c r="AW414" i="7"/>
  <c r="AW347" i="7"/>
  <c r="AK347" i="7"/>
  <c r="AN592" i="7"/>
  <c r="AU347" i="7"/>
  <c r="BE414" i="7"/>
  <c r="I593" i="7"/>
  <c r="AB414" i="7"/>
  <c r="AP414" i="7"/>
  <c r="Z592" i="7"/>
  <c r="AY414" i="7"/>
  <c r="AU592" i="7"/>
  <c r="Z347" i="7"/>
  <c r="AU414" i="7"/>
  <c r="X414" i="7"/>
  <c r="F415" i="7"/>
  <c r="D593" i="7"/>
  <c r="F593" i="7"/>
  <c r="Y347" i="7"/>
  <c r="AY347" i="7"/>
  <c r="AA347" i="7"/>
  <c r="AI347" i="7"/>
  <c r="V414" i="7"/>
  <c r="AI414" i="7"/>
  <c r="AV592" i="7"/>
  <c r="AH592" i="7"/>
  <c r="AQ347" i="7"/>
  <c r="AR592" i="7"/>
  <c r="AF347" i="7"/>
  <c r="AX592" i="7"/>
  <c r="AM414" i="7"/>
  <c r="AB592" i="7"/>
  <c r="BD414" i="7"/>
  <c r="AQ414" i="7"/>
  <c r="BE592" i="7"/>
  <c r="AL592" i="7"/>
  <c r="AK592" i="7"/>
  <c r="AX414" i="7"/>
  <c r="AP592" i="7"/>
  <c r="AH414" i="7"/>
  <c r="H593" i="7"/>
  <c r="Y592" i="7"/>
  <c r="AC347" i="7"/>
  <c r="AC414" i="7"/>
  <c r="BC347" i="7"/>
  <c r="AX347" i="7"/>
  <c r="BA347" i="7"/>
  <c r="AL414" i="7"/>
  <c r="AK414" i="7"/>
  <c r="H348" i="7"/>
  <c r="V347" i="7"/>
  <c r="AR347" i="7"/>
  <c r="AT414" i="7"/>
  <c r="BC592" i="7"/>
  <c r="AF592" i="7"/>
  <c r="AT347" i="7"/>
  <c r="AR414" i="7"/>
  <c r="AH347" i="7"/>
  <c r="BD347" i="7"/>
  <c r="AM592" i="7"/>
  <c r="BB347" i="7"/>
  <c r="AO592" i="7"/>
  <c r="D415" i="7"/>
  <c r="BA592" i="7"/>
  <c r="AV347" i="7"/>
  <c r="AJ414" i="7"/>
  <c r="AO414" i="7"/>
  <c r="AZ414" i="7"/>
  <c r="S413" i="7"/>
  <c r="AG347" i="7"/>
  <c r="S346" i="7"/>
  <c r="AB347" i="7"/>
  <c r="AW592" i="7"/>
  <c r="AF414" i="7"/>
  <c r="AD414" i="7"/>
  <c r="AO347" i="7"/>
  <c r="H415" i="7"/>
  <c r="X347" i="7"/>
  <c r="AI592" i="7"/>
  <c r="BE347" i="7"/>
  <c r="AE414" i="7"/>
  <c r="AZ347" i="7"/>
  <c r="F348" i="7"/>
  <c r="AE347" i="7"/>
  <c r="AG592" i="7"/>
  <c r="AG414" i="7"/>
  <c r="X592" i="7"/>
  <c r="S591" i="7"/>
  <c r="AD347" i="7"/>
  <c r="AV414" i="7"/>
  <c r="AN414" i="7"/>
  <c r="AS347" i="7"/>
  <c r="W347" i="7"/>
  <c r="AT592" i="7"/>
  <c r="AY592" i="7"/>
  <c r="AA592" i="7"/>
  <c r="Y414" i="7"/>
  <c r="BD592" i="7"/>
  <c r="V592" i="7"/>
  <c r="W592" i="7"/>
  <c r="AJ347" i="7"/>
  <c r="AN347" i="7"/>
  <c r="AA414" i="7"/>
  <c r="BC414" i="7"/>
  <c r="I415" i="7"/>
  <c r="AM347" i="7"/>
  <c r="AS592" i="7"/>
  <c r="W414" i="7"/>
  <c r="D348" i="7"/>
  <c r="BB592" i="7"/>
  <c r="BA414" i="7"/>
  <c r="U106" i="8" l="1"/>
  <c r="I105" i="8"/>
  <c r="B417" i="7"/>
  <c r="B595" i="7"/>
  <c r="AF25" i="7"/>
  <c r="AR26" i="7"/>
  <c r="AQ717" i="7"/>
  <c r="BD64" i="7"/>
  <c r="AY39" i="7"/>
  <c r="AN40" i="7"/>
  <c r="AM687" i="7"/>
  <c r="I594" i="7"/>
  <c r="I416" i="7"/>
  <c r="I349" i="7"/>
  <c r="F416" i="7"/>
  <c r="J593" i="7"/>
  <c r="S592" i="7"/>
  <c r="D594" i="7"/>
  <c r="H416" i="7"/>
  <c r="J416" i="7"/>
  <c r="J594" i="7"/>
  <c r="F349" i="7"/>
  <c r="H594" i="7"/>
  <c r="S347" i="7"/>
  <c r="J349" i="7"/>
  <c r="D416" i="7"/>
  <c r="J415" i="7"/>
  <c r="D349" i="7"/>
  <c r="H349" i="7"/>
  <c r="F594" i="7"/>
  <c r="J348" i="7"/>
  <c r="S414" i="7"/>
  <c r="AR678" i="7" l="1"/>
  <c r="U107" i="8"/>
  <c r="I106" i="8"/>
  <c r="B418" i="7"/>
  <c r="B596" i="7"/>
  <c r="AF677" i="7"/>
  <c r="AR65" i="7"/>
  <c r="BD716" i="7"/>
  <c r="AN692" i="7"/>
  <c r="AN35" i="7"/>
  <c r="AY691" i="7"/>
  <c r="AP415" i="7"/>
  <c r="AY349" i="7"/>
  <c r="AX594" i="7"/>
  <c r="BB416" i="7"/>
  <c r="BE593" i="7"/>
  <c r="Z416" i="7"/>
  <c r="AQ593" i="7"/>
  <c r="AK349" i="7"/>
  <c r="D350" i="7"/>
  <c r="AF348" i="7"/>
  <c r="Z415" i="7"/>
  <c r="AW593" i="7"/>
  <c r="AK416" i="7"/>
  <c r="AQ415" i="7"/>
  <c r="Z594" i="7"/>
  <c r="AJ415" i="7"/>
  <c r="AU415" i="7"/>
  <c r="AO594" i="7"/>
  <c r="AW415" i="7"/>
  <c r="AD415" i="7"/>
  <c r="BE416" i="7"/>
  <c r="AD593" i="7"/>
  <c r="AZ594" i="7"/>
  <c r="Z349" i="7"/>
  <c r="AC348" i="7"/>
  <c r="AL415" i="7"/>
  <c r="AD416" i="7"/>
  <c r="AD594" i="7"/>
  <c r="D595" i="7"/>
  <c r="V348" i="7"/>
  <c r="AN416" i="7"/>
  <c r="J595" i="7"/>
  <c r="BA416" i="7"/>
  <c r="AM416" i="7"/>
  <c r="AC349" i="7"/>
  <c r="AA593" i="7"/>
  <c r="BD348" i="7"/>
  <c r="F350" i="7"/>
  <c r="AA348" i="7"/>
  <c r="AS593" i="7"/>
  <c r="AM415" i="7"/>
  <c r="AH348" i="7"/>
  <c r="AT348" i="7"/>
  <c r="V593" i="7"/>
  <c r="AP593" i="7"/>
  <c r="AE415" i="7"/>
  <c r="AA594" i="7"/>
  <c r="AG415" i="7"/>
  <c r="AW348" i="7"/>
  <c r="AQ348" i="7"/>
  <c r="AW416" i="7"/>
  <c r="AK593" i="7"/>
  <c r="BB415" i="7"/>
  <c r="AV348" i="7"/>
  <c r="AA415" i="7"/>
  <c r="BB594" i="7"/>
  <c r="X594" i="7"/>
  <c r="AB348" i="7"/>
  <c r="AE594" i="7"/>
  <c r="AP349" i="7"/>
  <c r="I350" i="7"/>
  <c r="AR593" i="7"/>
  <c r="J350" i="7"/>
  <c r="BC348" i="7"/>
  <c r="AV594" i="7"/>
  <c r="AR348" i="7"/>
  <c r="H350" i="7"/>
  <c r="J417" i="7"/>
  <c r="AG349" i="7"/>
  <c r="Y593" i="7"/>
  <c r="X593" i="7"/>
  <c r="AM594" i="7"/>
  <c r="X416" i="7"/>
  <c r="AK594" i="7"/>
  <c r="Z348" i="7"/>
  <c r="AE349" i="7"/>
  <c r="AS349" i="7"/>
  <c r="BC594" i="7"/>
  <c r="AJ416" i="7"/>
  <c r="AB594" i="7"/>
  <c r="AD349" i="7"/>
  <c r="AC416" i="7"/>
  <c r="X349" i="7"/>
  <c r="AI594" i="7"/>
  <c r="AV593" i="7"/>
  <c r="Y594" i="7"/>
  <c r="AT593" i="7"/>
  <c r="V416" i="7"/>
  <c r="AA416" i="7"/>
  <c r="AT349" i="7"/>
  <c r="AI348" i="7"/>
  <c r="BC349" i="7"/>
  <c r="AB416" i="7"/>
  <c r="AT594" i="7"/>
  <c r="AS415" i="7"/>
  <c r="AW349" i="7"/>
  <c r="AM349" i="7"/>
  <c r="AF594" i="7"/>
  <c r="AB593" i="7"/>
  <c r="H417" i="7"/>
  <c r="BB348" i="7"/>
  <c r="AX348" i="7"/>
  <c r="BD349" i="7"/>
  <c r="AR349" i="7"/>
  <c r="AF416" i="7"/>
  <c r="AQ594" i="7"/>
  <c r="AL348" i="7"/>
  <c r="AB415" i="7"/>
  <c r="AX593" i="7"/>
  <c r="BE349" i="7"/>
  <c r="AU416" i="7"/>
  <c r="BE594" i="7"/>
  <c r="BA348" i="7"/>
  <c r="AE416" i="7"/>
  <c r="W416" i="7"/>
  <c r="AM593" i="7"/>
  <c r="BA415" i="7"/>
  <c r="AJ594" i="7"/>
  <c r="AV415" i="7"/>
  <c r="W593" i="7"/>
  <c r="AF349" i="7"/>
  <c r="AP416" i="7"/>
  <c r="BB349" i="7"/>
  <c r="AN593" i="7"/>
  <c r="AU348" i="7"/>
  <c r="AJ348" i="7"/>
  <c r="AR594" i="7"/>
  <c r="V415" i="7"/>
  <c r="AN348" i="7"/>
  <c r="AU593" i="7"/>
  <c r="AR415" i="7"/>
  <c r="Z593" i="7"/>
  <c r="AP348" i="7"/>
  <c r="AZ415" i="7"/>
  <c r="AX415" i="7"/>
  <c r="W349" i="7"/>
  <c r="BE415" i="7"/>
  <c r="BD415" i="7"/>
  <c r="Y349" i="7"/>
  <c r="W594" i="7"/>
  <c r="AX416" i="7"/>
  <c r="AX349" i="7"/>
  <c r="I595" i="7"/>
  <c r="AJ593" i="7"/>
  <c r="AP594" i="7"/>
  <c r="W415" i="7"/>
  <c r="H595" i="7"/>
  <c r="AA349" i="7"/>
  <c r="V594" i="7"/>
  <c r="AB349" i="7"/>
  <c r="AY416" i="7"/>
  <c r="W348" i="7"/>
  <c r="BD416" i="7"/>
  <c r="AZ348" i="7"/>
  <c r="F417" i="7"/>
  <c r="AV416" i="7"/>
  <c r="AO593" i="7"/>
  <c r="F595" i="7"/>
  <c r="AU594" i="7"/>
  <c r="AL349" i="7"/>
  <c r="AN349" i="7"/>
  <c r="AH594" i="7"/>
  <c r="AK415" i="7"/>
  <c r="BC415" i="7"/>
  <c r="AC593" i="7"/>
  <c r="AI593" i="7"/>
  <c r="AG416" i="7"/>
  <c r="AT415" i="7"/>
  <c r="X415" i="7"/>
  <c r="AE348" i="7"/>
  <c r="BE348" i="7"/>
  <c r="AS416" i="7"/>
  <c r="AS594" i="7"/>
  <c r="AL416" i="7"/>
  <c r="V349" i="7"/>
  <c r="BA594" i="7"/>
  <c r="AN415" i="7"/>
  <c r="BD594" i="7"/>
  <c r="D417" i="7"/>
  <c r="AY415" i="7"/>
  <c r="AD348" i="7"/>
  <c r="AH415" i="7"/>
  <c r="BC593" i="7"/>
  <c r="AG594" i="7"/>
  <c r="AY593" i="7"/>
  <c r="AK348" i="7"/>
  <c r="Y348" i="7"/>
  <c r="AC415" i="7"/>
  <c r="AZ416" i="7"/>
  <c r="AQ416" i="7"/>
  <c r="AW594" i="7"/>
  <c r="AG348" i="7"/>
  <c r="AI349" i="7"/>
  <c r="BC416" i="7"/>
  <c r="Y416" i="7"/>
  <c r="AG593" i="7"/>
  <c r="BD593" i="7"/>
  <c r="AY348" i="7"/>
  <c r="AT416" i="7"/>
  <c r="Y415" i="7"/>
  <c r="AF593" i="7"/>
  <c r="AO348" i="7"/>
  <c r="AN594" i="7"/>
  <c r="AL594" i="7"/>
  <c r="AR416" i="7"/>
  <c r="AS348" i="7"/>
  <c r="AQ349" i="7"/>
  <c r="X348" i="7"/>
  <c r="AU349" i="7"/>
  <c r="AO415" i="7"/>
  <c r="BA349" i="7"/>
  <c r="AO349" i="7"/>
  <c r="AH593" i="7"/>
  <c r="AZ593" i="7"/>
  <c r="I417" i="7"/>
  <c r="AO416" i="7"/>
  <c r="AC594" i="7"/>
  <c r="AI416" i="7"/>
  <c r="AJ349" i="7"/>
  <c r="AZ349" i="7"/>
  <c r="AL593" i="7"/>
  <c r="AH349" i="7"/>
  <c r="AH416" i="7"/>
  <c r="AM348" i="7"/>
  <c r="AF415" i="7"/>
  <c r="AE593" i="7"/>
  <c r="AY594" i="7"/>
  <c r="BB593" i="7"/>
  <c r="AI415" i="7"/>
  <c r="BA593" i="7"/>
  <c r="AV349" i="7"/>
  <c r="U108" i="8" l="1"/>
  <c r="I107" i="8"/>
  <c r="V725" i="7"/>
  <c r="B419" i="7"/>
  <c r="V720" i="7"/>
  <c r="W68" i="7" s="1"/>
  <c r="W720" i="7" s="1"/>
  <c r="X68" i="7" s="1"/>
  <c r="X720" i="7" s="1"/>
  <c r="Y68" i="7" s="1"/>
  <c r="Y720" i="7" s="1"/>
  <c r="Z68" i="7" s="1"/>
  <c r="Z720" i="7" s="1"/>
  <c r="AA68" i="7" s="1"/>
  <c r="AA720" i="7" s="1"/>
  <c r="AB68" i="7" s="1"/>
  <c r="AB720" i="7" s="1"/>
  <c r="AC68" i="7" s="1"/>
  <c r="AC720" i="7" s="1"/>
  <c r="AD68" i="7" s="1"/>
  <c r="AD720" i="7" s="1"/>
  <c r="AE68" i="7" s="1"/>
  <c r="AE720" i="7" s="1"/>
  <c r="AF68" i="7" s="1"/>
  <c r="AF720" i="7" s="1"/>
  <c r="AG68" i="7" s="1"/>
  <c r="AG720" i="7" s="1"/>
  <c r="AH68" i="7" s="1"/>
  <c r="AH720" i="7" s="1"/>
  <c r="AI68" i="7" s="1"/>
  <c r="AI720" i="7" s="1"/>
  <c r="AJ68" i="7" s="1"/>
  <c r="AJ720" i="7" s="1"/>
  <c r="AK68" i="7" s="1"/>
  <c r="AK720" i="7" s="1"/>
  <c r="AL68" i="7" s="1"/>
  <c r="AL720" i="7" s="1"/>
  <c r="AM68" i="7" s="1"/>
  <c r="AM720" i="7" s="1"/>
  <c r="AN68" i="7" s="1"/>
  <c r="AN720" i="7" s="1"/>
  <c r="AO68" i="7" s="1"/>
  <c r="AO720" i="7" s="1"/>
  <c r="AP68" i="7" s="1"/>
  <c r="AP720" i="7" s="1"/>
  <c r="AQ68" i="7" s="1"/>
  <c r="AQ720" i="7" s="1"/>
  <c r="AR68" i="7" s="1"/>
  <c r="AR720" i="7" s="1"/>
  <c r="AS68" i="7" s="1"/>
  <c r="AS720" i="7" s="1"/>
  <c r="AT68" i="7" s="1"/>
  <c r="AT720" i="7" s="1"/>
  <c r="AU68" i="7" s="1"/>
  <c r="AU720" i="7" s="1"/>
  <c r="AV68" i="7" s="1"/>
  <c r="AV720" i="7" s="1"/>
  <c r="AW68" i="7" s="1"/>
  <c r="AW720" i="7" s="1"/>
  <c r="AX68" i="7" s="1"/>
  <c r="AX720" i="7" s="1"/>
  <c r="AY68" i="7" s="1"/>
  <c r="AY720" i="7" s="1"/>
  <c r="AZ68" i="7" s="1"/>
  <c r="AZ720" i="7" s="1"/>
  <c r="BA68" i="7" s="1"/>
  <c r="BA720" i="7" s="1"/>
  <c r="BB68" i="7" s="1"/>
  <c r="BB720" i="7" s="1"/>
  <c r="BC68" i="7" s="1"/>
  <c r="BC720" i="7" s="1"/>
  <c r="BD68" i="7" s="1"/>
  <c r="BD720" i="7" s="1"/>
  <c r="BE68" i="7" s="1"/>
  <c r="BE720" i="7" s="1"/>
  <c r="B597" i="7"/>
  <c r="AG25" i="7"/>
  <c r="AS26" i="7"/>
  <c r="AR717" i="7"/>
  <c r="BE64" i="7"/>
  <c r="AO40" i="7"/>
  <c r="AN687" i="7"/>
  <c r="AZ39" i="7"/>
  <c r="X595" i="7"/>
  <c r="AC417" i="7"/>
  <c r="AQ417" i="7"/>
  <c r="Z350" i="7"/>
  <c r="V350" i="7"/>
  <c r="AN595" i="7"/>
  <c r="W595" i="7"/>
  <c r="D351" i="7"/>
  <c r="AI417" i="7"/>
  <c r="AA595" i="7"/>
  <c r="AO595" i="7"/>
  <c r="F351" i="7"/>
  <c r="AS350" i="7"/>
  <c r="AX350" i="7"/>
  <c r="AK350" i="7"/>
  <c r="AY417" i="7"/>
  <c r="AS595" i="7"/>
  <c r="V595" i="7"/>
  <c r="AP595" i="7"/>
  <c r="AL350" i="7"/>
  <c r="Z417" i="7"/>
  <c r="Y350" i="7"/>
  <c r="AT350" i="7"/>
  <c r="V417" i="7"/>
  <c r="I418" i="7"/>
  <c r="F596" i="7"/>
  <c r="AM595" i="7"/>
  <c r="H418" i="7"/>
  <c r="AG417" i="7"/>
  <c r="AZ350" i="7"/>
  <c r="W350" i="7"/>
  <c r="BE417" i="7"/>
  <c r="AD350" i="7"/>
  <c r="AM350" i="7"/>
  <c r="AT595" i="7"/>
  <c r="BB595" i="7"/>
  <c r="AB417" i="7"/>
  <c r="X417" i="7"/>
  <c r="AG595" i="7"/>
  <c r="J418" i="7"/>
  <c r="AK595" i="7"/>
  <c r="BD595" i="7"/>
  <c r="AS417" i="7"/>
  <c r="BE595" i="7"/>
  <c r="AD595" i="7"/>
  <c r="H351" i="7"/>
  <c r="AE417" i="7"/>
  <c r="Y595" i="7"/>
  <c r="AU595" i="7"/>
  <c r="AX417" i="7"/>
  <c r="AH350" i="7"/>
  <c r="H596" i="7"/>
  <c r="AC595" i="7"/>
  <c r="BA595" i="7"/>
  <c r="I351" i="7"/>
  <c r="AP417" i="7"/>
  <c r="BC350" i="7"/>
  <c r="AI595" i="7"/>
  <c r="AY350" i="7"/>
  <c r="BD417" i="7"/>
  <c r="AH595" i="7"/>
  <c r="BB350" i="7"/>
  <c r="AZ417" i="7"/>
  <c r="AW595" i="7"/>
  <c r="AF595" i="7"/>
  <c r="AV417" i="7"/>
  <c r="AU417" i="7"/>
  <c r="AJ595" i="7"/>
  <c r="AB350" i="7"/>
  <c r="AG350" i="7"/>
  <c r="S416" i="7"/>
  <c r="D596" i="7"/>
  <c r="BA350" i="7"/>
  <c r="AF417" i="7"/>
  <c r="AR417" i="7"/>
  <c r="Y417" i="7"/>
  <c r="BB417" i="7"/>
  <c r="AO417" i="7"/>
  <c r="AK417" i="7"/>
  <c r="I596" i="7"/>
  <c r="AM417" i="7"/>
  <c r="AP350" i="7"/>
  <c r="AH417" i="7"/>
  <c r="J351" i="7"/>
  <c r="AN417" i="7"/>
  <c r="AN350" i="7"/>
  <c r="W417" i="7"/>
  <c r="AL417" i="7"/>
  <c r="AJ350" i="7"/>
  <c r="AV595" i="7"/>
  <c r="AE350" i="7"/>
  <c r="AI350" i="7"/>
  <c r="AT417" i="7"/>
  <c r="AA350" i="7"/>
  <c r="Z595" i="7"/>
  <c r="AO350" i="7"/>
  <c r="D418" i="7"/>
  <c r="AW350" i="7"/>
  <c r="BC595" i="7"/>
  <c r="S349" i="7"/>
  <c r="F418" i="7"/>
  <c r="AQ350" i="7"/>
  <c r="AE595" i="7"/>
  <c r="AL595" i="7"/>
  <c r="AJ417" i="7"/>
  <c r="J596" i="7"/>
  <c r="AA417" i="7"/>
  <c r="AB595" i="7"/>
  <c r="AX595" i="7"/>
  <c r="AD417" i="7"/>
  <c r="AW417" i="7"/>
  <c r="S348" i="7"/>
  <c r="S593" i="7"/>
  <c r="AV350" i="7"/>
  <c r="S415" i="7"/>
  <c r="BD350" i="7"/>
  <c r="BA417" i="7"/>
  <c r="AC350" i="7"/>
  <c r="AR350" i="7"/>
  <c r="BE350" i="7"/>
  <c r="BC417" i="7"/>
  <c r="AZ595" i="7"/>
  <c r="AF350" i="7"/>
  <c r="AQ595" i="7"/>
  <c r="X350" i="7"/>
  <c r="AY595" i="7"/>
  <c r="S594" i="7"/>
  <c r="AR595" i="7"/>
  <c r="S720" i="7"/>
  <c r="AU350" i="7"/>
  <c r="AS678" i="7" l="1"/>
  <c r="U109" i="8"/>
  <c r="I108" i="8"/>
  <c r="B420" i="7"/>
  <c r="B598" i="7"/>
  <c r="AG677" i="7"/>
  <c r="AS65" i="7"/>
  <c r="BE716" i="7"/>
  <c r="AO692" i="7"/>
  <c r="AO35" i="7"/>
  <c r="AZ691" i="7"/>
  <c r="AJ596" i="7"/>
  <c r="AW351" i="7"/>
  <c r="BA596" i="7"/>
  <c r="AN596" i="7"/>
  <c r="AV596" i="7"/>
  <c r="AJ418" i="7"/>
  <c r="AD596" i="7"/>
  <c r="H352" i="7"/>
  <c r="X418" i="7"/>
  <c r="S350" i="7"/>
  <c r="X351" i="7"/>
  <c r="AW418" i="7"/>
  <c r="F352" i="7"/>
  <c r="AN351" i="7"/>
  <c r="AN418" i="7"/>
  <c r="BC596" i="7"/>
  <c r="D419" i="7"/>
  <c r="F597" i="7"/>
  <c r="AR418" i="7"/>
  <c r="AM351" i="7"/>
  <c r="AX596" i="7"/>
  <c r="AQ418" i="7"/>
  <c r="W418" i="7"/>
  <c r="AZ596" i="7"/>
  <c r="AL418" i="7"/>
  <c r="V351" i="7"/>
  <c r="W351" i="7"/>
  <c r="Y418" i="7"/>
  <c r="J419" i="7"/>
  <c r="AV418" i="7"/>
  <c r="J597" i="7"/>
  <c r="BC418" i="7"/>
  <c r="AY418" i="7"/>
  <c r="AA596" i="7"/>
  <c r="H597" i="7"/>
  <c r="D352" i="7"/>
  <c r="AO351" i="7"/>
  <c r="D597" i="7"/>
  <c r="AJ351" i="7"/>
  <c r="AL351" i="7"/>
  <c r="AU351" i="7"/>
  <c r="AT351" i="7"/>
  <c r="I597" i="7"/>
  <c r="AH596" i="7"/>
  <c r="AX418" i="7"/>
  <c r="AD418" i="7"/>
  <c r="AK596" i="7"/>
  <c r="AH418" i="7"/>
  <c r="BA418" i="7"/>
  <c r="J352" i="7"/>
  <c r="BE596" i="7"/>
  <c r="AS418" i="7"/>
  <c r="AT596" i="7"/>
  <c r="Z351" i="7"/>
  <c r="AR596" i="7"/>
  <c r="Y596" i="7"/>
  <c r="AS596" i="7"/>
  <c r="AH351" i="7"/>
  <c r="AZ351" i="7"/>
  <c r="H419" i="7"/>
  <c r="F419" i="7"/>
  <c r="AZ418" i="7"/>
  <c r="BB596" i="7"/>
  <c r="BD418" i="7"/>
  <c r="AI418" i="7"/>
  <c r="AL596" i="7"/>
  <c r="AC596" i="7"/>
  <c r="AQ596" i="7"/>
  <c r="BD351" i="7"/>
  <c r="BE418" i="7"/>
  <c r="AP418" i="7"/>
  <c r="AM596" i="7"/>
  <c r="AB418" i="7"/>
  <c r="AE418" i="7"/>
  <c r="AY351" i="7"/>
  <c r="AP351" i="7"/>
  <c r="AT418" i="7"/>
  <c r="AD351" i="7"/>
  <c r="AO596" i="7"/>
  <c r="AQ351" i="7"/>
  <c r="AB351" i="7"/>
  <c r="AE351" i="7"/>
  <c r="S417" i="7"/>
  <c r="AP596" i="7"/>
  <c r="W596" i="7"/>
  <c r="AE596" i="7"/>
  <c r="AG351" i="7"/>
  <c r="I352" i="7"/>
  <c r="BA351" i="7"/>
  <c r="BB418" i="7"/>
  <c r="AM418" i="7"/>
  <c r="AI351" i="7"/>
  <c r="AF596" i="7"/>
  <c r="AU418" i="7"/>
  <c r="AG596" i="7"/>
  <c r="X596" i="7"/>
  <c r="AF351" i="7"/>
  <c r="BB351" i="7"/>
  <c r="AB596" i="7"/>
  <c r="AO418" i="7"/>
  <c r="AS351" i="7"/>
  <c r="AK351" i="7"/>
  <c r="Z596" i="7"/>
  <c r="AU596" i="7"/>
  <c r="AW596" i="7"/>
  <c r="AC351" i="7"/>
  <c r="AV351" i="7"/>
  <c r="BD596" i="7"/>
  <c r="I419" i="7"/>
  <c r="BC351" i="7"/>
  <c r="Y351" i="7"/>
  <c r="AG418" i="7"/>
  <c r="Z418" i="7"/>
  <c r="S595" i="7"/>
  <c r="V596" i="7"/>
  <c r="AK418" i="7"/>
  <c r="AF418" i="7"/>
  <c r="S716" i="7"/>
  <c r="AI596" i="7"/>
  <c r="BE351" i="7"/>
  <c r="AC418" i="7"/>
  <c r="AR351" i="7"/>
  <c r="AY596" i="7"/>
  <c r="AA351" i="7"/>
  <c r="AX351" i="7"/>
  <c r="V418" i="7"/>
  <c r="AA418" i="7"/>
  <c r="U110" i="8" l="1"/>
  <c r="I109" i="8"/>
  <c r="W71" i="7"/>
  <c r="W723" i="7" s="1"/>
  <c r="X71" i="7" s="1"/>
  <c r="X723" i="7" s="1"/>
  <c r="Y71" i="7" s="1"/>
  <c r="Y723" i="7" s="1"/>
  <c r="Z71" i="7" s="1"/>
  <c r="Z723" i="7" s="1"/>
  <c r="AA71" i="7" s="1"/>
  <c r="AA723" i="7" s="1"/>
  <c r="AB71" i="7" s="1"/>
  <c r="AB723" i="7" s="1"/>
  <c r="AC71" i="7" s="1"/>
  <c r="AC723" i="7" s="1"/>
  <c r="AD71" i="7" s="1"/>
  <c r="AD723" i="7" s="1"/>
  <c r="AE71" i="7" s="1"/>
  <c r="AE723" i="7" s="1"/>
  <c r="AF71" i="7" s="1"/>
  <c r="AF723" i="7" s="1"/>
  <c r="AG71" i="7" s="1"/>
  <c r="AG723" i="7" s="1"/>
  <c r="AH71" i="7" s="1"/>
  <c r="AH723" i="7" s="1"/>
  <c r="AI71" i="7" s="1"/>
  <c r="AI723" i="7" s="1"/>
  <c r="AJ71" i="7" s="1"/>
  <c r="AJ723" i="7" s="1"/>
  <c r="AK71" i="7" s="1"/>
  <c r="AK723" i="7" s="1"/>
  <c r="AL71" i="7" s="1"/>
  <c r="AL723" i="7" s="1"/>
  <c r="AM71" i="7" s="1"/>
  <c r="AM723" i="7" s="1"/>
  <c r="AN71" i="7" s="1"/>
  <c r="AN723" i="7" s="1"/>
  <c r="AO71" i="7" s="1"/>
  <c r="AO723" i="7" s="1"/>
  <c r="AP71" i="7" s="1"/>
  <c r="AP723" i="7" s="1"/>
  <c r="AQ71" i="7" s="1"/>
  <c r="AQ723" i="7" s="1"/>
  <c r="AR71" i="7" s="1"/>
  <c r="AR723" i="7" s="1"/>
  <c r="AS71" i="7" s="1"/>
  <c r="AS723" i="7" s="1"/>
  <c r="AT71" i="7" s="1"/>
  <c r="AT723" i="7" s="1"/>
  <c r="AU71" i="7" s="1"/>
  <c r="AU723" i="7" s="1"/>
  <c r="AV71" i="7" s="1"/>
  <c r="AV723" i="7" s="1"/>
  <c r="AW71" i="7" s="1"/>
  <c r="AW723" i="7" s="1"/>
  <c r="AX71" i="7" s="1"/>
  <c r="AX723" i="7" s="1"/>
  <c r="AY71" i="7" s="1"/>
  <c r="AY723" i="7" s="1"/>
  <c r="AZ71" i="7" s="1"/>
  <c r="AZ723" i="7" s="1"/>
  <c r="BA71" i="7" s="1"/>
  <c r="BA723" i="7" s="1"/>
  <c r="BB71" i="7" s="1"/>
  <c r="BB723" i="7" s="1"/>
  <c r="BC71" i="7" s="1"/>
  <c r="BC723" i="7" s="1"/>
  <c r="BD71" i="7" s="1"/>
  <c r="BD723" i="7" s="1"/>
  <c r="BE71" i="7" s="1"/>
  <c r="BE723" i="7" s="1"/>
  <c r="B421" i="7"/>
  <c r="B599" i="7"/>
  <c r="AH25" i="7"/>
  <c r="AT26" i="7"/>
  <c r="AS717" i="7"/>
  <c r="AP40" i="7"/>
  <c r="AO687" i="7"/>
  <c r="BA39" i="7"/>
  <c r="S418" i="7"/>
  <c r="AY352" i="7"/>
  <c r="AH352" i="7"/>
  <c r="J353" i="7"/>
  <c r="AF597" i="7"/>
  <c r="AY419" i="7"/>
  <c r="AM597" i="7"/>
  <c r="AZ597" i="7"/>
  <c r="BE597" i="7"/>
  <c r="AD352" i="7"/>
  <c r="Z419" i="7"/>
  <c r="AQ352" i="7"/>
  <c r="AE352" i="7"/>
  <c r="D353" i="7"/>
  <c r="AN597" i="7"/>
  <c r="D420" i="7"/>
  <c r="AH419" i="7"/>
  <c r="Y597" i="7"/>
  <c r="AB352" i="7"/>
  <c r="AO597" i="7"/>
  <c r="AS419" i="7"/>
  <c r="AE597" i="7"/>
  <c r="AY597" i="7"/>
  <c r="BC352" i="7"/>
  <c r="W352" i="7"/>
  <c r="AS597" i="7"/>
  <c r="AU352" i="7"/>
  <c r="AM419" i="7"/>
  <c r="BB352" i="7"/>
  <c r="AV597" i="7"/>
  <c r="I420" i="7"/>
  <c r="AJ419" i="7"/>
  <c r="Z597" i="7"/>
  <c r="AB419" i="7"/>
  <c r="I353" i="7"/>
  <c r="S723" i="7"/>
  <c r="J598" i="7"/>
  <c r="AG419" i="7"/>
  <c r="AT352" i="7"/>
  <c r="D598" i="7"/>
  <c r="AC352" i="7"/>
  <c r="AL419" i="7"/>
  <c r="AA597" i="7"/>
  <c r="W419" i="7"/>
  <c r="AW419" i="7"/>
  <c r="V352" i="7"/>
  <c r="X419" i="7"/>
  <c r="AL352" i="7"/>
  <c r="AC419" i="7"/>
  <c r="AO419" i="7"/>
  <c r="AQ419" i="7"/>
  <c r="X597" i="7"/>
  <c r="AM352" i="7"/>
  <c r="AG597" i="7"/>
  <c r="AR597" i="7"/>
  <c r="AX352" i="7"/>
  <c r="AL597" i="7"/>
  <c r="AU419" i="7"/>
  <c r="AX419" i="7"/>
  <c r="AF352" i="7"/>
  <c r="AA352" i="7"/>
  <c r="AQ597" i="7"/>
  <c r="H598" i="7"/>
  <c r="AB597" i="7"/>
  <c r="AA419" i="7"/>
  <c r="AJ597" i="7"/>
  <c r="AU597" i="7"/>
  <c r="Y419" i="7"/>
  <c r="BA419" i="7"/>
  <c r="Z352" i="7"/>
  <c r="BA352" i="7"/>
  <c r="BB597" i="7"/>
  <c r="V597" i="7"/>
  <c r="BC597" i="7"/>
  <c r="AO352" i="7"/>
  <c r="AJ352" i="7"/>
  <c r="AK419" i="7"/>
  <c r="AI419" i="7"/>
  <c r="AK597" i="7"/>
  <c r="X352" i="7"/>
  <c r="AT597" i="7"/>
  <c r="BA597" i="7"/>
  <c r="AS352" i="7"/>
  <c r="F353" i="7"/>
  <c r="AR419" i="7"/>
  <c r="V419" i="7"/>
  <c r="AP597" i="7"/>
  <c r="AZ419" i="7"/>
  <c r="AZ352" i="7"/>
  <c r="AN419" i="7"/>
  <c r="AW352" i="7"/>
  <c r="AD419" i="7"/>
  <c r="AC597" i="7"/>
  <c r="AV419" i="7"/>
  <c r="AI597" i="7"/>
  <c r="BB419" i="7"/>
  <c r="AH597" i="7"/>
  <c r="S596" i="7"/>
  <c r="AN352" i="7"/>
  <c r="AR352" i="7"/>
  <c r="AW597" i="7"/>
  <c r="I598" i="7"/>
  <c r="AG352" i="7"/>
  <c r="AP352" i="7"/>
  <c r="Y352" i="7"/>
  <c r="AE419" i="7"/>
  <c r="AX597" i="7"/>
  <c r="W597" i="7"/>
  <c r="BE352" i="7"/>
  <c r="J420" i="7"/>
  <c r="AP419" i="7"/>
  <c r="BD352" i="7"/>
  <c r="F598" i="7"/>
  <c r="BC419" i="7"/>
  <c r="F420" i="7"/>
  <c r="S351" i="7"/>
  <c r="AV352" i="7"/>
  <c r="H420" i="7"/>
  <c r="H353" i="7"/>
  <c r="AD597" i="7"/>
  <c r="AF419" i="7"/>
  <c r="BD419" i="7"/>
  <c r="BD597" i="7"/>
  <c r="AI352" i="7"/>
  <c r="AK352" i="7"/>
  <c r="AT419" i="7"/>
  <c r="BE419" i="7"/>
  <c r="AT678" i="7" l="1"/>
  <c r="U111" i="8"/>
  <c r="I110" i="8"/>
  <c r="B422" i="7"/>
  <c r="B600" i="7"/>
  <c r="AH677" i="7"/>
  <c r="AT65" i="7"/>
  <c r="BA691" i="7"/>
  <c r="AP692" i="7"/>
  <c r="AP35" i="7"/>
  <c r="AJ353" i="7"/>
  <c r="X420" i="7"/>
  <c r="AH598" i="7"/>
  <c r="AU598" i="7"/>
  <c r="BC598" i="7"/>
  <c r="Z598" i="7"/>
  <c r="BE353" i="7"/>
  <c r="Y420" i="7"/>
  <c r="BA598" i="7"/>
  <c r="S352" i="7"/>
  <c r="AH420" i="7"/>
  <c r="AQ353" i="7"/>
  <c r="AK420" i="7"/>
  <c r="AX598" i="7"/>
  <c r="S419" i="7"/>
  <c r="AT353" i="7"/>
  <c r="AD353" i="7"/>
  <c r="AU353" i="7"/>
  <c r="AQ420" i="7"/>
  <c r="AF353" i="7"/>
  <c r="BE598" i="7"/>
  <c r="AV353" i="7"/>
  <c r="AM598" i="7"/>
  <c r="AS353" i="7"/>
  <c r="S597" i="7"/>
  <c r="AE353" i="7"/>
  <c r="AZ598" i="7"/>
  <c r="I599" i="7"/>
  <c r="AR420" i="7"/>
  <c r="F421" i="7"/>
  <c r="AD598" i="7"/>
  <c r="AI420" i="7"/>
  <c r="AB353" i="7"/>
  <c r="AV598" i="7"/>
  <c r="BB353" i="7"/>
  <c r="AS598" i="7"/>
  <c r="AT420" i="7"/>
  <c r="H354" i="7"/>
  <c r="Z420" i="7"/>
  <c r="W598" i="7"/>
  <c r="AF598" i="7"/>
  <c r="AP598" i="7"/>
  <c r="W420" i="7"/>
  <c r="AV420" i="7"/>
  <c r="AH353" i="7"/>
  <c r="AE420" i="7"/>
  <c r="AZ420" i="7"/>
  <c r="X353" i="7"/>
  <c r="F354" i="7"/>
  <c r="AC353" i="7"/>
  <c r="AX353" i="7"/>
  <c r="I421" i="7"/>
  <c r="BD598" i="7"/>
  <c r="H421" i="7"/>
  <c r="J599" i="7"/>
  <c r="BA353" i="7"/>
  <c r="Z353" i="7"/>
  <c r="AK598" i="7"/>
  <c r="AY420" i="7"/>
  <c r="AC598" i="7"/>
  <c r="AJ420" i="7"/>
  <c r="D354" i="7"/>
  <c r="AR353" i="7"/>
  <c r="AI598" i="7"/>
  <c r="AK353" i="7"/>
  <c r="BE420" i="7"/>
  <c r="BA420" i="7"/>
  <c r="J421" i="7"/>
  <c r="AB598" i="7"/>
  <c r="AN353" i="7"/>
  <c r="AE598" i="7"/>
  <c r="AJ598" i="7"/>
  <c r="AY598" i="7"/>
  <c r="AA420" i="7"/>
  <c r="AN598" i="7"/>
  <c r="AW420" i="7"/>
  <c r="D599" i="7"/>
  <c r="V598" i="7"/>
  <c r="AW598" i="7"/>
  <c r="AL353" i="7"/>
  <c r="BC420" i="7"/>
  <c r="AO420" i="7"/>
  <c r="AU420" i="7"/>
  <c r="Y353" i="7"/>
  <c r="AB420" i="7"/>
  <c r="D421" i="7"/>
  <c r="AA353" i="7"/>
  <c r="BD353" i="7"/>
  <c r="AP420" i="7"/>
  <c r="Y598" i="7"/>
  <c r="AL420" i="7"/>
  <c r="AG353" i="7"/>
  <c r="AY353" i="7"/>
  <c r="BB598" i="7"/>
  <c r="AT598" i="7"/>
  <c r="BD420" i="7"/>
  <c r="J354" i="7"/>
  <c r="AO353" i="7"/>
  <c r="W353" i="7"/>
  <c r="V420" i="7"/>
  <c r="I354" i="7"/>
  <c r="H599" i="7"/>
  <c r="AF420" i="7"/>
  <c r="X598" i="7"/>
  <c r="AW353" i="7"/>
  <c r="AQ598" i="7"/>
  <c r="AG420" i="7"/>
  <c r="AP353" i="7"/>
  <c r="BC353" i="7"/>
  <c r="AR598" i="7"/>
  <c r="BB420" i="7"/>
  <c r="AS420" i="7"/>
  <c r="AI353" i="7"/>
  <c r="AN420" i="7"/>
  <c r="AC420" i="7"/>
  <c r="AX420" i="7"/>
  <c r="AL598" i="7"/>
  <c r="AM353" i="7"/>
  <c r="AM420" i="7"/>
  <c r="AZ353" i="7"/>
  <c r="V353" i="7"/>
  <c r="AA598" i="7"/>
  <c r="F599" i="7"/>
  <c r="AG598" i="7"/>
  <c r="AO598" i="7"/>
  <c r="AD420" i="7"/>
  <c r="U112" i="8" l="1"/>
  <c r="I111" i="8"/>
  <c r="B423" i="7"/>
  <c r="B601" i="7"/>
  <c r="AI25" i="7"/>
  <c r="AU26" i="7"/>
  <c r="AT717" i="7"/>
  <c r="BB39" i="7"/>
  <c r="AQ40" i="7"/>
  <c r="AP687" i="7"/>
  <c r="S420" i="7"/>
  <c r="AU599" i="7"/>
  <c r="AZ354" i="7"/>
  <c r="BD599" i="7"/>
  <c r="F355" i="7"/>
  <c r="BE354" i="7"/>
  <c r="AC599" i="7"/>
  <c r="D422" i="7"/>
  <c r="AV421" i="7"/>
  <c r="AR421" i="7"/>
  <c r="V421" i="7"/>
  <c r="AF599" i="7"/>
  <c r="Y599" i="7"/>
  <c r="AP354" i="7"/>
  <c r="I422" i="7"/>
  <c r="J422" i="7"/>
  <c r="I355" i="7"/>
  <c r="AG354" i="7"/>
  <c r="AN354" i="7"/>
  <c r="AG421" i="7"/>
  <c r="AK421" i="7"/>
  <c r="I600" i="7"/>
  <c r="BB354" i="7"/>
  <c r="S598" i="7"/>
  <c r="W354" i="7"/>
  <c r="AE599" i="7"/>
  <c r="X599" i="7"/>
  <c r="AL354" i="7"/>
  <c r="AA599" i="7"/>
  <c r="AJ354" i="7"/>
  <c r="V354" i="7"/>
  <c r="AT421" i="7"/>
  <c r="V599" i="7"/>
  <c r="AH421" i="7"/>
  <c r="F422" i="7"/>
  <c r="AS354" i="7"/>
  <c r="AS599" i="7"/>
  <c r="H422" i="7"/>
  <c r="AD599" i="7"/>
  <c r="AT354" i="7"/>
  <c r="H355" i="7"/>
  <c r="AP599" i="7"/>
  <c r="AW421" i="7"/>
  <c r="AJ421" i="7"/>
  <c r="J600" i="7"/>
  <c r="AK354" i="7"/>
  <c r="AL599" i="7"/>
  <c r="AA421" i="7"/>
  <c r="AU421" i="7"/>
  <c r="AB354" i="7"/>
  <c r="BA421" i="7"/>
  <c r="AN599" i="7"/>
  <c r="AH599" i="7"/>
  <c r="AC421" i="7"/>
  <c r="AM354" i="7"/>
  <c r="AS421" i="7"/>
  <c r="AQ421" i="7"/>
  <c r="H600" i="7"/>
  <c r="BA599" i="7"/>
  <c r="AI354" i="7"/>
  <c r="BC421" i="7"/>
  <c r="AE421" i="7"/>
  <c r="AR599" i="7"/>
  <c r="Y421" i="7"/>
  <c r="AY599" i="7"/>
  <c r="AQ599" i="7"/>
  <c r="BC599" i="7"/>
  <c r="AW354" i="7"/>
  <c r="S353" i="7"/>
  <c r="AX599" i="7"/>
  <c r="X354" i="7"/>
  <c r="AT599" i="7"/>
  <c r="AL421" i="7"/>
  <c r="AM599" i="7"/>
  <c r="J355" i="7"/>
  <c r="AF421" i="7"/>
  <c r="AA354" i="7"/>
  <c r="AJ599" i="7"/>
  <c r="AI599" i="7"/>
  <c r="Y354" i="7"/>
  <c r="Z421" i="7"/>
  <c r="Z354" i="7"/>
  <c r="BD354" i="7"/>
  <c r="AX354" i="7"/>
  <c r="AE354" i="7"/>
  <c r="AH354" i="7"/>
  <c r="AB421" i="7"/>
  <c r="BD421" i="7"/>
  <c r="X421" i="7"/>
  <c r="AG599" i="7"/>
  <c r="BC354" i="7"/>
  <c r="AZ421" i="7"/>
  <c r="AF354" i="7"/>
  <c r="AO354" i="7"/>
  <c r="AC354" i="7"/>
  <c r="F600" i="7"/>
  <c r="AM421" i="7"/>
  <c r="W421" i="7"/>
  <c r="BB421" i="7"/>
  <c r="AW599" i="7"/>
  <c r="AV599" i="7"/>
  <c r="AY421" i="7"/>
  <c r="BB599" i="7"/>
  <c r="BE421" i="7"/>
  <c r="AU354" i="7"/>
  <c r="AD421" i="7"/>
  <c r="BE599" i="7"/>
  <c r="AQ354" i="7"/>
  <c r="D355" i="7"/>
  <c r="AP421" i="7"/>
  <c r="AB599" i="7"/>
  <c r="AX421" i="7"/>
  <c r="Z599" i="7"/>
  <c r="AN421" i="7"/>
  <c r="AI421" i="7"/>
  <c r="AO599" i="7"/>
  <c r="AY354" i="7"/>
  <c r="AV354" i="7"/>
  <c r="BA354" i="7"/>
  <c r="AZ599" i="7"/>
  <c r="AR354" i="7"/>
  <c r="AK599" i="7"/>
  <c r="D600" i="7"/>
  <c r="W599" i="7"/>
  <c r="AO421" i="7"/>
  <c r="AD354" i="7"/>
  <c r="AU678" i="7" l="1"/>
  <c r="U113" i="8"/>
  <c r="I112" i="8"/>
  <c r="B424" i="7"/>
  <c r="B602" i="7"/>
  <c r="AI677" i="7"/>
  <c r="AU65" i="7"/>
  <c r="AQ692" i="7"/>
  <c r="AQ35" i="7"/>
  <c r="BB691" i="7"/>
  <c r="AN355" i="7"/>
  <c r="H601" i="7"/>
  <c r="I423" i="7"/>
  <c r="S599" i="7"/>
  <c r="AN422" i="7"/>
  <c r="AR355" i="7"/>
  <c r="AF600" i="7"/>
  <c r="AG600" i="7"/>
  <c r="D601" i="7"/>
  <c r="BB355" i="7"/>
  <c r="AM600" i="7"/>
  <c r="AA600" i="7"/>
  <c r="X600" i="7"/>
  <c r="AI600" i="7"/>
  <c r="AL600" i="7"/>
  <c r="AS600" i="7"/>
  <c r="AZ422" i="7"/>
  <c r="AY355" i="7"/>
  <c r="Z355" i="7"/>
  <c r="AP422" i="7"/>
  <c r="V600" i="7"/>
  <c r="AF422" i="7"/>
  <c r="AH355" i="7"/>
  <c r="J601" i="7"/>
  <c r="BC600" i="7"/>
  <c r="AY422" i="7"/>
  <c r="I601" i="7"/>
  <c r="BD355" i="7"/>
  <c r="AE422" i="7"/>
  <c r="AB422" i="7"/>
  <c r="J356" i="7"/>
  <c r="H423" i="7"/>
  <c r="Y355" i="7"/>
  <c r="BD600" i="7"/>
  <c r="S421" i="7"/>
  <c r="D423" i="7"/>
  <c r="AG422" i="7"/>
  <c r="AA355" i="7"/>
  <c r="AC422" i="7"/>
  <c r="X422" i="7"/>
  <c r="AJ600" i="7"/>
  <c r="AV600" i="7"/>
  <c r="AH422" i="7"/>
  <c r="AT422" i="7"/>
  <c r="Z600" i="7"/>
  <c r="AP355" i="7"/>
  <c r="AR422" i="7"/>
  <c r="AC355" i="7"/>
  <c r="W600" i="7"/>
  <c r="AY600" i="7"/>
  <c r="AD600" i="7"/>
  <c r="J423" i="7"/>
  <c r="Y600" i="7"/>
  <c r="Y422" i="7"/>
  <c r="D356" i="7"/>
  <c r="AD422" i="7"/>
  <c r="AN600" i="7"/>
  <c r="AV422" i="7"/>
  <c r="V422" i="7"/>
  <c r="BB600" i="7"/>
  <c r="W422" i="7"/>
  <c r="AZ600" i="7"/>
  <c r="AG355" i="7"/>
  <c r="AM422" i="7"/>
  <c r="AJ355" i="7"/>
  <c r="AU422" i="7"/>
  <c r="BE600" i="7"/>
  <c r="Z422" i="7"/>
  <c r="AW355" i="7"/>
  <c r="AK355" i="7"/>
  <c r="AV355" i="7"/>
  <c r="AA422" i="7"/>
  <c r="BB422" i="7"/>
  <c r="AF355" i="7"/>
  <c r="BD422" i="7"/>
  <c r="AQ600" i="7"/>
  <c r="AO600" i="7"/>
  <c r="AL422" i="7"/>
  <c r="F601" i="7"/>
  <c r="AI422" i="7"/>
  <c r="BE355" i="7"/>
  <c r="AQ355" i="7"/>
  <c r="BC422" i="7"/>
  <c r="BA600" i="7"/>
  <c r="AX600" i="7"/>
  <c r="H356" i="7"/>
  <c r="W355" i="7"/>
  <c r="AX355" i="7"/>
  <c r="AB355" i="7"/>
  <c r="AT600" i="7"/>
  <c r="AC600" i="7"/>
  <c r="AH600" i="7"/>
  <c r="AP600" i="7"/>
  <c r="AB600" i="7"/>
  <c r="V355" i="7"/>
  <c r="I356" i="7"/>
  <c r="F423" i="7"/>
  <c r="AQ422" i="7"/>
  <c r="AK422" i="7"/>
  <c r="AO355" i="7"/>
  <c r="BE422" i="7"/>
  <c r="BA422" i="7"/>
  <c r="S354" i="7"/>
  <c r="AJ422" i="7"/>
  <c r="AU355" i="7"/>
  <c r="AS422" i="7"/>
  <c r="AW600" i="7"/>
  <c r="AE355" i="7"/>
  <c r="AM355" i="7"/>
  <c r="AR600" i="7"/>
  <c r="AE600" i="7"/>
  <c r="AU600" i="7"/>
  <c r="AZ355" i="7"/>
  <c r="AD355" i="7"/>
  <c r="AO422" i="7"/>
  <c r="BC355" i="7"/>
  <c r="X355" i="7"/>
  <c r="AX422" i="7"/>
  <c r="AT355" i="7"/>
  <c r="AK600" i="7"/>
  <c r="AS355" i="7"/>
  <c r="BA355" i="7"/>
  <c r="AL355" i="7"/>
  <c r="F356" i="7"/>
  <c r="AI355" i="7"/>
  <c r="AW422" i="7"/>
  <c r="U114" i="8" l="1"/>
  <c r="I113" i="8"/>
  <c r="B425" i="7"/>
  <c r="B603" i="7"/>
  <c r="AJ25" i="7"/>
  <c r="AV26" i="7"/>
  <c r="AU717" i="7"/>
  <c r="BC39" i="7"/>
  <c r="AR40" i="7"/>
  <c r="AQ687" i="7"/>
  <c r="AN601" i="7"/>
  <c r="AM601" i="7"/>
  <c r="AC356" i="7"/>
  <c r="AO423" i="7"/>
  <c r="AX423" i="7"/>
  <c r="J424" i="7"/>
  <c r="AV356" i="7"/>
  <c r="W601" i="7"/>
  <c r="I602" i="7"/>
  <c r="AS601" i="7"/>
  <c r="AC423" i="7"/>
  <c r="AM356" i="7"/>
  <c r="AH601" i="7"/>
  <c r="AI423" i="7"/>
  <c r="AB356" i="7"/>
  <c r="AL601" i="7"/>
  <c r="BE423" i="7"/>
  <c r="AQ601" i="7"/>
  <c r="S422" i="7"/>
  <c r="Z356" i="7"/>
  <c r="AU601" i="7"/>
  <c r="AR601" i="7"/>
  <c r="AT423" i="7"/>
  <c r="AW356" i="7"/>
  <c r="BC601" i="7"/>
  <c r="J357" i="7"/>
  <c r="AS356" i="7"/>
  <c r="AK601" i="7"/>
  <c r="AJ601" i="7"/>
  <c r="BA601" i="7"/>
  <c r="AA356" i="7"/>
  <c r="AL356" i="7"/>
  <c r="AP601" i="7"/>
  <c r="AK356" i="7"/>
  <c r="BA356" i="7"/>
  <c r="S600" i="7"/>
  <c r="AG601" i="7"/>
  <c r="AE423" i="7"/>
  <c r="AT601" i="7"/>
  <c r="D602" i="7"/>
  <c r="BE356" i="7"/>
  <c r="AB601" i="7"/>
  <c r="BC423" i="7"/>
  <c r="AY423" i="7"/>
  <c r="AV601" i="7"/>
  <c r="BD423" i="7"/>
  <c r="F424" i="7"/>
  <c r="H424" i="7"/>
  <c r="AC601" i="7"/>
  <c r="Y601" i="7"/>
  <c r="AU423" i="7"/>
  <c r="AJ356" i="7"/>
  <c r="V356" i="7"/>
  <c r="AZ423" i="7"/>
  <c r="D357" i="7"/>
  <c r="AG356" i="7"/>
  <c r="W356" i="7"/>
  <c r="BA423" i="7"/>
  <c r="H357" i="7"/>
  <c r="AQ356" i="7"/>
  <c r="V423" i="7"/>
  <c r="Z601" i="7"/>
  <c r="AX601" i="7"/>
  <c r="X601" i="7"/>
  <c r="AF601" i="7"/>
  <c r="AR423" i="7"/>
  <c r="AM423" i="7"/>
  <c r="AN423" i="7"/>
  <c r="AF356" i="7"/>
  <c r="AP356" i="7"/>
  <c r="AG423" i="7"/>
  <c r="AH356" i="7"/>
  <c r="AN356" i="7"/>
  <c r="AY356" i="7"/>
  <c r="AE356" i="7"/>
  <c r="AK423" i="7"/>
  <c r="AA601" i="7"/>
  <c r="AB423" i="7"/>
  <c r="AO356" i="7"/>
  <c r="AQ423" i="7"/>
  <c r="AO601" i="7"/>
  <c r="I424" i="7"/>
  <c r="I357" i="7"/>
  <c r="F602" i="7"/>
  <c r="AI601" i="7"/>
  <c r="S355" i="7"/>
  <c r="AZ601" i="7"/>
  <c r="BB423" i="7"/>
  <c r="AU356" i="7"/>
  <c r="AP423" i="7"/>
  <c r="AZ356" i="7"/>
  <c r="W423" i="7"/>
  <c r="AL423" i="7"/>
  <c r="AD423" i="7"/>
  <c r="AT356" i="7"/>
  <c r="D424" i="7"/>
  <c r="AF423" i="7"/>
  <c r="AS423" i="7"/>
  <c r="X356" i="7"/>
  <c r="AV423" i="7"/>
  <c r="BE601" i="7"/>
  <c r="AJ423" i="7"/>
  <c r="AE601" i="7"/>
  <c r="BC356" i="7"/>
  <c r="Y356" i="7"/>
  <c r="Z423" i="7"/>
  <c r="BD601" i="7"/>
  <c r="J602" i="7"/>
  <c r="AX356" i="7"/>
  <c r="F357" i="7"/>
  <c r="X423" i="7"/>
  <c r="AY601" i="7"/>
  <c r="AD601" i="7"/>
  <c r="AW423" i="7"/>
  <c r="Y423" i="7"/>
  <c r="AH423" i="7"/>
  <c r="AI356" i="7"/>
  <c r="BD356" i="7"/>
  <c r="BB601" i="7"/>
  <c r="AA423" i="7"/>
  <c r="H602" i="7"/>
  <c r="BB356" i="7"/>
  <c r="AD356" i="7"/>
  <c r="AR356" i="7"/>
  <c r="AW601" i="7"/>
  <c r="V601" i="7"/>
  <c r="AV678" i="7" l="1"/>
  <c r="U115" i="8"/>
  <c r="I114" i="8"/>
  <c r="B426" i="7"/>
  <c r="B604" i="7"/>
  <c r="AJ677" i="7"/>
  <c r="AV65" i="7"/>
  <c r="AR692" i="7"/>
  <c r="AR35" i="7"/>
  <c r="BC691" i="7"/>
  <c r="AY357" i="7"/>
  <c r="AC424" i="7"/>
  <c r="D425" i="7"/>
  <c r="BB357" i="7"/>
  <c r="BB602" i="7"/>
  <c r="AA357" i="7"/>
  <c r="AX357" i="7"/>
  <c r="AR602" i="7"/>
  <c r="AQ357" i="7"/>
  <c r="BA602" i="7"/>
  <c r="AB357" i="7"/>
  <c r="AZ424" i="7"/>
  <c r="AV357" i="7"/>
  <c r="X424" i="7"/>
  <c r="S601" i="7"/>
  <c r="AV424" i="7"/>
  <c r="AR424" i="7"/>
  <c r="BD602" i="7"/>
  <c r="AH424" i="7"/>
  <c r="J603" i="7"/>
  <c r="Z424" i="7"/>
  <c r="H358" i="7"/>
  <c r="AX424" i="7"/>
  <c r="AB602" i="7"/>
  <c r="D358" i="7"/>
  <c r="AH357" i="7"/>
  <c r="AG602" i="7"/>
  <c r="J425" i="7"/>
  <c r="AF424" i="7"/>
  <c r="AQ602" i="7"/>
  <c r="W357" i="7"/>
  <c r="AS602" i="7"/>
  <c r="AR357" i="7"/>
  <c r="X357" i="7"/>
  <c r="AD357" i="7"/>
  <c r="Y424" i="7"/>
  <c r="F603" i="7"/>
  <c r="BC602" i="7"/>
  <c r="AL424" i="7"/>
  <c r="F358" i="7"/>
  <c r="AK424" i="7"/>
  <c r="H603" i="7"/>
  <c r="AS357" i="7"/>
  <c r="AT357" i="7"/>
  <c r="V602" i="7"/>
  <c r="H425" i="7"/>
  <c r="AY602" i="7"/>
  <c r="AL357" i="7"/>
  <c r="BC424" i="7"/>
  <c r="BD424" i="7"/>
  <c r="AX602" i="7"/>
  <c r="S356" i="7"/>
  <c r="W602" i="7"/>
  <c r="BA357" i="7"/>
  <c r="AK357" i="7"/>
  <c r="AF357" i="7"/>
  <c r="AJ357" i="7"/>
  <c r="V424" i="7"/>
  <c r="I425" i="7"/>
  <c r="AP602" i="7"/>
  <c r="AZ357" i="7"/>
  <c r="AW424" i="7"/>
  <c r="AG424" i="7"/>
  <c r="F425" i="7"/>
  <c r="AI357" i="7"/>
  <c r="AP357" i="7"/>
  <c r="AH602" i="7"/>
  <c r="AT424" i="7"/>
  <c r="Z602" i="7"/>
  <c r="AC602" i="7"/>
  <c r="AD424" i="7"/>
  <c r="AT602" i="7"/>
  <c r="AW602" i="7"/>
  <c r="AK602" i="7"/>
  <c r="BE424" i="7"/>
  <c r="BB424" i="7"/>
  <c r="Z357" i="7"/>
  <c r="AM424" i="7"/>
  <c r="AE357" i="7"/>
  <c r="AM602" i="7"/>
  <c r="AQ424" i="7"/>
  <c r="AV602" i="7"/>
  <c r="AE424" i="7"/>
  <c r="AO602" i="7"/>
  <c r="AA602" i="7"/>
  <c r="J358" i="7"/>
  <c r="D603" i="7"/>
  <c r="Y602" i="7"/>
  <c r="W424" i="7"/>
  <c r="S423" i="7"/>
  <c r="AY424" i="7"/>
  <c r="AJ424" i="7"/>
  <c r="AP424" i="7"/>
  <c r="AJ602" i="7"/>
  <c r="AI602" i="7"/>
  <c r="Y357" i="7"/>
  <c r="BE602" i="7"/>
  <c r="AU602" i="7"/>
  <c r="BC357" i="7"/>
  <c r="AS424" i="7"/>
  <c r="AO424" i="7"/>
  <c r="BE357" i="7"/>
  <c r="I358" i="7"/>
  <c r="AE602" i="7"/>
  <c r="AN602" i="7"/>
  <c r="AO357" i="7"/>
  <c r="AL602" i="7"/>
  <c r="AN424" i="7"/>
  <c r="AB424" i="7"/>
  <c r="I603" i="7"/>
  <c r="AZ602" i="7"/>
  <c r="AW357" i="7"/>
  <c r="V357" i="7"/>
  <c r="X602" i="7"/>
  <c r="AM357" i="7"/>
  <c r="AN357" i="7"/>
  <c r="AD602" i="7"/>
  <c r="AF602" i="7"/>
  <c r="AC357" i="7"/>
  <c r="BA424" i="7"/>
  <c r="BD357" i="7"/>
  <c r="AU424" i="7"/>
  <c r="AU357" i="7"/>
  <c r="AI424" i="7"/>
  <c r="AG357" i="7"/>
  <c r="AA424" i="7"/>
  <c r="U116" i="8" l="1"/>
  <c r="I115" i="8"/>
  <c r="B427" i="7"/>
  <c r="B605" i="7"/>
  <c r="AK25" i="7"/>
  <c r="AW26" i="7"/>
  <c r="AV717" i="7"/>
  <c r="BD39" i="7"/>
  <c r="AS40" i="7"/>
  <c r="AR687" i="7"/>
  <c r="D426" i="7"/>
  <c r="BC358" i="7"/>
  <c r="AX425" i="7"/>
  <c r="AW603" i="7"/>
  <c r="BE358" i="7"/>
  <c r="AG358" i="7"/>
  <c r="AT425" i="7"/>
  <c r="AP425" i="7"/>
  <c r="AD603" i="7"/>
  <c r="AD358" i="7"/>
  <c r="AL603" i="7"/>
  <c r="AJ603" i="7"/>
  <c r="Z425" i="7"/>
  <c r="J426" i="7"/>
  <c r="AR358" i="7"/>
  <c r="AP358" i="7"/>
  <c r="F604" i="7"/>
  <c r="AA603" i="7"/>
  <c r="J359" i="7"/>
  <c r="AK358" i="7"/>
  <c r="AB603" i="7"/>
  <c r="AI425" i="7"/>
  <c r="BE603" i="7"/>
  <c r="AF603" i="7"/>
  <c r="AD425" i="7"/>
  <c r="AI603" i="7"/>
  <c r="AY603" i="7"/>
  <c r="AU603" i="7"/>
  <c r="H359" i="7"/>
  <c r="BD425" i="7"/>
  <c r="BA358" i="7"/>
  <c r="AC603" i="7"/>
  <c r="AM425" i="7"/>
  <c r="AQ358" i="7"/>
  <c r="AH425" i="7"/>
  <c r="AB358" i="7"/>
  <c r="S357" i="7"/>
  <c r="AE603" i="7"/>
  <c r="AG425" i="7"/>
  <c r="AV603" i="7"/>
  <c r="AM358" i="7"/>
  <c r="Y603" i="7"/>
  <c r="W358" i="7"/>
  <c r="W603" i="7"/>
  <c r="V358" i="7"/>
  <c r="I426" i="7"/>
  <c r="AC358" i="7"/>
  <c r="X358" i="7"/>
  <c r="AK603" i="7"/>
  <c r="AI358" i="7"/>
  <c r="X425" i="7"/>
  <c r="AS425" i="7"/>
  <c r="BB425" i="7"/>
  <c r="AN425" i="7"/>
  <c r="D604" i="7"/>
  <c r="F359" i="7"/>
  <c r="Z603" i="7"/>
  <c r="I359" i="7"/>
  <c r="AY358" i="7"/>
  <c r="BA425" i="7"/>
  <c r="AT603" i="7"/>
  <c r="I604" i="7"/>
  <c r="AO603" i="7"/>
  <c r="AU358" i="7"/>
  <c r="AE358" i="7"/>
  <c r="AL358" i="7"/>
  <c r="F426" i="7"/>
  <c r="AF358" i="7"/>
  <c r="AH603" i="7"/>
  <c r="Z358" i="7"/>
  <c r="AY425" i="7"/>
  <c r="AM603" i="7"/>
  <c r="AV358" i="7"/>
  <c r="AR603" i="7"/>
  <c r="AP603" i="7"/>
  <c r="BC425" i="7"/>
  <c r="AZ603" i="7"/>
  <c r="AV425" i="7"/>
  <c r="AO358" i="7"/>
  <c r="BD358" i="7"/>
  <c r="AU425" i="7"/>
  <c r="AJ425" i="7"/>
  <c r="AL425" i="7"/>
  <c r="AH358" i="7"/>
  <c r="AA425" i="7"/>
  <c r="Y358" i="7"/>
  <c r="X603" i="7"/>
  <c r="Y425" i="7"/>
  <c r="BD603" i="7"/>
  <c r="AS603" i="7"/>
  <c r="AT358" i="7"/>
  <c r="AQ425" i="7"/>
  <c r="AC425" i="7"/>
  <c r="AX358" i="7"/>
  <c r="H426" i="7"/>
  <c r="AA358" i="7"/>
  <c r="W425" i="7"/>
  <c r="AN603" i="7"/>
  <c r="AE425" i="7"/>
  <c r="S602" i="7"/>
  <c r="J604" i="7"/>
  <c r="AB425" i="7"/>
  <c r="S424" i="7"/>
  <c r="AQ603" i="7"/>
  <c r="BA603" i="7"/>
  <c r="D359" i="7"/>
  <c r="AG603" i="7"/>
  <c r="AF425" i="7"/>
  <c r="V603" i="7"/>
  <c r="BE425" i="7"/>
  <c r="BB358" i="7"/>
  <c r="BB603" i="7"/>
  <c r="AZ358" i="7"/>
  <c r="AR425" i="7"/>
  <c r="AS358" i="7"/>
  <c r="AJ358" i="7"/>
  <c r="AN358" i="7"/>
  <c r="AK425" i="7"/>
  <c r="V425" i="7"/>
  <c r="H604" i="7"/>
  <c r="BC603" i="7"/>
  <c r="AZ425" i="7"/>
  <c r="AX603" i="7"/>
  <c r="AO425" i="7"/>
  <c r="AW358" i="7"/>
  <c r="AW425" i="7"/>
  <c r="AW678" i="7" l="1"/>
  <c r="U117" i="8"/>
  <c r="I116" i="8"/>
  <c r="B428" i="7"/>
  <c r="B606" i="7"/>
  <c r="AK677" i="7"/>
  <c r="AW65" i="7"/>
  <c r="AS692" i="7"/>
  <c r="AS35" i="7"/>
  <c r="BD691" i="7"/>
  <c r="BD359" i="7"/>
  <c r="Z426" i="7"/>
  <c r="V426" i="7"/>
  <c r="AG604" i="7"/>
  <c r="I605" i="7"/>
  <c r="AE426" i="7"/>
  <c r="AU359" i="7"/>
  <c r="AV604" i="7"/>
  <c r="BE604" i="7"/>
  <c r="S358" i="7"/>
  <c r="H427" i="7"/>
  <c r="AN359" i="7"/>
  <c r="AP604" i="7"/>
  <c r="BA604" i="7"/>
  <c r="AP426" i="7"/>
  <c r="AW359" i="7"/>
  <c r="AY359" i="7"/>
  <c r="X426" i="7"/>
  <c r="V359" i="7"/>
  <c r="D360" i="7"/>
  <c r="AQ604" i="7"/>
  <c r="Y604" i="7"/>
  <c r="X359" i="7"/>
  <c r="AK604" i="7"/>
  <c r="AC426" i="7"/>
  <c r="F360" i="7"/>
  <c r="AA604" i="7"/>
  <c r="AS359" i="7"/>
  <c r="AY426" i="7"/>
  <c r="AH359" i="7"/>
  <c r="AX426" i="7"/>
  <c r="J605" i="7"/>
  <c r="BB604" i="7"/>
  <c r="AT426" i="7"/>
  <c r="AA359" i="7"/>
  <c r="Z359" i="7"/>
  <c r="AB359" i="7"/>
  <c r="AZ604" i="7"/>
  <c r="BE359" i="7"/>
  <c r="AW604" i="7"/>
  <c r="AF359" i="7"/>
  <c r="J427" i="7"/>
  <c r="AB604" i="7"/>
  <c r="AM604" i="7"/>
  <c r="AI604" i="7"/>
  <c r="AL359" i="7"/>
  <c r="I427" i="7"/>
  <c r="AI426" i="7"/>
  <c r="AL426" i="7"/>
  <c r="AR604" i="7"/>
  <c r="AR359" i="7"/>
  <c r="AA426" i="7"/>
  <c r="BC359" i="7"/>
  <c r="AU426" i="7"/>
  <c r="AO426" i="7"/>
  <c r="X604" i="7"/>
  <c r="BD604" i="7"/>
  <c r="AE359" i="7"/>
  <c r="Y359" i="7"/>
  <c r="F427" i="7"/>
  <c r="AD604" i="7"/>
  <c r="AG426" i="7"/>
  <c r="AO359" i="7"/>
  <c r="W604" i="7"/>
  <c r="AY604" i="7"/>
  <c r="AX604" i="7"/>
  <c r="AB426" i="7"/>
  <c r="AU604" i="7"/>
  <c r="H605" i="7"/>
  <c r="AT359" i="7"/>
  <c r="W426" i="7"/>
  <c r="BA426" i="7"/>
  <c r="AM359" i="7"/>
  <c r="Y426" i="7"/>
  <c r="AT604" i="7"/>
  <c r="AS426" i="7"/>
  <c r="AL604" i="7"/>
  <c r="AN426" i="7"/>
  <c r="D427" i="7"/>
  <c r="AC604" i="7"/>
  <c r="AF604" i="7"/>
  <c r="BB426" i="7"/>
  <c r="AO604" i="7"/>
  <c r="BE426" i="7"/>
  <c r="AZ359" i="7"/>
  <c r="H360" i="7"/>
  <c r="AV359" i="7"/>
  <c r="AC359" i="7"/>
  <c r="W359" i="7"/>
  <c r="AJ359" i="7"/>
  <c r="AD359" i="7"/>
  <c r="S425" i="7"/>
  <c r="AK426" i="7"/>
  <c r="AW426" i="7"/>
  <c r="BA359" i="7"/>
  <c r="AK359" i="7"/>
  <c r="BC426" i="7"/>
  <c r="AM426" i="7"/>
  <c r="S603" i="7"/>
  <c r="AZ426" i="7"/>
  <c r="Z604" i="7"/>
  <c r="AF426" i="7"/>
  <c r="V604" i="7"/>
  <c r="AI359" i="7"/>
  <c r="AV426" i="7"/>
  <c r="AQ359" i="7"/>
  <c r="AE604" i="7"/>
  <c r="AH604" i="7"/>
  <c r="AD426" i="7"/>
  <c r="AJ426" i="7"/>
  <c r="I360" i="7"/>
  <c r="AJ604" i="7"/>
  <c r="AP359" i="7"/>
  <c r="F605" i="7"/>
  <c r="D605" i="7"/>
  <c r="BD426" i="7"/>
  <c r="AS604" i="7"/>
  <c r="AR426" i="7"/>
  <c r="AX359" i="7"/>
  <c r="AN604" i="7"/>
  <c r="J360" i="7"/>
  <c r="AH426" i="7"/>
  <c r="BC604" i="7"/>
  <c r="AQ426" i="7"/>
  <c r="BB359" i="7"/>
  <c r="AG359" i="7"/>
  <c r="U118" i="8" l="1"/>
  <c r="I117" i="8"/>
  <c r="B429" i="7"/>
  <c r="B607" i="7"/>
  <c r="AL25" i="7"/>
  <c r="AX26" i="7"/>
  <c r="AW717" i="7"/>
  <c r="BE39" i="7"/>
  <c r="AT40" i="7"/>
  <c r="AS687" i="7"/>
  <c r="H606" i="7"/>
  <c r="AE605" i="7"/>
  <c r="AF605" i="7"/>
  <c r="BE427" i="7"/>
  <c r="AR427" i="7"/>
  <c r="AD605" i="7"/>
  <c r="BD427" i="7"/>
  <c r="BA427" i="7"/>
  <c r="W605" i="7"/>
  <c r="AQ427" i="7"/>
  <c r="AC427" i="7"/>
  <c r="AD427" i="7"/>
  <c r="D606" i="7"/>
  <c r="AB360" i="7"/>
  <c r="BB360" i="7"/>
  <c r="AJ360" i="7"/>
  <c r="AM360" i="7"/>
  <c r="AM605" i="7"/>
  <c r="AT427" i="7"/>
  <c r="AN605" i="7"/>
  <c r="X427" i="7"/>
  <c r="AR605" i="7"/>
  <c r="W360" i="7"/>
  <c r="AH605" i="7"/>
  <c r="AG360" i="7"/>
  <c r="BC427" i="7"/>
  <c r="Z427" i="7"/>
  <c r="AA605" i="7"/>
  <c r="AC605" i="7"/>
  <c r="AP360" i="7"/>
  <c r="AS360" i="7"/>
  <c r="AK605" i="7"/>
  <c r="AQ605" i="7"/>
  <c r="AU427" i="7"/>
  <c r="AK360" i="7"/>
  <c r="AL360" i="7"/>
  <c r="X605" i="7"/>
  <c r="BD360" i="7"/>
  <c r="AZ360" i="7"/>
  <c r="AK427" i="7"/>
  <c r="S604" i="7"/>
  <c r="AV605" i="7"/>
  <c r="AS605" i="7"/>
  <c r="AW360" i="7"/>
  <c r="AG605" i="7"/>
  <c r="AZ427" i="7"/>
  <c r="AY427" i="7"/>
  <c r="BA605" i="7"/>
  <c r="AG427" i="7"/>
  <c r="BC605" i="7"/>
  <c r="AT605" i="7"/>
  <c r="Y427" i="7"/>
  <c r="AO605" i="7"/>
  <c r="BD605" i="7"/>
  <c r="AA360" i="7"/>
  <c r="W427" i="7"/>
  <c r="X360" i="7"/>
  <c r="S426" i="7"/>
  <c r="AU605" i="7"/>
  <c r="BA360" i="7"/>
  <c r="I606" i="7"/>
  <c r="BE605" i="7"/>
  <c r="AT360" i="7"/>
  <c r="Y360" i="7"/>
  <c r="J606" i="7"/>
  <c r="AA427" i="7"/>
  <c r="AO427" i="7"/>
  <c r="V605" i="7"/>
  <c r="BB605" i="7"/>
  <c r="J361" i="7"/>
  <c r="AW427" i="7"/>
  <c r="AY360" i="7"/>
  <c r="AH427" i="7"/>
  <c r="F606" i="7"/>
  <c r="AS427" i="7"/>
  <c r="AB605" i="7"/>
  <c r="AJ605" i="7"/>
  <c r="AL427" i="7"/>
  <c r="Y605" i="7"/>
  <c r="Z605" i="7"/>
  <c r="AJ427" i="7"/>
  <c r="AO360" i="7"/>
  <c r="H428" i="7"/>
  <c r="F361" i="7"/>
  <c r="AX605" i="7"/>
  <c r="AP605" i="7"/>
  <c r="AW605" i="7"/>
  <c r="S359" i="7"/>
  <c r="AY605" i="7"/>
  <c r="H361" i="7"/>
  <c r="AV360" i="7"/>
  <c r="AB427" i="7"/>
  <c r="BE360" i="7"/>
  <c r="AF360" i="7"/>
  <c r="V427" i="7"/>
  <c r="AD360" i="7"/>
  <c r="D428" i="7"/>
  <c r="AZ605" i="7"/>
  <c r="AH360" i="7"/>
  <c r="F428" i="7"/>
  <c r="AX427" i="7"/>
  <c r="AF427" i="7"/>
  <c r="Z360" i="7"/>
  <c r="AN427" i="7"/>
  <c r="BB427" i="7"/>
  <c r="V360" i="7"/>
  <c r="AE427" i="7"/>
  <c r="AC360" i="7"/>
  <c r="AM427" i="7"/>
  <c r="AV427" i="7"/>
  <c r="AR360" i="7"/>
  <c r="BC360" i="7"/>
  <c r="I428" i="7"/>
  <c r="AI427" i="7"/>
  <c r="AI360" i="7"/>
  <c r="AP427" i="7"/>
  <c r="AU360" i="7"/>
  <c r="AI605" i="7"/>
  <c r="I361" i="7"/>
  <c r="AN360" i="7"/>
  <c r="AL605" i="7"/>
  <c r="D361" i="7"/>
  <c r="AX360" i="7"/>
  <c r="AE360" i="7"/>
  <c r="J428" i="7"/>
  <c r="AQ360" i="7"/>
  <c r="AX678" i="7" l="1"/>
  <c r="U119" i="8"/>
  <c r="I118" i="8"/>
  <c r="B430" i="7"/>
  <c r="B608" i="7"/>
  <c r="AL677" i="7"/>
  <c r="AX65" i="7"/>
  <c r="AT692" i="7"/>
  <c r="AT35" i="7"/>
  <c r="BE691" i="7"/>
  <c r="Y606" i="7"/>
  <c r="BB428" i="7"/>
  <c r="AV428" i="7"/>
  <c r="AR361" i="7"/>
  <c r="AW606" i="7"/>
  <c r="AG606" i="7"/>
  <c r="AE428" i="7"/>
  <c r="AS428" i="7"/>
  <c r="X428" i="7"/>
  <c r="AD428" i="7"/>
  <c r="AF606" i="7"/>
  <c r="AP361" i="7"/>
  <c r="Z428" i="7"/>
  <c r="J429" i="7"/>
  <c r="AC428" i="7"/>
  <c r="AH606" i="7"/>
  <c r="H362" i="7"/>
  <c r="AO361" i="7"/>
  <c r="V606" i="7"/>
  <c r="BC361" i="7"/>
  <c r="BE361" i="7"/>
  <c r="AV361" i="7"/>
  <c r="J362" i="7"/>
  <c r="AU361" i="7"/>
  <c r="BD361" i="7"/>
  <c r="Z606" i="7"/>
  <c r="F607" i="7"/>
  <c r="AC361" i="7"/>
  <c r="AY361" i="7"/>
  <c r="AX606" i="7"/>
  <c r="AR606" i="7"/>
  <c r="F429" i="7"/>
  <c r="AM428" i="7"/>
  <c r="D607" i="7"/>
  <c r="AW428" i="7"/>
  <c r="BE606" i="7"/>
  <c r="AE361" i="7"/>
  <c r="AG361" i="7"/>
  <c r="AB361" i="7"/>
  <c r="AD606" i="7"/>
  <c r="AP606" i="7"/>
  <c r="AN361" i="7"/>
  <c r="AZ428" i="7"/>
  <c r="AV606" i="7"/>
  <c r="AI428" i="7"/>
  <c r="AS361" i="7"/>
  <c r="W606" i="7"/>
  <c r="AJ428" i="7"/>
  <c r="I362" i="7"/>
  <c r="AU606" i="7"/>
  <c r="I429" i="7"/>
  <c r="BD606" i="7"/>
  <c r="AD361" i="7"/>
  <c r="AG428" i="7"/>
  <c r="AX428" i="7"/>
  <c r="H429" i="7"/>
  <c r="AP428" i="7"/>
  <c r="BE428" i="7"/>
  <c r="AO428" i="7"/>
  <c r="AE606" i="7"/>
  <c r="AH428" i="7"/>
  <c r="BC428" i="7"/>
  <c r="X361" i="7"/>
  <c r="V428" i="7"/>
  <c r="Z361" i="7"/>
  <c r="AK606" i="7"/>
  <c r="S360" i="7"/>
  <c r="S605" i="7"/>
  <c r="AF428" i="7"/>
  <c r="AO606" i="7"/>
  <c r="V361" i="7"/>
  <c r="AL606" i="7"/>
  <c r="AM361" i="7"/>
  <c r="AU428" i="7"/>
  <c r="AY606" i="7"/>
  <c r="AQ428" i="7"/>
  <c r="D429" i="7"/>
  <c r="AY428" i="7"/>
  <c r="AI361" i="7"/>
  <c r="F362" i="7"/>
  <c r="AX361" i="7"/>
  <c r="AQ606" i="7"/>
  <c r="H607" i="7"/>
  <c r="AK428" i="7"/>
  <c r="AN606" i="7"/>
  <c r="AZ606" i="7"/>
  <c r="AI606" i="7"/>
  <c r="J607" i="7"/>
  <c r="S691" i="7"/>
  <c r="AK361" i="7"/>
  <c r="BA428" i="7"/>
  <c r="AA606" i="7"/>
  <c r="W428" i="7"/>
  <c r="AM606" i="7"/>
  <c r="AN428" i="7"/>
  <c r="AW361" i="7"/>
  <c r="AR428" i="7"/>
  <c r="AB606" i="7"/>
  <c r="AB428" i="7"/>
  <c r="BC606" i="7"/>
  <c r="AL428" i="7"/>
  <c r="AL361" i="7"/>
  <c r="W361" i="7"/>
  <c r="AF361" i="7"/>
  <c r="AC606" i="7"/>
  <c r="AT606" i="7"/>
  <c r="Y361" i="7"/>
  <c r="AJ361" i="7"/>
  <c r="BA606" i="7"/>
  <c r="AQ361" i="7"/>
  <c r="Y428" i="7"/>
  <c r="I607" i="7"/>
  <c r="AT428" i="7"/>
  <c r="AA361" i="7"/>
  <c r="AT361" i="7"/>
  <c r="AA428" i="7"/>
  <c r="BB606" i="7"/>
  <c r="AH361" i="7"/>
  <c r="X606" i="7"/>
  <c r="BD428" i="7"/>
  <c r="D362" i="7"/>
  <c r="AS606" i="7"/>
  <c r="BA361" i="7"/>
  <c r="BB361" i="7"/>
  <c r="AJ606" i="7"/>
  <c r="AZ361" i="7"/>
  <c r="S427" i="7"/>
  <c r="U120" i="8" l="1"/>
  <c r="I119" i="8"/>
  <c r="B431" i="7"/>
  <c r="B609" i="7"/>
  <c r="AM25" i="7"/>
  <c r="AY26" i="7"/>
  <c r="AX717" i="7"/>
  <c r="AU40" i="7"/>
  <c r="AT687" i="7"/>
  <c r="AJ607" i="7"/>
  <c r="AU362" i="7"/>
  <c r="AS607" i="7"/>
  <c r="AM362" i="7"/>
  <c r="AH607" i="7"/>
  <c r="AD607" i="7"/>
  <c r="AP607" i="7"/>
  <c r="AY429" i="7"/>
  <c r="AP362" i="7"/>
  <c r="AH362" i="7"/>
  <c r="AW362" i="7"/>
  <c r="BA429" i="7"/>
  <c r="AT607" i="7"/>
  <c r="AE362" i="7"/>
  <c r="BE607" i="7"/>
  <c r="H608" i="7"/>
  <c r="BA362" i="7"/>
  <c r="H363" i="7"/>
  <c r="X607" i="7"/>
  <c r="AK362" i="7"/>
  <c r="AB362" i="7"/>
  <c r="AC607" i="7"/>
  <c r="AR429" i="7"/>
  <c r="D430" i="7"/>
  <c r="BE362" i="7"/>
  <c r="S361" i="7"/>
  <c r="AI429" i="7"/>
  <c r="BD429" i="7"/>
  <c r="AG429" i="7"/>
  <c r="AL607" i="7"/>
  <c r="AW607" i="7"/>
  <c r="V362" i="7"/>
  <c r="BA607" i="7"/>
  <c r="AL429" i="7"/>
  <c r="BB362" i="7"/>
  <c r="AC429" i="7"/>
  <c r="H430" i="7"/>
  <c r="BE429" i="7"/>
  <c r="AI362" i="7"/>
  <c r="X362" i="7"/>
  <c r="AA362" i="7"/>
  <c r="AH429" i="7"/>
  <c r="AX607" i="7"/>
  <c r="AB607" i="7"/>
  <c r="AE429" i="7"/>
  <c r="BD607" i="7"/>
  <c r="BD362" i="7"/>
  <c r="AQ362" i="7"/>
  <c r="AJ362" i="7"/>
  <c r="AN362" i="7"/>
  <c r="AE607" i="7"/>
  <c r="AQ607" i="7"/>
  <c r="AM429" i="7"/>
  <c r="Y429" i="7"/>
  <c r="AA607" i="7"/>
  <c r="D608" i="7"/>
  <c r="V429" i="7"/>
  <c r="I430" i="7"/>
  <c r="J430" i="7"/>
  <c r="F363" i="7"/>
  <c r="AF429" i="7"/>
  <c r="BB607" i="7"/>
  <c r="AZ429" i="7"/>
  <c r="AU607" i="7"/>
  <c r="BC429" i="7"/>
  <c r="AZ362" i="7"/>
  <c r="AN429" i="7"/>
  <c r="AD429" i="7"/>
  <c r="Y607" i="7"/>
  <c r="Z429" i="7"/>
  <c r="W607" i="7"/>
  <c r="V607" i="7"/>
  <c r="AV429" i="7"/>
  <c r="S428" i="7"/>
  <c r="AF362" i="7"/>
  <c r="AN607" i="7"/>
  <c r="Z362" i="7"/>
  <c r="AG362" i="7"/>
  <c r="AT429" i="7"/>
  <c r="AC362" i="7"/>
  <c r="AG607" i="7"/>
  <c r="AF607" i="7"/>
  <c r="J363" i="7"/>
  <c r="AK429" i="7"/>
  <c r="AS429" i="7"/>
  <c r="AR362" i="7"/>
  <c r="AJ429" i="7"/>
  <c r="AQ429" i="7"/>
  <c r="AT362" i="7"/>
  <c r="AY607" i="7"/>
  <c r="BB429" i="7"/>
  <c r="AB429" i="7"/>
  <c r="AD362" i="7"/>
  <c r="AO607" i="7"/>
  <c r="AW429" i="7"/>
  <c r="AO429" i="7"/>
  <c r="AO362" i="7"/>
  <c r="D363" i="7"/>
  <c r="S606" i="7"/>
  <c r="F608" i="7"/>
  <c r="AZ607" i="7"/>
  <c r="BC362" i="7"/>
  <c r="AU429" i="7"/>
  <c r="AP429" i="7"/>
  <c r="AX429" i="7"/>
  <c r="AV362" i="7"/>
  <c r="AM607" i="7"/>
  <c r="AY362" i="7"/>
  <c r="W429" i="7"/>
  <c r="AK607" i="7"/>
  <c r="AS362" i="7"/>
  <c r="J608" i="7"/>
  <c r="F430" i="7"/>
  <c r="BC607" i="7"/>
  <c r="I608" i="7"/>
  <c r="AA429" i="7"/>
  <c r="AV607" i="7"/>
  <c r="W362" i="7"/>
  <c r="AI607" i="7"/>
  <c r="AL362" i="7"/>
  <c r="I363" i="7"/>
  <c r="AX362" i="7"/>
  <c r="Y362" i="7"/>
  <c r="AR607" i="7"/>
  <c r="X429" i="7"/>
  <c r="Z607" i="7"/>
  <c r="AY678" i="7" l="1"/>
  <c r="U121" i="8"/>
  <c r="I120" i="8"/>
  <c r="B432" i="7"/>
  <c r="B610" i="7"/>
  <c r="AM677" i="7"/>
  <c r="AY65" i="7"/>
  <c r="AU692" i="7"/>
  <c r="AU35" i="7"/>
  <c r="AJ430" i="7"/>
  <c r="AJ608" i="7"/>
  <c r="AS430" i="7"/>
  <c r="AG430" i="7"/>
  <c r="AN430" i="7"/>
  <c r="AP363" i="7"/>
  <c r="Z430" i="7"/>
  <c r="AH363" i="7"/>
  <c r="BE430" i="7"/>
  <c r="AM363" i="7"/>
  <c r="AQ608" i="7"/>
  <c r="S429" i="7"/>
  <c r="BB430" i="7"/>
  <c r="AQ363" i="7"/>
  <c r="AE430" i="7"/>
  <c r="AJ363" i="7"/>
  <c r="D431" i="7"/>
  <c r="AN608" i="7"/>
  <c r="AB608" i="7"/>
  <c r="BB363" i="7"/>
  <c r="AZ608" i="7"/>
  <c r="Z363" i="7"/>
  <c r="W608" i="7"/>
  <c r="AY608" i="7"/>
  <c r="V430" i="7"/>
  <c r="BD430" i="7"/>
  <c r="Y430" i="7"/>
  <c r="AL363" i="7"/>
  <c r="AD430" i="7"/>
  <c r="BA430" i="7"/>
  <c r="AX363" i="7"/>
  <c r="AU363" i="7"/>
  <c r="AZ430" i="7"/>
  <c r="AI608" i="7"/>
  <c r="V608" i="7"/>
  <c r="V363" i="7"/>
  <c r="BA363" i="7"/>
  <c r="X608" i="7"/>
  <c r="AP430" i="7"/>
  <c r="X430" i="7"/>
  <c r="S607" i="7"/>
  <c r="AV608" i="7"/>
  <c r="AS608" i="7"/>
  <c r="AC430" i="7"/>
  <c r="AK363" i="7"/>
  <c r="AX608" i="7"/>
  <c r="AF608" i="7"/>
  <c r="AM608" i="7"/>
  <c r="AT430" i="7"/>
  <c r="BE608" i="7"/>
  <c r="AW430" i="7"/>
  <c r="AQ430" i="7"/>
  <c r="AK608" i="7"/>
  <c r="AG363" i="7"/>
  <c r="AN363" i="7"/>
  <c r="H364" i="7"/>
  <c r="I431" i="7"/>
  <c r="AB430" i="7"/>
  <c r="AX430" i="7"/>
  <c r="AG608" i="7"/>
  <c r="BC608" i="7"/>
  <c r="AA430" i="7"/>
  <c r="AI430" i="7"/>
  <c r="AH608" i="7"/>
  <c r="F609" i="7"/>
  <c r="X363" i="7"/>
  <c r="AF430" i="7"/>
  <c r="AH430" i="7"/>
  <c r="AW363" i="7"/>
  <c r="AT608" i="7"/>
  <c r="BB608" i="7"/>
  <c r="AK430" i="7"/>
  <c r="J609" i="7"/>
  <c r="F431" i="7"/>
  <c r="AV363" i="7"/>
  <c r="Y363" i="7"/>
  <c r="H609" i="7"/>
  <c r="I364" i="7"/>
  <c r="Y608" i="7"/>
  <c r="AC363" i="7"/>
  <c r="AW608" i="7"/>
  <c r="AL430" i="7"/>
  <c r="AE363" i="7"/>
  <c r="AS363" i="7"/>
  <c r="Z608" i="7"/>
  <c r="AR608" i="7"/>
  <c r="AB363" i="7"/>
  <c r="AU608" i="7"/>
  <c r="AR363" i="7"/>
  <c r="J431" i="7"/>
  <c r="AC608" i="7"/>
  <c r="BD363" i="7"/>
  <c r="AO430" i="7"/>
  <c r="AP608" i="7"/>
  <c r="AY363" i="7"/>
  <c r="D364" i="7"/>
  <c r="AF363" i="7"/>
  <c r="AT363" i="7"/>
  <c r="BC363" i="7"/>
  <c r="AV430" i="7"/>
  <c r="AZ363" i="7"/>
  <c r="BD608" i="7"/>
  <c r="AR430" i="7"/>
  <c r="AI363" i="7"/>
  <c r="D609" i="7"/>
  <c r="W430" i="7"/>
  <c r="S362" i="7"/>
  <c r="AD363" i="7"/>
  <c r="H431" i="7"/>
  <c r="J364" i="7"/>
  <c r="I609" i="7"/>
  <c r="AO363" i="7"/>
  <c r="AM430" i="7"/>
  <c r="AY430" i="7"/>
  <c r="AL608" i="7"/>
  <c r="W363" i="7"/>
  <c r="AO608" i="7"/>
  <c r="AE608" i="7"/>
  <c r="AU430" i="7"/>
  <c r="F364" i="7"/>
  <c r="AA363" i="7"/>
  <c r="BE363" i="7"/>
  <c r="AA608" i="7"/>
  <c r="AD608" i="7"/>
  <c r="BA608" i="7"/>
  <c r="BC430" i="7"/>
  <c r="I121" i="8" l="1"/>
  <c r="U122" i="8"/>
  <c r="B611" i="7"/>
  <c r="AN25" i="7"/>
  <c r="AZ26" i="7"/>
  <c r="AY717" i="7"/>
  <c r="AV40" i="7"/>
  <c r="AU687" i="7"/>
  <c r="W364" i="7"/>
  <c r="AT364" i="7"/>
  <c r="Y364" i="7"/>
  <c r="I432" i="7"/>
  <c r="AS609" i="7"/>
  <c r="Z364" i="7"/>
  <c r="I365" i="7"/>
  <c r="AB431" i="7"/>
  <c r="AX364" i="7"/>
  <c r="BD609" i="7"/>
  <c r="Y609" i="7"/>
  <c r="W609" i="7"/>
  <c r="AL431" i="7"/>
  <c r="X609" i="7"/>
  <c r="V609" i="7"/>
  <c r="BA431" i="7"/>
  <c r="AZ431" i="7"/>
  <c r="BE609" i="7"/>
  <c r="AC431" i="7"/>
  <c r="AJ364" i="7"/>
  <c r="BB431" i="7"/>
  <c r="S430" i="7"/>
  <c r="AO364" i="7"/>
  <c r="BD431" i="7"/>
  <c r="AQ609" i="7"/>
  <c r="AK609" i="7"/>
  <c r="AX431" i="7"/>
  <c r="Z431" i="7"/>
  <c r="AR431" i="7"/>
  <c r="AH609" i="7"/>
  <c r="AG364" i="7"/>
  <c r="AO431" i="7"/>
  <c r="AJ431" i="7"/>
  <c r="AQ364" i="7"/>
  <c r="F365" i="7"/>
  <c r="AY609" i="7"/>
  <c r="BD364" i="7"/>
  <c r="AQ431" i="7"/>
  <c r="AG431" i="7"/>
  <c r="AI609" i="7"/>
  <c r="AA364" i="7"/>
  <c r="BC431" i="7"/>
  <c r="AA431" i="7"/>
  <c r="AC609" i="7"/>
  <c r="BB609" i="7"/>
  <c r="AW609" i="7"/>
  <c r="AU431" i="7"/>
  <c r="V364" i="7"/>
  <c r="AV609" i="7"/>
  <c r="AE431" i="7"/>
  <c r="AX609" i="7"/>
  <c r="AP431" i="7"/>
  <c r="H610" i="7"/>
  <c r="BB364" i="7"/>
  <c r="AB609" i="7"/>
  <c r="AJ609" i="7"/>
  <c r="AF609" i="7"/>
  <c r="AV364" i="7"/>
  <c r="AD431" i="7"/>
  <c r="AM431" i="7"/>
  <c r="AI431" i="7"/>
  <c r="AT431" i="7"/>
  <c r="AH364" i="7"/>
  <c r="BC609" i="7"/>
  <c r="AA609" i="7"/>
  <c r="BA609" i="7"/>
  <c r="AN431" i="7"/>
  <c r="J365" i="7"/>
  <c r="AY364" i="7"/>
  <c r="AE364" i="7"/>
  <c r="AT609" i="7"/>
  <c r="AR609" i="7"/>
  <c r="AL364" i="7"/>
  <c r="AH431" i="7"/>
  <c r="W431" i="7"/>
  <c r="AL609" i="7"/>
  <c r="AF364" i="7"/>
  <c r="AK364" i="7"/>
  <c r="F432" i="7"/>
  <c r="AE609" i="7"/>
  <c r="AV431" i="7"/>
  <c r="S363" i="7"/>
  <c r="AD609" i="7"/>
  <c r="BA364" i="7"/>
  <c r="F610" i="7"/>
  <c r="AU609" i="7"/>
  <c r="AP609" i="7"/>
  <c r="AW364" i="7"/>
  <c r="AB364" i="7"/>
  <c r="AZ609" i="7"/>
  <c r="AP364" i="7"/>
  <c r="AM364" i="7"/>
  <c r="Z609" i="7"/>
  <c r="AC364" i="7"/>
  <c r="AO609" i="7"/>
  <c r="Y431" i="7"/>
  <c r="BE431" i="7"/>
  <c r="X364" i="7"/>
  <c r="X431" i="7"/>
  <c r="AU364" i="7"/>
  <c r="D432" i="7"/>
  <c r="AR364" i="7"/>
  <c r="AN609" i="7"/>
  <c r="AN364" i="7"/>
  <c r="AG609" i="7"/>
  <c r="AY431" i="7"/>
  <c r="D365" i="7"/>
  <c r="S608" i="7"/>
  <c r="AK431" i="7"/>
  <c r="BE364" i="7"/>
  <c r="H365" i="7"/>
  <c r="AM609" i="7"/>
  <c r="J432" i="7"/>
  <c r="J610" i="7"/>
  <c r="AF431" i="7"/>
  <c r="AS431" i="7"/>
  <c r="AS364" i="7"/>
  <c r="H432" i="7"/>
  <c r="I610" i="7"/>
  <c r="AD364" i="7"/>
  <c r="AZ364" i="7"/>
  <c r="V431" i="7"/>
  <c r="AI364" i="7"/>
  <c r="BC364" i="7"/>
  <c r="D610" i="7"/>
  <c r="AW431" i="7"/>
  <c r="AZ678" i="7" l="1"/>
  <c r="I122" i="8"/>
  <c r="U123" i="8"/>
  <c r="B612" i="7"/>
  <c r="AN677" i="7"/>
  <c r="AZ65" i="7"/>
  <c r="AV692" i="7"/>
  <c r="AV35" i="7"/>
  <c r="D434" i="7"/>
  <c r="H434" i="7"/>
  <c r="I434" i="7"/>
  <c r="J434" i="7" s="1"/>
  <c r="D436" i="7"/>
  <c r="H436" i="7"/>
  <c r="F436" i="7"/>
  <c r="F434" i="7"/>
  <c r="I436" i="7"/>
  <c r="D464" i="7"/>
  <c r="AE365" i="7"/>
  <c r="BC610" i="7"/>
  <c r="BE365" i="7"/>
  <c r="AS365" i="7"/>
  <c r="AV610" i="7"/>
  <c r="AE610" i="7"/>
  <c r="AZ610" i="7"/>
  <c r="AQ610" i="7"/>
  <c r="Z432" i="7"/>
  <c r="BC365" i="7"/>
  <c r="V365" i="7"/>
  <c r="I366" i="7"/>
  <c r="AC365" i="7"/>
  <c r="S364" i="7"/>
  <c r="V610" i="7"/>
  <c r="X610" i="7"/>
  <c r="AZ365" i="7"/>
  <c r="W432" i="7"/>
  <c r="I611" i="7"/>
  <c r="AN365" i="7"/>
  <c r="AG432" i="7"/>
  <c r="AP365" i="7"/>
  <c r="Y432" i="7"/>
  <c r="I464" i="7"/>
  <c r="AO365" i="7"/>
  <c r="AF610" i="7"/>
  <c r="AI432" i="7"/>
  <c r="H366" i="7"/>
  <c r="BD365" i="7"/>
  <c r="AY432" i="7"/>
  <c r="BA365" i="7"/>
  <c r="AY365" i="7"/>
  <c r="AR365" i="7"/>
  <c r="AW610" i="7"/>
  <c r="AA432" i="7"/>
  <c r="AT432" i="7"/>
  <c r="AJ365" i="7"/>
  <c r="AI610" i="7"/>
  <c r="AG610" i="7"/>
  <c r="AK432" i="7"/>
  <c r="AW432" i="7"/>
  <c r="AH365" i="7"/>
  <c r="BE432" i="7"/>
  <c r="AJ432" i="7"/>
  <c r="AP610" i="7"/>
  <c r="BE610" i="7"/>
  <c r="BA610" i="7"/>
  <c r="AT365" i="7"/>
  <c r="D611" i="7"/>
  <c r="AR610" i="7"/>
  <c r="AL610" i="7"/>
  <c r="AU365" i="7"/>
  <c r="AD365" i="7"/>
  <c r="D458" i="7"/>
  <c r="AS432" i="7"/>
  <c r="F611" i="7"/>
  <c r="AL432" i="7"/>
  <c r="AM365" i="7"/>
  <c r="W610" i="7"/>
  <c r="AT610" i="7"/>
  <c r="BC432" i="7"/>
  <c r="AY610" i="7"/>
  <c r="AA365" i="7"/>
  <c r="H611" i="7"/>
  <c r="AS610" i="7"/>
  <c r="F464" i="7"/>
  <c r="AB432" i="7"/>
  <c r="Y365" i="7"/>
  <c r="AN432" i="7"/>
  <c r="AC432" i="7"/>
  <c r="AM610" i="7"/>
  <c r="Z610" i="7"/>
  <c r="BD432" i="7"/>
  <c r="J464" i="7"/>
  <c r="AO610" i="7"/>
  <c r="AU432" i="7"/>
  <c r="Y610" i="7"/>
  <c r="AV365" i="7"/>
  <c r="AN610" i="7"/>
  <c r="AC610" i="7"/>
  <c r="AX610" i="7"/>
  <c r="H464" i="7"/>
  <c r="Z365" i="7"/>
  <c r="X365" i="7"/>
  <c r="AH610" i="7"/>
  <c r="AL365" i="7"/>
  <c r="AU610" i="7"/>
  <c r="AF365" i="7"/>
  <c r="AK365" i="7"/>
  <c r="AK610" i="7"/>
  <c r="AP432" i="7"/>
  <c r="H458" i="7"/>
  <c r="BB432" i="7"/>
  <c r="BB365" i="7"/>
  <c r="D366" i="7"/>
  <c r="S431" i="7"/>
  <c r="AE432" i="7"/>
  <c r="AH432" i="7"/>
  <c r="AO432" i="7"/>
  <c r="AW365" i="7"/>
  <c r="AD610" i="7"/>
  <c r="AX432" i="7"/>
  <c r="W365" i="7"/>
  <c r="BD610" i="7"/>
  <c r="BB610" i="7"/>
  <c r="F458" i="7"/>
  <c r="V432" i="7"/>
  <c r="AB365" i="7"/>
  <c r="AR432" i="7"/>
  <c r="J436" i="7"/>
  <c r="X432" i="7"/>
  <c r="AQ365" i="7"/>
  <c r="AX365" i="7"/>
  <c r="BA432" i="7"/>
  <c r="AV432" i="7"/>
  <c r="AM432" i="7"/>
  <c r="F366" i="7"/>
  <c r="AJ610" i="7"/>
  <c r="AA610" i="7"/>
  <c r="AF432" i="7"/>
  <c r="AQ432" i="7"/>
  <c r="AZ432" i="7"/>
  <c r="AI365" i="7"/>
  <c r="AB610" i="7"/>
  <c r="AG365" i="7"/>
  <c r="S609" i="7"/>
  <c r="AD432" i="7"/>
  <c r="U124" i="8" l="1"/>
  <c r="I123" i="8"/>
  <c r="B613" i="7"/>
  <c r="AO25" i="7"/>
  <c r="BA26" i="7"/>
  <c r="AZ717" i="7"/>
  <c r="AW40" i="7"/>
  <c r="AV687" i="7"/>
  <c r="H438" i="7"/>
  <c r="I438" i="7"/>
  <c r="D438" i="7"/>
  <c r="F438" i="7"/>
  <c r="J438" i="7"/>
  <c r="H612" i="7"/>
  <c r="AK464" i="7"/>
  <c r="AS464" i="7"/>
  <c r="J611" i="7"/>
  <c r="Y464" i="7"/>
  <c r="W464" i="7"/>
  <c r="AO464" i="7"/>
  <c r="I465" i="7"/>
  <c r="AJ464" i="7"/>
  <c r="F465" i="7"/>
  <c r="AF464" i="7"/>
  <c r="V464" i="7"/>
  <c r="AY464" i="7"/>
  <c r="D465" i="7"/>
  <c r="S432" i="7"/>
  <c r="AV464" i="7"/>
  <c r="AP464" i="7"/>
  <c r="H460" i="7"/>
  <c r="I367" i="7"/>
  <c r="J612" i="7"/>
  <c r="AC464" i="7"/>
  <c r="AL464" i="7"/>
  <c r="I458" i="7"/>
  <c r="AD464" i="7"/>
  <c r="I460" i="7"/>
  <c r="AM464" i="7"/>
  <c r="AU464" i="7"/>
  <c r="AT464" i="7"/>
  <c r="AR464" i="7"/>
  <c r="AE464" i="7"/>
  <c r="BE464" i="7"/>
  <c r="AB464" i="7"/>
  <c r="X464" i="7"/>
  <c r="J367" i="7"/>
  <c r="S610" i="7"/>
  <c r="I612" i="7"/>
  <c r="BD464" i="7"/>
  <c r="D460" i="7"/>
  <c r="AZ464" i="7"/>
  <c r="AQ464" i="7"/>
  <c r="AG464" i="7"/>
  <c r="J366" i="7"/>
  <c r="BA464" i="7"/>
  <c r="D367" i="7"/>
  <c r="BC464" i="7"/>
  <c r="D612" i="7"/>
  <c r="Z464" i="7"/>
  <c r="AX464" i="7"/>
  <c r="BB464" i="7"/>
  <c r="AI464" i="7"/>
  <c r="F460" i="7"/>
  <c r="AH464" i="7"/>
  <c r="F367" i="7"/>
  <c r="AW464" i="7"/>
  <c r="H465" i="7"/>
  <c r="F612" i="7"/>
  <c r="S365" i="7"/>
  <c r="AA464" i="7"/>
  <c r="H367" i="7"/>
  <c r="AN464" i="7"/>
  <c r="AV438" i="7"/>
  <c r="AA438" i="7"/>
  <c r="AK438" i="7"/>
  <c r="AC438" i="7"/>
  <c r="AN438" i="7"/>
  <c r="W438" i="7"/>
  <c r="AP438" i="7"/>
  <c r="AO438" i="7"/>
  <c r="AY438" i="7"/>
  <c r="BB438" i="7"/>
  <c r="AT438" i="7"/>
  <c r="BD438" i="7"/>
  <c r="AZ438" i="7"/>
  <c r="AI438" i="7"/>
  <c r="AB438" i="7"/>
  <c r="AG438" i="7"/>
  <c r="Y438" i="7"/>
  <c r="X438" i="7"/>
  <c r="AL438" i="7"/>
  <c r="AU438" i="7"/>
  <c r="V438" i="7"/>
  <c r="AQ438" i="7"/>
  <c r="AS438" i="7"/>
  <c r="AM438" i="7"/>
  <c r="AF438" i="7"/>
  <c r="AH438" i="7"/>
  <c r="AR438" i="7"/>
  <c r="BA438" i="7"/>
  <c r="BC438" i="7"/>
  <c r="AW438" i="7"/>
  <c r="AJ438" i="7"/>
  <c r="AX438" i="7"/>
  <c r="BE438" i="7"/>
  <c r="AE438" i="7"/>
  <c r="AD438" i="7"/>
  <c r="Z438" i="7"/>
  <c r="S438" i="7"/>
  <c r="V669" i="7" l="1"/>
  <c r="W17" i="7" s="1"/>
  <c r="W669" i="7" s="1"/>
  <c r="X17" i="7" s="1"/>
  <c r="X669" i="7" s="1"/>
  <c r="Y17" i="7" s="1"/>
  <c r="Y669" i="7" s="1"/>
  <c r="Z17" i="7" s="1"/>
  <c r="Z669" i="7" s="1"/>
  <c r="AA17" i="7" s="1"/>
  <c r="AA669" i="7" s="1"/>
  <c r="AB17" i="7" s="1"/>
  <c r="AB669" i="7" s="1"/>
  <c r="AC17" i="7" s="1"/>
  <c r="AC669" i="7" s="1"/>
  <c r="AD17" i="7" s="1"/>
  <c r="AD669" i="7" s="1"/>
  <c r="AE17" i="7" s="1"/>
  <c r="AE669" i="7" s="1"/>
  <c r="AF17" i="7" s="1"/>
  <c r="AF669" i="7" s="1"/>
  <c r="AG17" i="7" s="1"/>
  <c r="AG669" i="7" s="1"/>
  <c r="AH17" i="7" s="1"/>
  <c r="AH669" i="7" s="1"/>
  <c r="AI17" i="7" s="1"/>
  <c r="AI669" i="7" s="1"/>
  <c r="AJ17" i="7" s="1"/>
  <c r="AJ669" i="7" s="1"/>
  <c r="AK17" i="7" s="1"/>
  <c r="AK669" i="7" s="1"/>
  <c r="AL17" i="7" s="1"/>
  <c r="AL669" i="7" s="1"/>
  <c r="AM17" i="7" s="1"/>
  <c r="AM669" i="7" s="1"/>
  <c r="AN17" i="7" s="1"/>
  <c r="AN669" i="7" s="1"/>
  <c r="AO17" i="7" s="1"/>
  <c r="AO669" i="7" s="1"/>
  <c r="AP17" i="7" s="1"/>
  <c r="AP669" i="7" s="1"/>
  <c r="BA678" i="7"/>
  <c r="U125" i="8"/>
  <c r="I124" i="8"/>
  <c r="V729" i="7"/>
  <c r="B614" i="7"/>
  <c r="AO677" i="7"/>
  <c r="BA65" i="7"/>
  <c r="AW692" i="7"/>
  <c r="AW35" i="7"/>
  <c r="D440" i="7"/>
  <c r="H440" i="7"/>
  <c r="F440" i="7"/>
  <c r="F442" i="7"/>
  <c r="D442" i="7"/>
  <c r="H442" i="7"/>
  <c r="J458" i="7"/>
  <c r="AE367" i="7"/>
  <c r="AD367" i="7"/>
  <c r="J460" i="7"/>
  <c r="AQ366" i="7"/>
  <c r="BB611" i="7"/>
  <c r="Y612" i="7"/>
  <c r="J613" i="7"/>
  <c r="F368" i="7"/>
  <c r="W612" i="7"/>
  <c r="Z611" i="7"/>
  <c r="AB612" i="7"/>
  <c r="AN611" i="7"/>
  <c r="AC611" i="7"/>
  <c r="AL367" i="7"/>
  <c r="V612" i="7"/>
  <c r="AV611" i="7"/>
  <c r="AH611" i="7"/>
  <c r="AU367" i="7"/>
  <c r="AQ367" i="7"/>
  <c r="AX366" i="7"/>
  <c r="V611" i="7"/>
  <c r="AR367" i="7"/>
  <c r="W366" i="7"/>
  <c r="I368" i="7"/>
  <c r="J465" i="7"/>
  <c r="AO612" i="7"/>
  <c r="AS611" i="7"/>
  <c r="F461" i="7"/>
  <c r="AB611" i="7"/>
  <c r="AK611" i="7"/>
  <c r="AH367" i="7"/>
  <c r="H368" i="7"/>
  <c r="I461" i="7"/>
  <c r="AN366" i="7"/>
  <c r="AE366" i="7"/>
  <c r="BE612" i="7"/>
  <c r="Z366" i="7"/>
  <c r="AY611" i="7"/>
  <c r="AA366" i="7"/>
  <c r="F613" i="7"/>
  <c r="AP611" i="7"/>
  <c r="AV367" i="7"/>
  <c r="D461" i="7"/>
  <c r="BB367" i="7"/>
  <c r="AZ366" i="7"/>
  <c r="BB612" i="7"/>
  <c r="AV612" i="7"/>
  <c r="AW367" i="7"/>
  <c r="AS612" i="7"/>
  <c r="D613" i="7"/>
  <c r="AD612" i="7"/>
  <c r="BD366" i="7"/>
  <c r="AX367" i="7"/>
  <c r="AR366" i="7"/>
  <c r="AO367" i="7"/>
  <c r="AL611" i="7"/>
  <c r="AI612" i="7"/>
  <c r="AC612" i="7"/>
  <c r="AY367" i="7"/>
  <c r="AI611" i="7"/>
  <c r="AY612" i="7"/>
  <c r="AX611" i="7"/>
  <c r="BA612" i="7"/>
  <c r="BC366" i="7"/>
  <c r="BA611" i="7"/>
  <c r="AK367" i="7"/>
  <c r="AX612" i="7"/>
  <c r="BE366" i="7"/>
  <c r="AA611" i="7"/>
  <c r="AG611" i="7"/>
  <c r="BA366" i="7"/>
  <c r="AG366" i="7"/>
  <c r="AJ366" i="7"/>
  <c r="AM612" i="7"/>
  <c r="X612" i="7"/>
  <c r="AW612" i="7"/>
  <c r="AT612" i="7"/>
  <c r="AP367" i="7"/>
  <c r="AI367" i="7"/>
  <c r="D368" i="7"/>
  <c r="AO366" i="7"/>
  <c r="AJ367" i="7"/>
  <c r="AN367" i="7"/>
  <c r="X366" i="7"/>
  <c r="AO611" i="7"/>
  <c r="AW611" i="7"/>
  <c r="H613" i="7"/>
  <c r="V366" i="7"/>
  <c r="AU366" i="7"/>
  <c r="BC612" i="7"/>
  <c r="AU611" i="7"/>
  <c r="AD366" i="7"/>
  <c r="AS366" i="7"/>
  <c r="Z612" i="7"/>
  <c r="AG367" i="7"/>
  <c r="BD367" i="7"/>
  <c r="BB366" i="7"/>
  <c r="AW366" i="7"/>
  <c r="Z367" i="7"/>
  <c r="AU612" i="7"/>
  <c r="AM611" i="7"/>
  <c r="BD611" i="7"/>
  <c r="AE612" i="7"/>
  <c r="AP612" i="7"/>
  <c r="W611" i="7"/>
  <c r="AL366" i="7"/>
  <c r="V367" i="7"/>
  <c r="Y366" i="7"/>
  <c r="AT611" i="7"/>
  <c r="AQ611" i="7"/>
  <c r="AD611" i="7"/>
  <c r="BC611" i="7"/>
  <c r="AV366" i="7"/>
  <c r="BA367" i="7"/>
  <c r="AB366" i="7"/>
  <c r="J368" i="7"/>
  <c r="W367" i="7"/>
  <c r="AM367" i="7"/>
  <c r="AC366" i="7"/>
  <c r="AZ611" i="7"/>
  <c r="X367" i="7"/>
  <c r="Y611" i="7"/>
  <c r="BD612" i="7"/>
  <c r="AT367" i="7"/>
  <c r="AR612" i="7"/>
  <c r="BC367" i="7"/>
  <c r="AH366" i="7"/>
  <c r="AE611" i="7"/>
  <c r="AQ612" i="7"/>
  <c r="BE367" i="7"/>
  <c r="H461" i="7"/>
  <c r="AI366" i="7"/>
  <c r="Y367" i="7"/>
  <c r="AP366" i="7"/>
  <c r="AZ367" i="7"/>
  <c r="AF612" i="7"/>
  <c r="AF367" i="7"/>
  <c r="BE611" i="7"/>
  <c r="AK612" i="7"/>
  <c r="AF611" i="7"/>
  <c r="AK366" i="7"/>
  <c r="AB367" i="7"/>
  <c r="AR611" i="7"/>
  <c r="AZ612" i="7"/>
  <c r="I613" i="7"/>
  <c r="AN612" i="7"/>
  <c r="S464" i="7"/>
  <c r="AT366" i="7"/>
  <c r="AJ611" i="7"/>
  <c r="AC367" i="7"/>
  <c r="AH612" i="7"/>
  <c r="AG612" i="7"/>
  <c r="AY366" i="7"/>
  <c r="AL612" i="7"/>
  <c r="X611" i="7"/>
  <c r="S611" i="7" s="1"/>
  <c r="AS367" i="7"/>
  <c r="AA367" i="7"/>
  <c r="AM366" i="7"/>
  <c r="AJ612" i="7"/>
  <c r="AF366" i="7"/>
  <c r="AA612" i="7"/>
  <c r="I440" i="7"/>
  <c r="J440" i="7" s="1"/>
  <c r="I442" i="7"/>
  <c r="J442" i="7" s="1"/>
  <c r="U126" i="8" l="1"/>
  <c r="I125" i="8"/>
  <c r="W77" i="7"/>
  <c r="W729" i="7" s="1"/>
  <c r="X77" i="7" s="1"/>
  <c r="V721" i="7"/>
  <c r="W69" i="7" s="1"/>
  <c r="W721" i="7" s="1"/>
  <c r="X69" i="7" s="1"/>
  <c r="X721" i="7" s="1"/>
  <c r="Y69" i="7" s="1"/>
  <c r="Y721" i="7" s="1"/>
  <c r="Z69" i="7" s="1"/>
  <c r="Z721" i="7" s="1"/>
  <c r="AA69" i="7" s="1"/>
  <c r="AA721" i="7" s="1"/>
  <c r="AB69" i="7" s="1"/>
  <c r="AB721" i="7" s="1"/>
  <c r="AC69" i="7" s="1"/>
  <c r="AC721" i="7" s="1"/>
  <c r="AD69" i="7" s="1"/>
  <c r="AD721" i="7" s="1"/>
  <c r="AE69" i="7" s="1"/>
  <c r="AE721" i="7" s="1"/>
  <c r="AF69" i="7" s="1"/>
  <c r="AF721" i="7" s="1"/>
  <c r="AG69" i="7" s="1"/>
  <c r="AG721" i="7" s="1"/>
  <c r="AH69" i="7" s="1"/>
  <c r="AH721" i="7" s="1"/>
  <c r="AI69" i="7" s="1"/>
  <c r="AI721" i="7" s="1"/>
  <c r="AJ69" i="7" s="1"/>
  <c r="AJ721" i="7" s="1"/>
  <c r="AK69" i="7" s="1"/>
  <c r="AK721" i="7" s="1"/>
  <c r="AL69" i="7" s="1"/>
  <c r="AL721" i="7" s="1"/>
  <c r="AM69" i="7" s="1"/>
  <c r="AM721" i="7" s="1"/>
  <c r="AN69" i="7" s="1"/>
  <c r="AN721" i="7" s="1"/>
  <c r="AO69" i="7" s="1"/>
  <c r="AO721" i="7" s="1"/>
  <c r="AP69" i="7" s="1"/>
  <c r="AP721" i="7" s="1"/>
  <c r="AQ69" i="7" s="1"/>
  <c r="AQ721" i="7" s="1"/>
  <c r="AR69" i="7" s="1"/>
  <c r="AR721" i="7" s="1"/>
  <c r="AS69" i="7" s="1"/>
  <c r="AS721" i="7" s="1"/>
  <c r="AT69" i="7" s="1"/>
  <c r="AT721" i="7" s="1"/>
  <c r="AU69" i="7" s="1"/>
  <c r="AU721" i="7" s="1"/>
  <c r="AV69" i="7" s="1"/>
  <c r="AV721" i="7" s="1"/>
  <c r="AW69" i="7" s="1"/>
  <c r="AW721" i="7" s="1"/>
  <c r="AX69" i="7" s="1"/>
  <c r="AX721" i="7" s="1"/>
  <c r="AY69" i="7" s="1"/>
  <c r="AY721" i="7" s="1"/>
  <c r="AZ69" i="7" s="1"/>
  <c r="AZ721" i="7" s="1"/>
  <c r="BA69" i="7" s="1"/>
  <c r="BA721" i="7" s="1"/>
  <c r="BB69" i="7" s="1"/>
  <c r="BB721" i="7" s="1"/>
  <c r="BC69" i="7" s="1"/>
  <c r="BC721" i="7" s="1"/>
  <c r="BD69" i="7" s="1"/>
  <c r="BD721" i="7" s="1"/>
  <c r="BE69" i="7" s="1"/>
  <c r="BE721" i="7" s="1"/>
  <c r="B615" i="7"/>
  <c r="AP25" i="7"/>
  <c r="BB26" i="7"/>
  <c r="BA717" i="7"/>
  <c r="AX40" i="7"/>
  <c r="AW687" i="7"/>
  <c r="H443" i="7"/>
  <c r="I443" i="7"/>
  <c r="J443" i="7" s="1"/>
  <c r="F443" i="7"/>
  <c r="D443" i="7"/>
  <c r="J461" i="7"/>
  <c r="J614" i="7"/>
  <c r="I614" i="7"/>
  <c r="AV465" i="7"/>
  <c r="AR368" i="7"/>
  <c r="AJ368" i="7"/>
  <c r="AH465" i="7"/>
  <c r="AH368" i="7"/>
  <c r="BA465" i="7"/>
  <c r="S366" i="7"/>
  <c r="AZ368" i="7"/>
  <c r="X613" i="7"/>
  <c r="AD465" i="7"/>
  <c r="BC613" i="7"/>
  <c r="AX368" i="7"/>
  <c r="BB368" i="7"/>
  <c r="AT465" i="7"/>
  <c r="AO613" i="7"/>
  <c r="J369" i="7"/>
  <c r="AE465" i="7"/>
  <c r="W613" i="7"/>
  <c r="AB368" i="7"/>
  <c r="AQ368" i="7"/>
  <c r="AL465" i="7"/>
  <c r="AE613" i="7"/>
  <c r="AG465" i="7"/>
  <c r="AV613" i="7"/>
  <c r="F369" i="7"/>
  <c r="AC368" i="7"/>
  <c r="AP613" i="7"/>
  <c r="AU368" i="7"/>
  <c r="I369" i="7"/>
  <c r="S367" i="7"/>
  <c r="BD465" i="7"/>
  <c r="AI613" i="7"/>
  <c r="H614" i="7"/>
  <c r="AJ465" i="7"/>
  <c r="D614" i="7"/>
  <c r="AA465" i="7"/>
  <c r="AN368" i="7"/>
  <c r="AZ465" i="7"/>
  <c r="AE368" i="7"/>
  <c r="AQ613" i="7"/>
  <c r="AN613" i="7"/>
  <c r="AW613" i="7"/>
  <c r="BB613" i="7"/>
  <c r="AJ613" i="7"/>
  <c r="V613" i="7"/>
  <c r="W465" i="7"/>
  <c r="H369" i="7"/>
  <c r="AN465" i="7"/>
  <c r="AH613" i="7"/>
  <c r="AY465" i="7"/>
  <c r="AS368" i="7"/>
  <c r="AK465" i="7"/>
  <c r="AY613" i="7"/>
  <c r="AB465" i="7"/>
  <c r="AO465" i="7"/>
  <c r="F614" i="7"/>
  <c r="AC465" i="7"/>
  <c r="AR613" i="7"/>
  <c r="AI368" i="7"/>
  <c r="BD368" i="7"/>
  <c r="Y465" i="7"/>
  <c r="AF613" i="7"/>
  <c r="AX465" i="7"/>
  <c r="BE613" i="7"/>
  <c r="BB465" i="7"/>
  <c r="AW368" i="7"/>
  <c r="V465" i="7"/>
  <c r="X368" i="7"/>
  <c r="AF368" i="7"/>
  <c r="AU465" i="7"/>
  <c r="AT368" i="7"/>
  <c r="AV368" i="7"/>
  <c r="AG368" i="7"/>
  <c r="AP368" i="7"/>
  <c r="AM613" i="7"/>
  <c r="AD613" i="7"/>
  <c r="AD368" i="7"/>
  <c r="AR465" i="7"/>
  <c r="AA368" i="7"/>
  <c r="BC465" i="7"/>
  <c r="AS613" i="7"/>
  <c r="AP465" i="7"/>
  <c r="AL368" i="7"/>
  <c r="AI465" i="7"/>
  <c r="BD613" i="7"/>
  <c r="AS465" i="7"/>
  <c r="AC613" i="7"/>
  <c r="BE368" i="7"/>
  <c r="V368" i="7"/>
  <c r="AA613" i="7"/>
  <c r="AX613" i="7"/>
  <c r="BA613" i="7"/>
  <c r="AY368" i="7"/>
  <c r="AQ465" i="7"/>
  <c r="AL613" i="7"/>
  <c r="AU613" i="7"/>
  <c r="AK368" i="7"/>
  <c r="AF465" i="7"/>
  <c r="Y613" i="7"/>
  <c r="BE465" i="7"/>
  <c r="AW465" i="7"/>
  <c r="S612" i="7"/>
  <c r="D369" i="7"/>
  <c r="BC368" i="7"/>
  <c r="S721" i="7"/>
  <c r="Z368" i="7"/>
  <c r="AT613" i="7"/>
  <c r="Z465" i="7"/>
  <c r="BA368" i="7"/>
  <c r="AG613" i="7"/>
  <c r="Y368" i="7"/>
  <c r="AZ613" i="7"/>
  <c r="Z613" i="7"/>
  <c r="AB613" i="7"/>
  <c r="AK613" i="7"/>
  <c r="AM465" i="7"/>
  <c r="AM368" i="7"/>
  <c r="X465" i="7"/>
  <c r="W368" i="7"/>
  <c r="AO368" i="7"/>
  <c r="BB678" i="7" l="1"/>
  <c r="U127" i="8"/>
  <c r="I126" i="8"/>
  <c r="X729" i="7"/>
  <c r="Y77" i="7" s="1"/>
  <c r="AQ17" i="7"/>
  <c r="AQ669" i="7" s="1"/>
  <c r="B616" i="7"/>
  <c r="AP677" i="7"/>
  <c r="BB65" i="7"/>
  <c r="AX692" i="7"/>
  <c r="AX35" i="7"/>
  <c r="F445" i="7"/>
  <c r="H445" i="7"/>
  <c r="D445" i="7"/>
  <c r="D615" i="7"/>
  <c r="J370" i="7"/>
  <c r="AM614" i="7"/>
  <c r="I370" i="7"/>
  <c r="AC614" i="7"/>
  <c r="AX369" i="7"/>
  <c r="F370" i="7"/>
  <c r="BD369" i="7"/>
  <c r="AY369" i="7"/>
  <c r="AJ369" i="7"/>
  <c r="AL614" i="7"/>
  <c r="Z369" i="7"/>
  <c r="AG369" i="7"/>
  <c r="BA614" i="7"/>
  <c r="AB614" i="7"/>
  <c r="AQ614" i="7"/>
  <c r="AA614" i="7"/>
  <c r="AR369" i="7"/>
  <c r="BE369" i="7"/>
  <c r="AL369" i="7"/>
  <c r="V614" i="7"/>
  <c r="AA369" i="7"/>
  <c r="Z614" i="7"/>
  <c r="AK369" i="7"/>
  <c r="BE614" i="7"/>
  <c r="J615" i="7"/>
  <c r="D370" i="7"/>
  <c r="W369" i="7"/>
  <c r="BC614" i="7"/>
  <c r="AK614" i="7"/>
  <c r="AP614" i="7"/>
  <c r="AE614" i="7"/>
  <c r="AB369" i="7"/>
  <c r="AX614" i="7"/>
  <c r="AI614" i="7"/>
  <c r="W614" i="7"/>
  <c r="AN614" i="7"/>
  <c r="H370" i="7"/>
  <c r="BA369" i="7"/>
  <c r="AZ614" i="7"/>
  <c r="AU369" i="7"/>
  <c r="AD369" i="7"/>
  <c r="AU614" i="7"/>
  <c r="H615" i="7"/>
  <c r="AT614" i="7"/>
  <c r="BD614" i="7"/>
  <c r="AG614" i="7"/>
  <c r="AM369" i="7"/>
  <c r="AF614" i="7"/>
  <c r="X369" i="7"/>
  <c r="BB614" i="7"/>
  <c r="AF369" i="7"/>
  <c r="AJ614" i="7"/>
  <c r="AO614" i="7"/>
  <c r="AN369" i="7"/>
  <c r="AR614" i="7"/>
  <c r="BB369" i="7"/>
  <c r="AY614" i="7"/>
  <c r="AV369" i="7"/>
  <c r="F615" i="7"/>
  <c r="BC369" i="7"/>
  <c r="V369" i="7"/>
  <c r="AC369" i="7"/>
  <c r="Y369" i="7"/>
  <c r="AH614" i="7"/>
  <c r="AQ369" i="7"/>
  <c r="AW614" i="7"/>
  <c r="AS369" i="7"/>
  <c r="AH369" i="7"/>
  <c r="AT369" i="7"/>
  <c r="Y614" i="7"/>
  <c r="AP369" i="7"/>
  <c r="X614" i="7"/>
  <c r="S465" i="7"/>
  <c r="AZ369" i="7"/>
  <c r="AO369" i="7"/>
  <c r="S613" i="7"/>
  <c r="AS614" i="7"/>
  <c r="I615" i="7"/>
  <c r="S368" i="7"/>
  <c r="AD614" i="7"/>
  <c r="AE369" i="7"/>
  <c r="AV614" i="7"/>
  <c r="AI369" i="7"/>
  <c r="AW369" i="7"/>
  <c r="I445" i="7"/>
  <c r="J445" i="7"/>
  <c r="U128" i="8" l="1"/>
  <c r="I127" i="8"/>
  <c r="Y729" i="7"/>
  <c r="Z77" i="7" s="1"/>
  <c r="W72" i="7"/>
  <c r="W724" i="7" s="1"/>
  <c r="X72" i="7" s="1"/>
  <c r="X724" i="7" s="1"/>
  <c r="Y72" i="7" s="1"/>
  <c r="Y724" i="7" s="1"/>
  <c r="Z72" i="7" s="1"/>
  <c r="Z724" i="7" s="1"/>
  <c r="AA72" i="7" s="1"/>
  <c r="AA724" i="7" s="1"/>
  <c r="AB72" i="7" s="1"/>
  <c r="AB724" i="7" s="1"/>
  <c r="AC72" i="7" s="1"/>
  <c r="AC724" i="7" s="1"/>
  <c r="AD72" i="7" s="1"/>
  <c r="AD724" i="7" s="1"/>
  <c r="AE72" i="7" s="1"/>
  <c r="AE724" i="7" s="1"/>
  <c r="AF72" i="7" s="1"/>
  <c r="AF724" i="7" s="1"/>
  <c r="AG72" i="7" s="1"/>
  <c r="AG724" i="7" s="1"/>
  <c r="AH72" i="7" s="1"/>
  <c r="AH724" i="7" s="1"/>
  <c r="AI72" i="7" s="1"/>
  <c r="AI724" i="7" s="1"/>
  <c r="AJ72" i="7" s="1"/>
  <c r="AJ724" i="7" s="1"/>
  <c r="AK72" i="7" s="1"/>
  <c r="AK724" i="7" s="1"/>
  <c r="AL72" i="7" s="1"/>
  <c r="AL724" i="7" s="1"/>
  <c r="AM72" i="7" s="1"/>
  <c r="AM724" i="7" s="1"/>
  <c r="AN72" i="7" s="1"/>
  <c r="AN724" i="7" s="1"/>
  <c r="AO72" i="7" s="1"/>
  <c r="AO724" i="7" s="1"/>
  <c r="AP72" i="7" s="1"/>
  <c r="AP724" i="7" s="1"/>
  <c r="AQ72" i="7" s="1"/>
  <c r="AQ724" i="7" s="1"/>
  <c r="AR72" i="7" s="1"/>
  <c r="AR724" i="7" s="1"/>
  <c r="AS72" i="7" s="1"/>
  <c r="AS724" i="7" s="1"/>
  <c r="AT72" i="7" s="1"/>
  <c r="AT724" i="7" s="1"/>
  <c r="AU72" i="7" s="1"/>
  <c r="AU724" i="7" s="1"/>
  <c r="AV72" i="7" s="1"/>
  <c r="AV724" i="7" s="1"/>
  <c r="AW72" i="7" s="1"/>
  <c r="AW724" i="7" s="1"/>
  <c r="AX72" i="7" s="1"/>
  <c r="AX724" i="7" s="1"/>
  <c r="AY72" i="7" s="1"/>
  <c r="AY724" i="7" s="1"/>
  <c r="AZ72" i="7" s="1"/>
  <c r="AZ724" i="7" s="1"/>
  <c r="BA72" i="7" s="1"/>
  <c r="BA724" i="7" s="1"/>
  <c r="BB72" i="7" s="1"/>
  <c r="BB724" i="7" s="1"/>
  <c r="BC72" i="7" s="1"/>
  <c r="BC724" i="7" s="1"/>
  <c r="BD72" i="7" s="1"/>
  <c r="BD724" i="7" s="1"/>
  <c r="BE72" i="7" s="1"/>
  <c r="BE724" i="7" s="1"/>
  <c r="B617" i="7"/>
  <c r="AQ25" i="7"/>
  <c r="BC26" i="7"/>
  <c r="BB717" i="7"/>
  <c r="AY40" i="7"/>
  <c r="AX687" i="7"/>
  <c r="H446" i="7"/>
  <c r="D446" i="7"/>
  <c r="F446" i="7"/>
  <c r="AV370" i="7"/>
  <c r="AA370" i="7"/>
  <c r="AG370" i="7"/>
  <c r="X615" i="7"/>
  <c r="AD370" i="7"/>
  <c r="AN615" i="7"/>
  <c r="V615" i="7"/>
  <c r="BA615" i="7"/>
  <c r="H371" i="7"/>
  <c r="AR615" i="7"/>
  <c r="AB615" i="7"/>
  <c r="AN370" i="7"/>
  <c r="AO615" i="7"/>
  <c r="AV615" i="7"/>
  <c r="AH370" i="7"/>
  <c r="AT370" i="7"/>
  <c r="AL615" i="7"/>
  <c r="AC370" i="7"/>
  <c r="W370" i="7"/>
  <c r="AB370" i="7"/>
  <c r="F371" i="7"/>
  <c r="AU370" i="7"/>
  <c r="Z615" i="7"/>
  <c r="BC615" i="7"/>
  <c r="AQ370" i="7"/>
  <c r="AO370" i="7"/>
  <c r="BE370" i="7"/>
  <c r="AP370" i="7"/>
  <c r="AF370" i="7"/>
  <c r="AZ615" i="7"/>
  <c r="BD370" i="7"/>
  <c r="V370" i="7"/>
  <c r="AY615" i="7"/>
  <c r="J371" i="7"/>
  <c r="H616" i="7"/>
  <c r="AU615" i="7"/>
  <c r="AS615" i="7"/>
  <c r="BC370" i="7"/>
  <c r="AI370" i="7"/>
  <c r="D616" i="7"/>
  <c r="AY370" i="7"/>
  <c r="AK615" i="7"/>
  <c r="AQ615" i="7"/>
  <c r="BD615" i="7"/>
  <c r="BB370" i="7"/>
  <c r="AE615" i="7"/>
  <c r="AD615" i="7"/>
  <c r="AS370" i="7"/>
  <c r="I616" i="7"/>
  <c r="AP615" i="7"/>
  <c r="AL370" i="7"/>
  <c r="X370" i="7"/>
  <c r="AW615" i="7"/>
  <c r="BA370" i="7"/>
  <c r="BE615" i="7"/>
  <c r="AH615" i="7"/>
  <c r="AC615" i="7"/>
  <c r="Y615" i="7"/>
  <c r="S724" i="7"/>
  <c r="AM615" i="7"/>
  <c r="W615" i="7"/>
  <c r="F616" i="7"/>
  <c r="J616" i="7"/>
  <c r="AA615" i="7"/>
  <c r="I371" i="7"/>
  <c r="AT615" i="7"/>
  <c r="AG615" i="7"/>
  <c r="S614" i="7"/>
  <c r="AW370" i="7"/>
  <c r="BB615" i="7"/>
  <c r="AE370" i="7"/>
  <c r="AZ370" i="7"/>
  <c r="AF615" i="7"/>
  <c r="AK370" i="7"/>
  <c r="AJ615" i="7"/>
  <c r="AI615" i="7"/>
  <c r="AR370" i="7"/>
  <c r="AJ370" i="7"/>
  <c r="Z370" i="7"/>
  <c r="AX615" i="7"/>
  <c r="AM370" i="7"/>
  <c r="AX370" i="7"/>
  <c r="D371" i="7"/>
  <c r="Y370" i="7"/>
  <c r="S369" i="7"/>
  <c r="I446" i="7"/>
  <c r="J446" i="7"/>
  <c r="BC678" i="7" l="1"/>
  <c r="U129" i="8"/>
  <c r="I128" i="8"/>
  <c r="Z729" i="7"/>
  <c r="AA77" i="7" s="1"/>
  <c r="AR17" i="7"/>
  <c r="AR669" i="7" s="1"/>
  <c r="B618" i="7"/>
  <c r="AQ677" i="7"/>
  <c r="BC65" i="7"/>
  <c r="AY692" i="7"/>
  <c r="AY35" i="7"/>
  <c r="D447" i="7"/>
  <c r="H447" i="7"/>
  <c r="F447" i="7"/>
  <c r="AB616" i="7"/>
  <c r="AX371" i="7"/>
  <c r="AW616" i="7"/>
  <c r="AK371" i="7"/>
  <c r="AU616" i="7"/>
  <c r="AE371" i="7"/>
  <c r="AH616" i="7"/>
  <c r="AH371" i="7"/>
  <c r="AO616" i="7"/>
  <c r="AJ616" i="7"/>
  <c r="BE616" i="7"/>
  <c r="I372" i="7"/>
  <c r="AP616" i="7"/>
  <c r="S370" i="7"/>
  <c r="BB371" i="7"/>
  <c r="S615" i="7"/>
  <c r="AQ616" i="7"/>
  <c r="AU371" i="7"/>
  <c r="AV371" i="7"/>
  <c r="AQ371" i="7"/>
  <c r="W616" i="7"/>
  <c r="X616" i="7"/>
  <c r="F372" i="7"/>
  <c r="AK616" i="7"/>
  <c r="AD616" i="7"/>
  <c r="AG616" i="7"/>
  <c r="AL371" i="7"/>
  <c r="Z616" i="7"/>
  <c r="AZ371" i="7"/>
  <c r="AY616" i="7"/>
  <c r="BD371" i="7"/>
  <c r="H617" i="7"/>
  <c r="X371" i="7"/>
  <c r="I617" i="7"/>
  <c r="AS371" i="7"/>
  <c r="AR371" i="7"/>
  <c r="AB371" i="7"/>
  <c r="AR616" i="7"/>
  <c r="J617" i="7"/>
  <c r="Z371" i="7"/>
  <c r="AY371" i="7"/>
  <c r="D617" i="7"/>
  <c r="AD371" i="7"/>
  <c r="W371" i="7"/>
  <c r="D372" i="7"/>
  <c r="BE371" i="7"/>
  <c r="AC371" i="7"/>
  <c r="AT371" i="7"/>
  <c r="AE616" i="7"/>
  <c r="AX616" i="7"/>
  <c r="V616" i="7"/>
  <c r="BA616" i="7"/>
  <c r="Y371" i="7"/>
  <c r="AF616" i="7"/>
  <c r="J372" i="7"/>
  <c r="AA616" i="7"/>
  <c r="BD616" i="7"/>
  <c r="BC616" i="7"/>
  <c r="AI616" i="7"/>
  <c r="Y616" i="7"/>
  <c r="H372" i="7"/>
  <c r="AA371" i="7"/>
  <c r="V371" i="7"/>
  <c r="BC371" i="7"/>
  <c r="AM616" i="7"/>
  <c r="AJ371" i="7"/>
  <c r="BB616" i="7"/>
  <c r="AT616" i="7"/>
  <c r="AL616" i="7"/>
  <c r="AN616" i="7"/>
  <c r="AM371" i="7"/>
  <c r="AO371" i="7"/>
  <c r="AP371" i="7"/>
  <c r="AZ616" i="7"/>
  <c r="BA371" i="7"/>
  <c r="AS616" i="7"/>
  <c r="AF371" i="7"/>
  <c r="AI371" i="7"/>
  <c r="AV616" i="7"/>
  <c r="AG371" i="7"/>
  <c r="F617" i="7"/>
  <c r="AN371" i="7"/>
  <c r="AC616" i="7"/>
  <c r="AW371" i="7"/>
  <c r="I447" i="7"/>
  <c r="J447" i="7"/>
  <c r="I129" i="8" l="1"/>
  <c r="U130" i="8"/>
  <c r="AA729" i="7"/>
  <c r="AB77" i="7" s="1"/>
  <c r="B619" i="7"/>
  <c r="AR25" i="7"/>
  <c r="BD26" i="7"/>
  <c r="BC717" i="7"/>
  <c r="AZ40" i="7"/>
  <c r="AY687" i="7"/>
  <c r="H448" i="7"/>
  <c r="F448" i="7"/>
  <c r="D448" i="7"/>
  <c r="AS372" i="7"/>
  <c r="AD372" i="7"/>
  <c r="AN617" i="7"/>
  <c r="AD617" i="7"/>
  <c r="BE617" i="7"/>
  <c r="W617" i="7"/>
  <c r="AI617" i="7"/>
  <c r="D618" i="7"/>
  <c r="AB372" i="7"/>
  <c r="AJ372" i="7"/>
  <c r="F618" i="7"/>
  <c r="AK617" i="7"/>
  <c r="BB372" i="7"/>
  <c r="AX617" i="7"/>
  <c r="BA372" i="7"/>
  <c r="AC372" i="7"/>
  <c r="AO617" i="7"/>
  <c r="AJ617" i="7"/>
  <c r="X372" i="7"/>
  <c r="AL372" i="7"/>
  <c r="Z372" i="7"/>
  <c r="AH372" i="7"/>
  <c r="AA617" i="7"/>
  <c r="AR617" i="7"/>
  <c r="AU617" i="7"/>
  <c r="X617" i="7"/>
  <c r="AY372" i="7"/>
  <c r="AA372" i="7"/>
  <c r="AI372" i="7"/>
  <c r="AF617" i="7"/>
  <c r="AY617" i="7"/>
  <c r="J373" i="7"/>
  <c r="AP372" i="7"/>
  <c r="AN372" i="7"/>
  <c r="AM372" i="7"/>
  <c r="AG372" i="7"/>
  <c r="BD372" i="7"/>
  <c r="AE617" i="7"/>
  <c r="AR372" i="7"/>
  <c r="AU372" i="7"/>
  <c r="BC617" i="7"/>
  <c r="AB617" i="7"/>
  <c r="AF372" i="7"/>
  <c r="AX372" i="7"/>
  <c r="J618" i="7"/>
  <c r="AV617" i="7"/>
  <c r="V617" i="7"/>
  <c r="Z617" i="7"/>
  <c r="AE372" i="7"/>
  <c r="BD617" i="7"/>
  <c r="AQ617" i="7"/>
  <c r="AM617" i="7"/>
  <c r="AL617" i="7"/>
  <c r="Y617" i="7"/>
  <c r="AO372" i="7"/>
  <c r="AZ372" i="7"/>
  <c r="V372" i="7"/>
  <c r="AG617" i="7"/>
  <c r="AW617" i="7"/>
  <c r="AT617" i="7"/>
  <c r="AS617" i="7"/>
  <c r="BA617" i="7"/>
  <c r="AK372" i="7"/>
  <c r="H373" i="7"/>
  <c r="BB617" i="7"/>
  <c r="H618" i="7"/>
  <c r="AW372" i="7"/>
  <c r="BC372" i="7"/>
  <c r="AV372" i="7"/>
  <c r="S616" i="7"/>
  <c r="S371" i="7"/>
  <c r="AC617" i="7"/>
  <c r="AZ617" i="7"/>
  <c r="D373" i="7"/>
  <c r="AP617" i="7"/>
  <c r="Y372" i="7"/>
  <c r="BE372" i="7"/>
  <c r="F373" i="7"/>
  <c r="AT372" i="7"/>
  <c r="I373" i="7"/>
  <c r="AQ372" i="7"/>
  <c r="I618" i="7"/>
  <c r="AH617" i="7"/>
  <c r="W372" i="7"/>
  <c r="I448" i="7"/>
  <c r="J448" i="7"/>
  <c r="BD678" i="7" l="1"/>
  <c r="I130" i="8"/>
  <c r="U131" i="8"/>
  <c r="AB729" i="7"/>
  <c r="AC77" i="7" s="1"/>
  <c r="AS17" i="7"/>
  <c r="AS669" i="7" s="1"/>
  <c r="B620" i="7"/>
  <c r="AR677" i="7"/>
  <c r="BD65" i="7"/>
  <c r="AZ692" i="7"/>
  <c r="AZ35" i="7"/>
  <c r="H449" i="7"/>
  <c r="I449" i="7"/>
  <c r="J449" i="7" s="1"/>
  <c r="D449" i="7"/>
  <c r="F449" i="7"/>
  <c r="BA373" i="7"/>
  <c r="AU373" i="7"/>
  <c r="AZ373" i="7"/>
  <c r="W373" i="7"/>
  <c r="J619" i="7"/>
  <c r="AJ618" i="7"/>
  <c r="AI618" i="7"/>
  <c r="AC618" i="7"/>
  <c r="Y618" i="7"/>
  <c r="AB373" i="7"/>
  <c r="Z373" i="7"/>
  <c r="D374" i="7"/>
  <c r="AN618" i="7"/>
  <c r="BB618" i="7"/>
  <c r="AT618" i="7"/>
  <c r="BE618" i="7"/>
  <c r="AC373" i="7"/>
  <c r="AV373" i="7"/>
  <c r="AH373" i="7"/>
  <c r="V373" i="7"/>
  <c r="AR373" i="7"/>
  <c r="AX618" i="7"/>
  <c r="I619" i="7"/>
  <c r="S617" i="7"/>
  <c r="AV618" i="7"/>
  <c r="AY373" i="7"/>
  <c r="AE373" i="7"/>
  <c r="V618" i="7"/>
  <c r="AR618" i="7"/>
  <c r="AG618" i="7"/>
  <c r="AE618" i="7"/>
  <c r="AO618" i="7"/>
  <c r="Z618" i="7"/>
  <c r="AW373" i="7"/>
  <c r="AD618" i="7"/>
  <c r="BC373" i="7"/>
  <c r="AS618" i="7"/>
  <c r="AP618" i="7"/>
  <c r="AO373" i="7"/>
  <c r="BB373" i="7"/>
  <c r="BC618" i="7"/>
  <c r="AQ618" i="7"/>
  <c r="AI373" i="7"/>
  <c r="I374" i="7"/>
  <c r="AM618" i="7"/>
  <c r="F619" i="7"/>
  <c r="AF373" i="7"/>
  <c r="AU618" i="7"/>
  <c r="AK618" i="7"/>
  <c r="H374" i="7"/>
  <c r="AT373" i="7"/>
  <c r="AH618" i="7"/>
  <c r="AW618" i="7"/>
  <c r="AM373" i="7"/>
  <c r="AZ618" i="7"/>
  <c r="AX373" i="7"/>
  <c r="W618" i="7"/>
  <c r="AA373" i="7"/>
  <c r="X373" i="7"/>
  <c r="AF618" i="7"/>
  <c r="S372" i="7"/>
  <c r="BE373" i="7"/>
  <c r="AS373" i="7"/>
  <c r="D619" i="7"/>
  <c r="J374" i="7"/>
  <c r="AK373" i="7"/>
  <c r="AA618" i="7"/>
  <c r="F374" i="7"/>
  <c r="Y373" i="7"/>
  <c r="AG373" i="7"/>
  <c r="AP373" i="7"/>
  <c r="BD373" i="7"/>
  <c r="AD373" i="7"/>
  <c r="AJ373" i="7"/>
  <c r="AY618" i="7"/>
  <c r="AL373" i="7"/>
  <c r="H619" i="7"/>
  <c r="X618" i="7"/>
  <c r="AB618" i="7"/>
  <c r="AN373" i="7"/>
  <c r="BA618" i="7"/>
  <c r="AQ373" i="7"/>
  <c r="BD618" i="7"/>
  <c r="AL618" i="7"/>
  <c r="U132" i="8" l="1"/>
  <c r="I131" i="8"/>
  <c r="AC729" i="7"/>
  <c r="AD77" i="7" s="1"/>
  <c r="B621" i="7"/>
  <c r="AS25" i="7"/>
  <c r="BE26" i="7"/>
  <c r="BD717" i="7"/>
  <c r="BA40" i="7"/>
  <c r="AZ687" i="7"/>
  <c r="AJ619" i="7"/>
  <c r="AF619" i="7"/>
  <c r="F620" i="7"/>
  <c r="AC374" i="7"/>
  <c r="BB619" i="7"/>
  <c r="H620" i="7"/>
  <c r="AA619" i="7"/>
  <c r="Z374" i="7"/>
  <c r="AU619" i="7"/>
  <c r="AC619" i="7"/>
  <c r="BB374" i="7"/>
  <c r="AS619" i="7"/>
  <c r="BA619" i="7"/>
  <c r="W374" i="7"/>
  <c r="AQ374" i="7"/>
  <c r="AV619" i="7"/>
  <c r="I620" i="7"/>
  <c r="AH619" i="7"/>
  <c r="AQ619" i="7"/>
  <c r="AL374" i="7"/>
  <c r="BD374" i="7"/>
  <c r="AK374" i="7"/>
  <c r="BA374" i="7"/>
  <c r="AZ619" i="7"/>
  <c r="AP619" i="7"/>
  <c r="AE619" i="7"/>
  <c r="Y374" i="7"/>
  <c r="AT619" i="7"/>
  <c r="X619" i="7"/>
  <c r="W619" i="7"/>
  <c r="D375" i="7"/>
  <c r="H375" i="7"/>
  <c r="AU374" i="7"/>
  <c r="Z619" i="7"/>
  <c r="AD374" i="7"/>
  <c r="S618" i="7"/>
  <c r="AM619" i="7"/>
  <c r="AR374" i="7"/>
  <c r="AN374" i="7"/>
  <c r="AL619" i="7"/>
  <c r="AV374" i="7"/>
  <c r="AD619" i="7"/>
  <c r="AP374" i="7"/>
  <c r="BC619" i="7"/>
  <c r="AR619" i="7"/>
  <c r="BE619" i="7"/>
  <c r="AO374" i="7"/>
  <c r="AW619" i="7"/>
  <c r="AY374" i="7"/>
  <c r="BE374" i="7"/>
  <c r="AY619" i="7"/>
  <c r="J620" i="7"/>
  <c r="X374" i="7"/>
  <c r="AX374" i="7"/>
  <c r="AB619" i="7"/>
  <c r="AO619" i="7"/>
  <c r="AS374" i="7"/>
  <c r="AX619" i="7"/>
  <c r="AI374" i="7"/>
  <c r="S373" i="7"/>
  <c r="AM374" i="7"/>
  <c r="AF374" i="7"/>
  <c r="I375" i="7"/>
  <c r="AJ374" i="7"/>
  <c r="AK619" i="7"/>
  <c r="AH374" i="7"/>
  <c r="F375" i="7"/>
  <c r="AW374" i="7"/>
  <c r="J375" i="7"/>
  <c r="V374" i="7"/>
  <c r="BD619" i="7"/>
  <c r="AG619" i="7"/>
  <c r="AI619" i="7"/>
  <c r="Y619" i="7"/>
  <c r="AN619" i="7"/>
  <c r="AA374" i="7"/>
  <c r="V619" i="7"/>
  <c r="AZ374" i="7"/>
  <c r="AB374" i="7"/>
  <c r="AT374" i="7"/>
  <c r="BC374" i="7"/>
  <c r="AG374" i="7"/>
  <c r="AE374" i="7"/>
  <c r="D620" i="7"/>
  <c r="BE678" i="7" l="1"/>
  <c r="U133" i="8"/>
  <c r="I132" i="8"/>
  <c r="AD729" i="7"/>
  <c r="AE77" i="7" s="1"/>
  <c r="AT17" i="7"/>
  <c r="AT669" i="7" s="1"/>
  <c r="B622" i="7"/>
  <c r="AS677" i="7"/>
  <c r="BE65" i="7"/>
  <c r="BA692" i="7"/>
  <c r="BA35" i="7"/>
  <c r="S678" i="7"/>
  <c r="AQ620" i="7"/>
  <c r="W375" i="7"/>
  <c r="AS620" i="7"/>
  <c r="AE375" i="7"/>
  <c r="AW375" i="7"/>
  <c r="BB375" i="7"/>
  <c r="H621" i="7"/>
  <c r="AQ375" i="7"/>
  <c r="AP375" i="7"/>
  <c r="AF620" i="7"/>
  <c r="I621" i="7"/>
  <c r="BB620" i="7"/>
  <c r="BC620" i="7"/>
  <c r="H376" i="7"/>
  <c r="AR620" i="7"/>
  <c r="Y375" i="7"/>
  <c r="Z620" i="7"/>
  <c r="AW620" i="7"/>
  <c r="AX375" i="7"/>
  <c r="F621" i="7"/>
  <c r="AM620" i="7"/>
  <c r="BE375" i="7"/>
  <c r="AA375" i="7"/>
  <c r="J376" i="7"/>
  <c r="Z375" i="7"/>
  <c r="AG620" i="7"/>
  <c r="D376" i="7"/>
  <c r="AE620" i="7"/>
  <c r="AC620" i="7"/>
  <c r="AZ620" i="7"/>
  <c r="AG375" i="7"/>
  <c r="AL620" i="7"/>
  <c r="V375" i="7"/>
  <c r="AZ375" i="7"/>
  <c r="AJ375" i="7"/>
  <c r="S619" i="7"/>
  <c r="AN620" i="7"/>
  <c r="BD620" i="7"/>
  <c r="J621" i="7"/>
  <c r="AR375" i="7"/>
  <c r="AX620" i="7"/>
  <c r="AP620" i="7"/>
  <c r="AV375" i="7"/>
  <c r="BE620" i="7"/>
  <c r="AV620" i="7"/>
  <c r="AK620" i="7"/>
  <c r="AJ620" i="7"/>
  <c r="AK375" i="7"/>
  <c r="X620" i="7"/>
  <c r="AT375" i="7"/>
  <c r="AU375" i="7"/>
  <c r="BD375" i="7"/>
  <c r="AC375" i="7"/>
  <c r="AO620" i="7"/>
  <c r="D621" i="7"/>
  <c r="AL375" i="7"/>
  <c r="AY375" i="7"/>
  <c r="AH375" i="7"/>
  <c r="AF375" i="7"/>
  <c r="AN375" i="7"/>
  <c r="AH620" i="7"/>
  <c r="S374" i="7"/>
  <c r="F376" i="7"/>
  <c r="I376" i="7"/>
  <c r="AB375" i="7"/>
  <c r="AT620" i="7"/>
  <c r="AA620" i="7"/>
  <c r="BA620" i="7"/>
  <c r="V620" i="7"/>
  <c r="AI375" i="7"/>
  <c r="X375" i="7"/>
  <c r="AM375" i="7"/>
  <c r="AO375" i="7"/>
  <c r="W620" i="7"/>
  <c r="Y620" i="7"/>
  <c r="AI620" i="7"/>
  <c r="AD375" i="7"/>
  <c r="BC375" i="7"/>
  <c r="AD620" i="7"/>
  <c r="AY620" i="7"/>
  <c r="AB620" i="7"/>
  <c r="AU620" i="7"/>
  <c r="AS375" i="7"/>
  <c r="BA375" i="7"/>
  <c r="U134" i="8" l="1"/>
  <c r="I133" i="8"/>
  <c r="AE729" i="7"/>
  <c r="AF77" i="7" s="1"/>
  <c r="B623" i="7"/>
  <c r="AT25" i="7"/>
  <c r="BE717" i="7"/>
  <c r="BB40" i="7"/>
  <c r="BA687" i="7"/>
  <c r="AS376" i="7"/>
  <c r="AI621" i="7"/>
  <c r="AB376" i="7"/>
  <c r="AU376" i="7"/>
  <c r="AK621" i="7"/>
  <c r="BC621" i="7"/>
  <c r="BE621" i="7"/>
  <c r="X376" i="7"/>
  <c r="H377" i="7"/>
  <c r="AU621" i="7"/>
  <c r="AX376" i="7"/>
  <c r="F622" i="7"/>
  <c r="BA376" i="7"/>
  <c r="W621" i="7"/>
  <c r="AO376" i="7"/>
  <c r="AR621" i="7"/>
  <c r="S620" i="7"/>
  <c r="AF621" i="7"/>
  <c r="W376" i="7"/>
  <c r="AK376" i="7"/>
  <c r="AP621" i="7"/>
  <c r="AR376" i="7"/>
  <c r="S375" i="7"/>
  <c r="AL621" i="7"/>
  <c r="BD376" i="7"/>
  <c r="BC376" i="7"/>
  <c r="Y621" i="7"/>
  <c r="AF376" i="7"/>
  <c r="AY376" i="7"/>
  <c r="AD621" i="7"/>
  <c r="AN376" i="7"/>
  <c r="AG376" i="7"/>
  <c r="AM376" i="7"/>
  <c r="S717" i="7"/>
  <c r="AT376" i="7"/>
  <c r="X621" i="7"/>
  <c r="AD376" i="7"/>
  <c r="AN621" i="7"/>
  <c r="AE621" i="7"/>
  <c r="AQ621" i="7"/>
  <c r="AQ376" i="7"/>
  <c r="BA621" i="7"/>
  <c r="AZ621" i="7"/>
  <c r="AM621" i="7"/>
  <c r="AP376" i="7"/>
  <c r="AC376" i="7"/>
  <c r="AG621" i="7"/>
  <c r="AV621" i="7"/>
  <c r="AH376" i="7"/>
  <c r="D622" i="7"/>
  <c r="BB376" i="7"/>
  <c r="AE376" i="7"/>
  <c r="AL376" i="7"/>
  <c r="AW376" i="7"/>
  <c r="V376" i="7"/>
  <c r="F377" i="7"/>
  <c r="AV376" i="7"/>
  <c r="H622" i="7"/>
  <c r="AH621" i="7"/>
  <c r="I622" i="7"/>
  <c r="AC621" i="7"/>
  <c r="D377" i="7"/>
  <c r="AJ621" i="7"/>
  <c r="AY621" i="7"/>
  <c r="Y376" i="7"/>
  <c r="AT621" i="7"/>
  <c r="AX621" i="7"/>
  <c r="BE376" i="7"/>
  <c r="AA621" i="7"/>
  <c r="AW621" i="7"/>
  <c r="AI376" i="7"/>
  <c r="I377" i="7"/>
  <c r="AJ376" i="7"/>
  <c r="AA376" i="7"/>
  <c r="AB621" i="7"/>
  <c r="V621" i="7"/>
  <c r="BB621" i="7"/>
  <c r="AZ376" i="7"/>
  <c r="AS621" i="7"/>
  <c r="Z621" i="7"/>
  <c r="Z376" i="7"/>
  <c r="AO621" i="7"/>
  <c r="BD621" i="7"/>
  <c r="U135" i="8" l="1"/>
  <c r="I134" i="8"/>
  <c r="AF729" i="7"/>
  <c r="AG77" i="7" s="1"/>
  <c r="AU17" i="7"/>
  <c r="AU669" i="7" s="1"/>
  <c r="B624" i="7"/>
  <c r="AT677" i="7"/>
  <c r="BB692" i="7"/>
  <c r="BB35" i="7"/>
  <c r="J378" i="7"/>
  <c r="I623" i="7"/>
  <c r="J377" i="7"/>
  <c r="S621" i="7"/>
  <c r="D378" i="7"/>
  <c r="F378" i="7"/>
  <c r="S376" i="7"/>
  <c r="J622" i="7"/>
  <c r="J623" i="7"/>
  <c r="F623" i="7"/>
  <c r="H623" i="7"/>
  <c r="H378" i="7"/>
  <c r="D623" i="7"/>
  <c r="I378" i="7"/>
  <c r="U136" i="8" l="1"/>
  <c r="I135" i="8"/>
  <c r="AG729" i="7"/>
  <c r="AH77" i="7" s="1"/>
  <c r="B625" i="7"/>
  <c r="AU25" i="7"/>
  <c r="BC40" i="7"/>
  <c r="BB687" i="7"/>
  <c r="Y378" i="7"/>
  <c r="AP378" i="7"/>
  <c r="AN378" i="7"/>
  <c r="AV377" i="7"/>
  <c r="AD623" i="7"/>
  <c r="AI377" i="7"/>
  <c r="AO623" i="7"/>
  <c r="AR622" i="7"/>
  <c r="AF622" i="7"/>
  <c r="AC377" i="7"/>
  <c r="D624" i="7"/>
  <c r="BC623" i="7"/>
  <c r="AR377" i="7"/>
  <c r="AB377" i="7"/>
  <c r="AS623" i="7"/>
  <c r="W623" i="7"/>
  <c r="AB378" i="7"/>
  <c r="BD377" i="7"/>
  <c r="V623" i="7"/>
  <c r="BE623" i="7"/>
  <c r="AS622" i="7"/>
  <c r="AH622" i="7"/>
  <c r="BC378" i="7"/>
  <c r="AN377" i="7"/>
  <c r="AM622" i="7"/>
  <c r="AY378" i="7"/>
  <c r="AK378" i="7"/>
  <c r="H379" i="7"/>
  <c r="Z622" i="7"/>
  <c r="BD378" i="7"/>
  <c r="AQ622" i="7"/>
  <c r="AX377" i="7"/>
  <c r="AH377" i="7"/>
  <c r="AU622" i="7"/>
  <c r="AD378" i="7"/>
  <c r="AY623" i="7"/>
  <c r="AE378" i="7"/>
  <c r="AC622" i="7"/>
  <c r="AM623" i="7"/>
  <c r="AQ623" i="7"/>
  <c r="BA622" i="7"/>
  <c r="AJ623" i="7"/>
  <c r="AF623" i="7"/>
  <c r="AA622" i="7"/>
  <c r="AW377" i="7"/>
  <c r="AA378" i="7"/>
  <c r="BE622" i="7"/>
  <c r="AL377" i="7"/>
  <c r="X623" i="7"/>
  <c r="AA377" i="7"/>
  <c r="X377" i="7"/>
  <c r="W378" i="7"/>
  <c r="AR623" i="7"/>
  <c r="W377" i="7"/>
  <c r="AQ377" i="7"/>
  <c r="X378" i="7"/>
  <c r="AM378" i="7"/>
  <c r="AH623" i="7"/>
  <c r="AT377" i="7"/>
  <c r="AQ378" i="7"/>
  <c r="J379" i="7"/>
  <c r="AV378" i="7"/>
  <c r="AS377" i="7"/>
  <c r="AP622" i="7"/>
  <c r="AI622" i="7"/>
  <c r="Y377" i="7"/>
  <c r="AZ623" i="7"/>
  <c r="AL622" i="7"/>
  <c r="Z378" i="7"/>
  <c r="AK377" i="7"/>
  <c r="AZ377" i="7"/>
  <c r="AM377" i="7"/>
  <c r="AY622" i="7"/>
  <c r="AP377" i="7"/>
  <c r="AJ377" i="7"/>
  <c r="AL623" i="7"/>
  <c r="AT378" i="7"/>
  <c r="Z377" i="7"/>
  <c r="AL378" i="7"/>
  <c r="AO377" i="7"/>
  <c r="Y622" i="7"/>
  <c r="BB377" i="7"/>
  <c r="AE377" i="7"/>
  <c r="X622" i="7"/>
  <c r="AX378" i="7"/>
  <c r="AD377" i="7"/>
  <c r="BB623" i="7"/>
  <c r="J624" i="7"/>
  <c r="AU377" i="7"/>
  <c r="D379" i="7"/>
  <c r="AE623" i="7"/>
  <c r="BE378" i="7"/>
  <c r="BD623" i="7"/>
  <c r="AZ622" i="7"/>
  <c r="BB378" i="7"/>
  <c r="BC377" i="7"/>
  <c r="AB623" i="7"/>
  <c r="AR378" i="7"/>
  <c r="AC378" i="7"/>
  <c r="AG377" i="7"/>
  <c r="AU623" i="7"/>
  <c r="H624" i="7"/>
  <c r="F624" i="7"/>
  <c r="AP623" i="7"/>
  <c r="BC622" i="7"/>
  <c r="BD622" i="7"/>
  <c r="F379" i="7"/>
  <c r="Z623" i="7"/>
  <c r="AW378" i="7"/>
  <c r="I379" i="7"/>
  <c r="AD622" i="7"/>
  <c r="AJ378" i="7"/>
  <c r="AG623" i="7"/>
  <c r="AV623" i="7"/>
  <c r="AI623" i="7"/>
  <c r="V377" i="7"/>
  <c r="AZ378" i="7"/>
  <c r="V378" i="7"/>
  <c r="Y623" i="7"/>
  <c r="BA623" i="7"/>
  <c r="W622" i="7"/>
  <c r="BA377" i="7"/>
  <c r="AW622" i="7"/>
  <c r="AU378" i="7"/>
  <c r="AG378" i="7"/>
  <c r="V622" i="7"/>
  <c r="AO378" i="7"/>
  <c r="AH378" i="7"/>
  <c r="AO622" i="7"/>
  <c r="AN622" i="7"/>
  <c r="AY377" i="7"/>
  <c r="AT623" i="7"/>
  <c r="AG622" i="7"/>
  <c r="I624" i="7"/>
  <c r="AK623" i="7"/>
  <c r="AX623" i="7"/>
  <c r="BE377" i="7"/>
  <c r="AS378" i="7"/>
  <c r="AB622" i="7"/>
  <c r="AN623" i="7"/>
  <c r="AT622" i="7"/>
  <c r="AK622" i="7"/>
  <c r="AA623" i="7"/>
  <c r="AE622" i="7"/>
  <c r="AI378" i="7"/>
  <c r="AW623" i="7"/>
  <c r="AV622" i="7"/>
  <c r="BB622" i="7"/>
  <c r="AF378" i="7"/>
  <c r="AX622" i="7"/>
  <c r="AC623" i="7"/>
  <c r="AF377" i="7"/>
  <c r="BA378" i="7"/>
  <c r="AJ622" i="7"/>
  <c r="U137" i="8" l="1"/>
  <c r="I136" i="8"/>
  <c r="AH729" i="7"/>
  <c r="AI77" i="7" s="1"/>
  <c r="AV17" i="7"/>
  <c r="AV669" i="7" s="1"/>
  <c r="V722" i="7"/>
  <c r="W70" i="7" s="1"/>
  <c r="W722" i="7" s="1"/>
  <c r="X70" i="7" s="1"/>
  <c r="X722" i="7" s="1"/>
  <c r="Y70" i="7" s="1"/>
  <c r="Y722" i="7" s="1"/>
  <c r="Z70" i="7" s="1"/>
  <c r="Z722" i="7" s="1"/>
  <c r="AA70" i="7" s="1"/>
  <c r="AA722" i="7" s="1"/>
  <c r="AB70" i="7" s="1"/>
  <c r="AB722" i="7" s="1"/>
  <c r="AC70" i="7" s="1"/>
  <c r="AC722" i="7" s="1"/>
  <c r="AD70" i="7" s="1"/>
  <c r="AD722" i="7" s="1"/>
  <c r="AE70" i="7" s="1"/>
  <c r="AE722" i="7" s="1"/>
  <c r="AF70" i="7" s="1"/>
  <c r="AF722" i="7" s="1"/>
  <c r="AG70" i="7" s="1"/>
  <c r="AG722" i="7" s="1"/>
  <c r="AH70" i="7" s="1"/>
  <c r="AH722" i="7" s="1"/>
  <c r="AI70" i="7" s="1"/>
  <c r="AI722" i="7" s="1"/>
  <c r="AJ70" i="7" s="1"/>
  <c r="AJ722" i="7" s="1"/>
  <c r="AK70" i="7" s="1"/>
  <c r="AK722" i="7" s="1"/>
  <c r="AL70" i="7" s="1"/>
  <c r="AL722" i="7" s="1"/>
  <c r="AM70" i="7" s="1"/>
  <c r="AM722" i="7" s="1"/>
  <c r="AN70" i="7" s="1"/>
  <c r="AN722" i="7" s="1"/>
  <c r="AO70" i="7" s="1"/>
  <c r="AO722" i="7" s="1"/>
  <c r="AP70" i="7" s="1"/>
  <c r="AP722" i="7" s="1"/>
  <c r="AQ70" i="7" s="1"/>
  <c r="AQ722" i="7" s="1"/>
  <c r="AR70" i="7" s="1"/>
  <c r="AR722" i="7" s="1"/>
  <c r="AS70" i="7" s="1"/>
  <c r="AS722" i="7" s="1"/>
  <c r="AT70" i="7" s="1"/>
  <c r="AT722" i="7" s="1"/>
  <c r="AU70" i="7" s="1"/>
  <c r="AU722" i="7" s="1"/>
  <c r="AV70" i="7" s="1"/>
  <c r="AV722" i="7" s="1"/>
  <c r="AW70" i="7" s="1"/>
  <c r="AW722" i="7" s="1"/>
  <c r="AX70" i="7" s="1"/>
  <c r="AX722" i="7" s="1"/>
  <c r="AY70" i="7" s="1"/>
  <c r="AY722" i="7" s="1"/>
  <c r="AZ70" i="7" s="1"/>
  <c r="AZ722" i="7" s="1"/>
  <c r="BA70" i="7" s="1"/>
  <c r="BA722" i="7" s="1"/>
  <c r="BB70" i="7" s="1"/>
  <c r="BB722" i="7" s="1"/>
  <c r="BC70" i="7" s="1"/>
  <c r="BC722" i="7" s="1"/>
  <c r="BD70" i="7" s="1"/>
  <c r="BD722" i="7" s="1"/>
  <c r="BE70" i="7" s="1"/>
  <c r="BE722" i="7" s="1"/>
  <c r="B626" i="7"/>
  <c r="AU677" i="7"/>
  <c r="BC692" i="7"/>
  <c r="BC35" i="7"/>
  <c r="AO379" i="7"/>
  <c r="Y624" i="7"/>
  <c r="AY624" i="7"/>
  <c r="AK624" i="7"/>
  <c r="AL379" i="7"/>
  <c r="AW624" i="7"/>
  <c r="X624" i="7"/>
  <c r="BD379" i="7"/>
  <c r="BA624" i="7"/>
  <c r="BA379" i="7"/>
  <c r="AS379" i="7"/>
  <c r="AW379" i="7"/>
  <c r="AM379" i="7"/>
  <c r="F625" i="7"/>
  <c r="AX379" i="7"/>
  <c r="BE624" i="7"/>
  <c r="AA379" i="7"/>
  <c r="S622" i="7"/>
  <c r="BB379" i="7"/>
  <c r="AJ624" i="7"/>
  <c r="AV624" i="7"/>
  <c r="AR624" i="7"/>
  <c r="BC379" i="7"/>
  <c r="AM624" i="7"/>
  <c r="AB624" i="7"/>
  <c r="AT624" i="7"/>
  <c r="AU624" i="7"/>
  <c r="AI624" i="7"/>
  <c r="AH379" i="7"/>
  <c r="AF379" i="7"/>
  <c r="Z624" i="7"/>
  <c r="S722" i="7"/>
  <c r="BB624" i="7"/>
  <c r="H380" i="7"/>
  <c r="J380" i="7"/>
  <c r="AB379" i="7"/>
  <c r="V379" i="7"/>
  <c r="AG379" i="7"/>
  <c r="AZ379" i="7"/>
  <c r="AJ379" i="7"/>
  <c r="S377" i="7"/>
  <c r="AC624" i="7"/>
  <c r="W379" i="7"/>
  <c r="AZ624" i="7"/>
  <c r="AC379" i="7"/>
  <c r="AP624" i="7"/>
  <c r="BD624" i="7"/>
  <c r="AD624" i="7"/>
  <c r="Z379" i="7"/>
  <c r="AX624" i="7"/>
  <c r="I625" i="7"/>
  <c r="S378" i="7"/>
  <c r="AO624" i="7"/>
  <c r="W624" i="7"/>
  <c r="AH624" i="7"/>
  <c r="X379" i="7"/>
  <c r="AN379" i="7"/>
  <c r="I380" i="7"/>
  <c r="V624" i="7"/>
  <c r="D625" i="7"/>
  <c r="Y379" i="7"/>
  <c r="AR379" i="7"/>
  <c r="AQ379" i="7"/>
  <c r="AE379" i="7"/>
  <c r="AE624" i="7"/>
  <c r="BE379" i="7"/>
  <c r="F380" i="7"/>
  <c r="AA624" i="7"/>
  <c r="AK379" i="7"/>
  <c r="S623" i="7"/>
  <c r="AQ624" i="7"/>
  <c r="AS624" i="7"/>
  <c r="BC624" i="7"/>
  <c r="AF624" i="7"/>
  <c r="AV379" i="7"/>
  <c r="AU379" i="7"/>
  <c r="AT379" i="7"/>
  <c r="H625" i="7"/>
  <c r="AI379" i="7"/>
  <c r="AG624" i="7"/>
  <c r="AY379" i="7"/>
  <c r="AN624" i="7"/>
  <c r="D380" i="7"/>
  <c r="AP379" i="7"/>
  <c r="J625" i="7"/>
  <c r="AL624" i="7"/>
  <c r="AD379" i="7"/>
  <c r="I137" i="8" l="1"/>
  <c r="U138" i="8"/>
  <c r="AI729" i="7"/>
  <c r="AJ77" i="7" s="1"/>
  <c r="B627" i="7"/>
  <c r="AV25" i="7"/>
  <c r="BD40" i="7"/>
  <c r="BC687" i="7"/>
  <c r="H626" i="7"/>
  <c r="W380" i="7"/>
  <c r="AB625" i="7"/>
  <c r="BD625" i="7"/>
  <c r="AU625" i="7"/>
  <c r="BE625" i="7"/>
  <c r="AQ625" i="7"/>
  <c r="AX625" i="7"/>
  <c r="BE380" i="7"/>
  <c r="AQ380" i="7"/>
  <c r="AI380" i="7"/>
  <c r="BA625" i="7"/>
  <c r="AS625" i="7"/>
  <c r="AB380" i="7"/>
  <c r="AR625" i="7"/>
  <c r="AD380" i="7"/>
  <c r="AC625" i="7"/>
  <c r="AG625" i="7"/>
  <c r="AE625" i="7"/>
  <c r="V625" i="7"/>
  <c r="H381" i="7"/>
  <c r="BB625" i="7"/>
  <c r="AX380" i="7"/>
  <c r="AA625" i="7"/>
  <c r="AJ380" i="7"/>
  <c r="AL625" i="7"/>
  <c r="BC380" i="7"/>
  <c r="J626" i="7"/>
  <c r="AM625" i="7"/>
  <c r="F381" i="7"/>
  <c r="F626" i="7"/>
  <c r="AT380" i="7"/>
  <c r="D626" i="7"/>
  <c r="V380" i="7"/>
  <c r="X625" i="7"/>
  <c r="AZ380" i="7"/>
  <c r="AF625" i="7"/>
  <c r="Z625" i="7"/>
  <c r="AF380" i="7"/>
  <c r="S624" i="7"/>
  <c r="AH625" i="7"/>
  <c r="X380" i="7"/>
  <c r="Y380" i="7"/>
  <c r="BC625" i="7"/>
  <c r="Y625" i="7"/>
  <c r="BD380" i="7"/>
  <c r="W625" i="7"/>
  <c r="I381" i="7"/>
  <c r="AV380" i="7"/>
  <c r="AW625" i="7"/>
  <c r="AI625" i="7"/>
  <c r="AO380" i="7"/>
  <c r="D381" i="7"/>
  <c r="AZ625" i="7"/>
  <c r="I626" i="7"/>
  <c r="AA380" i="7"/>
  <c r="BB380" i="7"/>
  <c r="AH380" i="7"/>
  <c r="AW380" i="7"/>
  <c r="J381" i="7"/>
  <c r="AC380" i="7"/>
  <c r="AS380" i="7"/>
  <c r="AK625" i="7"/>
  <c r="AP625" i="7"/>
  <c r="AO625" i="7"/>
  <c r="AU380" i="7"/>
  <c r="AK380" i="7"/>
  <c r="AE380" i="7"/>
  <c r="AP380" i="7"/>
  <c r="AM380" i="7"/>
  <c r="AN380" i="7"/>
  <c r="AY380" i="7"/>
  <c r="AD625" i="7"/>
  <c r="AN625" i="7"/>
  <c r="BA380" i="7"/>
  <c r="AV625" i="7"/>
  <c r="AR380" i="7"/>
  <c r="AL380" i="7"/>
  <c r="AJ625" i="7"/>
  <c r="AG380" i="7"/>
  <c r="Z380" i="7"/>
  <c r="AT625" i="7"/>
  <c r="S379" i="7"/>
  <c r="AY625" i="7"/>
  <c r="U139" i="8" l="1"/>
  <c r="I138" i="8"/>
  <c r="AJ729" i="7"/>
  <c r="AK77" i="7" s="1"/>
  <c r="AW17" i="7"/>
  <c r="AW669" i="7" s="1"/>
  <c r="W73" i="7"/>
  <c r="W725" i="7" s="1"/>
  <c r="X73" i="7" s="1"/>
  <c r="X725" i="7" s="1"/>
  <c r="Y73" i="7" s="1"/>
  <c r="Y725" i="7" s="1"/>
  <c r="Z73" i="7" s="1"/>
  <c r="Z725" i="7" s="1"/>
  <c r="AA73" i="7" s="1"/>
  <c r="AA725" i="7" s="1"/>
  <c r="AB73" i="7" s="1"/>
  <c r="AB725" i="7" s="1"/>
  <c r="AC73" i="7" s="1"/>
  <c r="AC725" i="7" s="1"/>
  <c r="AD73" i="7" s="1"/>
  <c r="AD725" i="7" s="1"/>
  <c r="AE73" i="7" s="1"/>
  <c r="AE725" i="7" s="1"/>
  <c r="AF73" i="7" s="1"/>
  <c r="AF725" i="7" s="1"/>
  <c r="AG73" i="7" s="1"/>
  <c r="AG725" i="7" s="1"/>
  <c r="AH73" i="7" s="1"/>
  <c r="AH725" i="7" s="1"/>
  <c r="AI73" i="7" s="1"/>
  <c r="AI725" i="7" s="1"/>
  <c r="AJ73" i="7" s="1"/>
  <c r="AJ725" i="7" s="1"/>
  <c r="AK73" i="7" s="1"/>
  <c r="AK725" i="7" s="1"/>
  <c r="AL73" i="7" s="1"/>
  <c r="AL725" i="7" s="1"/>
  <c r="AM73" i="7" s="1"/>
  <c r="AM725" i="7" s="1"/>
  <c r="AN73" i="7" s="1"/>
  <c r="AN725" i="7" s="1"/>
  <c r="AO73" i="7" s="1"/>
  <c r="AO725" i="7" s="1"/>
  <c r="AP73" i="7" s="1"/>
  <c r="AP725" i="7" s="1"/>
  <c r="AQ73" i="7" s="1"/>
  <c r="AQ725" i="7" s="1"/>
  <c r="AR73" i="7" s="1"/>
  <c r="AR725" i="7" s="1"/>
  <c r="AS73" i="7" s="1"/>
  <c r="AS725" i="7" s="1"/>
  <c r="AT73" i="7" s="1"/>
  <c r="AT725" i="7" s="1"/>
  <c r="AU73" i="7" s="1"/>
  <c r="AU725" i="7" s="1"/>
  <c r="AV73" i="7" s="1"/>
  <c r="AV725" i="7" s="1"/>
  <c r="AW73" i="7" s="1"/>
  <c r="AW725" i="7" s="1"/>
  <c r="AX73" i="7" s="1"/>
  <c r="AX725" i="7" s="1"/>
  <c r="AY73" i="7" s="1"/>
  <c r="AY725" i="7" s="1"/>
  <c r="AZ73" i="7" s="1"/>
  <c r="AZ725" i="7" s="1"/>
  <c r="BA73" i="7" s="1"/>
  <c r="BA725" i="7" s="1"/>
  <c r="BB73" i="7" s="1"/>
  <c r="BB725" i="7" s="1"/>
  <c r="BC73" i="7" s="1"/>
  <c r="BC725" i="7" s="1"/>
  <c r="BD73" i="7" s="1"/>
  <c r="BD725" i="7" s="1"/>
  <c r="BE73" i="7" s="1"/>
  <c r="BE725" i="7" s="1"/>
  <c r="B628" i="7"/>
  <c r="AV677" i="7"/>
  <c r="BD692" i="7"/>
  <c r="BD35" i="7"/>
  <c r="AN626" i="7"/>
  <c r="AJ381" i="7"/>
  <c r="AV381" i="7"/>
  <c r="AC381" i="7"/>
  <c r="AS381" i="7"/>
  <c r="AV626" i="7"/>
  <c r="BC381" i="7"/>
  <c r="BE381" i="7"/>
  <c r="AP381" i="7"/>
  <c r="AI381" i="7"/>
  <c r="AP626" i="7"/>
  <c r="BC626" i="7"/>
  <c r="AQ626" i="7"/>
  <c r="AR381" i="7"/>
  <c r="W381" i="7"/>
  <c r="AM381" i="7"/>
  <c r="AG381" i="7"/>
  <c r="AQ381" i="7"/>
  <c r="BB381" i="7"/>
  <c r="I382" i="7"/>
  <c r="F382" i="7"/>
  <c r="AH626" i="7"/>
  <c r="AY626" i="7"/>
  <c r="AH381" i="7"/>
  <c r="AI626" i="7"/>
  <c r="AT381" i="7"/>
  <c r="AJ626" i="7"/>
  <c r="AS626" i="7"/>
  <c r="AK381" i="7"/>
  <c r="AL626" i="7"/>
  <c r="AD381" i="7"/>
  <c r="S380" i="7"/>
  <c r="BE626" i="7"/>
  <c r="BA626" i="7"/>
  <c r="BD381" i="7"/>
  <c r="J382" i="7"/>
  <c r="AY381" i="7"/>
  <c r="D382" i="7"/>
  <c r="AR626" i="7"/>
  <c r="AB626" i="7"/>
  <c r="W626" i="7"/>
  <c r="H627" i="7"/>
  <c r="I627" i="7"/>
  <c r="BB626" i="7"/>
  <c r="AK626" i="7"/>
  <c r="AO626" i="7"/>
  <c r="H382" i="7"/>
  <c r="X381" i="7"/>
  <c r="AN381" i="7"/>
  <c r="D627" i="7"/>
  <c r="J627" i="7"/>
  <c r="AO381" i="7"/>
  <c r="Z626" i="7"/>
  <c r="AD626" i="7"/>
  <c r="AW626" i="7"/>
  <c r="V626" i="7"/>
  <c r="AZ626" i="7"/>
  <c r="AW381" i="7"/>
  <c r="AE626" i="7"/>
  <c r="AF626" i="7"/>
  <c r="Y381" i="7"/>
  <c r="V381" i="7"/>
  <c r="AZ381" i="7"/>
  <c r="AF381" i="7"/>
  <c r="BD626" i="7"/>
  <c r="AA381" i="7"/>
  <c r="AE381" i="7"/>
  <c r="Z381" i="7"/>
  <c r="AM626" i="7"/>
  <c r="AC626" i="7"/>
  <c r="AX626" i="7"/>
  <c r="AL381" i="7"/>
  <c r="X626" i="7"/>
  <c r="F627" i="7"/>
  <c r="BA381" i="7"/>
  <c r="Y626" i="7"/>
  <c r="S625" i="7"/>
  <c r="AU381" i="7"/>
  <c r="AG626" i="7"/>
  <c r="AX381" i="7"/>
  <c r="AU626" i="7"/>
  <c r="AA626" i="7"/>
  <c r="AT626" i="7"/>
  <c r="AB381" i="7"/>
  <c r="S725" i="7"/>
  <c r="U140" i="8" l="1"/>
  <c r="I139" i="8"/>
  <c r="AK729" i="7"/>
  <c r="AL77" i="7" s="1"/>
  <c r="B629" i="7"/>
  <c r="AW25" i="7"/>
  <c r="BE40" i="7"/>
  <c r="BD687" i="7"/>
  <c r="D628" i="7"/>
  <c r="I383" i="7"/>
  <c r="Z382" i="7"/>
  <c r="AF382" i="7"/>
  <c r="Z627" i="7"/>
  <c r="AC382" i="7"/>
  <c r="BE627" i="7"/>
  <c r="X382" i="7"/>
  <c r="S381" i="7"/>
  <c r="AQ382" i="7"/>
  <c r="AX382" i="7"/>
  <c r="D383" i="7"/>
  <c r="V382" i="7"/>
  <c r="AX627" i="7"/>
  <c r="AK627" i="7"/>
  <c r="AN627" i="7"/>
  <c r="AG382" i="7"/>
  <c r="AR627" i="7"/>
  <c r="AA627" i="7"/>
  <c r="AP627" i="7"/>
  <c r="W382" i="7"/>
  <c r="AC627" i="7"/>
  <c r="AK382" i="7"/>
  <c r="BA382" i="7"/>
  <c r="AH627" i="7"/>
  <c r="AN382" i="7"/>
  <c r="AP382" i="7"/>
  <c r="J383" i="7"/>
  <c r="AL627" i="7"/>
  <c r="BB382" i="7"/>
  <c r="AD382" i="7"/>
  <c r="AV627" i="7"/>
  <c r="AQ627" i="7"/>
  <c r="AB627" i="7"/>
  <c r="AY382" i="7"/>
  <c r="AJ382" i="7"/>
  <c r="AE382" i="7"/>
  <c r="AV382" i="7"/>
  <c r="W627" i="7"/>
  <c r="AB382" i="7"/>
  <c r="BC382" i="7"/>
  <c r="BE382" i="7"/>
  <c r="AL382" i="7"/>
  <c r="F628" i="7"/>
  <c r="AM627" i="7"/>
  <c r="AS382" i="7"/>
  <c r="X627" i="7"/>
  <c r="S626" i="7"/>
  <c r="AO627" i="7"/>
  <c r="AU382" i="7"/>
  <c r="Y627" i="7"/>
  <c r="AS627" i="7"/>
  <c r="BB627" i="7"/>
  <c r="BD627" i="7"/>
  <c r="AE627" i="7"/>
  <c r="H628" i="7"/>
  <c r="AI627" i="7"/>
  <c r="I628" i="7"/>
  <c r="AD627" i="7"/>
  <c r="AU627" i="7"/>
  <c r="F383" i="7"/>
  <c r="AF627" i="7"/>
  <c r="AO382" i="7"/>
  <c r="AY627" i="7"/>
  <c r="AW382" i="7"/>
  <c r="AM382" i="7"/>
  <c r="BA627" i="7"/>
  <c r="H383" i="7"/>
  <c r="AJ627" i="7"/>
  <c r="AW627" i="7"/>
  <c r="AG627" i="7"/>
  <c r="AR382" i="7"/>
  <c r="BD382" i="7"/>
  <c r="J628" i="7"/>
  <c r="BC627" i="7"/>
  <c r="AZ627" i="7"/>
  <c r="AT382" i="7"/>
  <c r="AT627" i="7"/>
  <c r="AZ382" i="7"/>
  <c r="AH382" i="7"/>
  <c r="Y382" i="7"/>
  <c r="AI382" i="7"/>
  <c r="V627" i="7"/>
  <c r="AA382" i="7"/>
  <c r="U141" i="8" l="1"/>
  <c r="I140" i="8"/>
  <c r="AL729" i="7"/>
  <c r="AM77" i="7" s="1"/>
  <c r="AX17" i="7"/>
  <c r="AX669" i="7" s="1"/>
  <c r="B630" i="7"/>
  <c r="AW677" i="7"/>
  <c r="BE692" i="7"/>
  <c r="BE35" i="7"/>
  <c r="J629" i="7"/>
  <c r="BA628" i="7"/>
  <c r="AM628" i="7"/>
  <c r="W628" i="7"/>
  <c r="F384" i="7"/>
  <c r="BB628" i="7"/>
  <c r="AP383" i="7"/>
  <c r="BE628" i="7"/>
  <c r="Z628" i="7"/>
  <c r="D384" i="7"/>
  <c r="Z383" i="7"/>
  <c r="AL628" i="7"/>
  <c r="BD383" i="7"/>
  <c r="AZ628" i="7"/>
  <c r="AP628" i="7"/>
  <c r="AG383" i="7"/>
  <c r="AC383" i="7"/>
  <c r="AT383" i="7"/>
  <c r="AD383" i="7"/>
  <c r="BB383" i="7"/>
  <c r="AS628" i="7"/>
  <c r="AX383" i="7"/>
  <c r="AJ383" i="7"/>
  <c r="Y383" i="7"/>
  <c r="V383" i="7"/>
  <c r="W383" i="7"/>
  <c r="AJ628" i="7"/>
  <c r="AI628" i="7"/>
  <c r="AS383" i="7"/>
  <c r="AU383" i="7"/>
  <c r="AQ383" i="7"/>
  <c r="AI383" i="7"/>
  <c r="AD628" i="7"/>
  <c r="AC628" i="7"/>
  <c r="AH383" i="7"/>
  <c r="J384" i="7"/>
  <c r="BD628" i="7"/>
  <c r="AE628" i="7"/>
  <c r="AO628" i="7"/>
  <c r="AL383" i="7"/>
  <c r="AR383" i="7"/>
  <c r="AY383" i="7"/>
  <c r="X383" i="7"/>
  <c r="AX628" i="7"/>
  <c r="AQ628" i="7"/>
  <c r="BE383" i="7"/>
  <c r="S692" i="7"/>
  <c r="AZ383" i="7"/>
  <c r="AF383" i="7"/>
  <c r="V628" i="7"/>
  <c r="AU628" i="7"/>
  <c r="AK383" i="7"/>
  <c r="AN628" i="7"/>
  <c r="AF628" i="7"/>
  <c r="AE383" i="7"/>
  <c r="F629" i="7"/>
  <c r="AB383" i="7"/>
  <c r="AG628" i="7"/>
  <c r="H384" i="7"/>
  <c r="AA628" i="7"/>
  <c r="AH628" i="7"/>
  <c r="AR628" i="7"/>
  <c r="I629" i="7"/>
  <c r="H629" i="7"/>
  <c r="S382" i="7"/>
  <c r="BA383" i="7"/>
  <c r="S627" i="7"/>
  <c r="AA383" i="7"/>
  <c r="AK628" i="7"/>
  <c r="AW383" i="7"/>
  <c r="Y628" i="7"/>
  <c r="D629" i="7"/>
  <c r="AV383" i="7"/>
  <c r="AT628" i="7"/>
  <c r="X628" i="7"/>
  <c r="AW628" i="7"/>
  <c r="AO383" i="7"/>
  <c r="AB628" i="7"/>
  <c r="I384" i="7"/>
  <c r="AV628" i="7"/>
  <c r="AY628" i="7"/>
  <c r="AN383" i="7"/>
  <c r="AM383" i="7"/>
  <c r="BC383" i="7"/>
  <c r="BC628" i="7"/>
  <c r="U142" i="8" l="1"/>
  <c r="I141" i="8"/>
  <c r="AM729" i="7"/>
  <c r="AN77" i="7" s="1"/>
  <c r="B631" i="7"/>
  <c r="AX25" i="7"/>
  <c r="S687" i="7"/>
  <c r="BE687" i="7"/>
  <c r="J630" i="7"/>
  <c r="AZ384" i="7"/>
  <c r="AB629" i="7"/>
  <c r="AI384" i="7"/>
  <c r="AN384" i="7"/>
  <c r="AY629" i="7"/>
  <c r="AM384" i="7"/>
  <c r="AF629" i="7"/>
  <c r="AE629" i="7"/>
  <c r="AC384" i="7"/>
  <c r="AJ629" i="7"/>
  <c r="AG384" i="7"/>
  <c r="AC629" i="7"/>
  <c r="BB629" i="7"/>
  <c r="AR629" i="7"/>
  <c r="I630" i="7"/>
  <c r="AZ629" i="7"/>
  <c r="AP629" i="7"/>
  <c r="AU384" i="7"/>
  <c r="X384" i="7"/>
  <c r="AJ384" i="7"/>
  <c r="BA384" i="7"/>
  <c r="AO384" i="7"/>
  <c r="BC629" i="7"/>
  <c r="J385" i="7"/>
  <c r="AD384" i="7"/>
  <c r="AL629" i="7"/>
  <c r="AF384" i="7"/>
  <c r="AS629" i="7"/>
  <c r="AX384" i="7"/>
  <c r="AH384" i="7"/>
  <c r="D385" i="7"/>
  <c r="BA629" i="7"/>
  <c r="D630" i="7"/>
  <c r="V629" i="7"/>
  <c r="AP384" i="7"/>
  <c r="AY384" i="7"/>
  <c r="V384" i="7"/>
  <c r="AL384" i="7"/>
  <c r="AI629" i="7"/>
  <c r="H385" i="7"/>
  <c r="Y384" i="7"/>
  <c r="AS384" i="7"/>
  <c r="AK629" i="7"/>
  <c r="W384" i="7"/>
  <c r="X629" i="7"/>
  <c r="BD629" i="7"/>
  <c r="AW384" i="7"/>
  <c r="AA629" i="7"/>
  <c r="AU629" i="7"/>
  <c r="F385" i="7"/>
  <c r="AE384" i="7"/>
  <c r="Y629" i="7"/>
  <c r="S383" i="7"/>
  <c r="AO629" i="7"/>
  <c r="F630" i="7"/>
  <c r="AB384" i="7"/>
  <c r="AR384" i="7"/>
  <c r="AV384" i="7"/>
  <c r="W629" i="7"/>
  <c r="Z629" i="7"/>
  <c r="AT629" i="7"/>
  <c r="BD384" i="7"/>
  <c r="AQ629" i="7"/>
  <c r="BC384" i="7"/>
  <c r="AX629" i="7"/>
  <c r="AV629" i="7"/>
  <c r="AK384" i="7"/>
  <c r="AW629" i="7"/>
  <c r="I385" i="7"/>
  <c r="AM629" i="7"/>
  <c r="AQ384" i="7"/>
  <c r="AG629" i="7"/>
  <c r="AN629" i="7"/>
  <c r="S628" i="7"/>
  <c r="BB384" i="7"/>
  <c r="AH629" i="7"/>
  <c r="BE629" i="7"/>
  <c r="BE384" i="7"/>
  <c r="AD629" i="7"/>
  <c r="AT384" i="7"/>
  <c r="AA384" i="7"/>
  <c r="H630" i="7"/>
  <c r="Z384" i="7"/>
  <c r="U143" i="8" l="1"/>
  <c r="I142" i="8"/>
  <c r="AN729" i="7"/>
  <c r="AO77" i="7" s="1"/>
  <c r="AY17" i="7"/>
  <c r="AY669" i="7" s="1"/>
  <c r="B632" i="7"/>
  <c r="AX677" i="7"/>
  <c r="AS385" i="7"/>
  <c r="AO630" i="7"/>
  <c r="AN385" i="7"/>
  <c r="AU630" i="7"/>
  <c r="Z630" i="7"/>
  <c r="AR385" i="7"/>
  <c r="AY630" i="7"/>
  <c r="AL385" i="7"/>
  <c r="I386" i="7"/>
  <c r="X385" i="7"/>
  <c r="AE630" i="7"/>
  <c r="AC630" i="7"/>
  <c r="AH630" i="7"/>
  <c r="AA630" i="7"/>
  <c r="V630" i="7"/>
  <c r="AB385" i="7"/>
  <c r="AW630" i="7"/>
  <c r="J631" i="7"/>
  <c r="F386" i="7"/>
  <c r="AD630" i="7"/>
  <c r="X630" i="7"/>
  <c r="S629" i="7"/>
  <c r="Y630" i="7"/>
  <c r="AH385" i="7"/>
  <c r="AS630" i="7"/>
  <c r="H631" i="7"/>
  <c r="I631" i="7"/>
  <c r="J386" i="7"/>
  <c r="AT630" i="7"/>
  <c r="AX385" i="7"/>
  <c r="BD385" i="7"/>
  <c r="AR630" i="7"/>
  <c r="AP385" i="7"/>
  <c r="BD630" i="7"/>
  <c r="AA385" i="7"/>
  <c r="AI630" i="7"/>
  <c r="AQ630" i="7"/>
  <c r="AB630" i="7"/>
  <c r="AK630" i="7"/>
  <c r="AZ630" i="7"/>
  <c r="S384" i="7"/>
  <c r="AU385" i="7"/>
  <c r="AL630" i="7"/>
  <c r="BC630" i="7"/>
  <c r="AN630" i="7"/>
  <c r="AY385" i="7"/>
  <c r="AP630" i="7"/>
  <c r="Y385" i="7"/>
  <c r="AF630" i="7"/>
  <c r="BA385" i="7"/>
  <c r="AF385" i="7"/>
  <c r="BB385" i="7"/>
  <c r="AJ385" i="7"/>
  <c r="AO385" i="7"/>
  <c r="AM630" i="7"/>
  <c r="W630" i="7"/>
  <c r="AZ385" i="7"/>
  <c r="BE630" i="7"/>
  <c r="AT385" i="7"/>
  <c r="AI385" i="7"/>
  <c r="AG385" i="7"/>
  <c r="W385" i="7"/>
  <c r="BE385" i="7"/>
  <c r="AK385" i="7"/>
  <c r="F631" i="7"/>
  <c r="AC385" i="7"/>
  <c r="V385" i="7"/>
  <c r="AM385" i="7"/>
  <c r="D631" i="7"/>
  <c r="AE385" i="7"/>
  <c r="AV630" i="7"/>
  <c r="BA630" i="7"/>
  <c r="H386" i="7"/>
  <c r="AG630" i="7"/>
  <c r="AX630" i="7"/>
  <c r="AQ385" i="7"/>
  <c r="AD385" i="7"/>
  <c r="AJ630" i="7"/>
  <c r="AW385" i="7"/>
  <c r="Z385" i="7"/>
  <c r="BC385" i="7"/>
  <c r="AV385" i="7"/>
  <c r="BB630" i="7"/>
  <c r="D386" i="7"/>
  <c r="U144" i="8" l="1"/>
  <c r="I143" i="8"/>
  <c r="AO729" i="7"/>
  <c r="AP77" i="7" s="1"/>
  <c r="B634" i="7"/>
  <c r="B636" i="7" s="1"/>
  <c r="AY25" i="7"/>
  <c r="AH386" i="7"/>
  <c r="AW386" i="7"/>
  <c r="J387" i="7"/>
  <c r="AX386" i="7"/>
  <c r="AU631" i="7"/>
  <c r="H632" i="7"/>
  <c r="AM631" i="7"/>
  <c r="AI631" i="7"/>
  <c r="AG386" i="7"/>
  <c r="AY631" i="7"/>
  <c r="X386" i="7"/>
  <c r="AR386" i="7"/>
  <c r="X631" i="7"/>
  <c r="AT631" i="7"/>
  <c r="AO386" i="7"/>
  <c r="AZ386" i="7"/>
  <c r="AP386" i="7"/>
  <c r="AR631" i="7"/>
  <c r="AT386" i="7"/>
  <c r="Z386" i="7"/>
  <c r="Y386" i="7"/>
  <c r="AK631" i="7"/>
  <c r="F632" i="7"/>
  <c r="V386" i="7"/>
  <c r="AJ631" i="7"/>
  <c r="AU386" i="7"/>
  <c r="AW631" i="7"/>
  <c r="BE631" i="7"/>
  <c r="AI386" i="7"/>
  <c r="BD631" i="7"/>
  <c r="AC631" i="7"/>
  <c r="BB386" i="7"/>
  <c r="AJ386" i="7"/>
  <c r="I387" i="7"/>
  <c r="D632" i="7"/>
  <c r="W386" i="7"/>
  <c r="AA631" i="7"/>
  <c r="AS631" i="7"/>
  <c r="AE386" i="7"/>
  <c r="AB386" i="7"/>
  <c r="AN631" i="7"/>
  <c r="AD631" i="7"/>
  <c r="AZ631" i="7"/>
  <c r="AV631" i="7"/>
  <c r="AA386" i="7"/>
  <c r="AX631" i="7"/>
  <c r="AP631" i="7"/>
  <c r="AE631" i="7"/>
  <c r="AM386" i="7"/>
  <c r="AL386" i="7"/>
  <c r="BA386" i="7"/>
  <c r="AO631" i="7"/>
  <c r="W631" i="7"/>
  <c r="S630" i="7"/>
  <c r="Y631" i="7"/>
  <c r="F387" i="7"/>
  <c r="AQ631" i="7"/>
  <c r="AG631" i="7"/>
  <c r="AB631" i="7"/>
  <c r="AD386" i="7"/>
  <c r="BC386" i="7"/>
  <c r="BA631" i="7"/>
  <c r="AC386" i="7"/>
  <c r="AL631" i="7"/>
  <c r="AS386" i="7"/>
  <c r="BD386" i="7"/>
  <c r="I632" i="7"/>
  <c r="D387" i="7"/>
  <c r="Z631" i="7"/>
  <c r="BB631" i="7"/>
  <c r="AQ386" i="7"/>
  <c r="H387" i="7"/>
  <c r="J632" i="7"/>
  <c r="AF386" i="7"/>
  <c r="V631" i="7"/>
  <c r="AK386" i="7"/>
  <c r="AV386" i="7"/>
  <c r="BE386" i="7"/>
  <c r="BC631" i="7"/>
  <c r="AH631" i="7"/>
  <c r="AF631" i="7"/>
  <c r="AY386" i="7"/>
  <c r="S385" i="7"/>
  <c r="AN386" i="7"/>
  <c r="U145" i="8" l="1"/>
  <c r="I144" i="8"/>
  <c r="AP729" i="7"/>
  <c r="AQ77" i="7" s="1"/>
  <c r="AZ17" i="7"/>
  <c r="AZ669" i="7" s="1"/>
  <c r="B637" i="7"/>
  <c r="AY677" i="7"/>
  <c r="H636" i="7"/>
  <c r="X387" i="7"/>
  <c r="AZ387" i="7"/>
  <c r="H389" i="7"/>
  <c r="BA387" i="7"/>
  <c r="AH387" i="7"/>
  <c r="AV632" i="7"/>
  <c r="AI387" i="7"/>
  <c r="AS387" i="7"/>
  <c r="H634" i="7"/>
  <c r="F634" i="7"/>
  <c r="D389" i="7"/>
  <c r="AZ632" i="7"/>
  <c r="J637" i="7"/>
  <c r="AA387" i="7"/>
  <c r="AM387" i="7"/>
  <c r="BE632" i="7"/>
  <c r="Y387" i="7"/>
  <c r="AT632" i="7"/>
  <c r="AG632" i="7"/>
  <c r="AQ387" i="7"/>
  <c r="AR632" i="7"/>
  <c r="AT387" i="7"/>
  <c r="Z632" i="7"/>
  <c r="Y632" i="7"/>
  <c r="AN387" i="7"/>
  <c r="AK387" i="7"/>
  <c r="AB387" i="7"/>
  <c r="V387" i="7"/>
  <c r="F636" i="7"/>
  <c r="BC387" i="7"/>
  <c r="AR387" i="7"/>
  <c r="AF632" i="7"/>
  <c r="AL387" i="7"/>
  <c r="Z387" i="7"/>
  <c r="AD387" i="7"/>
  <c r="AY632" i="7"/>
  <c r="BB632" i="7"/>
  <c r="AY387" i="7"/>
  <c r="BD387" i="7"/>
  <c r="AW387" i="7"/>
  <c r="AC632" i="7"/>
  <c r="W387" i="7"/>
  <c r="W632" i="7"/>
  <c r="BA632" i="7"/>
  <c r="AJ387" i="7"/>
  <c r="BB387" i="7"/>
  <c r="AM632" i="7"/>
  <c r="AG387" i="7"/>
  <c r="AF387" i="7"/>
  <c r="V632" i="7"/>
  <c r="AC387" i="7"/>
  <c r="AD632" i="7"/>
  <c r="BD632" i="7"/>
  <c r="AU632" i="7"/>
  <c r="AX387" i="7"/>
  <c r="AE632" i="7"/>
  <c r="S631" i="7"/>
  <c r="BE387" i="7"/>
  <c r="AA632" i="7"/>
  <c r="D634" i="7"/>
  <c r="AE387" i="7"/>
  <c r="AO632" i="7"/>
  <c r="AO387" i="7"/>
  <c r="S386" i="7"/>
  <c r="AP387" i="7"/>
  <c r="AQ632" i="7"/>
  <c r="AV387" i="7"/>
  <c r="D636" i="7"/>
  <c r="AL632" i="7"/>
  <c r="AI632" i="7"/>
  <c r="AP632" i="7"/>
  <c r="AS632" i="7"/>
  <c r="AH632" i="7"/>
  <c r="BC632" i="7"/>
  <c r="AW632" i="7"/>
  <c r="AX632" i="7"/>
  <c r="AB632" i="7"/>
  <c r="AN632" i="7"/>
  <c r="X632" i="7"/>
  <c r="F389" i="7"/>
  <c r="AK632" i="7"/>
  <c r="AU387" i="7"/>
  <c r="AJ632" i="7"/>
  <c r="U146" i="8" l="1"/>
  <c r="I145" i="8"/>
  <c r="AQ729" i="7"/>
  <c r="AR77" i="7" s="1"/>
  <c r="B638" i="7"/>
  <c r="X634" i="7"/>
  <c r="V634" i="7"/>
  <c r="BC634" i="7"/>
  <c r="AO634" i="7"/>
  <c r="AI634" i="7"/>
  <c r="BB634" i="7"/>
  <c r="AW634" i="7"/>
  <c r="AQ634" i="7"/>
  <c r="AC634" i="7"/>
  <c r="AF634" i="7"/>
  <c r="BE634" i="7"/>
  <c r="AY634" i="7"/>
  <c r="AA634" i="7"/>
  <c r="AS634" i="7"/>
  <c r="AD634" i="7"/>
  <c r="AN634" i="7"/>
  <c r="Z634" i="7"/>
  <c r="AB634" i="7"/>
  <c r="BA634" i="7"/>
  <c r="AK634" i="7"/>
  <c r="W634" i="7"/>
  <c r="AV634" i="7"/>
  <c r="AH634" i="7"/>
  <c r="AJ634" i="7"/>
  <c r="AU634" i="7"/>
  <c r="AL634" i="7"/>
  <c r="AE634" i="7"/>
  <c r="BD634" i="7"/>
  <c r="AP634" i="7"/>
  <c r="AR634" i="7"/>
  <c r="AG634" i="7"/>
  <c r="AT634" i="7"/>
  <c r="AM634" i="7"/>
  <c r="Y634" i="7"/>
  <c r="AX634" i="7"/>
  <c r="AZ634" i="7"/>
  <c r="AZ25" i="7"/>
  <c r="I634" i="7"/>
  <c r="S634" i="7"/>
  <c r="H637" i="7"/>
  <c r="S632" i="7"/>
  <c r="I636" i="7"/>
  <c r="D637" i="7"/>
  <c r="I389" i="7"/>
  <c r="I637" i="7"/>
  <c r="S387" i="7"/>
  <c r="F637" i="7"/>
  <c r="U147" i="8" l="1"/>
  <c r="I146" i="8"/>
  <c r="AR729" i="7"/>
  <c r="AS77" i="7" s="1"/>
  <c r="BA17" i="7"/>
  <c r="BA669" i="7" s="1"/>
  <c r="B639" i="7"/>
  <c r="B641" i="7" s="1"/>
  <c r="B643" i="7" s="1"/>
  <c r="AZ677" i="7"/>
  <c r="J389" i="7"/>
  <c r="J636" i="7"/>
  <c r="J634" i="7"/>
  <c r="D638" i="7"/>
  <c r="F638" i="7"/>
  <c r="H638" i="7"/>
  <c r="I638" i="7"/>
  <c r="U148" i="8" l="1"/>
  <c r="I147" i="8"/>
  <c r="AS729" i="7"/>
  <c r="AT77" i="7" s="1"/>
  <c r="B644" i="7"/>
  <c r="X697" i="7"/>
  <c r="Y45" i="7" s="1"/>
  <c r="BA25" i="7"/>
  <c r="AD636" i="7"/>
  <c r="AK636" i="7"/>
  <c r="AI636" i="7"/>
  <c r="AW636" i="7"/>
  <c r="AY636" i="7"/>
  <c r="F643" i="7"/>
  <c r="AL637" i="7"/>
  <c r="BB637" i="7"/>
  <c r="H641" i="7"/>
  <c r="AN637" i="7"/>
  <c r="BC637" i="7"/>
  <c r="BE637" i="7"/>
  <c r="AF637" i="7"/>
  <c r="AB637" i="7"/>
  <c r="D641" i="7"/>
  <c r="X636" i="7"/>
  <c r="AV636" i="7"/>
  <c r="AJ636" i="7"/>
  <c r="AN636" i="7"/>
  <c r="BD636" i="7"/>
  <c r="AE637" i="7"/>
  <c r="V636" i="7"/>
  <c r="W636" i="7"/>
  <c r="AZ636" i="7"/>
  <c r="AQ636" i="7"/>
  <c r="AE636" i="7"/>
  <c r="AD637" i="7"/>
  <c r="X637" i="7"/>
  <c r="F639" i="7"/>
  <c r="I639" i="7"/>
  <c r="D643" i="7"/>
  <c r="AG637" i="7"/>
  <c r="I641" i="7"/>
  <c r="V637" i="7"/>
  <c r="AZ637" i="7"/>
  <c r="F641" i="7"/>
  <c r="J638" i="7"/>
  <c r="AT636" i="7"/>
  <c r="AA636" i="7"/>
  <c r="AB636" i="7"/>
  <c r="AG636" i="7"/>
  <c r="AF636" i="7"/>
  <c r="AO637" i="7"/>
  <c r="Z637" i="7"/>
  <c r="AW637" i="7"/>
  <c r="AS637" i="7"/>
  <c r="AH637" i="7"/>
  <c r="AM637" i="7"/>
  <c r="H639" i="7"/>
  <c r="AP637" i="7"/>
  <c r="BA637" i="7"/>
  <c r="BE636" i="7"/>
  <c r="Y636" i="7"/>
  <c r="AH636" i="7"/>
  <c r="AO636" i="7"/>
  <c r="AR637" i="7"/>
  <c r="AQ637" i="7"/>
  <c r="D639" i="7"/>
  <c r="AX636" i="7"/>
  <c r="AC636" i="7"/>
  <c r="AS636" i="7"/>
  <c r="BA636" i="7"/>
  <c r="W637" i="7"/>
  <c r="AX637" i="7"/>
  <c r="AT637" i="7"/>
  <c r="BB636" i="7"/>
  <c r="AU636" i="7"/>
  <c r="BC636" i="7"/>
  <c r="AR636" i="7"/>
  <c r="BD637" i="7"/>
  <c r="AC637" i="7"/>
  <c r="AA637" i="7"/>
  <c r="AU637" i="7"/>
  <c r="Y637" i="7"/>
  <c r="AI637" i="7"/>
  <c r="AV637" i="7"/>
  <c r="AM636" i="7"/>
  <c r="AL636" i="7"/>
  <c r="Z636" i="7"/>
  <c r="AP636" i="7"/>
  <c r="S636" i="7" s="1"/>
  <c r="AK637" i="7"/>
  <c r="AY637" i="7"/>
  <c r="H643" i="7"/>
  <c r="AJ637" i="7"/>
  <c r="I643" i="7"/>
  <c r="J643" i="7"/>
  <c r="U149" i="8" l="1"/>
  <c r="I148" i="8"/>
  <c r="AT729" i="7"/>
  <c r="AU77" i="7" s="1"/>
  <c r="B645" i="7"/>
  <c r="B648" i="7" s="1"/>
  <c r="BB17" i="7"/>
  <c r="BB669" i="7" s="1"/>
  <c r="V700" i="7"/>
  <c r="W48" i="7" s="1"/>
  <c r="W700" i="7" s="1"/>
  <c r="BA677" i="7"/>
  <c r="J648" i="7"/>
  <c r="F648" i="7"/>
  <c r="D648" i="7"/>
  <c r="I648" i="7"/>
  <c r="H648" i="7"/>
  <c r="J641" i="7"/>
  <c r="V643" i="7"/>
  <c r="AA638" i="7"/>
  <c r="AA643" i="7"/>
  <c r="AB643" i="7"/>
  <c r="AS638" i="7"/>
  <c r="AE643" i="7"/>
  <c r="AP643" i="7"/>
  <c r="AX638" i="7"/>
  <c r="AO643" i="7"/>
  <c r="BE643" i="7"/>
  <c r="AU643" i="7"/>
  <c r="AD638" i="7"/>
  <c r="AF643" i="7"/>
  <c r="H644" i="7"/>
  <c r="BB643" i="7"/>
  <c r="Y643" i="7"/>
  <c r="AU638" i="7"/>
  <c r="BD638" i="7"/>
  <c r="AM643" i="7"/>
  <c r="AD643" i="7"/>
  <c r="D644" i="7"/>
  <c r="J639" i="7"/>
  <c r="AJ638" i="7"/>
  <c r="AI638" i="7"/>
  <c r="AJ643" i="7"/>
  <c r="Y638" i="7"/>
  <c r="AK638" i="7"/>
  <c r="F644" i="7"/>
  <c r="AV638" i="7"/>
  <c r="AY643" i="7"/>
  <c r="AZ643" i="7"/>
  <c r="AL638" i="7"/>
  <c r="V638" i="7"/>
  <c r="BA643" i="7"/>
  <c r="X638" i="7"/>
  <c r="AN643" i="7"/>
  <c r="W638" i="7"/>
  <c r="AR643" i="7"/>
  <c r="AG643" i="7"/>
  <c r="BB638" i="7"/>
  <c r="AT643" i="7"/>
  <c r="AC638" i="7"/>
  <c r="AM638" i="7"/>
  <c r="AQ638" i="7"/>
  <c r="W643" i="7"/>
  <c r="AE638" i="7"/>
  <c r="AS643" i="7"/>
  <c r="BD643" i="7"/>
  <c r="AT638" i="7"/>
  <c r="AR638" i="7"/>
  <c r="AB638" i="7"/>
  <c r="AO638" i="7"/>
  <c r="AV643" i="7"/>
  <c r="AN638" i="7"/>
  <c r="AI643" i="7"/>
  <c r="AP638" i="7"/>
  <c r="BE638" i="7"/>
  <c r="AF638" i="7"/>
  <c r="BC643" i="7"/>
  <c r="AY638" i="7"/>
  <c r="Z638" i="7"/>
  <c r="BA638" i="7"/>
  <c r="AX643" i="7"/>
  <c r="AW638" i="7"/>
  <c r="Z643" i="7"/>
  <c r="AH643" i="7"/>
  <c r="I644" i="7"/>
  <c r="AK643" i="7"/>
  <c r="AG638" i="7"/>
  <c r="X643" i="7"/>
  <c r="AQ643" i="7"/>
  <c r="AC643" i="7"/>
  <c r="AZ638" i="7"/>
  <c r="AW643" i="7"/>
  <c r="AL643" i="7"/>
  <c r="BC638" i="7"/>
  <c r="AH638" i="7"/>
  <c r="S637" i="7"/>
  <c r="B649" i="7" l="1"/>
  <c r="B651" i="7" s="1"/>
  <c r="U150" i="8"/>
  <c r="I149" i="8"/>
  <c r="AU729" i="7"/>
  <c r="AV77" i="7" s="1"/>
  <c r="V701" i="7"/>
  <c r="W49" i="7" s="1"/>
  <c r="W701" i="7" s="1"/>
  <c r="X49" i="7" s="1"/>
  <c r="Y697" i="7"/>
  <c r="Z45" i="7" s="1"/>
  <c r="BB25" i="7"/>
  <c r="F651" i="7"/>
  <c r="H651" i="7"/>
  <c r="I651" i="7" s="1"/>
  <c r="J651" i="7" s="1"/>
  <c r="D651" i="7"/>
  <c r="J649" i="7"/>
  <c r="I649" i="7"/>
  <c r="D649" i="7"/>
  <c r="F649" i="7"/>
  <c r="H649" i="7"/>
  <c r="AY639" i="7"/>
  <c r="AN639" i="7"/>
  <c r="AQ639" i="7"/>
  <c r="AJ639" i="7"/>
  <c r="D645" i="7"/>
  <c r="AR639" i="7"/>
  <c r="J644" i="7"/>
  <c r="I645" i="7"/>
  <c r="AZ639" i="7"/>
  <c r="BB639" i="7"/>
  <c r="AG639" i="7"/>
  <c r="AW639" i="7"/>
  <c r="AF639" i="7"/>
  <c r="BA639" i="7"/>
  <c r="AP639" i="7"/>
  <c r="AD639" i="7"/>
  <c r="Y639" i="7"/>
  <c r="BD639" i="7"/>
  <c r="AX639" i="7"/>
  <c r="AK639" i="7"/>
  <c r="AS639" i="7"/>
  <c r="AI639" i="7"/>
  <c r="AB639" i="7"/>
  <c r="W639" i="7"/>
  <c r="AO639" i="7"/>
  <c r="BC639" i="7"/>
  <c r="S643" i="7"/>
  <c r="AM639" i="7"/>
  <c r="S638" i="7"/>
  <c r="X639" i="7"/>
  <c r="AC639" i="7"/>
  <c r="AA639" i="7"/>
  <c r="AL639" i="7"/>
  <c r="AT639" i="7"/>
  <c r="AE639" i="7"/>
  <c r="AH639" i="7"/>
  <c r="Z639" i="7"/>
  <c r="AU639" i="7"/>
  <c r="H645" i="7"/>
  <c r="F645" i="7"/>
  <c r="BE639" i="7"/>
  <c r="AV639" i="7"/>
  <c r="V639" i="7"/>
  <c r="BE651" i="7"/>
  <c r="AZ651" i="7"/>
  <c r="AL651" i="7"/>
  <c r="AI651" i="7"/>
  <c r="Z651" i="7"/>
  <c r="AC651" i="7"/>
  <c r="AT651" i="7"/>
  <c r="AQ651" i="7"/>
  <c r="AH651" i="7"/>
  <c r="AK651" i="7"/>
  <c r="BB651" i="7"/>
  <c r="AY651" i="7"/>
  <c r="AP651" i="7"/>
  <c r="AS651" i="7"/>
  <c r="X651" i="7"/>
  <c r="W651" i="7"/>
  <c r="Y651" i="7"/>
  <c r="AX651" i="7"/>
  <c r="BA651" i="7"/>
  <c r="AF651" i="7"/>
  <c r="AE651" i="7"/>
  <c r="AG651" i="7"/>
  <c r="AB651" i="7"/>
  <c r="BD651" i="7"/>
  <c r="AN651" i="7"/>
  <c r="AM651" i="7"/>
  <c r="AO651" i="7"/>
  <c r="AJ651" i="7"/>
  <c r="AV651" i="7"/>
  <c r="AU651" i="7"/>
  <c r="AW651" i="7"/>
  <c r="AR651" i="7"/>
  <c r="AD651" i="7"/>
  <c r="AA651" i="7"/>
  <c r="BC651" i="7"/>
  <c r="V651" i="7"/>
  <c r="S651" i="7"/>
  <c r="B652" i="7" l="1"/>
  <c r="B653" i="7" s="1"/>
  <c r="B657" i="7" s="1"/>
  <c r="U151" i="8"/>
  <c r="I150" i="8"/>
  <c r="AV729" i="7"/>
  <c r="V641" i="7"/>
  <c r="BC17" i="7"/>
  <c r="BC669" i="7" s="1"/>
  <c r="AP641" i="7"/>
  <c r="W641" i="7"/>
  <c r="X641" i="7"/>
  <c r="AX641" i="7"/>
  <c r="AJ641" i="7"/>
  <c r="AR641" i="7"/>
  <c r="AK641" i="7"/>
  <c r="BE641" i="7"/>
  <c r="AU641" i="7"/>
  <c r="AD641" i="7"/>
  <c r="AZ641" i="7"/>
  <c r="AQ641" i="7"/>
  <c r="AN641" i="7"/>
  <c r="BD641" i="7"/>
  <c r="AB641" i="7"/>
  <c r="AC641" i="7"/>
  <c r="Y641" i="7"/>
  <c r="BB641" i="7"/>
  <c r="AG641" i="7"/>
  <c r="AY641" i="7"/>
  <c r="AL641" i="7"/>
  <c r="AO641" i="7"/>
  <c r="AI641" i="7"/>
  <c r="AS641" i="7"/>
  <c r="AV641" i="7"/>
  <c r="AA641" i="7"/>
  <c r="AW641" i="7"/>
  <c r="V702" i="7"/>
  <c r="W50" i="7" s="1"/>
  <c r="W47" i="7" s="1"/>
  <c r="AF641" i="7"/>
  <c r="AM641" i="7"/>
  <c r="AT641" i="7"/>
  <c r="BA641" i="7"/>
  <c r="AH641" i="7"/>
  <c r="AE641" i="7"/>
  <c r="BC641" i="7"/>
  <c r="Z641" i="7"/>
  <c r="X701" i="7"/>
  <c r="Y49" i="7" s="1"/>
  <c r="X48" i="7"/>
  <c r="X700" i="7" s="1"/>
  <c r="BB677" i="7"/>
  <c r="S738" i="7"/>
  <c r="J652" i="7"/>
  <c r="D652" i="7"/>
  <c r="I652" i="7"/>
  <c r="H652" i="7"/>
  <c r="F652" i="7"/>
  <c r="V644" i="7"/>
  <c r="AS644" i="7"/>
  <c r="Y644" i="7"/>
  <c r="AF644" i="7"/>
  <c r="AX644" i="7"/>
  <c r="AC644" i="7"/>
  <c r="AO644" i="7"/>
  <c r="BC644" i="7"/>
  <c r="AP644" i="7"/>
  <c r="AE644" i="7"/>
  <c r="BD644" i="7"/>
  <c r="AU644" i="7"/>
  <c r="AI644" i="7"/>
  <c r="AH644" i="7"/>
  <c r="AB644" i="7"/>
  <c r="AL644" i="7"/>
  <c r="AK644" i="7"/>
  <c r="S641" i="7"/>
  <c r="AT644" i="7"/>
  <c r="J645" i="7"/>
  <c r="BA644" i="7"/>
  <c r="AR644" i="7"/>
  <c r="AY644" i="7"/>
  <c r="AW644" i="7"/>
  <c r="AG644" i="7"/>
  <c r="AJ644" i="7"/>
  <c r="W644" i="7"/>
  <c r="AQ644" i="7"/>
  <c r="AV644" i="7"/>
  <c r="AA644" i="7"/>
  <c r="BE644" i="7"/>
  <c r="AN644" i="7"/>
  <c r="AD644" i="7"/>
  <c r="X644" i="7"/>
  <c r="AM644" i="7"/>
  <c r="BB644" i="7"/>
  <c r="Z644" i="7"/>
  <c r="S639" i="7"/>
  <c r="AZ644" i="7"/>
  <c r="B658" i="7" l="1"/>
  <c r="B660" i="7" s="1"/>
  <c r="U152" i="8"/>
  <c r="I151" i="8"/>
  <c r="V730" i="7"/>
  <c r="AW77" i="7"/>
  <c r="V699" i="7"/>
  <c r="W702" i="7"/>
  <c r="X50" i="7" s="1"/>
  <c r="X702" i="7" s="1"/>
  <c r="Y50" i="7" s="1"/>
  <c r="Y701" i="7"/>
  <c r="Z49" i="7" s="1"/>
  <c r="Z697" i="7"/>
  <c r="AA45" i="7" s="1"/>
  <c r="BC25" i="7"/>
  <c r="D660" i="7"/>
  <c r="F660" i="7"/>
  <c r="H660" i="7"/>
  <c r="H657" i="7"/>
  <c r="F657" i="7"/>
  <c r="D657" i="7"/>
  <c r="AZ652" i="7"/>
  <c r="X652" i="7"/>
  <c r="Z652" i="7"/>
  <c r="AM652" i="7"/>
  <c r="BA652" i="7"/>
  <c r="H653" i="7"/>
  <c r="AR652" i="7"/>
  <c r="AY652" i="7"/>
  <c r="BE652" i="7"/>
  <c r="AE652" i="7"/>
  <c r="AS652" i="7"/>
  <c r="F653" i="7"/>
  <c r="AH652" i="7"/>
  <c r="AJ652" i="7"/>
  <c r="AQ652" i="7"/>
  <c r="AW652" i="7"/>
  <c r="W652" i="7"/>
  <c r="AK652" i="7"/>
  <c r="V652" i="7"/>
  <c r="AB652" i="7"/>
  <c r="AI652" i="7"/>
  <c r="AO652" i="7"/>
  <c r="BB652" i="7"/>
  <c r="AC652" i="7"/>
  <c r="I653" i="7"/>
  <c r="BD652" i="7"/>
  <c r="AA652" i="7"/>
  <c r="AG652" i="7"/>
  <c r="AT652" i="7"/>
  <c r="AF652" i="7"/>
  <c r="AV652" i="7"/>
  <c r="AX652" i="7"/>
  <c r="Y652" i="7"/>
  <c r="AL652" i="7"/>
  <c r="D653" i="7"/>
  <c r="AN652" i="7"/>
  <c r="AP652" i="7"/>
  <c r="BC652" i="7"/>
  <c r="AD652" i="7"/>
  <c r="J653" i="7"/>
  <c r="AU652" i="7"/>
  <c r="S652" i="7" s="1"/>
  <c r="BC647" i="7"/>
  <c r="AD647" i="7"/>
  <c r="AJ647" i="7"/>
  <c r="AH647" i="7"/>
  <c r="AV647" i="7"/>
  <c r="Z647" i="7"/>
  <c r="AU647" i="7"/>
  <c r="V647" i="7"/>
  <c r="AB647" i="7"/>
  <c r="AN647" i="7"/>
  <c r="AM647" i="7"/>
  <c r="BA647" i="7"/>
  <c r="AY647" i="7"/>
  <c r="BE647" i="7"/>
  <c r="AF647" i="7"/>
  <c r="AE647" i="7"/>
  <c r="AS647" i="7"/>
  <c r="AQ647" i="7"/>
  <c r="AW647" i="7"/>
  <c r="AA647" i="7"/>
  <c r="AG647" i="7"/>
  <c r="BD647" i="7"/>
  <c r="W647" i="7"/>
  <c r="AK647" i="7"/>
  <c r="AI647" i="7"/>
  <c r="AO647" i="7"/>
  <c r="AP647" i="7"/>
  <c r="BB647" i="7"/>
  <c r="AC647" i="7"/>
  <c r="AT647" i="7"/>
  <c r="AZ647" i="7"/>
  <c r="AX647" i="7"/>
  <c r="Y647" i="7"/>
  <c r="AL647" i="7"/>
  <c r="AR647" i="7"/>
  <c r="S647" i="7" s="1"/>
  <c r="AP645" i="7"/>
  <c r="AM645" i="7"/>
  <c r="AK645" i="7"/>
  <c r="AT645" i="7"/>
  <c r="AC645" i="7"/>
  <c r="AO645" i="7"/>
  <c r="BD645" i="7"/>
  <c r="BC645" i="7"/>
  <c r="AV645" i="7"/>
  <c r="AL645" i="7"/>
  <c r="AF645" i="7"/>
  <c r="V645" i="7"/>
  <c r="Y645" i="7"/>
  <c r="AW645" i="7"/>
  <c r="AE645" i="7"/>
  <c r="AG645" i="7"/>
  <c r="AY645" i="7"/>
  <c r="BA645" i="7"/>
  <c r="AH645" i="7"/>
  <c r="AN645" i="7"/>
  <c r="AS645" i="7"/>
  <c r="Z645" i="7"/>
  <c r="AZ645" i="7"/>
  <c r="AU645" i="7"/>
  <c r="AA645" i="7"/>
  <c r="AB645" i="7"/>
  <c r="AQ645" i="7"/>
  <c r="BB645" i="7"/>
  <c r="X645" i="7"/>
  <c r="AJ645" i="7"/>
  <c r="AX645" i="7"/>
  <c r="AD645" i="7"/>
  <c r="W645" i="7"/>
  <c r="S644" i="7"/>
  <c r="AR645" i="7"/>
  <c r="BE645" i="7"/>
  <c r="AI645" i="7"/>
  <c r="S645" i="7" s="1"/>
  <c r="I657" i="7"/>
  <c r="J657" i="7"/>
  <c r="I660" i="7"/>
  <c r="J660" i="7" s="1"/>
  <c r="W78" i="7" l="1"/>
  <c r="W730" i="7" s="1"/>
  <c r="U153" i="8"/>
  <c r="I152" i="8"/>
  <c r="V732" i="7"/>
  <c r="W80" i="7" s="1"/>
  <c r="W732" i="7" s="1"/>
  <c r="X80" i="7" s="1"/>
  <c r="X732" i="7" s="1"/>
  <c r="Y80" i="7" s="1"/>
  <c r="Y732" i="7" s="1"/>
  <c r="Z80" i="7" s="1"/>
  <c r="Z732" i="7" s="1"/>
  <c r="AA80" i="7" s="1"/>
  <c r="AA732" i="7" s="1"/>
  <c r="AB80" i="7" s="1"/>
  <c r="AB732" i="7" s="1"/>
  <c r="AC80" i="7" s="1"/>
  <c r="AC732" i="7" s="1"/>
  <c r="AD80" i="7" s="1"/>
  <c r="AD732" i="7" s="1"/>
  <c r="AE80" i="7" s="1"/>
  <c r="AE732" i="7" s="1"/>
  <c r="AF80" i="7" s="1"/>
  <c r="AF732" i="7" s="1"/>
  <c r="AG80" i="7" s="1"/>
  <c r="AG732" i="7" s="1"/>
  <c r="AH80" i="7" s="1"/>
  <c r="AH732" i="7" s="1"/>
  <c r="AI80" i="7" s="1"/>
  <c r="AI732" i="7" s="1"/>
  <c r="AJ80" i="7" s="1"/>
  <c r="AJ732" i="7" s="1"/>
  <c r="AK80" i="7" s="1"/>
  <c r="AK732" i="7" s="1"/>
  <c r="AL80" i="7" s="1"/>
  <c r="AL732" i="7" s="1"/>
  <c r="AM80" i="7" s="1"/>
  <c r="AM732" i="7" s="1"/>
  <c r="AN80" i="7" s="1"/>
  <c r="AN732" i="7" s="1"/>
  <c r="AO80" i="7" s="1"/>
  <c r="AO732" i="7" s="1"/>
  <c r="AP80" i="7" s="1"/>
  <c r="AP732" i="7" s="1"/>
  <c r="AQ80" i="7" s="1"/>
  <c r="AQ732" i="7" s="1"/>
  <c r="AR80" i="7" s="1"/>
  <c r="AR732" i="7" s="1"/>
  <c r="AS80" i="7" s="1"/>
  <c r="AS732" i="7" s="1"/>
  <c r="AT80" i="7" s="1"/>
  <c r="AT732" i="7" s="1"/>
  <c r="AU80" i="7" s="1"/>
  <c r="AU732" i="7" s="1"/>
  <c r="AV80" i="7" s="1"/>
  <c r="AV732" i="7" s="1"/>
  <c r="AW80" i="7" s="1"/>
  <c r="AW732" i="7" s="1"/>
  <c r="AX80" i="7" s="1"/>
  <c r="AX732" i="7" s="1"/>
  <c r="AY80" i="7" s="1"/>
  <c r="AY732" i="7" s="1"/>
  <c r="AZ80" i="7" s="1"/>
  <c r="AZ732" i="7" s="1"/>
  <c r="BA80" i="7" s="1"/>
  <c r="BA732" i="7" s="1"/>
  <c r="BB80" i="7" s="1"/>
  <c r="BB732" i="7" s="1"/>
  <c r="BC80" i="7" s="1"/>
  <c r="BC732" i="7" s="1"/>
  <c r="BD80" i="7" s="1"/>
  <c r="BD732" i="7" s="1"/>
  <c r="BE80" i="7" s="1"/>
  <c r="BE732" i="7" s="1"/>
  <c r="AW729" i="7"/>
  <c r="BD17" i="7"/>
  <c r="BD669" i="7" s="1"/>
  <c r="X47" i="7"/>
  <c r="W699" i="7"/>
  <c r="Y702" i="7"/>
  <c r="Z50" i="7" s="1"/>
  <c r="Z701" i="7"/>
  <c r="AA49" i="7" s="1"/>
  <c r="Y48" i="7"/>
  <c r="Y700" i="7" s="1"/>
  <c r="X699" i="7"/>
  <c r="BC677" i="7"/>
  <c r="J658" i="7"/>
  <c r="I658" i="7"/>
  <c r="F658" i="7"/>
  <c r="H658" i="7"/>
  <c r="D658" i="7"/>
  <c r="BE653" i="7"/>
  <c r="AW653" i="7"/>
  <c r="X653" i="7"/>
  <c r="AL653" i="7"/>
  <c r="AR653" i="7"/>
  <c r="AP653" i="7"/>
  <c r="V653" i="7"/>
  <c r="AO653" i="7"/>
  <c r="BC653" i="7"/>
  <c r="AD653" i="7"/>
  <c r="AJ653" i="7"/>
  <c r="AH653" i="7"/>
  <c r="AU653" i="7"/>
  <c r="AB653" i="7"/>
  <c r="AG653" i="7"/>
  <c r="Z653" i="7"/>
  <c r="Y653" i="7"/>
  <c r="AM653" i="7"/>
  <c r="BA653" i="7"/>
  <c r="AY653" i="7"/>
  <c r="AX653" i="7"/>
  <c r="BD653" i="7"/>
  <c r="AE653" i="7"/>
  <c r="AS653" i="7"/>
  <c r="AQ653" i="7"/>
  <c r="AT653" i="7"/>
  <c r="AV653" i="7"/>
  <c r="W653" i="7"/>
  <c r="AK653" i="7"/>
  <c r="AI653" i="7"/>
  <c r="AN653" i="7"/>
  <c r="BB653" i="7"/>
  <c r="AC653" i="7"/>
  <c r="AA653" i="7"/>
  <c r="AF653" i="7"/>
  <c r="AZ653" i="7"/>
  <c r="S653" i="7" s="1"/>
  <c r="AZ648" i="7"/>
  <c r="AX648" i="7"/>
  <c r="Y648" i="7"/>
  <c r="BC648" i="7"/>
  <c r="AD648" i="7"/>
  <c r="AR648" i="7"/>
  <c r="AP648" i="7"/>
  <c r="BD648" i="7"/>
  <c r="AU648" i="7"/>
  <c r="V648" i="7"/>
  <c r="D655" i="7"/>
  <c r="F655" i="7"/>
  <c r="H655" i="7"/>
  <c r="AJ648" i="7"/>
  <c r="AH648" i="7"/>
  <c r="AV648" i="7"/>
  <c r="AM648" i="7"/>
  <c r="BA648" i="7"/>
  <c r="AL648" i="7"/>
  <c r="AB648" i="7"/>
  <c r="Z648" i="7"/>
  <c r="AN648" i="7"/>
  <c r="AE648" i="7"/>
  <c r="AK648" i="7"/>
  <c r="AS648" i="7"/>
  <c r="AC648" i="7"/>
  <c r="AY648" i="7"/>
  <c r="BE648" i="7"/>
  <c r="AF648" i="7"/>
  <c r="W648" i="7"/>
  <c r="AO648" i="7"/>
  <c r="AG648" i="7"/>
  <c r="AQ648" i="7"/>
  <c r="AW648" i="7"/>
  <c r="X648" i="7"/>
  <c r="BB648" i="7"/>
  <c r="AI648" i="7"/>
  <c r="AT648" i="7"/>
  <c r="AA648" i="7"/>
  <c r="S648" i="7" s="1"/>
  <c r="S732" i="7"/>
  <c r="I655" i="7"/>
  <c r="J655" i="7" s="1"/>
  <c r="V728" i="7" l="1"/>
  <c r="V675" i="7"/>
  <c r="V673" i="7" s="1"/>
  <c r="W76" i="7"/>
  <c r="U154" i="8"/>
  <c r="I153" i="8"/>
  <c r="AX77" i="7"/>
  <c r="X78" i="7"/>
  <c r="W728" i="7"/>
  <c r="AA701" i="7"/>
  <c r="AB49" i="7" s="1"/>
  <c r="Z702" i="7"/>
  <c r="AA50" i="7" s="1"/>
  <c r="Y47" i="7"/>
  <c r="AA697" i="7"/>
  <c r="AB45" i="7" s="1"/>
  <c r="BD25" i="7"/>
  <c r="BE649" i="7"/>
  <c r="AF649" i="7"/>
  <c r="AT649" i="7"/>
  <c r="AK649" i="7"/>
  <c r="AI649" i="7"/>
  <c r="BD649" i="7"/>
  <c r="AV649" i="7"/>
  <c r="AW649" i="7"/>
  <c r="X649" i="7"/>
  <c r="AL649" i="7"/>
  <c r="AC649" i="7"/>
  <c r="AA649" i="7"/>
  <c r="Z649" i="7"/>
  <c r="AM649" i="7"/>
  <c r="AB649" i="7"/>
  <c r="W649" i="7"/>
  <c r="BB649" i="7"/>
  <c r="AQ649" i="7"/>
  <c r="AO649" i="7"/>
  <c r="BC649" i="7"/>
  <c r="AD649" i="7"/>
  <c r="AZ649" i="7"/>
  <c r="AX649" i="7"/>
  <c r="AP649" i="7"/>
  <c r="AE649" i="7"/>
  <c r="BA649" i="7"/>
  <c r="AN649" i="7"/>
  <c r="AG649" i="7"/>
  <c r="AU649" i="7"/>
  <c r="V649" i="7"/>
  <c r="AR649" i="7"/>
  <c r="Y649" i="7"/>
  <c r="AJ649" i="7"/>
  <c r="AH649" i="7"/>
  <c r="AY649" i="7"/>
  <c r="AS649" i="7"/>
  <c r="S649" i="7"/>
  <c r="AS655" i="7" l="1"/>
  <c r="AY655" i="7"/>
  <c r="AH655" i="7"/>
  <c r="AJ655" i="7"/>
  <c r="Y655" i="7"/>
  <c r="AR655" i="7"/>
  <c r="V655" i="7"/>
  <c r="AU655" i="7"/>
  <c r="AG655" i="7"/>
  <c r="AN655" i="7"/>
  <c r="BA655" i="7"/>
  <c r="AE655" i="7"/>
  <c r="AP655" i="7"/>
  <c r="AX655" i="7"/>
  <c r="AZ655" i="7"/>
  <c r="AD655" i="7"/>
  <c r="BC655" i="7"/>
  <c r="AO655" i="7"/>
  <c r="AQ655" i="7"/>
  <c r="BB655" i="7"/>
  <c r="W655" i="7"/>
  <c r="AB655" i="7"/>
  <c r="AM655" i="7"/>
  <c r="Z655" i="7"/>
  <c r="AA655" i="7"/>
  <c r="AC655" i="7"/>
  <c r="AL655" i="7"/>
  <c r="X655" i="7"/>
  <c r="AW655" i="7"/>
  <c r="AV655" i="7"/>
  <c r="BD655" i="7"/>
  <c r="AI655" i="7"/>
  <c r="AK655" i="7"/>
  <c r="AT655" i="7"/>
  <c r="AF655" i="7"/>
  <c r="BE655" i="7"/>
  <c r="U155" i="8"/>
  <c r="I154" i="8"/>
  <c r="X730" i="7"/>
  <c r="X76" i="7"/>
  <c r="AX729" i="7"/>
  <c r="BE17" i="7"/>
  <c r="BE669" i="7" s="1"/>
  <c r="AA702" i="7"/>
  <c r="AB50" i="7" s="1"/>
  <c r="AB701" i="7"/>
  <c r="AC49" i="7" s="1"/>
  <c r="Z48" i="7"/>
  <c r="Z700" i="7" s="1"/>
  <c r="Y699" i="7"/>
  <c r="BD677" i="7"/>
  <c r="S655" i="7"/>
  <c r="W657" i="7" l="1"/>
  <c r="V657" i="7"/>
  <c r="V735" i="7" s="1"/>
  <c r="Y657" i="7"/>
  <c r="X657" i="7"/>
  <c r="U156" i="8"/>
  <c r="I155" i="8"/>
  <c r="Y78" i="7"/>
  <c r="X728" i="7"/>
  <c r="AY77" i="7"/>
  <c r="AC701" i="7"/>
  <c r="AD49" i="7" s="1"/>
  <c r="AB702" i="7"/>
  <c r="AC50" i="7" s="1"/>
  <c r="Z47" i="7"/>
  <c r="AB697" i="7"/>
  <c r="AC45" i="7" s="1"/>
  <c r="BE25" i="7"/>
  <c r="S669" i="7"/>
  <c r="V660" i="7" l="1"/>
  <c r="V710" i="7" s="1"/>
  <c r="W58" i="7" s="1"/>
  <c r="W434" i="7"/>
  <c r="W660" i="7"/>
  <c r="X434" i="7"/>
  <c r="X660" i="7"/>
  <c r="Y434" i="7"/>
  <c r="Y660" i="7"/>
  <c r="Z434" i="7"/>
  <c r="Z657" i="7"/>
  <c r="Z660" i="7"/>
  <c r="U157" i="8"/>
  <c r="I156" i="8"/>
  <c r="AY729" i="7"/>
  <c r="Y730" i="7"/>
  <c r="Y76" i="7"/>
  <c r="AC702" i="7"/>
  <c r="AD50" i="7" s="1"/>
  <c r="AD701" i="7"/>
  <c r="AE49" i="7" s="1"/>
  <c r="AA48" i="7"/>
  <c r="AA700" i="7" s="1"/>
  <c r="Z699" i="7"/>
  <c r="BE677" i="7"/>
  <c r="H30" i="7"/>
  <c r="I682" i="7"/>
  <c r="I27" i="7"/>
  <c r="I681" i="7"/>
  <c r="I678" i="7"/>
  <c r="H28" i="7"/>
  <c r="I679" i="7"/>
  <c r="J29" i="7"/>
  <c r="H27" i="7"/>
  <c r="J681" i="7"/>
  <c r="H681" i="7"/>
  <c r="H680" i="7"/>
  <c r="H29" i="7"/>
  <c r="J680" i="7"/>
  <c r="S677" i="7"/>
  <c r="H682" i="7"/>
  <c r="I680" i="7"/>
  <c r="H679" i="7"/>
  <c r="H26" i="7"/>
  <c r="I28" i="7"/>
  <c r="H678" i="7"/>
  <c r="I29" i="7"/>
  <c r="I26" i="7"/>
  <c r="J28" i="7"/>
  <c r="W710" i="7" l="1"/>
  <c r="AA657" i="7"/>
  <c r="AB434" i="7" s="1"/>
  <c r="AA434" i="7"/>
  <c r="AA660" i="7"/>
  <c r="U158" i="8"/>
  <c r="I157" i="8"/>
  <c r="AZ77" i="7"/>
  <c r="Z78" i="7"/>
  <c r="Y728" i="7"/>
  <c r="AE701" i="7"/>
  <c r="AF49" i="7" s="1"/>
  <c r="AD702" i="7"/>
  <c r="AE50" i="7" s="1"/>
  <c r="AA47" i="7"/>
  <c r="AC697" i="7"/>
  <c r="AD45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682" i="7"/>
  <c r="J27" i="7"/>
  <c r="I30" i="7"/>
  <c r="J679" i="7"/>
  <c r="J26" i="7"/>
  <c r="J678" i="7"/>
  <c r="AB657" i="7" l="1"/>
  <c r="AC434" i="7" s="1"/>
  <c r="AB660" i="7"/>
  <c r="S207" i="6"/>
  <c r="S209" i="6"/>
  <c r="S208" i="6"/>
  <c r="S205" i="6"/>
  <c r="S206" i="6"/>
  <c r="S204" i="6"/>
  <c r="U159" i="8"/>
  <c r="I158" i="8"/>
  <c r="Z730" i="7"/>
  <c r="Z76" i="7"/>
  <c r="AZ729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701" i="7"/>
  <c r="AG49" i="7" s="1"/>
  <c r="AE702" i="7"/>
  <c r="AF50" i="7" s="1"/>
  <c r="AB48" i="7"/>
  <c r="AB700" i="7" s="1"/>
  <c r="AA699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30" i="7"/>
  <c r="AC657" i="7" l="1"/>
  <c r="AD434" i="7" s="1"/>
  <c r="AC660" i="7"/>
  <c r="U160" i="8"/>
  <c r="I159" i="8"/>
  <c r="AA78" i="7"/>
  <c r="Z728" i="7"/>
  <c r="BA77" i="7"/>
  <c r="AG701" i="7"/>
  <c r="AH49" i="7" s="1"/>
  <c r="AF702" i="7"/>
  <c r="AG50" i="7" s="1"/>
  <c r="AB47" i="7"/>
  <c r="AD697" i="7"/>
  <c r="AE45" i="7" s="1"/>
  <c r="S6" i="6"/>
  <c r="J263" i="7"/>
  <c r="J264" i="7"/>
  <c r="J260" i="7"/>
  <c r="J262" i="7"/>
  <c r="J259" i="7"/>
  <c r="J261" i="7"/>
  <c r="J252" i="7"/>
  <c r="AD657" i="7" l="1"/>
  <c r="AE434" i="7" s="1"/>
  <c r="AD660" i="7"/>
  <c r="U161" i="8"/>
  <c r="I160" i="8"/>
  <c r="AA730" i="7"/>
  <c r="AA76" i="7"/>
  <c r="BA729" i="7"/>
  <c r="AG702" i="7"/>
  <c r="AH50" i="7" s="1"/>
  <c r="AH701" i="7"/>
  <c r="AI49" i="7" s="1"/>
  <c r="AC48" i="7"/>
  <c r="AC700" i="7" s="1"/>
  <c r="AB699" i="7"/>
  <c r="AO260" i="7"/>
  <c r="AL261" i="7"/>
  <c r="AO259" i="7"/>
  <c r="AD263" i="7"/>
  <c r="AT261" i="7"/>
  <c r="AV259" i="7"/>
  <c r="Y260" i="7"/>
  <c r="AA261" i="7"/>
  <c r="BA261" i="7"/>
  <c r="BC264" i="7"/>
  <c r="AP263" i="7"/>
  <c r="AK260" i="7"/>
  <c r="Y263" i="7"/>
  <c r="AU264" i="7"/>
  <c r="AJ262" i="7"/>
  <c r="AF263" i="7"/>
  <c r="AI261" i="7"/>
  <c r="AM263" i="7"/>
  <c r="BA264" i="7"/>
  <c r="AF260" i="7"/>
  <c r="AK263" i="7"/>
  <c r="AS259" i="7"/>
  <c r="AQ261" i="7"/>
  <c r="BA252" i="7"/>
  <c r="AE264" i="7"/>
  <c r="AP261" i="7"/>
  <c r="X259" i="7"/>
  <c r="AB260" i="7"/>
  <c r="W264" i="7"/>
  <c r="AH262" i="7"/>
  <c r="AD264" i="7"/>
  <c r="AY252" i="7"/>
  <c r="BC261" i="7"/>
  <c r="AF261" i="7"/>
  <c r="AL264" i="7"/>
  <c r="AG259" i="7"/>
  <c r="AW261" i="7"/>
  <c r="AV261" i="7"/>
  <c r="AJ261" i="7"/>
  <c r="AN261" i="7"/>
  <c r="AA262" i="7"/>
  <c r="AB264" i="7"/>
  <c r="AS260" i="7"/>
  <c r="AO262" i="7"/>
  <c r="AK262" i="7"/>
  <c r="W262" i="7"/>
  <c r="Z261" i="7"/>
  <c r="AY260" i="7"/>
  <c r="AV252" i="7"/>
  <c r="AC264" i="7"/>
  <c r="AD252" i="7"/>
  <c r="AU259" i="7"/>
  <c r="AM260" i="7"/>
  <c r="AE260" i="7"/>
  <c r="AR263" i="7"/>
  <c r="AH260" i="7"/>
  <c r="AF252" i="7"/>
  <c r="W263" i="7"/>
  <c r="BA262" i="7"/>
  <c r="Z263" i="7"/>
  <c r="AB252" i="7"/>
  <c r="Y262" i="7"/>
  <c r="AS262" i="7"/>
  <c r="AE259" i="7"/>
  <c r="AE261" i="7"/>
  <c r="Z259" i="7"/>
  <c r="AA260" i="7"/>
  <c r="BB262" i="7"/>
  <c r="AC262" i="7"/>
  <c r="AW252" i="7"/>
  <c r="AT252" i="7"/>
  <c r="AM264" i="7"/>
  <c r="AH252" i="7"/>
  <c r="AM259" i="7"/>
  <c r="BC263" i="7"/>
  <c r="AA264" i="7"/>
  <c r="BD264" i="7"/>
  <c r="AQ264" i="7"/>
  <c r="AN259" i="7"/>
  <c r="V252" i="7"/>
  <c r="V261" i="7"/>
  <c r="AI262" i="7"/>
  <c r="AK264" i="7"/>
  <c r="AA263" i="7"/>
  <c r="BB259" i="7"/>
  <c r="AP260" i="7"/>
  <c r="BE261" i="7"/>
  <c r="AO264" i="7"/>
  <c r="AC260" i="7"/>
  <c r="BA259" i="7"/>
  <c r="BC262" i="7"/>
  <c r="AX263" i="7"/>
  <c r="AE263" i="7"/>
  <c r="AQ262" i="7"/>
  <c r="AI252" i="7"/>
  <c r="AI259" i="7"/>
  <c r="AZ264" i="7"/>
  <c r="AX259" i="7"/>
  <c r="AG252" i="7"/>
  <c r="AD262" i="7"/>
  <c r="Y261" i="7"/>
  <c r="AT260" i="7"/>
  <c r="AW262" i="7"/>
  <c r="AX262" i="7"/>
  <c r="BD252" i="7"/>
  <c r="V264" i="7"/>
  <c r="V260" i="7"/>
  <c r="AX261" i="7"/>
  <c r="BD263" i="7"/>
  <c r="AA252" i="7"/>
  <c r="AB259" i="7"/>
  <c r="Y259" i="7"/>
  <c r="AL262" i="7"/>
  <c r="AZ261" i="7"/>
  <c r="AN252" i="7"/>
  <c r="AV263" i="7"/>
  <c r="AR261" i="7"/>
  <c r="AJ264" i="7"/>
  <c r="AD261" i="7"/>
  <c r="AD259" i="7"/>
  <c r="Z260" i="7"/>
  <c r="AD260" i="7"/>
  <c r="AY262" i="7"/>
  <c r="Z252" i="7"/>
  <c r="AW264" i="7"/>
  <c r="AS261" i="7"/>
  <c r="AQ263" i="7"/>
  <c r="AK252" i="7"/>
  <c r="AY259" i="7"/>
  <c r="Z262" i="7"/>
  <c r="AQ259" i="7"/>
  <c r="AT264" i="7"/>
  <c r="AG260" i="7"/>
  <c r="AY264" i="7"/>
  <c r="AL260" i="7"/>
  <c r="AH263" i="7"/>
  <c r="BC252" i="7"/>
  <c r="AO252" i="7"/>
  <c r="AU263" i="7"/>
  <c r="AR264" i="7"/>
  <c r="AY261" i="7"/>
  <c r="AK261" i="7"/>
  <c r="AJ260" i="7"/>
  <c r="AG264" i="7"/>
  <c r="AX252" i="7"/>
  <c r="AA259" i="7"/>
  <c r="AF262" i="7"/>
  <c r="AS263" i="7"/>
  <c r="AH259" i="7"/>
  <c r="AG262" i="7"/>
  <c r="AV260" i="7"/>
  <c r="AH264" i="7"/>
  <c r="Y252" i="7"/>
  <c r="AT259" i="7"/>
  <c r="AG261" i="7"/>
  <c r="AN262" i="7"/>
  <c r="W260" i="7"/>
  <c r="AX260" i="7"/>
  <c r="BD260" i="7"/>
  <c r="AH261" i="7"/>
  <c r="AL252" i="7"/>
  <c r="AI260" i="7"/>
  <c r="AQ252" i="7"/>
  <c r="BE260" i="7"/>
  <c r="AR260" i="7"/>
  <c r="AZ262" i="7"/>
  <c r="X264" i="7"/>
  <c r="AT263" i="7"/>
  <c r="AU261" i="7"/>
  <c r="BB252" i="7"/>
  <c r="BD259" i="7"/>
  <c r="Y264" i="7"/>
  <c r="AJ263" i="7"/>
  <c r="AU262" i="7"/>
  <c r="BE259" i="7"/>
  <c r="AW263" i="7"/>
  <c r="AP262" i="7"/>
  <c r="AW260" i="7"/>
  <c r="AZ252" i="7"/>
  <c r="AX264" i="7"/>
  <c r="AR259" i="7"/>
  <c r="AO263" i="7"/>
  <c r="AN264" i="7"/>
  <c r="BB264" i="7"/>
  <c r="AN263" i="7"/>
  <c r="AT262" i="7"/>
  <c r="BC259" i="7"/>
  <c r="AZ260" i="7"/>
  <c r="AR262" i="7"/>
  <c r="X260" i="7"/>
  <c r="X263" i="7"/>
  <c r="AC261" i="7"/>
  <c r="AV264" i="7"/>
  <c r="BE263" i="7"/>
  <c r="AM252" i="7"/>
  <c r="BE252" i="7"/>
  <c r="J256" i="7"/>
  <c r="AV262" i="7"/>
  <c r="AQ260" i="7"/>
  <c r="AI263" i="7"/>
  <c r="AR252" i="7"/>
  <c r="BE262" i="7"/>
  <c r="AI264" i="7"/>
  <c r="AC263" i="7"/>
  <c r="AS264" i="7"/>
  <c r="AE252" i="7"/>
  <c r="BE264" i="7"/>
  <c r="BC260" i="7"/>
  <c r="V262" i="7"/>
  <c r="AU252" i="7"/>
  <c r="AL259" i="7"/>
  <c r="X252" i="7"/>
  <c r="AZ259" i="7"/>
  <c r="AW259" i="7"/>
  <c r="AP264" i="7"/>
  <c r="AY263" i="7"/>
  <c r="AO261" i="7"/>
  <c r="AJ252" i="7"/>
  <c r="W259" i="7"/>
  <c r="AC259" i="7"/>
  <c r="BD261" i="7"/>
  <c r="Z264" i="7"/>
  <c r="AJ259" i="7"/>
  <c r="V259" i="7"/>
  <c r="AP259" i="7"/>
  <c r="AZ263" i="7"/>
  <c r="AG263" i="7"/>
  <c r="BB263" i="7"/>
  <c r="X261" i="7"/>
  <c r="X262" i="7"/>
  <c r="BD262" i="7"/>
  <c r="AK259" i="7"/>
  <c r="V263" i="7"/>
  <c r="W252" i="7"/>
  <c r="AB262" i="7"/>
  <c r="AN260" i="7"/>
  <c r="BA263" i="7"/>
  <c r="AP252" i="7"/>
  <c r="AB263" i="7"/>
  <c r="W261" i="7"/>
  <c r="BA260" i="7"/>
  <c r="BB261" i="7"/>
  <c r="AM262" i="7"/>
  <c r="AU260" i="7"/>
  <c r="AE262" i="7"/>
  <c r="BB260" i="7"/>
  <c r="AS252" i="7"/>
  <c r="AF264" i="7"/>
  <c r="AC252" i="7"/>
  <c r="AL263" i="7"/>
  <c r="AB261" i="7"/>
  <c r="AF259" i="7"/>
  <c r="AM261" i="7"/>
  <c r="AE657" i="7" l="1"/>
  <c r="AF434" i="7" s="1"/>
  <c r="U162" i="8"/>
  <c r="I161" i="8"/>
  <c r="AB78" i="7"/>
  <c r="AA728" i="7"/>
  <c r="BB77" i="7"/>
  <c r="AI701" i="7"/>
  <c r="AJ49" i="7" s="1"/>
  <c r="AH702" i="7"/>
  <c r="AI50" i="7" s="1"/>
  <c r="AC47" i="7"/>
  <c r="AE697" i="7"/>
  <c r="AF45" i="7" s="1"/>
  <c r="V680" i="7"/>
  <c r="W28" i="7" s="1"/>
  <c r="W680" i="7" s="1"/>
  <c r="X28" i="7" s="1"/>
  <c r="X680" i="7" s="1"/>
  <c r="Y28" i="7" s="1"/>
  <c r="Y680" i="7" s="1"/>
  <c r="Z28" i="7" s="1"/>
  <c r="Z680" i="7" s="1"/>
  <c r="AA28" i="7" s="1"/>
  <c r="AA680" i="7" s="1"/>
  <c r="AB28" i="7" s="1"/>
  <c r="AB680" i="7" s="1"/>
  <c r="AC28" i="7" s="1"/>
  <c r="AC680" i="7" s="1"/>
  <c r="AD28" i="7" s="1"/>
  <c r="AD680" i="7" s="1"/>
  <c r="AE28" i="7" s="1"/>
  <c r="AE680" i="7" s="1"/>
  <c r="AF28" i="7" s="1"/>
  <c r="AF680" i="7" s="1"/>
  <c r="AG28" i="7" s="1"/>
  <c r="AG680" i="7" s="1"/>
  <c r="AH28" i="7" s="1"/>
  <c r="AH680" i="7" s="1"/>
  <c r="AI28" i="7" s="1"/>
  <c r="AI680" i="7" s="1"/>
  <c r="AJ28" i="7" s="1"/>
  <c r="AJ680" i="7" s="1"/>
  <c r="AK28" i="7" s="1"/>
  <c r="AK680" i="7" s="1"/>
  <c r="AL28" i="7" s="1"/>
  <c r="AL680" i="7" s="1"/>
  <c r="AM28" i="7" s="1"/>
  <c r="AM680" i="7" s="1"/>
  <c r="AN28" i="7" s="1"/>
  <c r="AN680" i="7" s="1"/>
  <c r="AO28" i="7" s="1"/>
  <c r="AO680" i="7" s="1"/>
  <c r="AP28" i="7" s="1"/>
  <c r="AP680" i="7" s="1"/>
  <c r="AQ28" i="7" s="1"/>
  <c r="AQ680" i="7" s="1"/>
  <c r="AR28" i="7" s="1"/>
  <c r="AR680" i="7" s="1"/>
  <c r="AS28" i="7" s="1"/>
  <c r="AS680" i="7" s="1"/>
  <c r="AT28" i="7" s="1"/>
  <c r="AT680" i="7" s="1"/>
  <c r="AU28" i="7" s="1"/>
  <c r="AU680" i="7" s="1"/>
  <c r="AV28" i="7" s="1"/>
  <c r="AV680" i="7" s="1"/>
  <c r="AW28" i="7" s="1"/>
  <c r="AW680" i="7" s="1"/>
  <c r="AX28" i="7" s="1"/>
  <c r="AX680" i="7" s="1"/>
  <c r="AY28" i="7" s="1"/>
  <c r="AY680" i="7" s="1"/>
  <c r="AZ28" i="7" s="1"/>
  <c r="AZ680" i="7" s="1"/>
  <c r="BA28" i="7" s="1"/>
  <c r="BA680" i="7" s="1"/>
  <c r="BB28" i="7" s="1"/>
  <c r="BB680" i="7" s="1"/>
  <c r="BC28" i="7" s="1"/>
  <c r="BC680" i="7" s="1"/>
  <c r="BD28" i="7" s="1"/>
  <c r="BD680" i="7" s="1"/>
  <c r="BE28" i="7" s="1"/>
  <c r="BE680" i="7" s="1"/>
  <c r="V712" i="7"/>
  <c r="W66" i="7"/>
  <c r="AN256" i="7"/>
  <c r="AR256" i="7"/>
  <c r="AD256" i="7"/>
  <c r="AW256" i="7"/>
  <c r="AB256" i="7"/>
  <c r="AT256" i="7"/>
  <c r="AL256" i="7"/>
  <c r="AJ256" i="7"/>
  <c r="AH256" i="7"/>
  <c r="S252" i="7"/>
  <c r="BE256" i="7"/>
  <c r="AC256" i="7"/>
  <c r="AK256" i="7"/>
  <c r="AO256" i="7"/>
  <c r="BA256" i="7"/>
  <c r="AV256" i="7"/>
  <c r="AS256" i="7"/>
  <c r="AQ256" i="7"/>
  <c r="AZ256" i="7"/>
  <c r="AG256" i="7"/>
  <c r="AU256" i="7"/>
  <c r="AF256" i="7"/>
  <c r="X256" i="7"/>
  <c r="AI256" i="7"/>
  <c r="W256" i="7"/>
  <c r="V256" i="7"/>
  <c r="AX256" i="7"/>
  <c r="BD256" i="7"/>
  <c r="S260" i="7"/>
  <c r="AA256" i="7"/>
  <c r="Z256" i="7"/>
  <c r="S261" i="7"/>
  <c r="S264" i="7"/>
  <c r="J255" i="7"/>
  <c r="Y256" i="7"/>
  <c r="BB256" i="7"/>
  <c r="S259" i="7"/>
  <c r="AY256" i="7"/>
  <c r="AM256" i="7"/>
  <c r="AE256" i="7"/>
  <c r="BC256" i="7"/>
  <c r="S680" i="7"/>
  <c r="S263" i="7"/>
  <c r="AP256" i="7"/>
  <c r="S262" i="7"/>
  <c r="AF657" i="7" l="1"/>
  <c r="AG657" i="7" s="1"/>
  <c r="AE660" i="7"/>
  <c r="U163" i="8"/>
  <c r="I162" i="8"/>
  <c r="AB730" i="7"/>
  <c r="AB76" i="7"/>
  <c r="BB729" i="7"/>
  <c r="AJ701" i="7"/>
  <c r="AK49" i="7" s="1"/>
  <c r="AI702" i="7"/>
  <c r="AJ50" i="7" s="1"/>
  <c r="AD48" i="7"/>
  <c r="AD700" i="7" s="1"/>
  <c r="AC699" i="7"/>
  <c r="V684" i="7"/>
  <c r="W32" i="7" s="1"/>
  <c r="W684" i="7" s="1"/>
  <c r="X32" i="7" s="1"/>
  <c r="X684" i="7" s="1"/>
  <c r="Y32" i="7" s="1"/>
  <c r="Y684" i="7" s="1"/>
  <c r="Z32" i="7" s="1"/>
  <c r="Z684" i="7" s="1"/>
  <c r="AA32" i="7" s="1"/>
  <c r="AA684" i="7" s="1"/>
  <c r="AB32" i="7" s="1"/>
  <c r="AB684" i="7" s="1"/>
  <c r="AC32" i="7" s="1"/>
  <c r="AC684" i="7" s="1"/>
  <c r="AD32" i="7" s="1"/>
  <c r="AD684" i="7" s="1"/>
  <c r="AE32" i="7" s="1"/>
  <c r="AE684" i="7" s="1"/>
  <c r="AF32" i="7" s="1"/>
  <c r="AF684" i="7" s="1"/>
  <c r="AG32" i="7" s="1"/>
  <c r="AG684" i="7" s="1"/>
  <c r="AH32" i="7" s="1"/>
  <c r="AH684" i="7" s="1"/>
  <c r="AI32" i="7" s="1"/>
  <c r="AI684" i="7" s="1"/>
  <c r="AJ32" i="7" s="1"/>
  <c r="AJ684" i="7" s="1"/>
  <c r="AK32" i="7" s="1"/>
  <c r="AK684" i="7" s="1"/>
  <c r="AL32" i="7" s="1"/>
  <c r="AL684" i="7" s="1"/>
  <c r="AM32" i="7" s="1"/>
  <c r="AM684" i="7" s="1"/>
  <c r="AN32" i="7" s="1"/>
  <c r="AN684" i="7" s="1"/>
  <c r="AO32" i="7" s="1"/>
  <c r="AO684" i="7" s="1"/>
  <c r="AP32" i="7" s="1"/>
  <c r="AP684" i="7" s="1"/>
  <c r="AQ32" i="7" s="1"/>
  <c r="AQ684" i="7" s="1"/>
  <c r="AR32" i="7" s="1"/>
  <c r="AR684" i="7" s="1"/>
  <c r="AS32" i="7" s="1"/>
  <c r="AS684" i="7" s="1"/>
  <c r="AT32" i="7" s="1"/>
  <c r="AT684" i="7" s="1"/>
  <c r="AU32" i="7" s="1"/>
  <c r="AU684" i="7" s="1"/>
  <c r="AV32" i="7" s="1"/>
  <c r="AV684" i="7" s="1"/>
  <c r="AW32" i="7" s="1"/>
  <c r="AW684" i="7" s="1"/>
  <c r="AX32" i="7" s="1"/>
  <c r="AX684" i="7" s="1"/>
  <c r="AY32" i="7" s="1"/>
  <c r="AY684" i="7" s="1"/>
  <c r="AZ32" i="7" s="1"/>
  <c r="AZ684" i="7" s="1"/>
  <c r="BA32" i="7" s="1"/>
  <c r="BA684" i="7" s="1"/>
  <c r="BB32" i="7" s="1"/>
  <c r="BB684" i="7" s="1"/>
  <c r="BC32" i="7" s="1"/>
  <c r="BC684" i="7" s="1"/>
  <c r="BD32" i="7" s="1"/>
  <c r="BD684" i="7" s="1"/>
  <c r="BE32" i="7" s="1"/>
  <c r="BE684" i="7" s="1"/>
  <c r="W60" i="7"/>
  <c r="W718" i="7"/>
  <c r="AO255" i="7"/>
  <c r="S256" i="7"/>
  <c r="AT255" i="7"/>
  <c r="AA255" i="7"/>
  <c r="AW255" i="7"/>
  <c r="AR255" i="7"/>
  <c r="AN255" i="7"/>
  <c r="AG255" i="7"/>
  <c r="AB255" i="7"/>
  <c r="S684" i="7"/>
  <c r="Y255" i="7"/>
  <c r="AM255" i="7"/>
  <c r="AP255" i="7"/>
  <c r="AZ255" i="7"/>
  <c r="AS255" i="7"/>
  <c r="AU255" i="7"/>
  <c r="Z255" i="7"/>
  <c r="AX255" i="7"/>
  <c r="W255" i="7"/>
  <c r="V255" i="7"/>
  <c r="AQ255" i="7"/>
  <c r="BE255" i="7"/>
  <c r="AH255" i="7"/>
  <c r="AK255" i="7"/>
  <c r="AI255" i="7"/>
  <c r="AF255" i="7"/>
  <c r="AJ255" i="7"/>
  <c r="AE255" i="7"/>
  <c r="J253" i="7"/>
  <c r="AC255" i="7"/>
  <c r="BB255" i="7"/>
  <c r="BA255" i="7"/>
  <c r="AY255" i="7"/>
  <c r="X255" i="7"/>
  <c r="BD255" i="7"/>
  <c r="AD255" i="7"/>
  <c r="AV255" i="7"/>
  <c r="AL255" i="7"/>
  <c r="BC255" i="7"/>
  <c r="AH657" i="7" l="1"/>
  <c r="AI434" i="7" s="1"/>
  <c r="AH660" i="7"/>
  <c r="AH434" i="7"/>
  <c r="AG660" i="7"/>
  <c r="AG434" i="7"/>
  <c r="AF660" i="7"/>
  <c r="U164" i="8"/>
  <c r="I163" i="8"/>
  <c r="AC78" i="7"/>
  <c r="AB728" i="7"/>
  <c r="BC77" i="7"/>
  <c r="AJ702" i="7"/>
  <c r="AK50" i="7" s="1"/>
  <c r="AK701" i="7"/>
  <c r="AL49" i="7" s="1"/>
  <c r="AD47" i="7"/>
  <c r="AF697" i="7"/>
  <c r="AG45" i="7" s="1"/>
  <c r="V683" i="7"/>
  <c r="W31" i="7" s="1"/>
  <c r="W683" i="7" s="1"/>
  <c r="X31" i="7" s="1"/>
  <c r="X683" i="7" s="1"/>
  <c r="Y31" i="7" s="1"/>
  <c r="Y683" i="7" s="1"/>
  <c r="Z31" i="7" s="1"/>
  <c r="Z683" i="7" s="1"/>
  <c r="AA31" i="7" s="1"/>
  <c r="AA683" i="7" s="1"/>
  <c r="AB31" i="7" s="1"/>
  <c r="AB683" i="7" s="1"/>
  <c r="AC31" i="7" s="1"/>
  <c r="AC683" i="7" s="1"/>
  <c r="AD31" i="7" s="1"/>
  <c r="AD683" i="7" s="1"/>
  <c r="AE31" i="7" s="1"/>
  <c r="AE683" i="7" s="1"/>
  <c r="AF31" i="7" s="1"/>
  <c r="AF683" i="7" s="1"/>
  <c r="AG31" i="7" s="1"/>
  <c r="AG683" i="7" s="1"/>
  <c r="AH31" i="7" s="1"/>
  <c r="AH683" i="7" s="1"/>
  <c r="AI31" i="7" s="1"/>
  <c r="AI683" i="7" s="1"/>
  <c r="AJ31" i="7" s="1"/>
  <c r="AJ683" i="7" s="1"/>
  <c r="AK31" i="7" s="1"/>
  <c r="AK683" i="7" s="1"/>
  <c r="AL31" i="7" s="1"/>
  <c r="AL683" i="7" s="1"/>
  <c r="AM31" i="7" s="1"/>
  <c r="AM683" i="7" s="1"/>
  <c r="AN31" i="7" s="1"/>
  <c r="AN683" i="7" s="1"/>
  <c r="AO31" i="7" s="1"/>
  <c r="AO683" i="7" s="1"/>
  <c r="AP31" i="7" s="1"/>
  <c r="AP683" i="7" s="1"/>
  <c r="AQ31" i="7" s="1"/>
  <c r="AQ683" i="7" s="1"/>
  <c r="AR31" i="7" s="1"/>
  <c r="AR683" i="7" s="1"/>
  <c r="AS31" i="7" s="1"/>
  <c r="AS683" i="7" s="1"/>
  <c r="AT31" i="7" s="1"/>
  <c r="AT683" i="7" s="1"/>
  <c r="AU31" i="7" s="1"/>
  <c r="AU683" i="7" s="1"/>
  <c r="AV31" i="7" s="1"/>
  <c r="AV683" i="7" s="1"/>
  <c r="AW31" i="7" s="1"/>
  <c r="AW683" i="7" s="1"/>
  <c r="AX31" i="7" s="1"/>
  <c r="AX683" i="7" s="1"/>
  <c r="AY31" i="7" s="1"/>
  <c r="AY683" i="7" s="1"/>
  <c r="AZ31" i="7" s="1"/>
  <c r="AZ683" i="7" s="1"/>
  <c r="BA31" i="7" s="1"/>
  <c r="BA683" i="7" s="1"/>
  <c r="BB31" i="7" s="1"/>
  <c r="BB683" i="7" s="1"/>
  <c r="BC31" i="7" s="1"/>
  <c r="BC683" i="7" s="1"/>
  <c r="BD31" i="7" s="1"/>
  <c r="BD683" i="7" s="1"/>
  <c r="BE31" i="7" s="1"/>
  <c r="BE683" i="7" s="1"/>
  <c r="W712" i="7"/>
  <c r="X66" i="7"/>
  <c r="AE253" i="7"/>
  <c r="AR253" i="7"/>
  <c r="AF253" i="7"/>
  <c r="Y253" i="7"/>
  <c r="S683" i="7"/>
  <c r="Z253" i="7"/>
  <c r="AL253" i="7"/>
  <c r="AO253" i="7"/>
  <c r="AV253" i="7"/>
  <c r="AK253" i="7"/>
  <c r="AX253" i="7"/>
  <c r="AS253" i="7"/>
  <c r="AD253" i="7"/>
  <c r="AW253" i="7"/>
  <c r="J251" i="7"/>
  <c r="BB253" i="7"/>
  <c r="AP253" i="7"/>
  <c r="AN253" i="7"/>
  <c r="BC253" i="7"/>
  <c r="BE253" i="7"/>
  <c r="AI253" i="7"/>
  <c r="AY253" i="7"/>
  <c r="BD253" i="7"/>
  <c r="V253" i="7"/>
  <c r="AQ253" i="7"/>
  <c r="S255" i="7"/>
  <c r="AJ253" i="7"/>
  <c r="AH253" i="7"/>
  <c r="AU253" i="7"/>
  <c r="W253" i="7"/>
  <c r="AT253" i="7"/>
  <c r="X253" i="7"/>
  <c r="AM253" i="7"/>
  <c r="AZ253" i="7"/>
  <c r="AA253" i="7"/>
  <c r="BA253" i="7"/>
  <c r="AB253" i="7"/>
  <c r="AG253" i="7"/>
  <c r="AC253" i="7"/>
  <c r="AI657" i="7" l="1"/>
  <c r="AJ434" i="7" s="1"/>
  <c r="U165" i="8"/>
  <c r="I164" i="8"/>
  <c r="AC730" i="7"/>
  <c r="AC76" i="7"/>
  <c r="BC729" i="7"/>
  <c r="AL701" i="7"/>
  <c r="AM49" i="7" s="1"/>
  <c r="AK702" i="7"/>
  <c r="AL50" i="7" s="1"/>
  <c r="AE48" i="7"/>
  <c r="AE700" i="7" s="1"/>
  <c r="AD699" i="7"/>
  <c r="X695" i="7"/>
  <c r="V681" i="7"/>
  <c r="W29" i="7" s="1"/>
  <c r="W681" i="7" s="1"/>
  <c r="X29" i="7" s="1"/>
  <c r="X681" i="7" s="1"/>
  <c r="Y29" i="7" s="1"/>
  <c r="Y681" i="7" s="1"/>
  <c r="Z29" i="7" s="1"/>
  <c r="Z681" i="7" s="1"/>
  <c r="AA29" i="7" s="1"/>
  <c r="AA681" i="7" s="1"/>
  <c r="AB29" i="7" s="1"/>
  <c r="AB681" i="7" s="1"/>
  <c r="AC29" i="7" s="1"/>
  <c r="AC681" i="7" s="1"/>
  <c r="AD29" i="7" s="1"/>
  <c r="AD681" i="7" s="1"/>
  <c r="AE29" i="7" s="1"/>
  <c r="AE681" i="7" s="1"/>
  <c r="AF29" i="7" s="1"/>
  <c r="AF681" i="7" s="1"/>
  <c r="AG29" i="7" s="1"/>
  <c r="AG681" i="7" s="1"/>
  <c r="AH29" i="7" s="1"/>
  <c r="AH681" i="7" s="1"/>
  <c r="AI29" i="7" s="1"/>
  <c r="AI681" i="7" s="1"/>
  <c r="AJ29" i="7" s="1"/>
  <c r="AJ681" i="7" s="1"/>
  <c r="AK29" i="7" s="1"/>
  <c r="AK681" i="7" s="1"/>
  <c r="AL29" i="7" s="1"/>
  <c r="AL681" i="7" s="1"/>
  <c r="AM29" i="7" s="1"/>
  <c r="AM681" i="7" s="1"/>
  <c r="AN29" i="7" s="1"/>
  <c r="AN681" i="7" s="1"/>
  <c r="AO29" i="7" s="1"/>
  <c r="AO681" i="7" s="1"/>
  <c r="AP29" i="7" s="1"/>
  <c r="AP681" i="7" s="1"/>
  <c r="AQ29" i="7" s="1"/>
  <c r="AQ681" i="7" s="1"/>
  <c r="AR29" i="7" s="1"/>
  <c r="AR681" i="7" s="1"/>
  <c r="AS29" i="7" s="1"/>
  <c r="AS681" i="7" s="1"/>
  <c r="AT29" i="7" s="1"/>
  <c r="AT681" i="7" s="1"/>
  <c r="AU29" i="7" s="1"/>
  <c r="AU681" i="7" s="1"/>
  <c r="AV29" i="7" s="1"/>
  <c r="AV681" i="7" s="1"/>
  <c r="AW29" i="7" s="1"/>
  <c r="AW681" i="7" s="1"/>
  <c r="AX29" i="7" s="1"/>
  <c r="AX681" i="7" s="1"/>
  <c r="AY29" i="7" s="1"/>
  <c r="AY681" i="7" s="1"/>
  <c r="AZ29" i="7" s="1"/>
  <c r="AZ681" i="7" s="1"/>
  <c r="BA29" i="7" s="1"/>
  <c r="BA681" i="7" s="1"/>
  <c r="BB29" i="7" s="1"/>
  <c r="BB681" i="7" s="1"/>
  <c r="BC29" i="7" s="1"/>
  <c r="BC681" i="7" s="1"/>
  <c r="BD29" i="7" s="1"/>
  <c r="BD681" i="7" s="1"/>
  <c r="BE29" i="7" s="1"/>
  <c r="BE681" i="7" s="1"/>
  <c r="X60" i="7"/>
  <c r="X718" i="7"/>
  <c r="AS251" i="7"/>
  <c r="BB251" i="7"/>
  <c r="AB251" i="7"/>
  <c r="BE251" i="7"/>
  <c r="AK251" i="7"/>
  <c r="AF251" i="7"/>
  <c r="S681" i="7"/>
  <c r="AN251" i="7"/>
  <c r="AP251" i="7"/>
  <c r="AW251" i="7"/>
  <c r="AM251" i="7"/>
  <c r="V251" i="7"/>
  <c r="BD251" i="7"/>
  <c r="AE251" i="7"/>
  <c r="AO251" i="7"/>
  <c r="AL251" i="7"/>
  <c r="S253" i="7"/>
  <c r="AG251" i="7"/>
  <c r="AI251" i="7"/>
  <c r="AY251" i="7"/>
  <c r="AU251" i="7"/>
  <c r="AT251" i="7"/>
  <c r="AA251" i="7"/>
  <c r="AC251" i="7"/>
  <c r="BC251" i="7"/>
  <c r="AR251" i="7"/>
  <c r="AD251" i="7"/>
  <c r="BA251" i="7"/>
  <c r="AQ251" i="7"/>
  <c r="AV251" i="7"/>
  <c r="X251" i="7"/>
  <c r="AH251" i="7"/>
  <c r="AX251" i="7"/>
  <c r="Y251" i="7"/>
  <c r="AZ251" i="7"/>
  <c r="W251" i="7"/>
  <c r="AJ251" i="7"/>
  <c r="Z251" i="7"/>
  <c r="AJ657" i="7" l="1"/>
  <c r="AK657" i="7" s="1"/>
  <c r="AI660" i="7"/>
  <c r="V436" i="7"/>
  <c r="V389" i="7"/>
  <c r="U166" i="8"/>
  <c r="I165" i="8"/>
  <c r="AD78" i="7"/>
  <c r="AC728" i="7"/>
  <c r="BD77" i="7"/>
  <c r="V440" i="7"/>
  <c r="V322" i="7"/>
  <c r="AH440" i="7"/>
  <c r="X440" i="7"/>
  <c r="AL702" i="7"/>
  <c r="AM50" i="7" s="1"/>
  <c r="AM701" i="7"/>
  <c r="AN49" i="7" s="1"/>
  <c r="AE47" i="7"/>
  <c r="W436" i="7"/>
  <c r="W440" i="7" s="1"/>
  <c r="AC436" i="7"/>
  <c r="Z436" i="7"/>
  <c r="AJ436" i="7"/>
  <c r="AG436" i="7"/>
  <c r="AH436" i="7"/>
  <c r="AI436" i="7"/>
  <c r="X436" i="7"/>
  <c r="Y436" i="7"/>
  <c r="AE436" i="7"/>
  <c r="AF436" i="7"/>
  <c r="AD436" i="7"/>
  <c r="AA436" i="7"/>
  <c r="AB436" i="7"/>
  <c r="X694" i="7"/>
  <c r="Y43" i="7"/>
  <c r="Y42" i="7" s="1"/>
  <c r="AG697" i="7"/>
  <c r="AH45" i="7" s="1"/>
  <c r="BC389" i="7"/>
  <c r="BC322" i="7"/>
  <c r="AJ322" i="7"/>
  <c r="AJ389" i="7"/>
  <c r="AZ389" i="7"/>
  <c r="AZ322" i="7"/>
  <c r="AS322" i="7"/>
  <c r="AS389" i="7"/>
  <c r="Z389" i="7"/>
  <c r="Z322" i="7"/>
  <c r="AN322" i="7"/>
  <c r="AN389" i="7"/>
  <c r="AH322" i="7"/>
  <c r="AH389" i="7"/>
  <c r="AW322" i="7"/>
  <c r="AW389" i="7"/>
  <c r="AF322" i="7"/>
  <c r="AF389" i="7"/>
  <c r="AQ322" i="7"/>
  <c r="AQ389" i="7"/>
  <c r="W322" i="7"/>
  <c r="W389" i="7"/>
  <c r="AC389" i="7"/>
  <c r="AC322" i="7"/>
  <c r="AV322" i="7"/>
  <c r="AV389" i="7"/>
  <c r="AK389" i="7"/>
  <c r="AK322" i="7"/>
  <c r="AI322" i="7"/>
  <c r="AI389" i="7"/>
  <c r="AE389" i="7"/>
  <c r="AE322" i="7"/>
  <c r="BD389" i="7"/>
  <c r="BD322" i="7"/>
  <c r="AU389" i="7"/>
  <c r="AU322" i="7"/>
  <c r="AA322" i="7"/>
  <c r="AA389" i="7"/>
  <c r="AB322" i="7"/>
  <c r="AB389" i="7"/>
  <c r="BA389" i="7"/>
  <c r="BA322" i="7"/>
  <c r="AG322" i="7"/>
  <c r="AG389" i="7"/>
  <c r="X389" i="7"/>
  <c r="X322" i="7"/>
  <c r="AR389" i="7"/>
  <c r="AR322" i="7"/>
  <c r="AD389" i="7"/>
  <c r="AD322" i="7"/>
  <c r="AL389" i="7"/>
  <c r="AL322" i="7"/>
  <c r="AM389" i="7"/>
  <c r="AM322" i="7"/>
  <c r="AX389" i="7"/>
  <c r="AX322" i="7"/>
  <c r="V679" i="7"/>
  <c r="W27" i="7" s="1"/>
  <c r="AO389" i="7"/>
  <c r="AO322" i="7"/>
  <c r="Y322" i="7"/>
  <c r="Y389" i="7"/>
  <c r="AT389" i="7"/>
  <c r="AT322" i="7"/>
  <c r="AP389" i="7"/>
  <c r="AP322" i="7"/>
  <c r="BB322" i="7"/>
  <c r="BB389" i="7"/>
  <c r="BE389" i="7"/>
  <c r="BE322" i="7"/>
  <c r="AY389" i="7"/>
  <c r="AY322" i="7"/>
  <c r="X712" i="7"/>
  <c r="Y66" i="7"/>
  <c r="S251" i="7"/>
  <c r="AD445" i="7"/>
  <c r="AS445" i="7"/>
  <c r="AK445" i="7"/>
  <c r="AT445" i="7"/>
  <c r="AJ445" i="7"/>
  <c r="AY445" i="7"/>
  <c r="X445" i="7"/>
  <c r="W445" i="7"/>
  <c r="AZ445" i="7"/>
  <c r="AM445" i="7"/>
  <c r="S389" i="7"/>
  <c r="AC445" i="7" s="1"/>
  <c r="AH445" i="7"/>
  <c r="AN445" i="7"/>
  <c r="AE445" i="7"/>
  <c r="AL445" i="7"/>
  <c r="AR445" i="7"/>
  <c r="AX445" i="7"/>
  <c r="Z445" i="7"/>
  <c r="AI445" i="7"/>
  <c r="AF445" i="7"/>
  <c r="BD445" i="7"/>
  <c r="AW445" i="7"/>
  <c r="AV445" i="7"/>
  <c r="BA445" i="7"/>
  <c r="AB445" i="7"/>
  <c r="BC445" i="7"/>
  <c r="S322" i="7"/>
  <c r="AU445" i="7"/>
  <c r="AO445" i="7"/>
  <c r="AA445" i="7"/>
  <c r="BB445" i="7"/>
  <c r="V445" i="7"/>
  <c r="Y445" i="7"/>
  <c r="AP445" i="7"/>
  <c r="AG445" i="7"/>
  <c r="AQ445" i="7"/>
  <c r="BE445" i="7"/>
  <c r="AL434" i="7" l="1"/>
  <c r="AL436" i="7" s="1"/>
  <c r="AK660" i="7"/>
  <c r="AK434" i="7"/>
  <c r="AK436" i="7" s="1"/>
  <c r="AK440" i="7" s="1"/>
  <c r="AJ660" i="7"/>
  <c r="AL657" i="7"/>
  <c r="Y440" i="7"/>
  <c r="Y442" i="7" s="1"/>
  <c r="AF440" i="7"/>
  <c r="AC440" i="7"/>
  <c r="Z440" i="7"/>
  <c r="AI440" i="7"/>
  <c r="AD440" i="7"/>
  <c r="AJ440" i="7"/>
  <c r="AL440" i="7"/>
  <c r="AB440" i="7"/>
  <c r="AA440" i="7"/>
  <c r="AG440" i="7"/>
  <c r="AE440" i="7"/>
  <c r="W679" i="7"/>
  <c r="X27" i="7" s="1"/>
  <c r="U167" i="8"/>
  <c r="I166" i="8"/>
  <c r="BD729" i="7"/>
  <c r="AD730" i="7"/>
  <c r="AD76" i="7"/>
  <c r="V442" i="7"/>
  <c r="X442" i="7"/>
  <c r="W442" i="7"/>
  <c r="AN701" i="7"/>
  <c r="AO49" i="7" s="1"/>
  <c r="AM702" i="7"/>
  <c r="AN50" i="7" s="1"/>
  <c r="AF48" i="7"/>
  <c r="AF700" i="7" s="1"/>
  <c r="AE699" i="7"/>
  <c r="Y695" i="7"/>
  <c r="Y694" i="7" s="1"/>
  <c r="Y60" i="7"/>
  <c r="Y718" i="7"/>
  <c r="S445" i="7"/>
  <c r="AM434" i="7" l="1"/>
  <c r="AL660" i="7"/>
  <c r="AM657" i="7"/>
  <c r="Z442" i="7"/>
  <c r="AG442" i="7"/>
  <c r="AC442" i="7"/>
  <c r="AA442" i="7"/>
  <c r="AB442" i="7"/>
  <c r="AH442" i="7"/>
  <c r="AF442" i="7"/>
  <c r="AI442" i="7"/>
  <c r="AL442" i="7"/>
  <c r="AK442" i="7"/>
  <c r="AD442" i="7"/>
  <c r="AE442" i="7"/>
  <c r="AJ442" i="7"/>
  <c r="X679" i="7"/>
  <c r="Y27" i="7" s="1"/>
  <c r="U168" i="8"/>
  <c r="I167" i="8"/>
  <c r="BE449" i="7"/>
  <c r="AC449" i="7"/>
  <c r="AE78" i="7"/>
  <c r="AD728" i="7"/>
  <c r="BE77" i="7"/>
  <c r="AB451" i="7"/>
  <c r="Z451" i="7"/>
  <c r="AO701" i="7"/>
  <c r="AP49" i="7" s="1"/>
  <c r="AN702" i="7"/>
  <c r="AO50" i="7" s="1"/>
  <c r="AF47" i="7"/>
  <c r="Z43" i="7"/>
  <c r="Z42" i="7" s="1"/>
  <c r="AH697" i="7"/>
  <c r="AI45" i="7" s="1"/>
  <c r="Y712" i="7"/>
  <c r="Z66" i="7"/>
  <c r="AN434" i="7" l="1"/>
  <c r="AM660" i="7"/>
  <c r="AN657" i="7"/>
  <c r="AM440" i="7"/>
  <c r="AM436" i="7"/>
  <c r="AC448" i="7"/>
  <c r="AB449" i="7" s="1"/>
  <c r="AC458" i="7"/>
  <c r="AC467" i="7"/>
  <c r="AC476" i="7"/>
  <c r="AC485" i="7"/>
  <c r="BE448" i="7"/>
  <c r="BD449" i="7" s="1"/>
  <c r="Y679" i="7"/>
  <c r="Z27" i="7" s="1"/>
  <c r="U169" i="8"/>
  <c r="I168" i="8"/>
  <c r="AE730" i="7"/>
  <c r="AE76" i="7"/>
  <c r="BE729" i="7"/>
  <c r="AO702" i="7"/>
  <c r="AP50" i="7" s="1"/>
  <c r="AP701" i="7"/>
  <c r="AQ49" i="7" s="1"/>
  <c r="AG48" i="7"/>
  <c r="AG700" i="7" s="1"/>
  <c r="AF699" i="7"/>
  <c r="Z695" i="7"/>
  <c r="Z60" i="7"/>
  <c r="Z718" i="7"/>
  <c r="S729" i="7"/>
  <c r="AM442" i="7" l="1"/>
  <c r="AO434" i="7"/>
  <c r="AO657" i="7"/>
  <c r="AN660" i="7"/>
  <c r="AN436" i="7"/>
  <c r="AN440" i="7"/>
  <c r="BD448" i="7"/>
  <c r="BC449" i="7" s="1"/>
  <c r="AB448" i="7"/>
  <c r="AA449" i="7" s="1"/>
  <c r="AB458" i="7"/>
  <c r="AB467" i="7"/>
  <c r="AB476" i="7"/>
  <c r="AB485" i="7"/>
  <c r="Z679" i="7"/>
  <c r="AA27" i="7" s="1"/>
  <c r="U170" i="8"/>
  <c r="I169" i="8"/>
  <c r="AF78" i="7"/>
  <c r="AE728" i="7"/>
  <c r="AP702" i="7"/>
  <c r="AQ50" i="7" s="1"/>
  <c r="AQ701" i="7"/>
  <c r="AR49" i="7" s="1"/>
  <c r="AG47" i="7"/>
  <c r="Z694" i="7"/>
  <c r="AA43" i="7"/>
  <c r="AA42" i="7" s="1"/>
  <c r="AI697" i="7"/>
  <c r="AJ45" i="7" s="1"/>
  <c r="Z712" i="7"/>
  <c r="AA66" i="7"/>
  <c r="AP434" i="7" l="1"/>
  <c r="AO660" i="7"/>
  <c r="AP657" i="7"/>
  <c r="AO436" i="7"/>
  <c r="AO440" i="7"/>
  <c r="AO442" i="7" s="1"/>
  <c r="AN442" i="7"/>
  <c r="AA448" i="7"/>
  <c r="Z449" i="7" s="1"/>
  <c r="AA467" i="7"/>
  <c r="AA485" i="7"/>
  <c r="AA476" i="7"/>
  <c r="AA458" i="7"/>
  <c r="BC448" i="7"/>
  <c r="BB449" i="7" s="1"/>
  <c r="AA679" i="7"/>
  <c r="AB27" i="7" s="1"/>
  <c r="U171" i="8"/>
  <c r="I170" i="8"/>
  <c r="AF730" i="7"/>
  <c r="AF76" i="7"/>
  <c r="AQ702" i="7"/>
  <c r="AR50" i="7" s="1"/>
  <c r="AR701" i="7"/>
  <c r="AS49" i="7" s="1"/>
  <c r="AH48" i="7"/>
  <c r="AH700" i="7" s="1"/>
  <c r="AG699" i="7"/>
  <c r="AA695" i="7"/>
  <c r="AA694" i="7" s="1"/>
  <c r="AA60" i="7"/>
  <c r="AA718" i="7"/>
  <c r="AQ434" i="7" l="1"/>
  <c r="AP660" i="7"/>
  <c r="AQ657" i="7"/>
  <c r="AP436" i="7"/>
  <c r="AP440" i="7"/>
  <c r="AP442" i="7" s="1"/>
  <c r="BB448" i="7"/>
  <c r="BA449" i="7" s="1"/>
  <c r="Z448" i="7"/>
  <c r="Y449" i="7" s="1"/>
  <c r="Z476" i="7"/>
  <c r="Z485" i="7"/>
  <c r="Z458" i="7"/>
  <c r="Z467" i="7"/>
  <c r="W23" i="7"/>
  <c r="W675" i="7" s="1"/>
  <c r="X23" i="7" s="1"/>
  <c r="AB679" i="7"/>
  <c r="AC27" i="7" s="1"/>
  <c r="U172" i="8"/>
  <c r="I171" i="8"/>
  <c r="AG78" i="7"/>
  <c r="AF728" i="7"/>
  <c r="X58" i="7"/>
  <c r="X710" i="7" s="1"/>
  <c r="AS701" i="7"/>
  <c r="AT49" i="7" s="1"/>
  <c r="AR702" i="7"/>
  <c r="AS50" i="7" s="1"/>
  <c r="AH47" i="7"/>
  <c r="AB43" i="7"/>
  <c r="AB42" i="7" s="1"/>
  <c r="AJ697" i="7"/>
  <c r="AK45" i="7" s="1"/>
  <c r="AB66" i="7"/>
  <c r="AA712" i="7"/>
  <c r="AR434" i="7" l="1"/>
  <c r="AQ660" i="7"/>
  <c r="AR657" i="7"/>
  <c r="AQ436" i="7"/>
  <c r="AQ440" i="7"/>
  <c r="Y448" i="7"/>
  <c r="X449" i="7" s="1"/>
  <c r="Y467" i="7"/>
  <c r="Y485" i="7"/>
  <c r="Y476" i="7"/>
  <c r="Y458" i="7"/>
  <c r="BA448" i="7"/>
  <c r="AZ449" i="7" s="1"/>
  <c r="X675" i="7"/>
  <c r="Y23" i="7" s="1"/>
  <c r="AC679" i="7"/>
  <c r="AD27" i="7" s="1"/>
  <c r="W22" i="7"/>
  <c r="U173" i="8"/>
  <c r="I172" i="8"/>
  <c r="AG730" i="7"/>
  <c r="AG76" i="7"/>
  <c r="AS702" i="7"/>
  <c r="AT50" i="7" s="1"/>
  <c r="AT701" i="7"/>
  <c r="AU49" i="7" s="1"/>
  <c r="AI48" i="7"/>
  <c r="AI700" i="7" s="1"/>
  <c r="AH699" i="7"/>
  <c r="AB695" i="7"/>
  <c r="AB60" i="7"/>
  <c r="AB718" i="7"/>
  <c r="AS434" i="7" l="1"/>
  <c r="AS657" i="7"/>
  <c r="AT657" i="7" s="1"/>
  <c r="AR660" i="7"/>
  <c r="AR436" i="7"/>
  <c r="AR440" i="7"/>
  <c r="AQ442" i="7"/>
  <c r="AZ448" i="7"/>
  <c r="AY449" i="7" s="1"/>
  <c r="X448" i="7"/>
  <c r="W449" i="7" s="1"/>
  <c r="W21" i="7"/>
  <c r="W674" i="7"/>
  <c r="Y675" i="7"/>
  <c r="Z23" i="7" s="1"/>
  <c r="Z675" i="7" s="1"/>
  <c r="AA23" i="7" s="1"/>
  <c r="AD679" i="7"/>
  <c r="AE27" i="7" s="1"/>
  <c r="U174" i="8"/>
  <c r="I173" i="8"/>
  <c r="AH78" i="7"/>
  <c r="AG728" i="7"/>
  <c r="Y58" i="7"/>
  <c r="Y710" i="7" s="1"/>
  <c r="AT702" i="7"/>
  <c r="AU50" i="7" s="1"/>
  <c r="AU701" i="7"/>
  <c r="AV49" i="7" s="1"/>
  <c r="AI47" i="7"/>
  <c r="AB694" i="7"/>
  <c r="AC43" i="7"/>
  <c r="AC42" i="7" s="1"/>
  <c r="AK697" i="7"/>
  <c r="AL45" i="7" s="1"/>
  <c r="AB712" i="7"/>
  <c r="AC66" i="7"/>
  <c r="AU434" i="7" l="1"/>
  <c r="AU657" i="7"/>
  <c r="AV434" i="7" s="1"/>
  <c r="AT660" i="7"/>
  <c r="AT434" i="7"/>
  <c r="AS660" i="7"/>
  <c r="AS440" i="7"/>
  <c r="AS442" i="7" s="1"/>
  <c r="AS436" i="7"/>
  <c r="AR442" i="7"/>
  <c r="AV436" i="7"/>
  <c r="AV440" i="7"/>
  <c r="W448" i="7"/>
  <c r="V449" i="7" s="1"/>
  <c r="AY448" i="7"/>
  <c r="AX449" i="7" s="1"/>
  <c r="AU660" i="7"/>
  <c r="AV657" i="7"/>
  <c r="AW434" i="7" s="1"/>
  <c r="X22" i="7"/>
  <c r="X21" i="7" s="1"/>
  <c r="W673" i="7"/>
  <c r="AA675" i="7"/>
  <c r="AB23" i="7" s="1"/>
  <c r="AE679" i="7"/>
  <c r="AF27" i="7" s="1"/>
  <c r="U175" i="8"/>
  <c r="I174" i="8"/>
  <c r="AH730" i="7"/>
  <c r="AH76" i="7"/>
  <c r="AV701" i="7"/>
  <c r="AW49" i="7" s="1"/>
  <c r="AU702" i="7"/>
  <c r="AV50" i="7" s="1"/>
  <c r="AJ48" i="7"/>
  <c r="AJ700" i="7" s="1"/>
  <c r="AI699" i="7"/>
  <c r="AC695" i="7"/>
  <c r="AC694" i="7" s="1"/>
  <c r="AC60" i="7"/>
  <c r="AC718" i="7"/>
  <c r="AU440" i="7" l="1"/>
  <c r="AU436" i="7"/>
  <c r="AT436" i="7"/>
  <c r="AT440" i="7"/>
  <c r="AW436" i="7"/>
  <c r="AX448" i="7"/>
  <c r="AW449" i="7" s="1"/>
  <c r="V448" i="7"/>
  <c r="AV660" i="7"/>
  <c r="AW657" i="7"/>
  <c r="AX434" i="7" s="1"/>
  <c r="AX458" i="7" s="1"/>
  <c r="X674" i="7"/>
  <c r="Y22" i="7" s="1"/>
  <c r="Y674" i="7" s="1"/>
  <c r="AB675" i="7"/>
  <c r="AC23" i="7" s="1"/>
  <c r="AF679" i="7"/>
  <c r="AG27" i="7" s="1"/>
  <c r="U176" i="8"/>
  <c r="I175" i="8"/>
  <c r="AI78" i="7"/>
  <c r="AH728" i="7"/>
  <c r="Z58" i="7"/>
  <c r="Z710" i="7" s="1"/>
  <c r="AV702" i="7"/>
  <c r="AW50" i="7" s="1"/>
  <c r="AW701" i="7"/>
  <c r="AX49" i="7" s="1"/>
  <c r="AJ47" i="7"/>
  <c r="AD43" i="7"/>
  <c r="AD42" i="7" s="1"/>
  <c r="AL697" i="7"/>
  <c r="AM45" i="7" s="1"/>
  <c r="AC712" i="7"/>
  <c r="AD66" i="7"/>
  <c r="AX467" i="7" l="1"/>
  <c r="AX476" i="7"/>
  <c r="AX485" i="7"/>
  <c r="AU442" i="7"/>
  <c r="AV442" i="7"/>
  <c r="AT442" i="7"/>
  <c r="AX436" i="7"/>
  <c r="AW440" i="7"/>
  <c r="S448" i="7"/>
  <c r="V451" i="7"/>
  <c r="AW448" i="7"/>
  <c r="AV449" i="7" s="1"/>
  <c r="AW458" i="7"/>
  <c r="AW476" i="7"/>
  <c r="AW467" i="7"/>
  <c r="AW485" i="7"/>
  <c r="AW660" i="7"/>
  <c r="AX657" i="7"/>
  <c r="AY434" i="7" s="1"/>
  <c r="X673" i="7"/>
  <c r="Z22" i="7"/>
  <c r="Z21" i="7" s="1"/>
  <c r="Y673" i="7"/>
  <c r="Y21" i="7"/>
  <c r="AC675" i="7"/>
  <c r="AD23" i="7" s="1"/>
  <c r="AG679" i="7"/>
  <c r="AH27" i="7" s="1"/>
  <c r="U177" i="8"/>
  <c r="I176" i="8"/>
  <c r="AI730" i="7"/>
  <c r="AI76" i="7"/>
  <c r="AX701" i="7"/>
  <c r="AY49" i="7" s="1"/>
  <c r="AW702" i="7"/>
  <c r="AX50" i="7" s="1"/>
  <c r="AK48" i="7"/>
  <c r="AK700" i="7" s="1"/>
  <c r="AJ699" i="7"/>
  <c r="AD695" i="7"/>
  <c r="AD60" i="7"/>
  <c r="AD718" i="7"/>
  <c r="S451" i="7"/>
  <c r="AY436" i="7" l="1"/>
  <c r="AY440" i="7"/>
  <c r="AY476" i="7"/>
  <c r="AY458" i="7"/>
  <c r="AY467" i="7"/>
  <c r="AY485" i="7"/>
  <c r="AW442" i="7"/>
  <c r="AX440" i="7"/>
  <c r="W455" i="7"/>
  <c r="V455" i="7"/>
  <c r="V671" i="7" s="1"/>
  <c r="W19" i="7" s="1"/>
  <c r="X455" i="7"/>
  <c r="AV448" i="7"/>
  <c r="AU449" i="7" s="1"/>
  <c r="AV476" i="7"/>
  <c r="AV485" i="7"/>
  <c r="AV467" i="7"/>
  <c r="AV458" i="7"/>
  <c r="V709" i="7"/>
  <c r="AX660" i="7"/>
  <c r="AY657" i="7"/>
  <c r="AZ434" i="7" s="1"/>
  <c r="Z674" i="7"/>
  <c r="AA22" i="7" s="1"/>
  <c r="AA674" i="7" s="1"/>
  <c r="AD675" i="7"/>
  <c r="AE23" i="7" s="1"/>
  <c r="AH679" i="7"/>
  <c r="AI27" i="7" s="1"/>
  <c r="U178" i="8"/>
  <c r="I177" i="8"/>
  <c r="AJ78" i="7"/>
  <c r="AI728" i="7"/>
  <c r="AA58" i="7"/>
  <c r="AA710" i="7" s="1"/>
  <c r="AX702" i="7"/>
  <c r="AY50" i="7" s="1"/>
  <c r="AY701" i="7"/>
  <c r="AZ49" i="7" s="1"/>
  <c r="AK47" i="7"/>
  <c r="AD694" i="7"/>
  <c r="AE43" i="7"/>
  <c r="AE42" i="7" s="1"/>
  <c r="AM697" i="7"/>
  <c r="AN45" i="7" s="1"/>
  <c r="AE66" i="7"/>
  <c r="AD712" i="7"/>
  <c r="S455" i="7"/>
  <c r="AY442" i="7" l="1"/>
  <c r="AX442" i="7"/>
  <c r="AZ436" i="7"/>
  <c r="AZ440" i="7"/>
  <c r="AZ485" i="7"/>
  <c r="AZ458" i="7"/>
  <c r="AZ476" i="7"/>
  <c r="AZ467" i="7"/>
  <c r="W671" i="7"/>
  <c r="X19" i="7" s="1"/>
  <c r="X671" i="7" s="1"/>
  <c r="Y19" i="7" s="1"/>
  <c r="Y671" i="7" s="1"/>
  <c r="Z19" i="7" s="1"/>
  <c r="Z671" i="7" s="1"/>
  <c r="AA19" i="7" s="1"/>
  <c r="AA671" i="7" s="1"/>
  <c r="AB19" i="7" s="1"/>
  <c r="AB671" i="7" s="1"/>
  <c r="AC19" i="7" s="1"/>
  <c r="AC671" i="7" s="1"/>
  <c r="AD19" i="7" s="1"/>
  <c r="AD671" i="7" s="1"/>
  <c r="AE19" i="7" s="1"/>
  <c r="AE671" i="7" s="1"/>
  <c r="AF19" i="7" s="1"/>
  <c r="AF671" i="7" s="1"/>
  <c r="AG19" i="7" s="1"/>
  <c r="AG671" i="7" s="1"/>
  <c r="AH19" i="7" s="1"/>
  <c r="AH671" i="7" s="1"/>
  <c r="AI19" i="7" s="1"/>
  <c r="AI671" i="7" s="1"/>
  <c r="AJ19" i="7" s="1"/>
  <c r="AJ671" i="7" s="1"/>
  <c r="AK19" i="7" s="1"/>
  <c r="AK671" i="7" s="1"/>
  <c r="AL19" i="7" s="1"/>
  <c r="AL671" i="7" s="1"/>
  <c r="AM19" i="7" s="1"/>
  <c r="AM671" i="7" s="1"/>
  <c r="AN19" i="7" s="1"/>
  <c r="AN671" i="7" s="1"/>
  <c r="AO19" i="7" s="1"/>
  <c r="AO671" i="7" s="1"/>
  <c r="AP19" i="7" s="1"/>
  <c r="AP671" i="7" s="1"/>
  <c r="AQ19" i="7" s="1"/>
  <c r="AQ671" i="7" s="1"/>
  <c r="AR19" i="7" s="1"/>
  <c r="AR671" i="7" s="1"/>
  <c r="AS19" i="7" s="1"/>
  <c r="AS671" i="7" s="1"/>
  <c r="AT19" i="7" s="1"/>
  <c r="AT671" i="7" s="1"/>
  <c r="AU19" i="7" s="1"/>
  <c r="AU671" i="7" s="1"/>
  <c r="AV19" i="7" s="1"/>
  <c r="AV671" i="7" s="1"/>
  <c r="AW19" i="7" s="1"/>
  <c r="AW671" i="7" s="1"/>
  <c r="AX19" i="7" s="1"/>
  <c r="AX671" i="7" s="1"/>
  <c r="AY19" i="7" s="1"/>
  <c r="AY671" i="7" s="1"/>
  <c r="AZ19" i="7" s="1"/>
  <c r="AZ671" i="7" s="1"/>
  <c r="BA19" i="7" s="1"/>
  <c r="BA671" i="7" s="1"/>
  <c r="BB19" i="7" s="1"/>
  <c r="BB671" i="7" s="1"/>
  <c r="BC19" i="7" s="1"/>
  <c r="BC671" i="7" s="1"/>
  <c r="BD19" i="7" s="1"/>
  <c r="BD671" i="7" s="1"/>
  <c r="BE19" i="7" s="1"/>
  <c r="BE671" i="7" s="1"/>
  <c r="Q455" i="7"/>
  <c r="AU448" i="7"/>
  <c r="AT449" i="7" s="1"/>
  <c r="AU485" i="7"/>
  <c r="AU467" i="7"/>
  <c r="AU476" i="7"/>
  <c r="AU458" i="7"/>
  <c r="X467" i="7"/>
  <c r="X485" i="7"/>
  <c r="X458" i="7"/>
  <c r="X476" i="7"/>
  <c r="V707" i="7"/>
  <c r="W57" i="7"/>
  <c r="W709" i="7" s="1"/>
  <c r="V485" i="7"/>
  <c r="V458" i="7"/>
  <c r="V467" i="7"/>
  <c r="V476" i="7"/>
  <c r="W458" i="7"/>
  <c r="W467" i="7"/>
  <c r="W476" i="7"/>
  <c r="W485" i="7"/>
  <c r="AY660" i="7"/>
  <c r="AZ657" i="7"/>
  <c r="BA434" i="7" s="1"/>
  <c r="Z673" i="7"/>
  <c r="AB22" i="7"/>
  <c r="AB674" i="7" s="1"/>
  <c r="AA673" i="7"/>
  <c r="AA21" i="7"/>
  <c r="AE675" i="7"/>
  <c r="AF23" i="7" s="1"/>
  <c r="AI679" i="7"/>
  <c r="AJ27" i="7" s="1"/>
  <c r="U179" i="8"/>
  <c r="I178" i="8"/>
  <c r="AJ730" i="7"/>
  <c r="AJ76" i="7"/>
  <c r="AZ701" i="7"/>
  <c r="BA49" i="7" s="1"/>
  <c r="AY702" i="7"/>
  <c r="AZ50" i="7" s="1"/>
  <c r="AL48" i="7"/>
  <c r="AL700" i="7" s="1"/>
  <c r="AK699" i="7"/>
  <c r="AE695" i="7"/>
  <c r="AE60" i="7"/>
  <c r="AE718" i="7"/>
  <c r="S671" i="7"/>
  <c r="BA440" i="7" l="1"/>
  <c r="BA436" i="7"/>
  <c r="BA476" i="7"/>
  <c r="BA458" i="7"/>
  <c r="BA467" i="7"/>
  <c r="BA485" i="7"/>
  <c r="AZ442" i="7"/>
  <c r="V478" i="7"/>
  <c r="Z478" i="7"/>
  <c r="W478" i="7"/>
  <c r="AB478" i="7"/>
  <c r="X478" i="7"/>
  <c r="AC478" i="7"/>
  <c r="Y478" i="7"/>
  <c r="AA478" i="7"/>
  <c r="AA469" i="7"/>
  <c r="AC469" i="7"/>
  <c r="AB469" i="7"/>
  <c r="Y469" i="7"/>
  <c r="W469" i="7"/>
  <c r="V469" i="7"/>
  <c r="Z469" i="7"/>
  <c r="X469" i="7"/>
  <c r="Y460" i="7"/>
  <c r="AA460" i="7"/>
  <c r="AC460" i="7"/>
  <c r="Z460" i="7"/>
  <c r="X460" i="7"/>
  <c r="V460" i="7"/>
  <c r="AB460" i="7"/>
  <c r="W460" i="7"/>
  <c r="V667" i="7"/>
  <c r="Y487" i="7"/>
  <c r="AA487" i="7"/>
  <c r="W487" i="7"/>
  <c r="V487" i="7"/>
  <c r="AB487" i="7"/>
  <c r="Z487" i="7"/>
  <c r="X487" i="7"/>
  <c r="AC487" i="7"/>
  <c r="X57" i="7"/>
  <c r="X709" i="7" s="1"/>
  <c r="W707" i="7"/>
  <c r="W55" i="7"/>
  <c r="AT448" i="7"/>
  <c r="AS449" i="7" s="1"/>
  <c r="AT476" i="7"/>
  <c r="AT485" i="7"/>
  <c r="AT458" i="7"/>
  <c r="AT467" i="7"/>
  <c r="AZ660" i="7"/>
  <c r="BA657" i="7"/>
  <c r="BB434" i="7" s="1"/>
  <c r="AC22" i="7"/>
  <c r="AC674" i="7" s="1"/>
  <c r="AB673" i="7"/>
  <c r="AB21" i="7"/>
  <c r="AF675" i="7"/>
  <c r="AG23" i="7" s="1"/>
  <c r="AJ679" i="7"/>
  <c r="AK27" i="7" s="1"/>
  <c r="I179" i="8"/>
  <c r="U180" i="8"/>
  <c r="AK78" i="7"/>
  <c r="AJ728" i="7"/>
  <c r="AB58" i="7"/>
  <c r="AB710" i="7" s="1"/>
  <c r="AZ702" i="7"/>
  <c r="BA50" i="7" s="1"/>
  <c r="BA701" i="7"/>
  <c r="BB49" i="7" s="1"/>
  <c r="AL47" i="7"/>
  <c r="AE694" i="7"/>
  <c r="AF43" i="7"/>
  <c r="AF42" i="7" s="1"/>
  <c r="AN697" i="7"/>
  <c r="AO45" i="7" s="1"/>
  <c r="AE712" i="7"/>
  <c r="AF66" i="7"/>
  <c r="V734" i="7" l="1"/>
  <c r="V705" i="7" s="1"/>
  <c r="W83" i="7"/>
  <c r="BB440" i="7"/>
  <c r="BB436" i="7"/>
  <c r="BB485" i="7"/>
  <c r="BB458" i="7"/>
  <c r="BB467" i="7"/>
  <c r="BB476" i="7"/>
  <c r="BA442" i="7"/>
  <c r="AS448" i="7"/>
  <c r="AR449" i="7" s="1"/>
  <c r="AS476" i="7"/>
  <c r="AS485" i="7"/>
  <c r="AS458" i="7"/>
  <c r="AS467" i="7"/>
  <c r="V665" i="7"/>
  <c r="V663" i="7" s="1"/>
  <c r="W15" i="7"/>
  <c r="X55" i="7"/>
  <c r="Y57" i="7"/>
  <c r="Y709" i="7" s="1"/>
  <c r="X707" i="7"/>
  <c r="BA660" i="7"/>
  <c r="BB657" i="7"/>
  <c r="BC434" i="7" s="1"/>
  <c r="AD22" i="7"/>
  <c r="AD674" i="7" s="1"/>
  <c r="AC673" i="7"/>
  <c r="AC21" i="7"/>
  <c r="AG675" i="7"/>
  <c r="AH23" i="7" s="1"/>
  <c r="AK679" i="7"/>
  <c r="AL27" i="7" s="1"/>
  <c r="I180" i="8"/>
  <c r="U181" i="8"/>
  <c r="AK730" i="7"/>
  <c r="AK76" i="7"/>
  <c r="BB701" i="7"/>
  <c r="BC49" i="7" s="1"/>
  <c r="BA702" i="7"/>
  <c r="BB50" i="7" s="1"/>
  <c r="AM48" i="7"/>
  <c r="AM700" i="7" s="1"/>
  <c r="AL699" i="7"/>
  <c r="AF695" i="7"/>
  <c r="AF60" i="7"/>
  <c r="AF718" i="7"/>
  <c r="W82" i="7" l="1"/>
  <c r="W53" i="7" s="1"/>
  <c r="W735" i="7"/>
  <c r="BC436" i="7"/>
  <c r="BC458" i="7"/>
  <c r="BC476" i="7"/>
  <c r="BC467" i="7"/>
  <c r="BC485" i="7"/>
  <c r="BB442" i="7"/>
  <c r="W667" i="7"/>
  <c r="W13" i="7"/>
  <c r="W11" i="7" s="1"/>
  <c r="Z57" i="7"/>
  <c r="Z709" i="7" s="1"/>
  <c r="Y707" i="7"/>
  <c r="Y55" i="7"/>
  <c r="AR448" i="7"/>
  <c r="AQ449" i="7" s="1"/>
  <c r="AR485" i="7"/>
  <c r="AR467" i="7"/>
  <c r="AR458" i="7"/>
  <c r="AR476" i="7"/>
  <c r="BB660" i="7"/>
  <c r="BC657" i="7"/>
  <c r="BD434" i="7" s="1"/>
  <c r="AD21" i="7"/>
  <c r="AE22" i="7"/>
  <c r="AE674" i="7" s="1"/>
  <c r="AD673" i="7"/>
  <c r="AH675" i="7"/>
  <c r="AI23" i="7" s="1"/>
  <c r="AL679" i="7"/>
  <c r="AM27" i="7" s="1"/>
  <c r="U182" i="8"/>
  <c r="I181" i="8"/>
  <c r="AL78" i="7"/>
  <c r="AK728" i="7"/>
  <c r="AC58" i="7"/>
  <c r="AC710" i="7" s="1"/>
  <c r="BB702" i="7"/>
  <c r="BC50" i="7" s="1"/>
  <c r="BC701" i="7"/>
  <c r="BD49" i="7" s="1"/>
  <c r="AM47" i="7"/>
  <c r="AF694" i="7"/>
  <c r="AG43" i="7"/>
  <c r="AG42" i="7" s="1"/>
  <c r="AO697" i="7"/>
  <c r="AP45" i="7" s="1"/>
  <c r="AF712" i="7"/>
  <c r="AG66" i="7"/>
  <c r="W734" i="7" l="1"/>
  <c r="W705" i="7" s="1"/>
  <c r="X83" i="7"/>
  <c r="BD440" i="7"/>
  <c r="BD436" i="7"/>
  <c r="BD467" i="7"/>
  <c r="BD485" i="7"/>
  <c r="BD458" i="7"/>
  <c r="BD476" i="7"/>
  <c r="BC440" i="7"/>
  <c r="AQ448" i="7"/>
  <c r="AP449" i="7" s="1"/>
  <c r="AQ467" i="7"/>
  <c r="AQ476" i="7"/>
  <c r="AQ485" i="7"/>
  <c r="AQ458" i="7"/>
  <c r="Z55" i="7"/>
  <c r="Z707" i="7"/>
  <c r="AA57" i="7"/>
  <c r="AA709" i="7" s="1"/>
  <c r="X15" i="7"/>
  <c r="W665" i="7"/>
  <c r="W663" i="7" s="1"/>
  <c r="BC660" i="7"/>
  <c r="BD657" i="7"/>
  <c r="BE434" i="7" s="1"/>
  <c r="AE21" i="7"/>
  <c r="AF22" i="7"/>
  <c r="AF674" i="7" s="1"/>
  <c r="AE673" i="7"/>
  <c r="AI675" i="7"/>
  <c r="AJ23" i="7" s="1"/>
  <c r="AM679" i="7"/>
  <c r="AN27" i="7" s="1"/>
  <c r="U183" i="8"/>
  <c r="I182" i="8"/>
  <c r="AL730" i="7"/>
  <c r="AL76" i="7"/>
  <c r="BC702" i="7"/>
  <c r="BD50" i="7" s="1"/>
  <c r="BD701" i="7"/>
  <c r="BE49" i="7" s="1"/>
  <c r="BE701" i="7" s="1"/>
  <c r="AN48" i="7"/>
  <c r="AN700" i="7" s="1"/>
  <c r="AM699" i="7"/>
  <c r="AG695" i="7"/>
  <c r="AH43" i="7" s="1"/>
  <c r="AH42" i="7" s="1"/>
  <c r="AG60" i="7"/>
  <c r="AG718" i="7"/>
  <c r="S434" i="7"/>
  <c r="S701" i="7"/>
  <c r="X82" i="7" l="1"/>
  <c r="X53" i="7" s="1"/>
  <c r="X735" i="7"/>
  <c r="BC442" i="7"/>
  <c r="BE436" i="7"/>
  <c r="BE458" i="7"/>
  <c r="BE467" i="7"/>
  <c r="BE476" i="7"/>
  <c r="BE485" i="7"/>
  <c r="BD442" i="7"/>
  <c r="AA707" i="7"/>
  <c r="AB57" i="7"/>
  <c r="AB709" i="7" s="1"/>
  <c r="AA55" i="7"/>
  <c r="X667" i="7"/>
  <c r="X13" i="7"/>
  <c r="X11" i="7" s="1"/>
  <c r="AP448" i="7"/>
  <c r="AO449" i="7" s="1"/>
  <c r="AP485" i="7"/>
  <c r="AP476" i="7"/>
  <c r="AP458" i="7"/>
  <c r="AP467" i="7"/>
  <c r="BD660" i="7"/>
  <c r="BE657" i="7"/>
  <c r="AG22" i="7"/>
  <c r="AG674" i="7" s="1"/>
  <c r="AF673" i="7"/>
  <c r="AF21" i="7"/>
  <c r="AJ675" i="7"/>
  <c r="AK23" i="7" s="1"/>
  <c r="AN679" i="7"/>
  <c r="AO27" i="7" s="1"/>
  <c r="U184" i="8"/>
  <c r="I183" i="8"/>
  <c r="AM78" i="7"/>
  <c r="AL728" i="7"/>
  <c r="AD58" i="7"/>
  <c r="AD710" i="7" s="1"/>
  <c r="BD702" i="7"/>
  <c r="BE50" i="7" s="1"/>
  <c r="BE702" i="7" s="1"/>
  <c r="AN47" i="7"/>
  <c r="AG694" i="7"/>
  <c r="AP697" i="7"/>
  <c r="AQ45" i="7" s="1"/>
  <c r="AG712" i="7"/>
  <c r="AH66" i="7"/>
  <c r="S436" i="7"/>
  <c r="S657" i="7"/>
  <c r="S702" i="7"/>
  <c r="Y83" i="7" l="1"/>
  <c r="X734" i="7"/>
  <c r="X705" i="7" s="1"/>
  <c r="BE440" i="7"/>
  <c r="AO448" i="7"/>
  <c r="AN449" i="7" s="1"/>
  <c r="AO458" i="7"/>
  <c r="AO467" i="7"/>
  <c r="AO485" i="7"/>
  <c r="AO476" i="7"/>
  <c r="Y15" i="7"/>
  <c r="X665" i="7"/>
  <c r="AB707" i="7"/>
  <c r="AC57" i="7"/>
  <c r="AC709" i="7" s="1"/>
  <c r="AD57" i="7" s="1"/>
  <c r="AB55" i="7"/>
  <c r="BE660" i="7"/>
  <c r="AH22" i="7"/>
  <c r="AH674" i="7" s="1"/>
  <c r="AG673" i="7"/>
  <c r="AG21" i="7"/>
  <c r="AK675" i="7"/>
  <c r="AL23" i="7" s="1"/>
  <c r="AO679" i="7"/>
  <c r="AP27" i="7" s="1"/>
  <c r="U185" i="8"/>
  <c r="I184" i="8"/>
  <c r="AM730" i="7"/>
  <c r="AM76" i="7"/>
  <c r="AO48" i="7"/>
  <c r="AO700" i="7" s="1"/>
  <c r="AN699" i="7"/>
  <c r="AH695" i="7"/>
  <c r="AH60" i="7"/>
  <c r="AH718" i="7"/>
  <c r="S440" i="7"/>
  <c r="S660" i="7"/>
  <c r="X663" i="7" l="1"/>
  <c r="Y82" i="7"/>
  <c r="Y53" i="7" s="1"/>
  <c r="Y735" i="7"/>
  <c r="BE442" i="7"/>
  <c r="AC707" i="7"/>
  <c r="AC55" i="7"/>
  <c r="Y667" i="7"/>
  <c r="Y13" i="7"/>
  <c r="AN448" i="7"/>
  <c r="AM449" i="7" s="1"/>
  <c r="AN476" i="7"/>
  <c r="AN467" i="7"/>
  <c r="AN458" i="7"/>
  <c r="AN485" i="7"/>
  <c r="AI22" i="7"/>
  <c r="AI674" i="7" s="1"/>
  <c r="AH673" i="7"/>
  <c r="AH21" i="7"/>
  <c r="AL675" i="7"/>
  <c r="AM23" i="7" s="1"/>
  <c r="AP679" i="7"/>
  <c r="AQ27" i="7" s="1"/>
  <c r="U186" i="8"/>
  <c r="I185" i="8"/>
  <c r="AN78" i="7"/>
  <c r="AM728" i="7"/>
  <c r="AD709" i="7"/>
  <c r="AE58" i="7"/>
  <c r="AE710" i="7" s="1"/>
  <c r="AO47" i="7"/>
  <c r="AH694" i="7"/>
  <c r="AI43" i="7"/>
  <c r="AI42" i="7" s="1"/>
  <c r="AQ697" i="7"/>
  <c r="AR45" i="7" s="1"/>
  <c r="AH712" i="7"/>
  <c r="AI66" i="7"/>
  <c r="S443" i="7"/>
  <c r="S442" i="7"/>
  <c r="Z83" i="7" l="1"/>
  <c r="Y734" i="7"/>
  <c r="Y705" i="7" s="1"/>
  <c r="Y11" i="7"/>
  <c r="AD55" i="7"/>
  <c r="AM448" i="7"/>
  <c r="AL449" i="7" s="1"/>
  <c r="AM467" i="7"/>
  <c r="AM476" i="7"/>
  <c r="AM485" i="7"/>
  <c r="AM458" i="7"/>
  <c r="Y665" i="7"/>
  <c r="Y663" i="7" s="1"/>
  <c r="Z15" i="7"/>
  <c r="AJ22" i="7"/>
  <c r="AJ674" i="7" s="1"/>
  <c r="AI673" i="7"/>
  <c r="AI21" i="7"/>
  <c r="AM675" i="7"/>
  <c r="AN23" i="7" s="1"/>
  <c r="AQ679" i="7"/>
  <c r="AR27" i="7" s="1"/>
  <c r="U187" i="8"/>
  <c r="I186" i="8"/>
  <c r="AN730" i="7"/>
  <c r="AN76" i="7"/>
  <c r="AD707" i="7"/>
  <c r="AE57" i="7"/>
  <c r="AP48" i="7"/>
  <c r="AP700" i="7" s="1"/>
  <c r="AO699" i="7"/>
  <c r="AI695" i="7"/>
  <c r="AI694" i="7" s="1"/>
  <c r="AI60" i="7"/>
  <c r="AI718" i="7"/>
  <c r="Z82" i="7" l="1"/>
  <c r="Z53" i="7" s="1"/>
  <c r="Z735" i="7"/>
  <c r="Z667" i="7"/>
  <c r="Z13" i="7"/>
  <c r="Z11" i="7" s="1"/>
  <c r="AL448" i="7"/>
  <c r="AK449" i="7" s="1"/>
  <c r="AL458" i="7"/>
  <c r="AL485" i="7"/>
  <c r="AL467" i="7"/>
  <c r="AL476" i="7"/>
  <c r="AK22" i="7"/>
  <c r="AK674" i="7" s="1"/>
  <c r="AJ673" i="7"/>
  <c r="AJ21" i="7"/>
  <c r="AN675" i="7"/>
  <c r="AO23" i="7" s="1"/>
  <c r="AR679" i="7"/>
  <c r="AS27" i="7" s="1"/>
  <c r="U188" i="8"/>
  <c r="I187" i="8"/>
  <c r="AO78" i="7"/>
  <c r="AN728" i="7"/>
  <c r="AE709" i="7"/>
  <c r="AF58" i="7"/>
  <c r="AF710" i="7" s="1"/>
  <c r="AE55" i="7"/>
  <c r="AP47" i="7"/>
  <c r="AJ43" i="7"/>
  <c r="AJ42" i="7" s="1"/>
  <c r="AR697" i="7"/>
  <c r="AS45" i="7" s="1"/>
  <c r="AJ66" i="7"/>
  <c r="AI712" i="7"/>
  <c r="AA83" i="7" l="1"/>
  <c r="Z734" i="7"/>
  <c r="Z705" i="7" s="1"/>
  <c r="AK448" i="7"/>
  <c r="AJ449" i="7" s="1"/>
  <c r="AK458" i="7"/>
  <c r="AK485" i="7"/>
  <c r="AK467" i="7"/>
  <c r="AK476" i="7"/>
  <c r="Z665" i="7"/>
  <c r="Z663" i="7" s="1"/>
  <c r="AA15" i="7"/>
  <c r="AK21" i="7"/>
  <c r="AL22" i="7"/>
  <c r="AL674" i="7" s="1"/>
  <c r="AK673" i="7"/>
  <c r="AO675" i="7"/>
  <c r="AP23" i="7" s="1"/>
  <c r="AS679" i="7"/>
  <c r="AT27" i="7" s="1"/>
  <c r="U189" i="8"/>
  <c r="I188" i="8"/>
  <c r="AO730" i="7"/>
  <c r="AO76" i="7"/>
  <c r="AF57" i="7"/>
  <c r="AE707" i="7"/>
  <c r="AQ48" i="7"/>
  <c r="AQ700" i="7" s="1"/>
  <c r="AP699" i="7"/>
  <c r="AJ695" i="7"/>
  <c r="AJ60" i="7"/>
  <c r="AJ718" i="7"/>
  <c r="AA82" i="7" l="1"/>
  <c r="AA53" i="7" s="1"/>
  <c r="AA735" i="7"/>
  <c r="AA667" i="7"/>
  <c r="AA13" i="7"/>
  <c r="AA11" i="7" s="1"/>
  <c r="AJ448" i="7"/>
  <c r="AI449" i="7" s="1"/>
  <c r="AJ485" i="7"/>
  <c r="AJ458" i="7"/>
  <c r="AJ476" i="7"/>
  <c r="AJ467" i="7"/>
  <c r="AL21" i="7"/>
  <c r="AM22" i="7"/>
  <c r="AM21" i="7" s="1"/>
  <c r="AL673" i="7"/>
  <c r="AP675" i="7"/>
  <c r="AQ23" i="7" s="1"/>
  <c r="AT679" i="7"/>
  <c r="AU27" i="7" s="1"/>
  <c r="U190" i="8"/>
  <c r="I189" i="8"/>
  <c r="AP78" i="7"/>
  <c r="AO728" i="7"/>
  <c r="AF709" i="7"/>
  <c r="AF55" i="7"/>
  <c r="AG58" i="7"/>
  <c r="AG710" i="7" s="1"/>
  <c r="AQ47" i="7"/>
  <c r="AJ694" i="7"/>
  <c r="AK43" i="7"/>
  <c r="AK42" i="7" s="1"/>
  <c r="AS697" i="7"/>
  <c r="AT45" i="7" s="1"/>
  <c r="AJ712" i="7"/>
  <c r="AK66" i="7"/>
  <c r="AA734" i="7" l="1"/>
  <c r="AA705" i="7" s="1"/>
  <c r="AB83" i="7"/>
  <c r="AI448" i="7"/>
  <c r="AH449" i="7" s="1"/>
  <c r="AI458" i="7"/>
  <c r="AI485" i="7"/>
  <c r="AI467" i="7"/>
  <c r="AI476" i="7"/>
  <c r="AA665" i="7"/>
  <c r="AA663" i="7" s="1"/>
  <c r="AB15" i="7"/>
  <c r="AM674" i="7"/>
  <c r="AM673" i="7" s="1"/>
  <c r="AQ675" i="7"/>
  <c r="AR23" i="7" s="1"/>
  <c r="AU679" i="7"/>
  <c r="AV27" i="7" s="1"/>
  <c r="U191" i="8"/>
  <c r="I190" i="8"/>
  <c r="AP730" i="7"/>
  <c r="AP76" i="7"/>
  <c r="AG57" i="7"/>
  <c r="AF707" i="7"/>
  <c r="AR48" i="7"/>
  <c r="AR700" i="7" s="1"/>
  <c r="AQ699" i="7"/>
  <c r="AK695" i="7"/>
  <c r="AK694" i="7" s="1"/>
  <c r="AK60" i="7"/>
  <c r="AK718" i="7"/>
  <c r="AB82" i="7" l="1"/>
  <c r="AB53" i="7" s="1"/>
  <c r="AB735" i="7"/>
  <c r="AB667" i="7"/>
  <c r="AB13" i="7"/>
  <c r="AB11" i="7" s="1"/>
  <c r="AH448" i="7"/>
  <c r="AG449" i="7" s="1"/>
  <c r="AH485" i="7"/>
  <c r="AH467" i="7"/>
  <c r="AH458" i="7"/>
  <c r="AH476" i="7"/>
  <c r="AN22" i="7"/>
  <c r="AN674" i="7" s="1"/>
  <c r="AO22" i="7" s="1"/>
  <c r="AO674" i="7" s="1"/>
  <c r="AR675" i="7"/>
  <c r="AS23" i="7" s="1"/>
  <c r="AV679" i="7"/>
  <c r="AW27" i="7" s="1"/>
  <c r="U192" i="8"/>
  <c r="I191" i="8"/>
  <c r="AQ78" i="7"/>
  <c r="AP728" i="7"/>
  <c r="AG709" i="7"/>
  <c r="AG55" i="7"/>
  <c r="AH58" i="7"/>
  <c r="AH710" i="7" s="1"/>
  <c r="AR47" i="7"/>
  <c r="AL43" i="7"/>
  <c r="AL42" i="7" s="1"/>
  <c r="AT697" i="7"/>
  <c r="AU45" i="7" s="1"/>
  <c r="AL66" i="7"/>
  <c r="AK712" i="7"/>
  <c r="AC83" i="7" l="1"/>
  <c r="AB734" i="7"/>
  <c r="AB705" i="7" s="1"/>
  <c r="AG448" i="7"/>
  <c r="AF449" i="7" s="1"/>
  <c r="AG467" i="7"/>
  <c r="AG458" i="7"/>
  <c r="AG476" i="7"/>
  <c r="AG485" i="7"/>
  <c r="AB665" i="7"/>
  <c r="AB663" i="7" s="1"/>
  <c r="AC15" i="7"/>
  <c r="AN21" i="7"/>
  <c r="AN673" i="7"/>
  <c r="AO21" i="7"/>
  <c r="AP22" i="7"/>
  <c r="AP674" i="7" s="1"/>
  <c r="AO673" i="7"/>
  <c r="AP21" i="7"/>
  <c r="AS675" i="7"/>
  <c r="AT23" i="7" s="1"/>
  <c r="AW679" i="7"/>
  <c r="AX27" i="7" s="1"/>
  <c r="U193" i="8"/>
  <c r="I192" i="8"/>
  <c r="AQ730" i="7"/>
  <c r="AQ76" i="7"/>
  <c r="AH57" i="7"/>
  <c r="AG707" i="7"/>
  <c r="AS48" i="7"/>
  <c r="AS700" i="7" s="1"/>
  <c r="AR699" i="7"/>
  <c r="AL695" i="7"/>
  <c r="AL60" i="7"/>
  <c r="AL718" i="7"/>
  <c r="AC82" i="7" l="1"/>
  <c r="AC53" i="7" s="1"/>
  <c r="AC735" i="7"/>
  <c r="AC667" i="7"/>
  <c r="AC13" i="7"/>
  <c r="AF448" i="7"/>
  <c r="AE449" i="7" s="1"/>
  <c r="AF467" i="7"/>
  <c r="AF485" i="7"/>
  <c r="AF476" i="7"/>
  <c r="AF458" i="7"/>
  <c r="AQ22" i="7"/>
  <c r="AQ674" i="7" s="1"/>
  <c r="AP673" i="7"/>
  <c r="AT675" i="7"/>
  <c r="AU23" i="7" s="1"/>
  <c r="AX679" i="7"/>
  <c r="AY27" i="7" s="1"/>
  <c r="U194" i="8"/>
  <c r="I193" i="8"/>
  <c r="AR78" i="7"/>
  <c r="AQ728" i="7"/>
  <c r="AH709" i="7"/>
  <c r="AI58" i="7"/>
  <c r="AI710" i="7" s="1"/>
  <c r="AH55" i="7"/>
  <c r="AS47" i="7"/>
  <c r="AL694" i="7"/>
  <c r="AM43" i="7"/>
  <c r="AM42" i="7" s="1"/>
  <c r="AU697" i="7"/>
  <c r="AV45" i="7" s="1"/>
  <c r="AL712" i="7"/>
  <c r="AM66" i="7"/>
  <c r="AC11" i="7" l="1"/>
  <c r="AD83" i="7"/>
  <c r="AC734" i="7"/>
  <c r="AC705" i="7" s="1"/>
  <c r="AE448" i="7"/>
  <c r="AD449" i="7" s="1"/>
  <c r="AE476" i="7"/>
  <c r="AE458" i="7"/>
  <c r="AE485" i="7"/>
  <c r="AE467" i="7"/>
  <c r="AC665" i="7"/>
  <c r="AC663" i="7" s="1"/>
  <c r="AD15" i="7"/>
  <c r="AQ21" i="7"/>
  <c r="AR22" i="7"/>
  <c r="AR674" i="7" s="1"/>
  <c r="AQ673" i="7"/>
  <c r="AU675" i="7"/>
  <c r="AV23" i="7" s="1"/>
  <c r="AY679" i="7"/>
  <c r="AZ27" i="7" s="1"/>
  <c r="U195" i="8"/>
  <c r="I194" i="8"/>
  <c r="AR730" i="7"/>
  <c r="AR76" i="7"/>
  <c r="AH707" i="7"/>
  <c r="AI57" i="7"/>
  <c r="AT48" i="7"/>
  <c r="AT700" i="7" s="1"/>
  <c r="AS699" i="7"/>
  <c r="AM695" i="7"/>
  <c r="AM60" i="7"/>
  <c r="AM718" i="7"/>
  <c r="AD82" i="7" l="1"/>
  <c r="AD53" i="7" s="1"/>
  <c r="AD735" i="7"/>
  <c r="AD13" i="7"/>
  <c r="AD11" i="7" s="1"/>
  <c r="AD448" i="7"/>
  <c r="AD467" i="7"/>
  <c r="AD458" i="7"/>
  <c r="AD476" i="7"/>
  <c r="AD485" i="7"/>
  <c r="AR21" i="7"/>
  <c r="AS22" i="7"/>
  <c r="AS674" i="7" s="1"/>
  <c r="AR673" i="7"/>
  <c r="AV675" i="7"/>
  <c r="AW23" i="7" s="1"/>
  <c r="AZ679" i="7"/>
  <c r="BA27" i="7" s="1"/>
  <c r="U196" i="8"/>
  <c r="I195" i="8"/>
  <c r="AS78" i="7"/>
  <c r="AR728" i="7"/>
  <c r="AI709" i="7"/>
  <c r="AJ58" i="7"/>
  <c r="AJ710" i="7" s="1"/>
  <c r="AI55" i="7"/>
  <c r="AT47" i="7"/>
  <c r="AM694" i="7"/>
  <c r="AN43" i="7"/>
  <c r="AN42" i="7" s="1"/>
  <c r="AV697" i="7"/>
  <c r="AW45" i="7" s="1"/>
  <c r="AM712" i="7"/>
  <c r="AN66" i="7"/>
  <c r="S467" i="7"/>
  <c r="S458" i="7"/>
  <c r="S476" i="7"/>
  <c r="S485" i="7"/>
  <c r="BB487" i="7" l="1"/>
  <c r="AV487" i="7"/>
  <c r="AG487" i="7"/>
  <c r="AT487" i="7"/>
  <c r="AQ487" i="7"/>
  <c r="AM487" i="7"/>
  <c r="BC487" i="7"/>
  <c r="AI487" i="7"/>
  <c r="AO487" i="7"/>
  <c r="AF487" i="7"/>
  <c r="AD487" i="7"/>
  <c r="BD487" i="7"/>
  <c r="AS487" i="7"/>
  <c r="AY487" i="7"/>
  <c r="AW487" i="7"/>
  <c r="AR487" i="7"/>
  <c r="AU487" i="7"/>
  <c r="AH487" i="7"/>
  <c r="BE487" i="7"/>
  <c r="AZ487" i="7"/>
  <c r="AP487" i="7"/>
  <c r="BA487" i="7"/>
  <c r="AX487" i="7"/>
  <c r="AN487" i="7"/>
  <c r="AL487" i="7"/>
  <c r="AJ487" i="7"/>
  <c r="AE487" i="7"/>
  <c r="AK487" i="7"/>
  <c r="AW478" i="7"/>
  <c r="AE478" i="7"/>
  <c r="AV478" i="7"/>
  <c r="AG478" i="7"/>
  <c r="AF478" i="7"/>
  <c r="AM478" i="7"/>
  <c r="AS478" i="7"/>
  <c r="BC478" i="7"/>
  <c r="AK478" i="7"/>
  <c r="AR478" i="7"/>
  <c r="AP478" i="7"/>
  <c r="AT478" i="7"/>
  <c r="AO478" i="7"/>
  <c r="BE478" i="7"/>
  <c r="AQ478" i="7"/>
  <c r="BB478" i="7"/>
  <c r="AH478" i="7"/>
  <c r="BA478" i="7"/>
  <c r="AD478" i="7"/>
  <c r="AI478" i="7"/>
  <c r="AU478" i="7"/>
  <c r="BD478" i="7"/>
  <c r="AJ478" i="7"/>
  <c r="AX478" i="7"/>
  <c r="AZ478" i="7"/>
  <c r="AN478" i="7"/>
  <c r="AL478" i="7"/>
  <c r="AY478" i="7"/>
  <c r="AF460" i="7"/>
  <c r="AP460" i="7"/>
  <c r="AK460" i="7"/>
  <c r="BC460" i="7"/>
  <c r="AE460" i="7"/>
  <c r="AY460" i="7"/>
  <c r="AJ460" i="7"/>
  <c r="AR460" i="7"/>
  <c r="AT460" i="7"/>
  <c r="AL460" i="7"/>
  <c r="AQ460" i="7"/>
  <c r="BE460" i="7"/>
  <c r="AN460" i="7"/>
  <c r="AX460" i="7"/>
  <c r="BA460" i="7"/>
  <c r="BB460" i="7"/>
  <c r="AZ460" i="7"/>
  <c r="AI460" i="7"/>
  <c r="AU460" i="7"/>
  <c r="AH460" i="7"/>
  <c r="AG460" i="7"/>
  <c r="AD460" i="7"/>
  <c r="AW460" i="7"/>
  <c r="BD460" i="7"/>
  <c r="AO460" i="7"/>
  <c r="AS460" i="7"/>
  <c r="AV460" i="7"/>
  <c r="AM460" i="7"/>
  <c r="AZ469" i="7"/>
  <c r="AE469" i="7"/>
  <c r="AO469" i="7"/>
  <c r="AU469" i="7"/>
  <c r="AD469" i="7"/>
  <c r="AE83" i="7" s="1"/>
  <c r="AN469" i="7"/>
  <c r="AT469" i="7"/>
  <c r="AR469" i="7"/>
  <c r="AP469" i="7"/>
  <c r="BA469" i="7"/>
  <c r="AM469" i="7"/>
  <c r="AW469" i="7"/>
  <c r="AG469" i="7"/>
  <c r="BC469" i="7"/>
  <c r="AH469" i="7"/>
  <c r="AL469" i="7"/>
  <c r="AV469" i="7"/>
  <c r="AK469" i="7"/>
  <c r="AF469" i="7"/>
  <c r="BD469" i="7"/>
  <c r="AI469" i="7"/>
  <c r="BB469" i="7"/>
  <c r="AS469" i="7"/>
  <c r="AX469" i="7"/>
  <c r="AQ469" i="7"/>
  <c r="AJ469" i="7"/>
  <c r="AY469" i="7"/>
  <c r="BE469" i="7"/>
  <c r="AD667" i="7"/>
  <c r="AS21" i="7"/>
  <c r="AT22" i="7"/>
  <c r="AT674" i="7" s="1"/>
  <c r="AS673" i="7"/>
  <c r="AW675" i="7"/>
  <c r="AX23" i="7" s="1"/>
  <c r="BA679" i="7"/>
  <c r="BB27" i="7" s="1"/>
  <c r="U197" i="8"/>
  <c r="I196" i="8"/>
  <c r="AS730" i="7"/>
  <c r="AS76" i="7"/>
  <c r="AJ57" i="7"/>
  <c r="AI707" i="7"/>
  <c r="AU48" i="7"/>
  <c r="AU700" i="7" s="1"/>
  <c r="AT699" i="7"/>
  <c r="AN695" i="7"/>
  <c r="AN694" i="7" s="1"/>
  <c r="AN60" i="7"/>
  <c r="AN718" i="7"/>
  <c r="S737" i="7"/>
  <c r="S470" i="7"/>
  <c r="S478" i="7"/>
  <c r="S469" i="7"/>
  <c r="S488" i="7"/>
  <c r="S487" i="7"/>
  <c r="S460" i="7"/>
  <c r="S461" i="7"/>
  <c r="S479" i="7"/>
  <c r="AE82" i="7" l="1"/>
  <c r="AE53" i="7" s="1"/>
  <c r="AE735" i="7"/>
  <c r="AE734" i="7"/>
  <c r="AE705" i="7" s="1"/>
  <c r="AF83" i="7"/>
  <c r="AD734" i="7"/>
  <c r="AD705" i="7" s="1"/>
  <c r="AD665" i="7"/>
  <c r="AE15" i="7"/>
  <c r="AT21" i="7"/>
  <c r="AU22" i="7"/>
  <c r="AU674" i="7" s="1"/>
  <c r="AT673" i="7"/>
  <c r="AX675" i="7"/>
  <c r="AY23" i="7" s="1"/>
  <c r="BB679" i="7"/>
  <c r="BC27" i="7" s="1"/>
  <c r="U198" i="8"/>
  <c r="I197" i="8"/>
  <c r="AT78" i="7"/>
  <c r="AS728" i="7"/>
  <c r="AJ709" i="7"/>
  <c r="AJ55" i="7"/>
  <c r="AK58" i="7"/>
  <c r="AK710" i="7" s="1"/>
  <c r="AU47" i="7"/>
  <c r="AO43" i="7"/>
  <c r="AO42" i="7" s="1"/>
  <c r="AW697" i="7"/>
  <c r="AX45" i="7" s="1"/>
  <c r="AN712" i="7"/>
  <c r="AO66" i="7"/>
  <c r="AD663" i="7" l="1"/>
  <c r="AF82" i="7"/>
  <c r="AF53" i="7" s="1"/>
  <c r="AF735" i="7"/>
  <c r="AE667" i="7"/>
  <c r="AE13" i="7"/>
  <c r="AE11" i="7" s="1"/>
  <c r="AU21" i="7"/>
  <c r="AV22" i="7"/>
  <c r="AV674" i="7" s="1"/>
  <c r="AU673" i="7"/>
  <c r="AY675" i="7"/>
  <c r="AZ23" i="7" s="1"/>
  <c r="BC679" i="7"/>
  <c r="BD27" i="7" s="1"/>
  <c r="U199" i="8"/>
  <c r="I198" i="8"/>
  <c r="AT730" i="7"/>
  <c r="AT76" i="7"/>
  <c r="AJ707" i="7"/>
  <c r="AK57" i="7"/>
  <c r="AV48" i="7"/>
  <c r="AV700" i="7" s="1"/>
  <c r="AU699" i="7"/>
  <c r="AO695" i="7"/>
  <c r="AO694" i="7" s="1"/>
  <c r="AO60" i="7"/>
  <c r="AO718" i="7"/>
  <c r="AG83" i="7" l="1"/>
  <c r="AF734" i="7"/>
  <c r="AF705" i="7" s="1"/>
  <c r="AE665" i="7"/>
  <c r="AE663" i="7" s="1"/>
  <c r="AF15" i="7"/>
  <c r="AV21" i="7"/>
  <c r="AW22" i="7"/>
  <c r="AW21" i="7" s="1"/>
  <c r="AV673" i="7"/>
  <c r="AZ675" i="7"/>
  <c r="BA23" i="7" s="1"/>
  <c r="BD679" i="7"/>
  <c r="BE27" i="7" s="1"/>
  <c r="U200" i="8"/>
  <c r="I199" i="8"/>
  <c r="AU78" i="7"/>
  <c r="AT728" i="7"/>
  <c r="AK709" i="7"/>
  <c r="AK55" i="7"/>
  <c r="AL58" i="7"/>
  <c r="AL710" i="7" s="1"/>
  <c r="AV47" i="7"/>
  <c r="AP43" i="7"/>
  <c r="AP42" i="7" s="1"/>
  <c r="AX697" i="7"/>
  <c r="AY45" i="7" s="1"/>
  <c r="AP66" i="7"/>
  <c r="AO712" i="7"/>
  <c r="AG82" i="7" l="1"/>
  <c r="AG53" i="7" s="1"/>
  <c r="AG735" i="7"/>
  <c r="AF667" i="7"/>
  <c r="AF13" i="7"/>
  <c r="AF11" i="7" s="1"/>
  <c r="AW674" i="7"/>
  <c r="AW673" i="7" s="1"/>
  <c r="BA675" i="7"/>
  <c r="BB23" i="7" s="1"/>
  <c r="BE679" i="7"/>
  <c r="U201" i="8"/>
  <c r="I200" i="8"/>
  <c r="AU730" i="7"/>
  <c r="AU76" i="7"/>
  <c r="AL57" i="7"/>
  <c r="AK707" i="7"/>
  <c r="AW48" i="7"/>
  <c r="AW700" i="7" s="1"/>
  <c r="AV699" i="7"/>
  <c r="AP695" i="7"/>
  <c r="AP694" i="7" s="1"/>
  <c r="AP60" i="7"/>
  <c r="AP718" i="7"/>
  <c r="S679" i="7"/>
  <c r="AG734" i="7" l="1"/>
  <c r="AG705" i="7" s="1"/>
  <c r="AH83" i="7"/>
  <c r="AF665" i="7"/>
  <c r="AF663" i="7" s="1"/>
  <c r="AG15" i="7"/>
  <c r="AX22" i="7"/>
  <c r="AX674" i="7" s="1"/>
  <c r="AY22" i="7" s="1"/>
  <c r="AY674" i="7" s="1"/>
  <c r="BB675" i="7"/>
  <c r="BC23" i="7" s="1"/>
  <c r="U202" i="8"/>
  <c r="I201" i="8"/>
  <c r="AV78" i="7"/>
  <c r="AU728" i="7"/>
  <c r="AL709" i="7"/>
  <c r="AL55" i="7"/>
  <c r="AM58" i="7"/>
  <c r="AM710" i="7" s="1"/>
  <c r="AW47" i="7"/>
  <c r="AQ43" i="7"/>
  <c r="AQ42" i="7" s="1"/>
  <c r="AY697" i="7"/>
  <c r="AZ45" i="7" s="1"/>
  <c r="AP712" i="7"/>
  <c r="AQ66" i="7"/>
  <c r="AH82" i="7" l="1"/>
  <c r="AH53" i="7" s="1"/>
  <c r="AH735" i="7"/>
  <c r="AG667" i="7"/>
  <c r="AG13" i="7"/>
  <c r="AG11" i="7" s="1"/>
  <c r="AX673" i="7"/>
  <c r="AX21" i="7"/>
  <c r="AY21" i="7"/>
  <c r="AZ22" i="7"/>
  <c r="AZ21" i="7" s="1"/>
  <c r="AY673" i="7"/>
  <c r="BC675" i="7"/>
  <c r="BD23" i="7" s="1"/>
  <c r="U203" i="8"/>
  <c r="I202" i="8"/>
  <c r="AV730" i="7"/>
  <c r="AV76" i="7"/>
  <c r="AL707" i="7"/>
  <c r="AM57" i="7"/>
  <c r="AX48" i="7"/>
  <c r="AX700" i="7" s="1"/>
  <c r="AW699" i="7"/>
  <c r="AQ695" i="7"/>
  <c r="AQ694" i="7" s="1"/>
  <c r="AQ60" i="7"/>
  <c r="AQ718" i="7"/>
  <c r="AI83" i="7" l="1"/>
  <c r="AH734" i="7"/>
  <c r="AH705" i="7" s="1"/>
  <c r="AG665" i="7"/>
  <c r="AG663" i="7" s="1"/>
  <c r="AH15" i="7"/>
  <c r="AZ674" i="7"/>
  <c r="BA22" i="7" s="1"/>
  <c r="BD675" i="7"/>
  <c r="BE23" i="7" s="1"/>
  <c r="U204" i="8"/>
  <c r="I203" i="8"/>
  <c r="AW78" i="7"/>
  <c r="AV728" i="7"/>
  <c r="AM709" i="7"/>
  <c r="AM55" i="7"/>
  <c r="AN58" i="7"/>
  <c r="AN710" i="7" s="1"/>
  <c r="AX47" i="7"/>
  <c r="AR43" i="7"/>
  <c r="AR42" i="7" s="1"/>
  <c r="AZ697" i="7"/>
  <c r="BA45" i="7" s="1"/>
  <c r="AQ712" i="7"/>
  <c r="AR66" i="7"/>
  <c r="AI82" i="7" l="1"/>
  <c r="AI53" i="7" s="1"/>
  <c r="AI735" i="7"/>
  <c r="AH667" i="7"/>
  <c r="AH13" i="7"/>
  <c r="AH11" i="7" s="1"/>
  <c r="BA674" i="7"/>
  <c r="BA673" i="7" s="1"/>
  <c r="BA21" i="7"/>
  <c r="AZ673" i="7"/>
  <c r="BE675" i="7"/>
  <c r="U205" i="8"/>
  <c r="I204" i="8"/>
  <c r="AW730" i="7"/>
  <c r="AW76" i="7"/>
  <c r="AM707" i="7"/>
  <c r="AN57" i="7"/>
  <c r="AY48" i="7"/>
  <c r="AY700" i="7" s="1"/>
  <c r="AX699" i="7"/>
  <c r="AR695" i="7"/>
  <c r="AR694" i="7" s="1"/>
  <c r="AR60" i="7"/>
  <c r="AR718" i="7"/>
  <c r="S675" i="7"/>
  <c r="AJ83" i="7" l="1"/>
  <c r="AI734" i="7"/>
  <c r="AI705" i="7" s="1"/>
  <c r="AH665" i="7"/>
  <c r="AH663" i="7" s="1"/>
  <c r="AI15" i="7"/>
  <c r="BB22" i="7"/>
  <c r="BB674" i="7" s="1"/>
  <c r="BC22" i="7" s="1"/>
  <c r="BC674" i="7" s="1"/>
  <c r="U206" i="8"/>
  <c r="I205" i="8"/>
  <c r="AX78" i="7"/>
  <c r="AW728" i="7"/>
  <c r="AN709" i="7"/>
  <c r="AN55" i="7"/>
  <c r="AO58" i="7"/>
  <c r="AO710" i="7" s="1"/>
  <c r="AY47" i="7"/>
  <c r="AS43" i="7"/>
  <c r="AS42" i="7" s="1"/>
  <c r="BA697" i="7"/>
  <c r="BB45" i="7" s="1"/>
  <c r="AS66" i="7"/>
  <c r="AR712" i="7"/>
  <c r="AJ82" i="7" l="1"/>
  <c r="AJ53" i="7" s="1"/>
  <c r="AJ735" i="7"/>
  <c r="AI667" i="7"/>
  <c r="AI13" i="7"/>
  <c r="AI11" i="7" s="1"/>
  <c r="BB21" i="7"/>
  <c r="BB673" i="7"/>
  <c r="BC21" i="7"/>
  <c r="BD22" i="7"/>
  <c r="BD21" i="7" s="1"/>
  <c r="BC673" i="7"/>
  <c r="U207" i="8"/>
  <c r="I206" i="8"/>
  <c r="AX730" i="7"/>
  <c r="AX76" i="7"/>
  <c r="AN707" i="7"/>
  <c r="AO57" i="7"/>
  <c r="AZ48" i="7"/>
  <c r="AZ700" i="7" s="1"/>
  <c r="AY699" i="7"/>
  <c r="AS695" i="7"/>
  <c r="AS694" i="7" s="1"/>
  <c r="AS60" i="7"/>
  <c r="AS718" i="7"/>
  <c r="AK83" i="7" l="1"/>
  <c r="AJ734" i="7"/>
  <c r="AJ705" i="7" s="1"/>
  <c r="AI665" i="7"/>
  <c r="AI663" i="7" s="1"/>
  <c r="AJ15" i="7"/>
  <c r="BD674" i="7"/>
  <c r="BE22" i="7" s="1"/>
  <c r="U208" i="8"/>
  <c r="I207" i="8"/>
  <c r="AY78" i="7"/>
  <c r="AX728" i="7"/>
  <c r="AO709" i="7"/>
  <c r="AP58" i="7"/>
  <c r="AP710" i="7" s="1"/>
  <c r="AO55" i="7"/>
  <c r="AZ47" i="7"/>
  <c r="AT43" i="7"/>
  <c r="AT42" i="7" s="1"/>
  <c r="BB697" i="7"/>
  <c r="BC45" i="7" s="1"/>
  <c r="AS712" i="7"/>
  <c r="AT66" i="7"/>
  <c r="AK82" i="7" l="1"/>
  <c r="AK53" i="7" s="1"/>
  <c r="AK735" i="7"/>
  <c r="AJ667" i="7"/>
  <c r="AJ13" i="7"/>
  <c r="AJ11" i="7" s="1"/>
  <c r="BD673" i="7"/>
  <c r="BE674" i="7"/>
  <c r="BE21" i="7"/>
  <c r="U209" i="8"/>
  <c r="I208" i="8"/>
  <c r="AY730" i="7"/>
  <c r="AY76" i="7"/>
  <c r="AO707" i="7"/>
  <c r="AP57" i="7"/>
  <c r="BA48" i="7"/>
  <c r="BA700" i="7" s="1"/>
  <c r="AZ699" i="7"/>
  <c r="AT695" i="7"/>
  <c r="AT694" i="7" s="1"/>
  <c r="AT60" i="7"/>
  <c r="AT718" i="7"/>
  <c r="S674" i="7"/>
  <c r="AK734" i="7" l="1"/>
  <c r="AK705" i="7" s="1"/>
  <c r="AL83" i="7"/>
  <c r="AJ665" i="7"/>
  <c r="AJ663" i="7" s="1"/>
  <c r="AK15" i="7"/>
  <c r="BE673" i="7"/>
  <c r="U210" i="8"/>
  <c r="I209" i="8"/>
  <c r="AZ78" i="7"/>
  <c r="AY728" i="7"/>
  <c r="AP709" i="7"/>
  <c r="AQ58" i="7"/>
  <c r="AQ710" i="7" s="1"/>
  <c r="AP55" i="7"/>
  <c r="BA47" i="7"/>
  <c r="AU43" i="7"/>
  <c r="AU42" i="7" s="1"/>
  <c r="BC697" i="7"/>
  <c r="BD45" i="7" s="1"/>
  <c r="AT712" i="7"/>
  <c r="AU66" i="7"/>
  <c r="S673" i="7"/>
  <c r="AL82" i="7" l="1"/>
  <c r="AL53" i="7" s="1"/>
  <c r="AL735" i="7"/>
  <c r="AK13" i="7"/>
  <c r="AK11" i="7" s="1"/>
  <c r="AK667" i="7"/>
  <c r="U211" i="8"/>
  <c r="I210" i="8"/>
  <c r="AZ730" i="7"/>
  <c r="AZ76" i="7"/>
  <c r="AP707" i="7"/>
  <c r="AQ57" i="7"/>
  <c r="BB48" i="7"/>
  <c r="BB700" i="7" s="1"/>
  <c r="BA699" i="7"/>
  <c r="AU695" i="7"/>
  <c r="AU694" i="7" s="1"/>
  <c r="AU60" i="7"/>
  <c r="AU718" i="7"/>
  <c r="AM83" i="7" l="1"/>
  <c r="AL734" i="7"/>
  <c r="AL705" i="7" s="1"/>
  <c r="AK665" i="7"/>
  <c r="AK663" i="7" s="1"/>
  <c r="AL15" i="7"/>
  <c r="U212" i="8"/>
  <c r="I211" i="8"/>
  <c r="BA78" i="7"/>
  <c r="AZ728" i="7"/>
  <c r="AQ709" i="7"/>
  <c r="AQ55" i="7"/>
  <c r="AR58" i="7"/>
  <c r="AR710" i="7" s="1"/>
  <c r="BB47" i="7"/>
  <c r="AV43" i="7"/>
  <c r="AV42" i="7" s="1"/>
  <c r="BD697" i="7"/>
  <c r="BE45" i="7" s="1"/>
  <c r="AU712" i="7"/>
  <c r="AV66" i="7"/>
  <c r="AM82" i="7" l="1"/>
  <c r="AM53" i="7" s="1"/>
  <c r="AM735" i="7"/>
  <c r="AL667" i="7"/>
  <c r="AL13" i="7"/>
  <c r="AL11" i="7" s="1"/>
  <c r="U213" i="8"/>
  <c r="I212" i="8"/>
  <c r="BA730" i="7"/>
  <c r="BA76" i="7"/>
  <c r="AQ707" i="7"/>
  <c r="AR57" i="7"/>
  <c r="BC48" i="7"/>
  <c r="BC700" i="7" s="1"/>
  <c r="BB699" i="7"/>
  <c r="AV695" i="7"/>
  <c r="AV694" i="7" s="1"/>
  <c r="AV60" i="7"/>
  <c r="AV718" i="7"/>
  <c r="AN83" i="7" l="1"/>
  <c r="AM734" i="7"/>
  <c r="AM705" i="7" s="1"/>
  <c r="AL665" i="7"/>
  <c r="AL663" i="7" s="1"/>
  <c r="AM15" i="7"/>
  <c r="U214" i="8"/>
  <c r="I213" i="8"/>
  <c r="BB78" i="7"/>
  <c r="BA728" i="7"/>
  <c r="AR709" i="7"/>
  <c r="AS58" i="7"/>
  <c r="AS710" i="7" s="1"/>
  <c r="AR55" i="7"/>
  <c r="AW43" i="7"/>
  <c r="AW42" i="7" s="1"/>
  <c r="BC47" i="7"/>
  <c r="BE697" i="7"/>
  <c r="AV712" i="7"/>
  <c r="AW66" i="7"/>
  <c r="AN82" i="7" l="1"/>
  <c r="AN53" i="7" s="1"/>
  <c r="AN735" i="7"/>
  <c r="AM667" i="7"/>
  <c r="AM13" i="7"/>
  <c r="AM11" i="7" s="1"/>
  <c r="U215" i="8"/>
  <c r="I214" i="8"/>
  <c r="BB730" i="7"/>
  <c r="BB76" i="7"/>
  <c r="AS57" i="7"/>
  <c r="AR707" i="7"/>
  <c r="AW695" i="7"/>
  <c r="AW694" i="7" s="1"/>
  <c r="BD48" i="7"/>
  <c r="BD700" i="7" s="1"/>
  <c r="BC699" i="7"/>
  <c r="AW60" i="7"/>
  <c r="AW718" i="7"/>
  <c r="AO83" i="7" l="1"/>
  <c r="AN734" i="7"/>
  <c r="AN705" i="7" s="1"/>
  <c r="AM665" i="7"/>
  <c r="AM663" i="7" s="1"/>
  <c r="AN15" i="7"/>
  <c r="U216" i="8"/>
  <c r="I215" i="8"/>
  <c r="BC78" i="7"/>
  <c r="BB728" i="7"/>
  <c r="AS709" i="7"/>
  <c r="AS55" i="7"/>
  <c r="AT58" i="7"/>
  <c r="AT710" i="7" s="1"/>
  <c r="AX43" i="7"/>
  <c r="AX42" i="7" s="1"/>
  <c r="BD47" i="7"/>
  <c r="AW712" i="7"/>
  <c r="AX66" i="7"/>
  <c r="S697" i="7"/>
  <c r="AO82" i="7" l="1"/>
  <c r="AO53" i="7" s="1"/>
  <c r="AO735" i="7"/>
  <c r="AN13" i="7"/>
  <c r="AN11" i="7" s="1"/>
  <c r="AN667" i="7"/>
  <c r="U217" i="8"/>
  <c r="I216" i="8"/>
  <c r="BC730" i="7"/>
  <c r="BC76" i="7"/>
  <c r="AS707" i="7"/>
  <c r="AT57" i="7"/>
  <c r="AX695" i="7"/>
  <c r="AX694" i="7" s="1"/>
  <c r="BE48" i="7"/>
  <c r="BE700" i="7" s="1"/>
  <c r="BD699" i="7"/>
  <c r="AX60" i="7"/>
  <c r="AX718" i="7"/>
  <c r="AP83" i="7" l="1"/>
  <c r="AO734" i="7"/>
  <c r="AO705" i="7" s="1"/>
  <c r="AN665" i="7"/>
  <c r="AN663" i="7" s="1"/>
  <c r="AO15" i="7"/>
  <c r="U218" i="8"/>
  <c r="I217" i="8"/>
  <c r="BD78" i="7"/>
  <c r="BC728" i="7"/>
  <c r="AT709" i="7"/>
  <c r="AU58" i="7"/>
  <c r="AU710" i="7" s="1"/>
  <c r="AT55" i="7"/>
  <c r="AY43" i="7"/>
  <c r="AY42" i="7" s="1"/>
  <c r="BE47" i="7"/>
  <c r="AX712" i="7"/>
  <c r="AY66" i="7"/>
  <c r="S700" i="7"/>
  <c r="AP82" i="7" l="1"/>
  <c r="AP53" i="7" s="1"/>
  <c r="AP735" i="7"/>
  <c r="AO13" i="7"/>
  <c r="AO11" i="7" s="1"/>
  <c r="AO667" i="7"/>
  <c r="U219" i="8"/>
  <c r="I218" i="8"/>
  <c r="BD730" i="7"/>
  <c r="BD76" i="7"/>
  <c r="AT707" i="7"/>
  <c r="AU57" i="7"/>
  <c r="AY695" i="7"/>
  <c r="AZ43" i="7" s="1"/>
  <c r="AZ42" i="7" s="1"/>
  <c r="S699" i="7"/>
  <c r="BE699" i="7"/>
  <c r="AY60" i="7"/>
  <c r="AY718" i="7"/>
  <c r="AQ83" i="7" l="1"/>
  <c r="AP734" i="7"/>
  <c r="AP705" i="7" s="1"/>
  <c r="AO665" i="7"/>
  <c r="AO663" i="7" s="1"/>
  <c r="AP15" i="7"/>
  <c r="U220" i="8"/>
  <c r="I219" i="8"/>
  <c r="BE78" i="7"/>
  <c r="BD728" i="7"/>
  <c r="AU709" i="7"/>
  <c r="AU55" i="7"/>
  <c r="AV58" i="7"/>
  <c r="AV710" i="7" s="1"/>
  <c r="AY694" i="7"/>
  <c r="AZ695" i="7"/>
  <c r="AY712" i="7"/>
  <c r="AZ66" i="7"/>
  <c r="AQ82" i="7" l="1"/>
  <c r="AQ53" i="7" s="1"/>
  <c r="AQ735" i="7"/>
  <c r="AP667" i="7"/>
  <c r="AP13" i="7"/>
  <c r="AP11" i="7" s="1"/>
  <c r="U221" i="8"/>
  <c r="I220" i="8"/>
  <c r="BE730" i="7"/>
  <c r="BE76" i="7"/>
  <c r="AV57" i="7"/>
  <c r="AU707" i="7"/>
  <c r="AZ694" i="7"/>
  <c r="BA43" i="7"/>
  <c r="BA42" i="7" s="1"/>
  <c r="AZ60" i="7"/>
  <c r="AZ718" i="7"/>
  <c r="S730" i="7"/>
  <c r="AQ734" i="7" l="1"/>
  <c r="AQ705" i="7" s="1"/>
  <c r="AR83" i="7"/>
  <c r="AP665" i="7"/>
  <c r="AP663" i="7" s="1"/>
  <c r="AQ15" i="7"/>
  <c r="U222" i="8"/>
  <c r="I221" i="8"/>
  <c r="S728" i="7"/>
  <c r="BE728" i="7"/>
  <c r="AV709" i="7"/>
  <c r="AW58" i="7"/>
  <c r="AW710" i="7" s="1"/>
  <c r="AV55" i="7"/>
  <c r="BA695" i="7"/>
  <c r="AZ712" i="7"/>
  <c r="BA66" i="7"/>
  <c r="AR82" i="7" l="1"/>
  <c r="AR53" i="7" s="1"/>
  <c r="AR735" i="7"/>
  <c r="AQ667" i="7"/>
  <c r="AQ13" i="7"/>
  <c r="AQ11" i="7" s="1"/>
  <c r="U223" i="8"/>
  <c r="I222" i="8"/>
  <c r="AV707" i="7"/>
  <c r="AW57" i="7"/>
  <c r="BA694" i="7"/>
  <c r="BB43" i="7"/>
  <c r="BB42" i="7" s="1"/>
  <c r="BA60" i="7"/>
  <c r="BA718" i="7"/>
  <c r="AR734" i="7" l="1"/>
  <c r="AR705" i="7" s="1"/>
  <c r="AS83" i="7"/>
  <c r="AQ665" i="7"/>
  <c r="AQ663" i="7" s="1"/>
  <c r="AR15" i="7"/>
  <c r="U224" i="8"/>
  <c r="I223" i="8"/>
  <c r="AW709" i="7"/>
  <c r="AX58" i="7"/>
  <c r="AX710" i="7" s="1"/>
  <c r="AW55" i="7"/>
  <c r="BB695" i="7"/>
  <c r="BA712" i="7"/>
  <c r="BB66" i="7"/>
  <c r="AS82" i="7" l="1"/>
  <c r="AS53" i="7" s="1"/>
  <c r="AS735" i="7"/>
  <c r="AR667" i="7"/>
  <c r="AR13" i="7"/>
  <c r="AR11" i="7" s="1"/>
  <c r="U225" i="8"/>
  <c r="I224" i="8"/>
  <c r="AW707" i="7"/>
  <c r="AX57" i="7"/>
  <c r="BB694" i="7"/>
  <c r="BC43" i="7"/>
  <c r="BC42" i="7" s="1"/>
  <c r="BB60" i="7"/>
  <c r="BB718" i="7"/>
  <c r="AS734" i="7" l="1"/>
  <c r="AS705" i="7" s="1"/>
  <c r="AT83" i="7"/>
  <c r="AR665" i="7"/>
  <c r="AR663" i="7" s="1"/>
  <c r="AS15" i="7"/>
  <c r="U226" i="8"/>
  <c r="I225" i="8"/>
  <c r="AX709" i="7"/>
  <c r="AX55" i="7"/>
  <c r="AY58" i="7"/>
  <c r="AY710" i="7" s="1"/>
  <c r="BC695" i="7"/>
  <c r="BB712" i="7"/>
  <c r="BC66" i="7"/>
  <c r="AT82" i="7" l="1"/>
  <c r="AT53" i="7" s="1"/>
  <c r="AT735" i="7"/>
  <c r="AS667" i="7"/>
  <c r="AS13" i="7"/>
  <c r="AS11" i="7" s="1"/>
  <c r="U227" i="8"/>
  <c r="I226" i="8"/>
  <c r="AY57" i="7"/>
  <c r="AX707" i="7"/>
  <c r="BC694" i="7"/>
  <c r="BD43" i="7"/>
  <c r="BD42" i="7" s="1"/>
  <c r="BC60" i="7"/>
  <c r="BC718" i="7"/>
  <c r="AT734" i="7" l="1"/>
  <c r="AT705" i="7" s="1"/>
  <c r="AU83" i="7"/>
  <c r="AS665" i="7"/>
  <c r="AS663" i="7" s="1"/>
  <c r="AT15" i="7"/>
  <c r="U228" i="8"/>
  <c r="I227" i="8"/>
  <c r="AY709" i="7"/>
  <c r="AY55" i="7"/>
  <c r="AZ58" i="7"/>
  <c r="AZ710" i="7" s="1"/>
  <c r="BD695" i="7"/>
  <c r="BD66" i="7"/>
  <c r="BC712" i="7"/>
  <c r="AU82" i="7" l="1"/>
  <c r="AU53" i="7" s="1"/>
  <c r="AU735" i="7"/>
  <c r="AT13" i="7"/>
  <c r="AT11" i="7" s="1"/>
  <c r="AT667" i="7"/>
  <c r="U229" i="8"/>
  <c r="I228" i="8"/>
  <c r="AY707" i="7"/>
  <c r="AZ57" i="7"/>
  <c r="BD694" i="7"/>
  <c r="BE43" i="7"/>
  <c r="BE42" i="7" s="1"/>
  <c r="BD60" i="7"/>
  <c r="BD718" i="7"/>
  <c r="AV83" i="7" l="1"/>
  <c r="AU734" i="7"/>
  <c r="AU705" i="7" s="1"/>
  <c r="AT665" i="7"/>
  <c r="AT663" i="7" s="1"/>
  <c r="AU15" i="7"/>
  <c r="U230" i="8"/>
  <c r="I229" i="8"/>
  <c r="AZ709" i="7"/>
  <c r="AZ55" i="7"/>
  <c r="BA58" i="7"/>
  <c r="BA710" i="7" s="1"/>
  <c r="BE695" i="7"/>
  <c r="BE694" i="7" s="1"/>
  <c r="BD712" i="7"/>
  <c r="BE66" i="7"/>
  <c r="AV82" i="7" l="1"/>
  <c r="AV53" i="7" s="1"/>
  <c r="AV735" i="7"/>
  <c r="AU667" i="7"/>
  <c r="AU13" i="7"/>
  <c r="AU11" i="7" s="1"/>
  <c r="U231" i="8"/>
  <c r="I230" i="8"/>
  <c r="BA57" i="7"/>
  <c r="AZ707" i="7"/>
  <c r="BE60" i="7"/>
  <c r="BE718" i="7"/>
  <c r="S718" i="7"/>
  <c r="AV734" i="7" l="1"/>
  <c r="AV705" i="7" s="1"/>
  <c r="AW83" i="7"/>
  <c r="AU665" i="7"/>
  <c r="AU663" i="7" s="1"/>
  <c r="AV15" i="7"/>
  <c r="U232" i="8"/>
  <c r="I231" i="8"/>
  <c r="BA709" i="7"/>
  <c r="BA55" i="7"/>
  <c r="BB58" i="7"/>
  <c r="BB710" i="7" s="1"/>
  <c r="S712" i="7"/>
  <c r="BE712" i="7"/>
  <c r="S695" i="7"/>
  <c r="AW82" i="7" l="1"/>
  <c r="AW53" i="7" s="1"/>
  <c r="AW735" i="7"/>
  <c r="AV667" i="7"/>
  <c r="AV13" i="7"/>
  <c r="AV11" i="7" s="1"/>
  <c r="U233" i="8"/>
  <c r="I232" i="8"/>
  <c r="BA707" i="7"/>
  <c r="BB57" i="7"/>
  <c r="S694" i="7"/>
  <c r="AW734" i="7" l="1"/>
  <c r="AW705" i="7" s="1"/>
  <c r="AX83" i="7"/>
  <c r="AV665" i="7"/>
  <c r="AV663" i="7" s="1"/>
  <c r="AW15" i="7"/>
  <c r="U234" i="8"/>
  <c r="I233" i="8"/>
  <c r="BB709" i="7"/>
  <c r="BC58" i="7"/>
  <c r="BC710" i="7" s="1"/>
  <c r="BB55" i="7"/>
  <c r="AX82" i="7" l="1"/>
  <c r="AX53" i="7" s="1"/>
  <c r="AX735" i="7"/>
  <c r="AW13" i="7"/>
  <c r="AW11" i="7" s="1"/>
  <c r="AW667" i="7"/>
  <c r="U235" i="8"/>
  <c r="I234" i="8"/>
  <c r="BB707" i="7"/>
  <c r="BC57" i="7"/>
  <c r="AX734" i="7" l="1"/>
  <c r="AX705" i="7" s="1"/>
  <c r="AY83" i="7"/>
  <c r="AW665" i="7"/>
  <c r="AW663" i="7" s="1"/>
  <c r="AX15" i="7"/>
  <c r="U236" i="8"/>
  <c r="I235" i="8"/>
  <c r="BC709" i="7"/>
  <c r="BD58" i="7"/>
  <c r="BD710" i="7" s="1"/>
  <c r="BC55" i="7"/>
  <c r="AY82" i="7" l="1"/>
  <c r="AY53" i="7" s="1"/>
  <c r="AY735" i="7"/>
  <c r="AX667" i="7"/>
  <c r="AX13" i="7"/>
  <c r="AX11" i="7" s="1"/>
  <c r="U237" i="8"/>
  <c r="I236" i="8"/>
  <c r="BD57" i="7"/>
  <c r="BC707" i="7"/>
  <c r="AZ83" i="7" l="1"/>
  <c r="AY734" i="7"/>
  <c r="AY705" i="7" s="1"/>
  <c r="AX665" i="7"/>
  <c r="AX663" i="7" s="1"/>
  <c r="AY15" i="7"/>
  <c r="I237" i="8"/>
  <c r="U238" i="8"/>
  <c r="BD709" i="7"/>
  <c r="BD55" i="7"/>
  <c r="BE58" i="7"/>
  <c r="BE710" i="7" s="1"/>
  <c r="AZ82" i="7" l="1"/>
  <c r="AZ53" i="7" s="1"/>
  <c r="AZ735" i="7"/>
  <c r="AY13" i="7"/>
  <c r="AY11" i="7" s="1"/>
  <c r="AY667" i="7"/>
  <c r="U239" i="8"/>
  <c r="I238" i="8"/>
  <c r="BE57" i="7"/>
  <c r="BD707" i="7"/>
  <c r="I708" i="7"/>
  <c r="H708" i="7"/>
  <c r="H56" i="7"/>
  <c r="I56" i="7"/>
  <c r="AZ734" i="7" l="1"/>
  <c r="AZ705" i="7" s="1"/>
  <c r="BA83" i="7"/>
  <c r="AY665" i="7"/>
  <c r="AY663" i="7" s="1"/>
  <c r="AZ15" i="7"/>
  <c r="U240" i="8"/>
  <c r="I239" i="8"/>
  <c r="BE709" i="7"/>
  <c r="BE55" i="7"/>
  <c r="J56" i="7"/>
  <c r="S709" i="7"/>
  <c r="J708" i="7"/>
  <c r="S710" i="7"/>
  <c r="BA82" i="7" l="1"/>
  <c r="BA53" i="7" s="1"/>
  <c r="BA735" i="7"/>
  <c r="AZ667" i="7"/>
  <c r="AZ13" i="7"/>
  <c r="AZ11" i="7" s="1"/>
  <c r="U241" i="8"/>
  <c r="I240" i="8"/>
  <c r="S707" i="7"/>
  <c r="S705" i="7" s="1"/>
  <c r="BE707" i="7"/>
  <c r="BB83" i="7" l="1"/>
  <c r="BA734" i="7"/>
  <c r="BA705" i="7" s="1"/>
  <c r="AZ665" i="7"/>
  <c r="AZ663" i="7" s="1"/>
  <c r="BA15" i="7"/>
  <c r="U242" i="8"/>
  <c r="I241" i="8"/>
  <c r="BB82" i="7" l="1"/>
  <c r="BB53" i="7" s="1"/>
  <c r="BB735" i="7"/>
  <c r="BA13" i="7"/>
  <c r="BA11" i="7" s="1"/>
  <c r="BA667" i="7"/>
  <c r="U243" i="8"/>
  <c r="I242" i="8"/>
  <c r="BC83" i="7" l="1"/>
  <c r="BB734" i="7"/>
  <c r="BB705" i="7" s="1"/>
  <c r="BA665" i="7"/>
  <c r="BA663" i="7" s="1"/>
  <c r="BB15" i="7"/>
  <c r="U244" i="8"/>
  <c r="I243" i="8"/>
  <c r="BC82" i="7" l="1"/>
  <c r="BC53" i="7" s="1"/>
  <c r="BC735" i="7"/>
  <c r="BB13" i="7"/>
  <c r="BB11" i="7" s="1"/>
  <c r="BB667" i="7"/>
  <c r="U245" i="8"/>
  <c r="I244" i="8"/>
  <c r="BC734" i="7" l="1"/>
  <c r="BC705" i="7" s="1"/>
  <c r="BD83" i="7"/>
  <c r="BB665" i="7"/>
  <c r="BB663" i="7" s="1"/>
  <c r="BC15" i="7"/>
  <c r="U246" i="8"/>
  <c r="I245" i="8"/>
  <c r="BD82" i="7" l="1"/>
  <c r="BD53" i="7" s="1"/>
  <c r="BD735" i="7"/>
  <c r="BC13" i="7"/>
  <c r="BC11" i="7" s="1"/>
  <c r="BC667" i="7"/>
  <c r="U247" i="8"/>
  <c r="I246" i="8"/>
  <c r="BE83" i="7" l="1"/>
  <c r="BD734" i="7"/>
  <c r="BD705" i="7" s="1"/>
  <c r="BC665" i="7"/>
  <c r="BC663" i="7" s="1"/>
  <c r="BD15" i="7"/>
  <c r="U248" i="8"/>
  <c r="I247" i="8"/>
  <c r="BE82" i="7" l="1"/>
  <c r="BE53" i="7" s="1"/>
  <c r="BE735" i="7"/>
  <c r="BD667" i="7"/>
  <c r="BD13" i="7"/>
  <c r="BD11" i="7" s="1"/>
  <c r="U249" i="8"/>
  <c r="I248" i="8"/>
  <c r="S735" i="7"/>
  <c r="S734" i="7" l="1"/>
  <c r="BE734" i="7"/>
  <c r="BE705" i="7" s="1"/>
  <c r="BD665" i="7"/>
  <c r="BD663" i="7" s="1"/>
  <c r="BE15" i="7"/>
  <c r="U250" i="8"/>
  <c r="I249" i="8"/>
  <c r="BE667" i="7" l="1"/>
  <c r="BE13" i="7"/>
  <c r="BE11" i="7" s="1"/>
  <c r="U251" i="8"/>
  <c r="I250" i="8"/>
  <c r="Q11" i="7"/>
  <c r="S667" i="7"/>
  <c r="S665" i="7" l="1"/>
  <c r="S663" i="7" s="1"/>
  <c r="BE665" i="7"/>
  <c r="BE663" i="7" s="1"/>
  <c r="U252" i="8"/>
  <c r="I251" i="8"/>
  <c r="Q663" i="7"/>
  <c r="Q4" i="7" l="1"/>
  <c r="U253" i="8"/>
  <c r="I252" i="8"/>
  <c r="U254" i="8" l="1"/>
  <c r="I253" i="8"/>
  <c r="U255" i="8" l="1"/>
  <c r="I254" i="8"/>
  <c r="U256" i="8" l="1"/>
  <c r="I255" i="8"/>
  <c r="U257" i="8" l="1"/>
  <c r="I256" i="8"/>
  <c r="U258" i="8" l="1"/>
  <c r="I257" i="8"/>
  <c r="U259" i="8" l="1"/>
  <c r="I258" i="8"/>
  <c r="U260" i="8" l="1"/>
  <c r="I259" i="8"/>
  <c r="U261" i="8" l="1"/>
  <c r="I260" i="8"/>
  <c r="U262" i="8" l="1"/>
  <c r="I261" i="8"/>
  <c r="U263" i="8" l="1"/>
  <c r="I262" i="8"/>
  <c r="U264" i="8" l="1"/>
  <c r="I263" i="8"/>
  <c r="U265" i="8" l="1"/>
  <c r="I264" i="8"/>
  <c r="U266" i="8" l="1"/>
  <c r="I265" i="8"/>
  <c r="U267" i="8" l="1"/>
  <c r="I266" i="8"/>
  <c r="U268" i="8" l="1"/>
  <c r="I267" i="8"/>
  <c r="U269" i="8" l="1"/>
  <c r="I268" i="8"/>
  <c r="U270" i="8" l="1"/>
  <c r="I269" i="8"/>
  <c r="U271" i="8" l="1"/>
  <c r="I270" i="8"/>
  <c r="U272" i="8" l="1"/>
  <c r="I271" i="8"/>
  <c r="U273" i="8" l="1"/>
  <c r="I272" i="8"/>
  <c r="U274" i="8" l="1"/>
  <c r="I273" i="8"/>
  <c r="U275" i="8" l="1"/>
  <c r="I274" i="8"/>
  <c r="U276" i="8" l="1"/>
  <c r="I275" i="8"/>
  <c r="U277" i="8" l="1"/>
  <c r="I276" i="8"/>
  <c r="U278" i="8" l="1"/>
  <c r="I277" i="8"/>
  <c r="U279" i="8" l="1"/>
  <c r="I278" i="8"/>
  <c r="U280" i="8" l="1"/>
  <c r="I279" i="8"/>
  <c r="U281" i="8" l="1"/>
  <c r="I280" i="8"/>
  <c r="U282" i="8" l="1"/>
  <c r="I281" i="8"/>
  <c r="U283" i="8" l="1"/>
  <c r="I282" i="8"/>
  <c r="U284" i="8" l="1"/>
  <c r="I283" i="8"/>
  <c r="U285" i="8" l="1"/>
  <c r="I284" i="8"/>
  <c r="U286" i="8" l="1"/>
  <c r="I285" i="8"/>
  <c r="U287" i="8" l="1"/>
  <c r="I286" i="8"/>
  <c r="U288" i="8" l="1"/>
  <c r="I287" i="8"/>
  <c r="U289" i="8" l="1"/>
  <c r="I288" i="8"/>
  <c r="U290" i="8" l="1"/>
  <c r="I289" i="8"/>
  <c r="U291" i="8" l="1"/>
  <c r="I290" i="8"/>
  <c r="U292" i="8" l="1"/>
  <c r="I291" i="8"/>
  <c r="U293" i="8" l="1"/>
  <c r="I292" i="8"/>
  <c r="U294" i="8" l="1"/>
  <c r="I293" i="8"/>
  <c r="U295" i="8" l="1"/>
  <c r="I294" i="8"/>
  <c r="I295" i="8" l="1"/>
  <c r="U296" i="8"/>
  <c r="I296" i="8" l="1"/>
  <c r="U297" i="8"/>
  <c r="U298" i="8" l="1"/>
  <c r="I297" i="8"/>
  <c r="U299" i="8" l="1"/>
  <c r="I298" i="8"/>
  <c r="U300" i="8" l="1"/>
  <c r="I299" i="8"/>
  <c r="U301" i="8" l="1"/>
  <c r="I300" i="8"/>
  <c r="U302" i="8" l="1"/>
  <c r="I301" i="8"/>
  <c r="U303" i="8" l="1"/>
  <c r="I302" i="8"/>
  <c r="U304" i="8" l="1"/>
  <c r="I303" i="8"/>
  <c r="U305" i="8" l="1"/>
  <c r="I304" i="8"/>
  <c r="U306" i="8" l="1"/>
  <c r="I305" i="8"/>
  <c r="U307" i="8" l="1"/>
  <c r="I306" i="8"/>
  <c r="U308" i="8" l="1"/>
  <c r="I307" i="8"/>
  <c r="U309" i="8" l="1"/>
  <c r="I308" i="8"/>
  <c r="U310" i="8" l="1"/>
  <c r="I309" i="8"/>
  <c r="U311" i="8" l="1"/>
  <c r="I310" i="8"/>
  <c r="U312" i="8" l="1"/>
  <c r="I311" i="8"/>
  <c r="U313" i="8" l="1"/>
  <c r="I312" i="8"/>
  <c r="U314" i="8" l="1"/>
  <c r="I313" i="8"/>
  <c r="U315" i="8" l="1"/>
  <c r="I314" i="8"/>
  <c r="U316" i="8" l="1"/>
  <c r="I315" i="8"/>
  <c r="U317" i="8" l="1"/>
  <c r="I316" i="8"/>
  <c r="U318" i="8" l="1"/>
  <c r="I317" i="8"/>
  <c r="U319" i="8" l="1"/>
  <c r="I318" i="8"/>
  <c r="U320" i="8" l="1"/>
  <c r="I319" i="8"/>
  <c r="U321" i="8" l="1"/>
  <c r="I320" i="8"/>
  <c r="U322" i="8" l="1"/>
  <c r="I321" i="8"/>
  <c r="U323" i="8" l="1"/>
  <c r="I322" i="8"/>
  <c r="U324" i="8" l="1"/>
  <c r="I323" i="8"/>
  <c r="U325" i="8" l="1"/>
  <c r="I324" i="8"/>
  <c r="U326" i="8" l="1"/>
  <c r="I325" i="8"/>
  <c r="U327" i="8" l="1"/>
  <c r="I326" i="8"/>
  <c r="U328" i="8" l="1"/>
  <c r="I327" i="8"/>
  <c r="U329" i="8" l="1"/>
  <c r="I328" i="8"/>
  <c r="U330" i="8" l="1"/>
  <c r="I329" i="8"/>
  <c r="U331" i="8" l="1"/>
  <c r="I330" i="8"/>
  <c r="U332" i="8" l="1"/>
  <c r="I331" i="8"/>
  <c r="U333" i="8" l="1"/>
  <c r="I332" i="8"/>
  <c r="U334" i="8" l="1"/>
  <c r="I333" i="8"/>
  <c r="U335" i="8" l="1"/>
  <c r="I334" i="8"/>
  <c r="U336" i="8" l="1"/>
  <c r="I335" i="8"/>
  <c r="U337" i="8" l="1"/>
  <c r="I336" i="8"/>
  <c r="U338" i="8" l="1"/>
  <c r="I337" i="8"/>
  <c r="U339" i="8" l="1"/>
  <c r="I338" i="8"/>
  <c r="U340" i="8" l="1"/>
  <c r="I339" i="8"/>
  <c r="U341" i="8" l="1"/>
  <c r="I340" i="8"/>
  <c r="U342" i="8" l="1"/>
  <c r="I341" i="8"/>
  <c r="U343" i="8" l="1"/>
  <c r="I342" i="8"/>
  <c r="U344" i="8" l="1"/>
  <c r="I343" i="8"/>
  <c r="U345" i="8" l="1"/>
  <c r="I344" i="8"/>
  <c r="U346" i="8" l="1"/>
  <c r="I345" i="8"/>
  <c r="U347" i="8" l="1"/>
  <c r="I346" i="8"/>
  <c r="U348" i="8" l="1"/>
  <c r="I347" i="8"/>
  <c r="U349" i="8" l="1"/>
  <c r="I348" i="8"/>
  <c r="U350" i="8" l="1"/>
  <c r="I349" i="8"/>
  <c r="U351" i="8" l="1"/>
  <c r="I350" i="8"/>
  <c r="U352" i="8" l="1"/>
  <c r="I351" i="8"/>
  <c r="U353" i="8" l="1"/>
  <c r="I352" i="8"/>
  <c r="I353" i="8" l="1"/>
  <c r="U354" i="8"/>
  <c r="I354" i="8" l="1"/>
  <c r="U355" i="8"/>
  <c r="U356" i="8" l="1"/>
  <c r="I355" i="8"/>
  <c r="U357" i="8" l="1"/>
  <c r="I356" i="8"/>
  <c r="U358" i="8" l="1"/>
  <c r="I357" i="8"/>
  <c r="U359" i="8" l="1"/>
  <c r="I358" i="8"/>
  <c r="U360" i="8" l="1"/>
  <c r="I359" i="8"/>
  <c r="U361" i="8" l="1"/>
  <c r="I360" i="8"/>
  <c r="U362" i="8" l="1"/>
  <c r="I361" i="8"/>
  <c r="U363" i="8" l="1"/>
  <c r="I362" i="8"/>
  <c r="U364" i="8" l="1"/>
  <c r="I363" i="8"/>
  <c r="U365" i="8" l="1"/>
  <c r="I364" i="8"/>
  <c r="U366" i="8" l="1"/>
  <c r="I365" i="8"/>
  <c r="U367" i="8" l="1"/>
  <c r="I366" i="8"/>
  <c r="U368" i="8" l="1"/>
  <c r="I367" i="8"/>
  <c r="U369" i="8" l="1"/>
  <c r="I368" i="8"/>
  <c r="U370" i="8" l="1"/>
  <c r="I369" i="8"/>
  <c r="U371" i="8" l="1"/>
  <c r="I370" i="8"/>
  <c r="U372" i="8" l="1"/>
  <c r="I371" i="8"/>
  <c r="U373" i="8" l="1"/>
  <c r="I372" i="8"/>
  <c r="U374" i="8" l="1"/>
  <c r="I373" i="8"/>
  <c r="U375" i="8" l="1"/>
  <c r="I374" i="8"/>
  <c r="U376" i="8" l="1"/>
  <c r="I375" i="8"/>
  <c r="U377" i="8" l="1"/>
  <c r="I376" i="8"/>
  <c r="U378" i="8" l="1"/>
  <c r="I377" i="8"/>
  <c r="U379" i="8" l="1"/>
  <c r="I378" i="8"/>
  <c r="U380" i="8" l="1"/>
  <c r="I379" i="8"/>
  <c r="U381" i="8" l="1"/>
  <c r="I380" i="8"/>
  <c r="U382" i="8" l="1"/>
  <c r="I381" i="8"/>
  <c r="U383" i="8" l="1"/>
  <c r="I382" i="8"/>
  <c r="U384" i="8" l="1"/>
  <c r="I383" i="8"/>
  <c r="U385" i="8" l="1"/>
  <c r="I384" i="8"/>
  <c r="U386" i="8" l="1"/>
  <c r="I385" i="8"/>
  <c r="U387" i="8" l="1"/>
  <c r="I386" i="8"/>
  <c r="U388" i="8" l="1"/>
  <c r="I387" i="8"/>
  <c r="U389" i="8" l="1"/>
  <c r="I388" i="8"/>
  <c r="U390" i="8" l="1"/>
  <c r="I389" i="8"/>
  <c r="U391" i="8" l="1"/>
  <c r="I390" i="8"/>
  <c r="U392" i="8" l="1"/>
  <c r="I391" i="8"/>
  <c r="U393" i="8" l="1"/>
  <c r="I392" i="8"/>
  <c r="U394" i="8" l="1"/>
  <c r="I393" i="8"/>
  <c r="U395" i="8" l="1"/>
  <c r="I394" i="8"/>
  <c r="U396" i="8" l="1"/>
  <c r="I395" i="8"/>
  <c r="U397" i="8" l="1"/>
  <c r="I396" i="8"/>
  <c r="U398" i="8" l="1"/>
  <c r="I397" i="8"/>
  <c r="U399" i="8" l="1"/>
  <c r="I398" i="8"/>
  <c r="U400" i="8" l="1"/>
  <c r="I399" i="8"/>
  <c r="U401" i="8" l="1"/>
  <c r="I400" i="8"/>
  <c r="U402" i="8" l="1"/>
  <c r="I401" i="8"/>
  <c r="U403" i="8" l="1"/>
  <c r="I402" i="8"/>
  <c r="U404" i="8" l="1"/>
  <c r="I403" i="8"/>
  <c r="U405" i="8" l="1"/>
  <c r="I404" i="8"/>
  <c r="U406" i="8" l="1"/>
  <c r="I405" i="8"/>
  <c r="U407" i="8" l="1"/>
  <c r="I406" i="8"/>
  <c r="U408" i="8" l="1"/>
  <c r="I407" i="8"/>
  <c r="U409" i="8" l="1"/>
  <c r="I408" i="8"/>
  <c r="U410" i="8" l="1"/>
  <c r="I409" i="8"/>
  <c r="U411" i="8" l="1"/>
  <c r="I410" i="8"/>
  <c r="I411" i="8" l="1"/>
  <c r="U412" i="8"/>
  <c r="I412" i="8" l="1"/>
  <c r="U413" i="8"/>
  <c r="U414" i="8" l="1"/>
  <c r="I413" i="8"/>
  <c r="U415" i="8" l="1"/>
  <c r="I414" i="8"/>
  <c r="U416" i="8" l="1"/>
  <c r="I415" i="8"/>
  <c r="U417" i="8" l="1"/>
  <c r="I416" i="8"/>
  <c r="U418" i="8" l="1"/>
  <c r="I417" i="8"/>
  <c r="U419" i="8" l="1"/>
  <c r="I418" i="8"/>
  <c r="U420" i="8" l="1"/>
  <c r="I419" i="8"/>
  <c r="U421" i="8" l="1"/>
  <c r="I420" i="8"/>
  <c r="U422" i="8" l="1"/>
  <c r="I421" i="8"/>
  <c r="U423" i="8" l="1"/>
  <c r="I422" i="8"/>
  <c r="U424" i="8" l="1"/>
  <c r="I423" i="8"/>
  <c r="U425" i="8" l="1"/>
  <c r="I424" i="8"/>
  <c r="U426" i="8" l="1"/>
  <c r="I425" i="8"/>
  <c r="U427" i="8" l="1"/>
  <c r="I426" i="8"/>
  <c r="U428" i="8" l="1"/>
  <c r="I427" i="8"/>
  <c r="U429" i="8" l="1"/>
  <c r="I428" i="8"/>
  <c r="U430" i="8" l="1"/>
  <c r="I429" i="8"/>
  <c r="U431" i="8" l="1"/>
  <c r="I430" i="8"/>
  <c r="U432" i="8" l="1"/>
  <c r="I431" i="8"/>
  <c r="U433" i="8" l="1"/>
  <c r="I432" i="8"/>
  <c r="U434" i="8" l="1"/>
  <c r="I433" i="8"/>
  <c r="U435" i="8" l="1"/>
  <c r="I434" i="8"/>
  <c r="U436" i="8" l="1"/>
  <c r="I435" i="8"/>
  <c r="U437" i="8" l="1"/>
  <c r="I436" i="8"/>
  <c r="U438" i="8" l="1"/>
  <c r="I437" i="8"/>
  <c r="U439" i="8" l="1"/>
  <c r="I438" i="8"/>
  <c r="U440" i="8" l="1"/>
  <c r="I439" i="8"/>
  <c r="U441" i="8" l="1"/>
  <c r="I440" i="8"/>
  <c r="U442" i="8" l="1"/>
  <c r="I441" i="8"/>
  <c r="U443" i="8" l="1"/>
  <c r="I442" i="8"/>
  <c r="U444" i="8" l="1"/>
  <c r="I443" i="8"/>
  <c r="U445" i="8" l="1"/>
  <c r="I444" i="8"/>
  <c r="U446" i="8" l="1"/>
  <c r="I445" i="8"/>
  <c r="U447" i="8" l="1"/>
  <c r="I446" i="8"/>
  <c r="U448" i="8" l="1"/>
  <c r="I447" i="8"/>
  <c r="U449" i="8" l="1"/>
  <c r="I448" i="8"/>
  <c r="U450" i="8" l="1"/>
  <c r="I449" i="8"/>
  <c r="U451" i="8" l="1"/>
  <c r="I450" i="8"/>
  <c r="U452" i="8" l="1"/>
  <c r="I451" i="8"/>
  <c r="U453" i="8" l="1"/>
  <c r="I452" i="8"/>
  <c r="U454" i="8" l="1"/>
  <c r="I453" i="8"/>
  <c r="U455" i="8" l="1"/>
  <c r="I454" i="8"/>
  <c r="U456" i="8" l="1"/>
  <c r="I455" i="8"/>
  <c r="U457" i="8" l="1"/>
  <c r="I456" i="8"/>
  <c r="U458" i="8" l="1"/>
  <c r="I457" i="8"/>
  <c r="U459" i="8" l="1"/>
  <c r="I458" i="8"/>
  <c r="U460" i="8" l="1"/>
  <c r="I459" i="8"/>
  <c r="U461" i="8" l="1"/>
  <c r="I460" i="8"/>
  <c r="U462" i="8" l="1"/>
  <c r="I461" i="8"/>
  <c r="U463" i="8" l="1"/>
  <c r="I462" i="8"/>
  <c r="U464" i="8" l="1"/>
  <c r="I463" i="8"/>
  <c r="U465" i="8" l="1"/>
  <c r="I464" i="8"/>
  <c r="U466" i="8" l="1"/>
  <c r="I465" i="8"/>
  <c r="U467" i="8" l="1"/>
  <c r="I466" i="8"/>
  <c r="U468" i="8" l="1"/>
  <c r="I467" i="8"/>
  <c r="U469" i="8" l="1"/>
  <c r="I468" i="8"/>
  <c r="I469" i="8" l="1"/>
  <c r="U470" i="8"/>
  <c r="I470" i="8" l="1"/>
  <c r="U471" i="8"/>
  <c r="U472" i="8" l="1"/>
  <c r="I471" i="8"/>
  <c r="U473" i="8" l="1"/>
  <c r="I472" i="8"/>
  <c r="U474" i="8" l="1"/>
  <c r="I473" i="8"/>
  <c r="U475" i="8" l="1"/>
  <c r="I474" i="8"/>
  <c r="U476" i="8" l="1"/>
  <c r="I475" i="8"/>
  <c r="U477" i="8" l="1"/>
  <c r="I476" i="8"/>
  <c r="U478" i="8" l="1"/>
  <c r="I477" i="8"/>
  <c r="U479" i="8" l="1"/>
  <c r="I478" i="8"/>
  <c r="U480" i="8" l="1"/>
  <c r="I479" i="8"/>
  <c r="U481" i="8" l="1"/>
  <c r="I480" i="8"/>
  <c r="U482" i="8" l="1"/>
  <c r="I481" i="8"/>
  <c r="U483" i="8" l="1"/>
  <c r="I482" i="8"/>
  <c r="U484" i="8" l="1"/>
  <c r="I483" i="8"/>
  <c r="U485" i="8" l="1"/>
  <c r="I484" i="8"/>
  <c r="U486" i="8" l="1"/>
  <c r="I485" i="8"/>
  <c r="U487" i="8" l="1"/>
  <c r="I486" i="8"/>
  <c r="U488" i="8" l="1"/>
  <c r="I487" i="8"/>
  <c r="U489" i="8" l="1"/>
  <c r="I488" i="8"/>
  <c r="U490" i="8" l="1"/>
  <c r="I489" i="8"/>
  <c r="U491" i="8" l="1"/>
  <c r="I490" i="8"/>
  <c r="U492" i="8" l="1"/>
  <c r="I491" i="8"/>
  <c r="U493" i="8" l="1"/>
  <c r="I492" i="8"/>
  <c r="U494" i="8" l="1"/>
  <c r="I493" i="8"/>
  <c r="U495" i="8" l="1"/>
  <c r="I494" i="8"/>
  <c r="U496" i="8" l="1"/>
  <c r="I495" i="8"/>
  <c r="U497" i="8" l="1"/>
  <c r="I496" i="8"/>
  <c r="U498" i="8" l="1"/>
  <c r="I497" i="8"/>
  <c r="U499" i="8" l="1"/>
  <c r="I498" i="8"/>
  <c r="U500" i="8" l="1"/>
  <c r="I499" i="8"/>
  <c r="U501" i="8" l="1"/>
  <c r="I500" i="8"/>
  <c r="U502" i="8" l="1"/>
  <c r="I501" i="8"/>
  <c r="U503" i="8" l="1"/>
  <c r="I502" i="8"/>
  <c r="U504" i="8" l="1"/>
  <c r="I503" i="8"/>
  <c r="U505" i="8" l="1"/>
  <c r="I504" i="8"/>
  <c r="U506" i="8" l="1"/>
  <c r="I505" i="8"/>
  <c r="U507" i="8" l="1"/>
  <c r="I506" i="8"/>
  <c r="U508" i="8" l="1"/>
  <c r="I507" i="8"/>
  <c r="U509" i="8" l="1"/>
  <c r="I508" i="8"/>
  <c r="U510" i="8" l="1"/>
  <c r="I509" i="8"/>
  <c r="U511" i="8" l="1"/>
  <c r="I510" i="8"/>
  <c r="U512" i="8" l="1"/>
  <c r="I511" i="8"/>
  <c r="U513" i="8" l="1"/>
  <c r="I512" i="8"/>
  <c r="U514" i="8" l="1"/>
  <c r="I513" i="8"/>
  <c r="U515" i="8" l="1"/>
  <c r="I514" i="8"/>
  <c r="U516" i="8" l="1"/>
  <c r="I515" i="8"/>
  <c r="U517" i="8" l="1"/>
  <c r="I516" i="8"/>
  <c r="U518" i="8" l="1"/>
  <c r="I517" i="8"/>
  <c r="U519" i="8" l="1"/>
  <c r="I518" i="8"/>
  <c r="U520" i="8" l="1"/>
  <c r="I519" i="8"/>
  <c r="U521" i="8" l="1"/>
  <c r="I520" i="8"/>
  <c r="U522" i="8" l="1"/>
  <c r="I521" i="8"/>
  <c r="U523" i="8" l="1"/>
  <c r="I522" i="8"/>
  <c r="U524" i="8" l="1"/>
  <c r="I523" i="8"/>
  <c r="U525" i="8" l="1"/>
  <c r="I524" i="8"/>
  <c r="U526" i="8" l="1"/>
  <c r="I525" i="8"/>
  <c r="U527" i="8" l="1"/>
  <c r="I526" i="8"/>
  <c r="I527" i="8" l="1"/>
  <c r="U528" i="8"/>
  <c r="I528" i="8" l="1"/>
  <c r="U529" i="8"/>
  <c r="U530" i="8" l="1"/>
  <c r="I529" i="8"/>
  <c r="U531" i="8" l="1"/>
  <c r="I530" i="8"/>
  <c r="U532" i="8" l="1"/>
  <c r="I531" i="8"/>
  <c r="U533" i="8" l="1"/>
  <c r="I532" i="8"/>
  <c r="U534" i="8" l="1"/>
  <c r="I533" i="8"/>
  <c r="U535" i="8" l="1"/>
  <c r="I534" i="8"/>
  <c r="U536" i="8" l="1"/>
  <c r="I535" i="8"/>
  <c r="U537" i="8" l="1"/>
  <c r="I536" i="8"/>
  <c r="U538" i="8" l="1"/>
  <c r="I537" i="8"/>
  <c r="U539" i="8" l="1"/>
  <c r="I538" i="8"/>
  <c r="U540" i="8" l="1"/>
  <c r="I539" i="8"/>
  <c r="U541" i="8" l="1"/>
  <c r="I540" i="8"/>
  <c r="U542" i="8" l="1"/>
  <c r="I541" i="8"/>
  <c r="U543" i="8" l="1"/>
  <c r="I542" i="8"/>
  <c r="U544" i="8" l="1"/>
  <c r="I543" i="8"/>
  <c r="U545" i="8" l="1"/>
  <c r="I544" i="8"/>
  <c r="U546" i="8" l="1"/>
  <c r="I545" i="8"/>
  <c r="U547" i="8" l="1"/>
  <c r="I546" i="8"/>
  <c r="U548" i="8" l="1"/>
  <c r="I547" i="8"/>
  <c r="U549" i="8" l="1"/>
  <c r="I548" i="8"/>
  <c r="U550" i="8" l="1"/>
  <c r="I549" i="8"/>
  <c r="U551" i="8" l="1"/>
  <c r="I550" i="8"/>
  <c r="U552" i="8" l="1"/>
  <c r="I551" i="8"/>
  <c r="U553" i="8" l="1"/>
  <c r="I552" i="8"/>
  <c r="U554" i="8" l="1"/>
  <c r="I553" i="8"/>
  <c r="U555" i="8" l="1"/>
  <c r="I554" i="8"/>
  <c r="U556" i="8" l="1"/>
  <c r="I555" i="8"/>
  <c r="U557" i="8" l="1"/>
  <c r="I556" i="8"/>
  <c r="U558" i="8" l="1"/>
  <c r="I557" i="8"/>
  <c r="U559" i="8" l="1"/>
  <c r="I558" i="8"/>
  <c r="U560" i="8" l="1"/>
  <c r="I559" i="8"/>
  <c r="U561" i="8" l="1"/>
  <c r="I560" i="8"/>
  <c r="U562" i="8" l="1"/>
  <c r="I561" i="8"/>
  <c r="U563" i="8" l="1"/>
  <c r="I562" i="8"/>
  <c r="U564" i="8" l="1"/>
  <c r="I563" i="8"/>
  <c r="U565" i="8" l="1"/>
  <c r="I564" i="8"/>
  <c r="U566" i="8" l="1"/>
  <c r="I565" i="8"/>
  <c r="U567" i="8" l="1"/>
  <c r="I566" i="8"/>
  <c r="U568" i="8" l="1"/>
  <c r="I567" i="8"/>
  <c r="U569" i="8" l="1"/>
  <c r="I568" i="8"/>
  <c r="U570" i="8" l="1"/>
  <c r="I569" i="8"/>
  <c r="U571" i="8" l="1"/>
  <c r="I570" i="8"/>
  <c r="U572" i="8" l="1"/>
  <c r="I571" i="8"/>
  <c r="U573" i="8" l="1"/>
  <c r="I572" i="8"/>
  <c r="U574" i="8" l="1"/>
  <c r="I573" i="8"/>
  <c r="U575" i="8" l="1"/>
  <c r="I574" i="8"/>
  <c r="U576" i="8" l="1"/>
  <c r="I575" i="8"/>
  <c r="U577" i="8" l="1"/>
  <c r="I576" i="8"/>
  <c r="U578" i="8" l="1"/>
  <c r="I577" i="8"/>
  <c r="U579" i="8" l="1"/>
  <c r="I578" i="8"/>
  <c r="U580" i="8" l="1"/>
  <c r="I579" i="8"/>
  <c r="U581" i="8" l="1"/>
  <c r="I580" i="8"/>
  <c r="U582" i="8" l="1"/>
  <c r="I582" i="8" s="1"/>
  <c r="I581" i="8"/>
  <c r="I674" i="7"/>
  <c r="H674" i="7"/>
  <c r="J674" i="7" s="1"/>
  <c r="I23" i="7"/>
  <c r="H23" i="7"/>
  <c r="J23" i="7" s="1"/>
  <c r="I22" i="7"/>
  <c r="H22" i="7"/>
  <c r="J22" i="7" s="1"/>
</calcChain>
</file>

<file path=xl/sharedStrings.xml><?xml version="1.0" encoding="utf-8"?>
<sst xmlns="http://schemas.openxmlformats.org/spreadsheetml/2006/main" count="3245" uniqueCount="388">
  <si>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</si>
  <si>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</si>
  <si>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</si>
  <si>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</si>
  <si>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</si>
  <si>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</si>
  <si>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</si>
  <si>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</si>
  <si>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</si>
  <si>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</si>
  <si>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</si>
  <si>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</si>
  <si>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</si>
  <si>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</si>
  <si>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</si>
  <si>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</si>
  <si>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</si>
  <si>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</si>
  <si>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</si>
  <si>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</si>
  <si>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</si>
  <si>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</si>
  <si>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</si>
  <si>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</si>
  <si>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</si>
  <si>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</si>
  <si>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</si>
  <si>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</si>
  <si>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</si>
  <si>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</si>
  <si>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</si>
  <si>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</si>
  <si>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</si>
  <si>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</si>
  <si>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</si>
  <si>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</si>
  <si>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</si>
  <si>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</si>
  <si>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</si>
  <si>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</si>
  <si>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</si>
  <si>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</si>
  <si>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</si>
  <si>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</si>
  <si>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</si>
  <si>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</si>
  <si>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</si>
  <si>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</si>
  <si>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</si>
  <si>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</si>
  <si>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</si>
  <si>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</si>
  <si>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</si>
  <si>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</si>
  <si>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</si>
  <si>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</si>
  <si>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</si>
  <si>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</si>
  <si>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</si>
  <si>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</si>
  <si>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</si>
  <si>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</si>
  <si>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</si>
  <si>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</si>
  <si>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</si>
  <si>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</si>
  <si>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</si>
  <si>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</si>
  <si>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</si>
  <si>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</si>
  <si>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</si>
  <si>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</si>
  <si>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</si>
  <si>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</si>
  <si>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</si>
  <si>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</si>
  <si>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</si>
  <si>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</si>
  <si>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</si>
  <si>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</si>
  <si>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</si>
  <si>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</si>
  <si>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</si>
  <si>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</si>
  <si>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</si>
  <si>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</si>
  <si>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</si>
  <si>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</si>
  <si>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</si>
  <si>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</si>
  <si>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</si>
  <si>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</si>
  <si>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</si>
  <si>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</si>
  <si>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</si>
  <si>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</si>
  <si>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</si>
  <si>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</si>
  <si>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</si>
  <si>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</si>
  <si>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</si>
  <si>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</si>
  <si>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</si>
  <si>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</si>
  <si>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</si>
  <si>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</si>
  <si>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</si>
  <si>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</si>
  <si>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</si>
  <si>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</si>
  <si>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</si>
  <si>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</si>
  <si>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</si>
  <si>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</si>
  <si>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</si>
  <si>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</si>
  <si>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</si>
  <si>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</si>
  <si>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</si>
  <si>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</si>
  <si>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</si>
  <si>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</si>
  <si>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</si>
  <si>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</si>
  <si>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</si>
  <si>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</si>
  <si>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</si>
  <si>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</si>
  <si>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</si>
  <si>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</si>
  <si>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</si>
  <si>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</si>
  <si>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</si>
  <si>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</si>
  <si>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</si>
  <si>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</si>
  <si>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</si>
  <si>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</si>
  <si>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</si>
  <si>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</si>
  <si>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</si>
  <si>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</si>
  <si>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</si>
  <si>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</si>
  <si>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</si>
  <si>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</si>
  <si>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</si>
  <si>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</si>
  <si>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</si>
  <si>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</si>
  <si>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</si>
  <si>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</si>
  <si>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</si>
  <si>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</si>
  <si>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</si>
  <si>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</si>
  <si>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</si>
  <si>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</si>
  <si>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</si>
  <si>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</si>
  <si>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</si>
  <si>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</si>
  <si>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</si>
  <si>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</si>
  <si>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</si>
  <si>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</si>
  <si>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</si>
  <si>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</si>
  <si>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</si>
  <si>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</si>
  <si>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</si>
  <si>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</si>
  <si>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</si>
  <si>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</si>
  <si>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</si>
  <si>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</si>
  <si>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</si>
  <si>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</si>
  <si>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</si>
  <si>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</si>
  <si>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</si>
  <si>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</si>
  <si>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</si>
  <si>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</si>
  <si>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</si>
  <si>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</si>
  <si>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</si>
  <si>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</si>
  <si>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</si>
  <si>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</si>
  <si>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</si>
  <si>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</si>
  <si>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</si>
  <si>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</si>
  <si>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</si>
  <si>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</si>
  <si>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</si>
  <si>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</si>
  <si>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</si>
  <si>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</si>
  <si>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</si>
  <si>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</si>
  <si>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</si>
  <si>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</si>
  <si>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</si>
  <si>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</si>
  <si>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</si>
  <si>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</si>
  <si>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</si>
  <si>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</si>
  <si>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</si>
  <si>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</si>
  <si>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</si>
  <si>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</si>
  <si>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</si>
  <si>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</si>
  <si>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</si>
  <si>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</si>
  <si>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</si>
  <si>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</si>
  <si>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</si>
  <si>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</si>
  <si>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</si>
  <si>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</si>
  <si>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</si>
  <si>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</si>
  <si>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</si>
  <si>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</si>
  <si>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</si>
  <si>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</si>
  <si>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</si>
  <si>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</si>
  <si>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</si>
  <si>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</si>
  <si>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</si>
  <si>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</si>
  <si>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</si>
  <si>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</si>
  <si>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</si>
  <si>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</si>
  <si>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</si>
  <si>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</si>
  <si>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</si>
  <si>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</si>
  <si>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</si>
  <si>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</si>
  <si>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</si>
  <si>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</si>
  <si>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</si>
  <si>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</si>
  <si>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</si>
  <si>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</si>
  <si>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</si>
  <si>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</si>
  <si>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</si>
  <si>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</si>
  <si>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</si>
  <si>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</si>
  <si>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</si>
  <si>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</si>
  <si>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</si>
  <si>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</si>
  <si>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</si>
  <si>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</si>
  <si>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</si>
  <si>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</si>
  <si>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</si>
  <si>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</si>
  <si>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</si>
  <si>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</si>
  <si>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</si>
  <si>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</si>
  <si>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</si>
  <si>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</si>
  <si>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</si>
  <si>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</si>
  <si>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</si>
  <si>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</si>
  <si>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</si>
  <si>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</si>
  <si>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</si>
  <si>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</si>
  <si>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</si>
  <si>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</si>
  <si>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</si>
  <si>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</si>
  <si>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</si>
  <si>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</si>
  <si>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</si>
  <si>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</si>
  <si>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</si>
  <si>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</si>
  <si>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</si>
  <si>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</si>
  <si>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</si>
  <si>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</si>
  <si>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</si>
  <si>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</si>
  <si>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</si>
  <si>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</si>
  <si>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</si>
  <si>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</si>
  <si>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</si>
  <si>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</si>
  <si>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</si>
  <si>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</si>
  <si>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</si>
  <si>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</si>
  <si>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</si>
  <si>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</si>
  <si>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</si>
  <si>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</si>
  <si>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</si>
  <si>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</si>
  <si>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</si>
  <si>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</si>
  <si>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</si>
  <si>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</si>
  <si>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</si>
  <si>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</si>
  <si>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</si>
  <si>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</si>
  <si>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</si>
  <si>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</si>
  <si>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</si>
  <si>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</si>
  <si>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</si>
  <si>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</si>
  <si>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</si>
  <si>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</si>
  <si>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</si>
  <si>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</si>
  <si>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</si>
  <si>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</si>
  <si>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</si>
  <si>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</si>
  <si>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</si>
  <si>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</si>
  <si>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</si>
  <si>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</si>
  <si>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</si>
  <si>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</si>
  <si>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</si>
  <si>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</si>
  <si>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</si>
  <si>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</si>
  <si>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</si>
  <si>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</si>
  <si>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</si>
  <si>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</si>
  <si>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</si>
  <si>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</si>
  <si>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</si>
  <si>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</si>
  <si>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</si>
  <si>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</si>
  <si>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</si>
  <si>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</si>
  <si>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</si>
  <si>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</si>
  <si>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</si>
  <si>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</si>
  <si>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</si>
  <si>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</si>
  <si>
    <t>Поступления займов</t>
  </si>
  <si>
    <t>Возврат займов</t>
  </si>
  <si>
    <t>Выплаты %% по займам</t>
  </si>
  <si>
    <t>Финансовые вложения</t>
  </si>
  <si>
    <t>Возврат вложений</t>
  </si>
  <si>
    <t>Поступление %% по вложениям</t>
  </si>
  <si>
    <t>Размещение ДС на депозитах и т.п.</t>
  </si>
  <si>
    <t>Прочие доходы</t>
  </si>
  <si>
    <t>%% по финвложениям</t>
  </si>
  <si>
    <t>доходы от продажи внереализационных активов</t>
  </si>
  <si>
    <t>Депозиты и прочее</t>
  </si>
  <si>
    <t>Деб.задолженность по %% по депозитам и т.п.</t>
  </si>
  <si>
    <t>Прочие расходы</t>
  </si>
  <si>
    <t>Прочий расход-1</t>
  </si>
  <si>
    <t>Прочий расход-2</t>
  </si>
  <si>
    <t>Налог на прибыль</t>
  </si>
  <si>
    <t>Ставка налога на прибыль</t>
  </si>
  <si>
    <t>Чистая прибыль</t>
  </si>
  <si>
    <t>Оплата налога на прибыль</t>
  </si>
  <si>
    <t>Задолженность по оплате НП</t>
  </si>
  <si>
    <t>Задолженность по оплате НДС</t>
  </si>
  <si>
    <t>Задолженность по оплате Соцсборов</t>
  </si>
  <si>
    <t>Задолженность по оплате налогов и сборов</t>
  </si>
  <si>
    <t>Задолженность по оплате прочих 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</si>
</sst>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</cellXfs>
  <cellStyles count="1">
    <cellStyle name="Обычный" xfId="0" builtinId="0"/>
  </cellStyles>
  <dxfs count="898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4" zoomScale="120" zoomScaleNormal="120" workbookViewId="0">
      <selection activeCell="I26" sqref="I26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A258" sqref="A258:XFD258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161</v>
      </c>
    </row>
    <row r="2" spans="2:37" x14ac:dyDescent="0.3"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53</v>
      </c>
      <c r="K6" s="1">
        <f>SUM(K8:K100000)</f>
        <v>38</v>
      </c>
      <c r="M6" s="3" t="s">
        <v>54</v>
      </c>
      <c r="S6" s="1">
        <f>SUM(S8:S100000)</f>
        <v>0</v>
      </c>
      <c r="U6" s="3" t="s">
        <v>55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</row>
    <row r="8" spans="2:37" ht="4.95" customHeight="1" x14ac:dyDescent="0.3"/>
    <row r="9" spans="2:37" x14ac:dyDescent="0.3">
      <c r="B9" s="26">
        <f t="shared" ref="B9:B72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2:37" x14ac:dyDescent="0.3">
      <c r="B10" s="26">
        <f t="shared" si="5"/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6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188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F12" s="1" t="s">
        <v>95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F13" s="1" t="s">
        <v>96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6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 t="shared" si="9"/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F15" s="1" t="s">
        <v>98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F16" s="1" t="s">
        <v>99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189</v>
      </c>
      <c r="AE19" s="1" t="s">
        <v>106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</row>
    <row r="73" spans="2:28" x14ac:dyDescent="0.3">
      <c r="B73" s="26">
        <f t="shared" ref="B73:B118" si="14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</row>
    <row r="74" spans="2:28" x14ac:dyDescent="0.3">
      <c r="B74" s="26">
        <f t="shared" si="14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</row>
    <row r="76" spans="2:28" x14ac:dyDescent="0.3"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</row>
    <row r="77" spans="2:28" x14ac:dyDescent="0.3"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</row>
    <row r="78" spans="2:28" x14ac:dyDescent="0.3"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</row>
    <row r="79" spans="2:28" x14ac:dyDescent="0.3"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</row>
    <row r="80" spans="2:28" x14ac:dyDescent="0.3"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</row>
    <row r="81" spans="2:28" x14ac:dyDescent="0.3">
      <c r="B81" s="26">
        <f t="shared" si="14"/>
        <v>0</v>
      </c>
      <c r="J81" s="1">
        <f t="shared" ref="J81:J97" si="18">IF(G81&lt;&gt;"",G81,IF(F81&lt;&gt;"",F81,E81))</f>
        <v>0</v>
      </c>
      <c r="K81" s="1">
        <f t="shared" si="15"/>
        <v>0</v>
      </c>
      <c r="M81" s="3" t="s">
        <v>182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55</v>
      </c>
    </row>
    <row r="82" spans="2:28" x14ac:dyDescent="0.3"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270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</row>
    <row r="83" spans="2:28" x14ac:dyDescent="0.3">
      <c r="B83" s="26">
        <f t="shared" si="14"/>
        <v>0</v>
      </c>
      <c r="E83" s="3" t="s">
        <v>176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</row>
    <row r="84" spans="2:28" x14ac:dyDescent="0.3"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</row>
    <row r="85" spans="2:28" x14ac:dyDescent="0.3"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</row>
    <row r="86" spans="2:28" x14ac:dyDescent="0.3"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</row>
    <row r="87" spans="2:28" x14ac:dyDescent="0.3"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</row>
    <row r="88" spans="2:28" x14ac:dyDescent="0.3"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</row>
    <row r="89" spans="2:28" x14ac:dyDescent="0.3"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</row>
    <row r="90" spans="2:28" x14ac:dyDescent="0.3"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</row>
    <row r="91" spans="2:28" x14ac:dyDescent="0.3">
      <c r="B91" s="26">
        <f t="shared" si="14"/>
        <v>0</v>
      </c>
      <c r="E91" s="3" t="s">
        <v>178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</row>
    <row r="92" spans="2:28" x14ac:dyDescent="0.3"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</row>
    <row r="93" spans="2:28" x14ac:dyDescent="0.3"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</row>
    <row r="94" spans="2:28" x14ac:dyDescent="0.3"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</row>
    <row r="95" spans="2:28" x14ac:dyDescent="0.3"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</row>
    <row r="96" spans="2:28" x14ac:dyDescent="0.3"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</row>
    <row r="97" spans="2:28" x14ac:dyDescent="0.3"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</row>
    <row r="98" spans="2:28" x14ac:dyDescent="0.3"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4">IF(G98&lt;&gt;"",G98,IF(F98&lt;&gt;"",F98,E98))</f>
        <v>Операционные расходы - блок-2</v>
      </c>
      <c r="K98" s="1">
        <f t="shared" ref="K98:K99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</row>
    <row r="99" spans="2:28" x14ac:dyDescent="0.3">
      <c r="B99" s="26">
        <f t="shared" si="14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</row>
    <row r="100" spans="2:28" x14ac:dyDescent="0.3"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6">IF(G100&lt;&gt;"",G100,IF(F100&lt;&gt;"",F100,E100))</f>
        <v>Операционные расходы - блок-4</v>
      </c>
      <c r="K100" s="1">
        <f t="shared" ref="K100" si="27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</row>
    <row r="101" spans="2:28" x14ac:dyDescent="0.3"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8">IF(G101&lt;&gt;"",G101,IF(F101&lt;&gt;"",F101,E101))</f>
        <v>Операционные расходы - блок-5</v>
      </c>
      <c r="K101" s="1">
        <f t="shared" ref="K101:K116" si="29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</row>
    <row r="102" spans="2:28" x14ac:dyDescent="0.3">
      <c r="B102" s="26">
        <f t="shared" si="14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8"/>
        <v>Основные средства - тип - 1</v>
      </c>
      <c r="K102" s="1">
        <f t="shared" si="29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</row>
    <row r="103" spans="2:28" x14ac:dyDescent="0.3">
      <c r="B103" s="26">
        <f t="shared" si="14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8"/>
        <v>Основные средства - тип - 2</v>
      </c>
      <c r="K103" s="1">
        <f t="shared" si="29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</row>
    <row r="104" spans="2:28" x14ac:dyDescent="0.3">
      <c r="B104" s="26">
        <f t="shared" si="14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8"/>
        <v>Основные средства - тип - 3</v>
      </c>
      <c r="K104" s="1">
        <f t="shared" si="29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</row>
    <row r="105" spans="2:28" x14ac:dyDescent="0.3">
      <c r="B105" s="26">
        <f t="shared" si="14"/>
        <v>0</v>
      </c>
      <c r="J105" s="1">
        <f t="shared" si="28"/>
        <v>0</v>
      </c>
      <c r="K105" s="1">
        <f t="shared" si="29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</row>
    <row r="106" spans="2:28" x14ac:dyDescent="0.3">
      <c r="B106" s="26">
        <f t="shared" si="14"/>
        <v>0</v>
      </c>
      <c r="E106" s="3" t="s">
        <v>191</v>
      </c>
      <c r="J106" s="1" t="str">
        <f t="shared" si="28"/>
        <v>Денежные средства</v>
      </c>
      <c r="K106" s="1">
        <f t="shared" si="29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</row>
    <row r="107" spans="2:28" x14ac:dyDescent="0.3">
      <c r="B107" s="26">
        <f t="shared" ref="B107" si="30"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333</v>
      </c>
      <c r="J107" s="1" t="str">
        <f t="shared" ref="J107" si="31">IF(G107&lt;&gt;"",G107,IF(F107&lt;&gt;"",F107,E107))</f>
        <v>ДЗ Учредителей по оплате УК</v>
      </c>
      <c r="K107" s="1">
        <f t="shared" ref="K107" si="32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</row>
    <row r="108" spans="2:28" x14ac:dyDescent="0.3">
      <c r="B108" s="26">
        <f t="shared" si="14"/>
        <v>0</v>
      </c>
      <c r="E108" s="3" t="s">
        <v>348</v>
      </c>
      <c r="J108" s="1" t="str">
        <f t="shared" ref="J108" si="33">IF(G108&lt;&gt;"",G108,IF(F108&lt;&gt;"",F108,E108))</f>
        <v>ДЗ Инвестора по оплате доли УК</v>
      </c>
      <c r="K108" s="1">
        <f t="shared" ref="K108" si="34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</row>
    <row r="109" spans="2:28" x14ac:dyDescent="0.3">
      <c r="B109" s="26">
        <f t="shared" si="14"/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8"/>
        <v>Объявление УК</v>
      </c>
      <c r="K109" s="1">
        <f t="shared" si="29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</row>
    <row r="110" spans="2:28" x14ac:dyDescent="0.3">
      <c r="B110" s="26">
        <f t="shared" si="14"/>
        <v>0</v>
      </c>
      <c r="J110" s="1">
        <f t="shared" si="28"/>
        <v>0</v>
      </c>
      <c r="K110" s="1">
        <f t="shared" si="29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</row>
    <row r="111" spans="2:28" x14ac:dyDescent="0.3">
      <c r="B111" s="26">
        <f t="shared" si="14"/>
        <v>0</v>
      </c>
      <c r="E111" s="3" t="s">
        <v>192</v>
      </c>
      <c r="J111" s="1" t="str">
        <f t="shared" si="28"/>
        <v>Собственный капитал</v>
      </c>
      <c r="K111" s="1">
        <f t="shared" si="29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</row>
    <row r="112" spans="2:28" x14ac:dyDescent="0.3">
      <c r="B112" s="26">
        <f t="shared" si="14"/>
        <v>0</v>
      </c>
      <c r="E112" s="1" t="str">
        <f>Items!$E$111</f>
        <v>Собственный капитал</v>
      </c>
      <c r="F112" s="3" t="s">
        <v>330</v>
      </c>
      <c r="J112" s="1" t="str">
        <f t="shared" si="28"/>
        <v>УК</v>
      </c>
      <c r="K112" s="1">
        <f t="shared" si="29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</row>
    <row r="113" spans="2:28" x14ac:dyDescent="0.3">
      <c r="B113" s="26">
        <f t="shared" si="14"/>
        <v>0</v>
      </c>
      <c r="E113" s="1" t="str">
        <f>Items!$E$111</f>
        <v>Собственный капитал</v>
      </c>
      <c r="F113" s="3" t="s">
        <v>347</v>
      </c>
      <c r="J113" s="1" t="str">
        <f t="shared" si="28"/>
        <v>Доля Инвестора</v>
      </c>
      <c r="K113" s="1">
        <f t="shared" si="29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</row>
    <row r="114" spans="2:28" x14ac:dyDescent="0.3">
      <c r="B114" s="26">
        <f t="shared" si="14"/>
        <v>0</v>
      </c>
      <c r="E114" s="1" t="str">
        <f>Items!$E$111</f>
        <v>Собственный капитал</v>
      </c>
      <c r="F114" s="3" t="s">
        <v>331</v>
      </c>
      <c r="J114" s="1" t="str">
        <f t="shared" si="28"/>
        <v>Нераспределенная прибыль</v>
      </c>
      <c r="K114" s="1">
        <f t="shared" si="29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</row>
    <row r="115" spans="2:28" x14ac:dyDescent="0.3">
      <c r="B115" s="26">
        <f t="shared" si="14"/>
        <v>0</v>
      </c>
      <c r="J115" s="1">
        <f t="shared" si="28"/>
        <v>0</v>
      </c>
      <c r="K115" s="1">
        <f t="shared" si="29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</row>
    <row r="116" spans="2:28" x14ac:dyDescent="0.3">
      <c r="B116" s="26">
        <f t="shared" si="14"/>
        <v>0</v>
      </c>
      <c r="J116" s="1">
        <f t="shared" si="28"/>
        <v>0</v>
      </c>
      <c r="K116" s="1">
        <f t="shared" si="29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</row>
    <row r="117" spans="2:28" x14ac:dyDescent="0.3">
      <c r="B117" s="26">
        <f t="shared" si="14"/>
        <v>0</v>
      </c>
      <c r="J117" s="1">
        <f t="shared" ref="J117:J164" si="35">IF(G117&lt;&gt;"",G117,IF(F117&lt;&gt;"",F117,E117))</f>
        <v>0</v>
      </c>
      <c r="K117" s="1">
        <f t="shared" ref="K117:K164" si="36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</row>
    <row r="118" spans="2:28" x14ac:dyDescent="0.3">
      <c r="B118" s="26">
        <f t="shared" si="14"/>
        <v>0</v>
      </c>
      <c r="J118" s="1">
        <f t="shared" si="35"/>
        <v>0</v>
      </c>
      <c r="K118" s="1">
        <f t="shared" si="36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</row>
    <row r="119" spans="2:28" x14ac:dyDescent="0.3">
      <c r="B119" s="26">
        <f t="shared" ref="B119:B169" si="37"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35"/>
        <v>0</v>
      </c>
      <c r="K119" s="1">
        <f t="shared" si="36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</row>
    <row r="120" spans="2:28" x14ac:dyDescent="0.3">
      <c r="B120" s="26">
        <f t="shared" si="37"/>
        <v>0</v>
      </c>
      <c r="J120" s="1">
        <f t="shared" si="35"/>
        <v>0</v>
      </c>
      <c r="K120" s="1">
        <f t="shared" si="36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</row>
    <row r="121" spans="2:28" x14ac:dyDescent="0.3">
      <c r="B121" s="26">
        <f t="shared" si="37"/>
        <v>0</v>
      </c>
      <c r="J121" s="1">
        <f t="shared" si="35"/>
        <v>0</v>
      </c>
      <c r="K121" s="1">
        <f t="shared" si="36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</row>
    <row r="122" spans="2:28" x14ac:dyDescent="0.3">
      <c r="B122" s="26">
        <f t="shared" si="37"/>
        <v>0</v>
      </c>
      <c r="J122" s="1">
        <f t="shared" si="35"/>
        <v>0</v>
      </c>
      <c r="K122" s="1">
        <f t="shared" si="36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</row>
    <row r="123" spans="2:28" x14ac:dyDescent="0.3">
      <c r="B123" s="26">
        <f t="shared" si="37"/>
        <v>0</v>
      </c>
      <c r="J123" s="1">
        <f t="shared" si="35"/>
        <v>0</v>
      </c>
      <c r="K123" s="1">
        <f t="shared" si="36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</row>
    <row r="124" spans="2:28" x14ac:dyDescent="0.3">
      <c r="B124" s="26">
        <f t="shared" si="37"/>
        <v>0</v>
      </c>
      <c r="J124" s="1">
        <f t="shared" si="35"/>
        <v>0</v>
      </c>
      <c r="K124" s="1">
        <f t="shared" si="36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</row>
    <row r="125" spans="2:28" x14ac:dyDescent="0.3">
      <c r="B125" s="26">
        <f t="shared" si="37"/>
        <v>0</v>
      </c>
      <c r="J125" s="1">
        <f t="shared" si="35"/>
        <v>0</v>
      </c>
      <c r="K125" s="1">
        <f t="shared" si="36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</row>
    <row r="126" spans="2:28" x14ac:dyDescent="0.3">
      <c r="B126" s="26">
        <f t="shared" si="37"/>
        <v>0</v>
      </c>
      <c r="J126" s="1">
        <f t="shared" si="35"/>
        <v>0</v>
      </c>
      <c r="K126" s="1">
        <f t="shared" si="36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</row>
    <row r="127" spans="2:28" x14ac:dyDescent="0.3">
      <c r="B127" s="26">
        <f t="shared" si="37"/>
        <v>0</v>
      </c>
      <c r="J127" s="1">
        <f t="shared" si="35"/>
        <v>0</v>
      </c>
      <c r="K127" s="1">
        <f t="shared" si="36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</row>
    <row r="128" spans="2:28" x14ac:dyDescent="0.3">
      <c r="B128" s="26">
        <f t="shared" si="37"/>
        <v>0</v>
      </c>
      <c r="J128" s="1">
        <f t="shared" si="35"/>
        <v>0</v>
      </c>
      <c r="K128" s="1">
        <f t="shared" si="36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</row>
    <row r="129" spans="2:28" x14ac:dyDescent="0.3">
      <c r="B129" s="26">
        <f t="shared" si="37"/>
        <v>0</v>
      </c>
      <c r="J129" s="1">
        <f t="shared" si="35"/>
        <v>0</v>
      </c>
      <c r="K129" s="1">
        <f t="shared" si="36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</row>
    <row r="130" spans="2:28" x14ac:dyDescent="0.3">
      <c r="B130" s="26">
        <f t="shared" si="37"/>
        <v>0</v>
      </c>
      <c r="J130" s="1">
        <f t="shared" si="35"/>
        <v>0</v>
      </c>
      <c r="K130" s="1">
        <f t="shared" si="36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</row>
    <row r="131" spans="2:28" x14ac:dyDescent="0.3">
      <c r="B131" s="26">
        <f t="shared" si="37"/>
        <v>0</v>
      </c>
      <c r="J131" s="1">
        <f t="shared" si="35"/>
        <v>0</v>
      </c>
      <c r="K131" s="1">
        <f t="shared" si="36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</row>
    <row r="132" spans="2:28" x14ac:dyDescent="0.3">
      <c r="B132" s="26">
        <f t="shared" si="37"/>
        <v>0</v>
      </c>
      <c r="J132" s="1">
        <f t="shared" si="35"/>
        <v>0</v>
      </c>
      <c r="K132" s="1">
        <f t="shared" si="36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</row>
    <row r="133" spans="2:28" x14ac:dyDescent="0.3">
      <c r="B133" s="26">
        <f t="shared" si="37"/>
        <v>0</v>
      </c>
      <c r="J133" s="1">
        <f t="shared" si="35"/>
        <v>0</v>
      </c>
      <c r="K133" s="1">
        <f t="shared" si="36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</row>
    <row r="134" spans="2:28" x14ac:dyDescent="0.3">
      <c r="B134" s="26">
        <f t="shared" si="37"/>
        <v>0</v>
      </c>
      <c r="J134" s="1">
        <f t="shared" si="35"/>
        <v>0</v>
      </c>
      <c r="K134" s="1">
        <f t="shared" si="36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</row>
    <row r="135" spans="2:28" x14ac:dyDescent="0.3">
      <c r="B135" s="26">
        <f t="shared" si="37"/>
        <v>0</v>
      </c>
      <c r="J135" s="1">
        <f t="shared" si="35"/>
        <v>0</v>
      </c>
      <c r="K135" s="1">
        <f t="shared" si="36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</row>
    <row r="136" spans="2:28" x14ac:dyDescent="0.3">
      <c r="B136" s="26">
        <f t="shared" si="37"/>
        <v>0</v>
      </c>
      <c r="J136" s="1">
        <f t="shared" si="35"/>
        <v>0</v>
      </c>
      <c r="K136" s="1">
        <f t="shared" si="36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</row>
    <row r="137" spans="2:28" x14ac:dyDescent="0.3">
      <c r="B137" s="26">
        <f t="shared" si="37"/>
        <v>0</v>
      </c>
      <c r="J137" s="1">
        <f t="shared" si="35"/>
        <v>0</v>
      </c>
      <c r="K137" s="1">
        <f t="shared" si="36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</row>
    <row r="138" spans="2:28" x14ac:dyDescent="0.3">
      <c r="B138" s="26">
        <f t="shared" si="37"/>
        <v>0</v>
      </c>
      <c r="J138" s="1">
        <f t="shared" si="35"/>
        <v>0</v>
      </c>
      <c r="K138" s="1">
        <f t="shared" si="36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</row>
    <row r="139" spans="2:28" x14ac:dyDescent="0.3">
      <c r="B139" s="26">
        <f t="shared" si="37"/>
        <v>0</v>
      </c>
      <c r="J139" s="1">
        <f t="shared" si="35"/>
        <v>0</v>
      </c>
      <c r="K139" s="1">
        <f t="shared" si="36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</row>
    <row r="140" spans="2:28" x14ac:dyDescent="0.3">
      <c r="B140" s="26">
        <f t="shared" si="37"/>
        <v>0</v>
      </c>
      <c r="J140" s="1">
        <f t="shared" si="35"/>
        <v>0</v>
      </c>
      <c r="K140" s="1">
        <f t="shared" si="36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</row>
    <row r="141" spans="2:28" x14ac:dyDescent="0.3">
      <c r="B141" s="26">
        <f t="shared" si="37"/>
        <v>0</v>
      </c>
      <c r="J141" s="1">
        <f t="shared" si="35"/>
        <v>0</v>
      </c>
      <c r="K141" s="1">
        <f t="shared" si="36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</row>
    <row r="142" spans="2:28" x14ac:dyDescent="0.3">
      <c r="B142" s="26">
        <f t="shared" si="37"/>
        <v>0</v>
      </c>
      <c r="J142" s="1">
        <f t="shared" si="35"/>
        <v>0</v>
      </c>
      <c r="K142" s="1">
        <f t="shared" si="36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</row>
    <row r="143" spans="2:28" x14ac:dyDescent="0.3">
      <c r="B143" s="26">
        <f t="shared" si="37"/>
        <v>0</v>
      </c>
      <c r="J143" s="1">
        <f t="shared" si="35"/>
        <v>0</v>
      </c>
      <c r="K143" s="1">
        <f t="shared" si="36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</row>
    <row r="144" spans="2:28" x14ac:dyDescent="0.3">
      <c r="B144" s="26">
        <f t="shared" si="37"/>
        <v>0</v>
      </c>
      <c r="J144" s="1">
        <f t="shared" si="35"/>
        <v>0</v>
      </c>
      <c r="K144" s="1">
        <f t="shared" si="36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</row>
    <row r="145" spans="2:28" x14ac:dyDescent="0.3">
      <c r="B145" s="26">
        <f t="shared" si="37"/>
        <v>0</v>
      </c>
      <c r="J145" s="1">
        <f t="shared" si="35"/>
        <v>0</v>
      </c>
      <c r="K145" s="1">
        <f t="shared" si="36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</row>
    <row r="146" spans="2:28" x14ac:dyDescent="0.3">
      <c r="B146" s="26">
        <f t="shared" si="37"/>
        <v>0</v>
      </c>
      <c r="J146" s="1">
        <f t="shared" si="35"/>
        <v>0</v>
      </c>
      <c r="K146" s="1">
        <f t="shared" si="36"/>
        <v>0</v>
      </c>
      <c r="L146" s="6"/>
      <c r="M146" s="3" t="s">
        <v>276</v>
      </c>
      <c r="R146" s="1" t="str">
        <f t="shared" ref="R146" si="38">IF(O146&lt;&gt;"",O146,IF(N146&lt;&gt;"",N146,M146))</f>
        <v>Операционный денежный поток</v>
      </c>
      <c r="S146" s="1">
        <f t="shared" ref="S146" si="39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40">IF(W146&lt;&gt;"",W146,IF(V146&lt;&gt;"",V146,U146))</f>
        <v>Операционная прибыль (EBITDA)</v>
      </c>
      <c r="AA146" s="1">
        <f t="shared" ref="AA146" si="41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 t="shared" si="37"/>
        <v>0</v>
      </c>
      <c r="E147" s="3" t="s">
        <v>277</v>
      </c>
      <c r="G147" s="6"/>
      <c r="H147" s="1" t="str">
        <f>dbP!$Y$2</f>
        <v>Y</v>
      </c>
      <c r="J147" s="1" t="str">
        <f t="shared" si="35"/>
        <v>Капитальные затраты</v>
      </c>
      <c r="K147" s="1">
        <f t="shared" si="36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42">IF(O147&lt;&gt;"",O147,IF(N147&lt;&gt;"",N147,M147))</f>
        <v>Оплата капзатрат</v>
      </c>
      <c r="S147" s="1">
        <f t="shared" ref="S147:S155" si="43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40"/>
        <v>Амортизация</v>
      </c>
    </row>
    <row r="148" spans="2:28" x14ac:dyDescent="0.3">
      <c r="B148" s="26">
        <f t="shared" si="37"/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J148" s="1" t="str">
        <f t="shared" si="35"/>
        <v>Основные средства - тип - 1</v>
      </c>
      <c r="K148" s="1">
        <f t="shared" si="36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2"/>
        <v>Основные средства - тип - 1</v>
      </c>
      <c r="S148" s="1">
        <f t="shared" si="43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4">IF(W148&lt;&gt;"",W148,IF(V148&lt;&gt;"",V148,U148))</f>
        <v>Основные средства - тип - 1</v>
      </c>
      <c r="AA148" s="1">
        <f t="shared" ref="AA148:AA151" si="45">IF(OR(Z148=0,Z148=""),0,IF(AND(V148&lt;&gt;"",W148=""),IF(COUNTIFS(U:U,U148,V:V,V148,W:W,"")=1,0,1),IF(COUNTIF(Z:Z,Z148)=1,0,1)))</f>
        <v>0</v>
      </c>
      <c r="AB148" s="1" t="str">
        <f>Items!$AB$19</f>
        <v>PL(-)</v>
      </c>
    </row>
    <row r="149" spans="2:28" x14ac:dyDescent="0.3">
      <c r="B149" s="26">
        <f t="shared" si="37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J149" s="1" t="str">
        <f t="shared" si="35"/>
        <v>Капзатраты - тип - 1 - 1</v>
      </c>
      <c r="K149" s="1">
        <f t="shared" si="36"/>
        <v>1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2"/>
        <v>Капзатраты - тип - 1 - 1</v>
      </c>
      <c r="S149" s="1">
        <f t="shared" si="43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4"/>
        <v>Основные средства - тип - 2</v>
      </c>
      <c r="AA149" s="1">
        <f t="shared" si="45"/>
        <v>0</v>
      </c>
      <c r="AB149" s="1" t="str">
        <f>Items!$AB$19</f>
        <v>PL(-)</v>
      </c>
    </row>
    <row r="150" spans="2:28" x14ac:dyDescent="0.3">
      <c r="B150" s="26">
        <f t="shared" si="37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J150" s="1" t="str">
        <f t="shared" si="35"/>
        <v>Капзатраты - тип - 1 - 2</v>
      </c>
      <c r="K150" s="1">
        <f t="shared" si="36"/>
        <v>1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2"/>
        <v>Капзатраты - тип - 1 - 2</v>
      </c>
      <c r="S150" s="1">
        <f t="shared" si="43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4"/>
        <v>Основные средства - тип - 3</v>
      </c>
      <c r="AA150" s="1">
        <f t="shared" si="45"/>
        <v>0</v>
      </c>
      <c r="AB150" s="1" t="str">
        <f>Items!$AB$19</f>
        <v>PL(-)</v>
      </c>
    </row>
    <row r="151" spans="2:28" x14ac:dyDescent="0.3">
      <c r="B151" s="26">
        <f t="shared" si="37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J151" s="1" t="str">
        <f t="shared" si="35"/>
        <v>Капзатраты - тип - 1 - 3</v>
      </c>
      <c r="K151" s="1">
        <f t="shared" si="36"/>
        <v>1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2"/>
        <v>Капзатраты - тип - 1 - 3</v>
      </c>
      <c r="S151" s="1">
        <f t="shared" si="43"/>
        <v>0</v>
      </c>
      <c r="T151" s="6" t="str">
        <f>Items!$T$19</f>
        <v>CF(-)</v>
      </c>
      <c r="U151" s="3" t="s">
        <v>328</v>
      </c>
      <c r="Z151" s="1" t="str">
        <f t="shared" si="44"/>
        <v>Прибыль по основной деятельности (EBIT)</v>
      </c>
      <c r="AA151" s="1">
        <f t="shared" si="45"/>
        <v>0</v>
      </c>
      <c r="AB151" s="1" t="str">
        <f>Items!$AB$81</f>
        <v>PL</v>
      </c>
    </row>
    <row r="152" spans="2:28" x14ac:dyDescent="0.3">
      <c r="B152" s="26">
        <f t="shared" si="37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J152" s="1" t="str">
        <f t="shared" si="35"/>
        <v>Капзатраты - тип - 1 - 4</v>
      </c>
      <c r="K152" s="1">
        <f t="shared" si="36"/>
        <v>1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2"/>
        <v>Капзатраты - тип - 1 - 4</v>
      </c>
      <c r="S152" s="1">
        <f t="shared" si="43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46">IF(W152&lt;&gt;"",W152,IF(V152&lt;&gt;"",V152,U152))</f>
        <v>Начисление %%</v>
      </c>
      <c r="AA152" s="1">
        <f t="shared" ref="AA152" si="47">IF(OR(Z152=0,Z152=""),0,IF(AND(V152&lt;&gt;"",W152=""),IF(COUNTIFS(U:U,U152,V:V,V152,W:W,"")=1,0,1),IF(COUNTIF(Z:Z,Z152)=1,0,1)))</f>
        <v>0</v>
      </c>
    </row>
    <row r="153" spans="2:28" x14ac:dyDescent="0.3">
      <c r="B153" s="26">
        <f t="shared" si="37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J153" s="1" t="str">
        <f t="shared" si="35"/>
        <v>Капзатраты - тип - 1 - 5</v>
      </c>
      <c r="K153" s="1">
        <f t="shared" si="36"/>
        <v>1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2"/>
        <v>Капзатраты - тип - 1 - 5</v>
      </c>
      <c r="S153" s="1">
        <f t="shared" si="43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6" si="48">IF(W153&lt;&gt;"",W153,IF(V153&lt;&gt;"",V153,U153))</f>
        <v>%% по кредитам</v>
      </c>
      <c r="AA153" s="1">
        <f t="shared" ref="AA153:AA156" si="49">IF(OR(Z153=0,Z153=""),0,IF(AND(V153&lt;&gt;"",W153=""),IF(COUNTIFS(U:U,U153,V:V,V153,W:W,"")=1,0,1),IF(COUNTIF(Z:Z,Z153)=1,0,1)))</f>
        <v>0</v>
      </c>
      <c r="AB153" s="1" t="str">
        <f>Items!$AB$19</f>
        <v>PL(-)</v>
      </c>
    </row>
    <row r="154" spans="2:28" x14ac:dyDescent="0.3">
      <c r="B154" s="26">
        <f t="shared" si="37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J154" s="1" t="str">
        <f t="shared" si="35"/>
        <v>Капзатраты - тип - 1 - 6</v>
      </c>
      <c r="K154" s="1">
        <f t="shared" si="36"/>
        <v>1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2"/>
        <v>Капзатраты - тип - 1 - 6</v>
      </c>
      <c r="S154" s="1">
        <f t="shared" si="43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48"/>
        <v>%% по займам</v>
      </c>
      <c r="AA154" s="1">
        <f t="shared" si="49"/>
        <v>0</v>
      </c>
      <c r="AB154" s="1" t="str">
        <f>Items!$AB$19</f>
        <v>PL(-)</v>
      </c>
    </row>
    <row r="155" spans="2:28" x14ac:dyDescent="0.3">
      <c r="B155" s="26">
        <f t="shared" si="37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J155" s="1" t="str">
        <f t="shared" si="35"/>
        <v>Капзатраты - тип - 1 - 7</v>
      </c>
      <c r="K155" s="1">
        <f t="shared" si="36"/>
        <v>1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2"/>
        <v>Капзатраты - тип - 1 - 7</v>
      </c>
      <c r="S155" s="1">
        <f t="shared" si="43"/>
        <v>0</v>
      </c>
      <c r="T155" s="6" t="str">
        <f>Items!$T$19</f>
        <v>CF(-)</v>
      </c>
      <c r="U155" s="3" t="s">
        <v>358</v>
      </c>
      <c r="Z155" s="1" t="str">
        <f t="shared" si="48"/>
        <v>Прибыль до начисления налога на прибыль (EBT)</v>
      </c>
      <c r="AA155" s="1">
        <f t="shared" si="49"/>
        <v>0</v>
      </c>
      <c r="AB155" s="1" t="str">
        <f>Items!$AB$81</f>
        <v>PL</v>
      </c>
    </row>
    <row r="156" spans="2:28" x14ac:dyDescent="0.3">
      <c r="B156" s="26">
        <f t="shared" si="37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J156" s="1" t="str">
        <f t="shared" si="35"/>
        <v>Капзатраты - тип - 1 - 8</v>
      </c>
      <c r="K156" s="1">
        <f t="shared" si="36"/>
        <v>1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  <c r="U156" s="3" t="s">
        <v>371</v>
      </c>
      <c r="X156" s="1" t="str">
        <f>dbP!$Y$2</f>
        <v>Y</v>
      </c>
      <c r="Z156" s="1" t="str">
        <f t="shared" si="48"/>
        <v>Прочие доходы</v>
      </c>
      <c r="AA156" s="1">
        <f t="shared" si="49"/>
        <v>0</v>
      </c>
    </row>
    <row r="157" spans="2:28" x14ac:dyDescent="0.3">
      <c r="B157" s="26">
        <f t="shared" si="37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J157" s="1" t="str">
        <f t="shared" si="35"/>
        <v>Капзатраты - тип - 1 - 9</v>
      </c>
      <c r="K157" s="1">
        <f t="shared" si="36"/>
        <v>1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  <c r="U157" s="1" t="str">
        <f>Items!$U$156</f>
        <v>Прочие доходы</v>
      </c>
      <c r="V157" s="3" t="s">
        <v>372</v>
      </c>
      <c r="W157" s="1" t="str">
        <f>Items!$V$157</f>
        <v>%% по финвложениям</v>
      </c>
      <c r="X157" s="1" t="str">
        <f>dbP!$Y$2</f>
        <v>Y</v>
      </c>
      <c r="Z157" s="1" t="str">
        <f t="shared" ref="Z157:Z159" si="52">IF(W157&lt;&gt;"",W157,IF(V157&lt;&gt;"",V157,U157))</f>
        <v>%% по финвложениям</v>
      </c>
      <c r="AA157" s="1">
        <f t="shared" ref="AA157:AA159" si="53">IF(OR(Z157=0,Z157=""),0,IF(AND(V157&lt;&gt;"",W157=""),IF(COUNTIFS(U:U,U157,V:V,V157,W:W,"")=1,0,1),IF(COUNTIF(Z:Z,Z157)=1,0,1)))</f>
        <v>0</v>
      </c>
      <c r="AB157" s="6" t="str">
        <f>Items!$AB$11</f>
        <v>PL(+)</v>
      </c>
    </row>
    <row r="158" spans="2:28" x14ac:dyDescent="0.3">
      <c r="B158" s="26">
        <f t="shared" si="37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J158" s="1" t="str">
        <f t="shared" si="35"/>
        <v>Капзатраты - тип - 1 - 10</v>
      </c>
      <c r="K158" s="1">
        <f t="shared" si="36"/>
        <v>1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  <c r="U158" s="1" t="str">
        <f>Items!$U$156</f>
        <v>Прочие доходы</v>
      </c>
      <c r="V158" s="3" t="s">
        <v>373</v>
      </c>
      <c r="W158" s="1" t="str">
        <f>Items!$V$158</f>
        <v>доходы от продажи внереализационных активов</v>
      </c>
      <c r="X158" s="1" t="str">
        <f>dbP!$Y$2</f>
        <v>Y</v>
      </c>
      <c r="Z158" s="1" t="str">
        <f t="shared" si="52"/>
        <v>доходы от продажи внереализационных активов</v>
      </c>
      <c r="AA158" s="1">
        <f t="shared" si="53"/>
        <v>0</v>
      </c>
      <c r="AB158" s="6" t="str">
        <f>Items!$AB$11</f>
        <v>PL(+)</v>
      </c>
    </row>
    <row r="159" spans="2:28" x14ac:dyDescent="0.3">
      <c r="B159" s="26">
        <f t="shared" si="37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J159" s="1" t="str">
        <f t="shared" si="35"/>
        <v>Капзатраты - тип - 1 - 11</v>
      </c>
      <c r="K159" s="1">
        <f t="shared" si="36"/>
        <v>1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  <c r="U159" s="3" t="s">
        <v>376</v>
      </c>
      <c r="X159" s="1" t="str">
        <f>dbP!$AA$2</f>
        <v>AA</v>
      </c>
      <c r="Z159" s="1" t="str">
        <f t="shared" si="52"/>
        <v>Прочие расходы</v>
      </c>
      <c r="AA159" s="1">
        <f t="shared" si="53"/>
        <v>0</v>
      </c>
    </row>
    <row r="160" spans="2:28" x14ac:dyDescent="0.3">
      <c r="B160" s="26">
        <f t="shared" si="37"/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J160" s="1" t="str">
        <f t="shared" si="35"/>
        <v>Основные средства - тип - 2</v>
      </c>
      <c r="K160" s="1">
        <f t="shared" si="36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  <c r="U160" s="1" t="str">
        <f>Items!$U$159</f>
        <v>Прочие расходы</v>
      </c>
      <c r="V160" s="3" t="s">
        <v>377</v>
      </c>
      <c r="W160" s="1" t="str">
        <f>Items!$V$160</f>
        <v>Прочий расход-1</v>
      </c>
      <c r="X160" s="1" t="str">
        <f>dbP!$AA$2</f>
        <v>AA</v>
      </c>
      <c r="Z160" s="1" t="str">
        <f t="shared" ref="Z160:Z162" si="54">IF(W160&lt;&gt;"",W160,IF(V160&lt;&gt;"",V160,U160))</f>
        <v>Прочий расход-1</v>
      </c>
      <c r="AA160" s="1">
        <f t="shared" ref="AA160:AA162" si="55">IF(OR(Z160=0,Z160=""),0,IF(AND(V160&lt;&gt;"",W160=""),IF(COUNTIFS(U:U,U160,V:V,V160,W:W,"")=1,0,1),IF(COUNTIF(Z:Z,Z160)=1,0,1)))</f>
        <v>0</v>
      </c>
      <c r="AB160" s="1" t="str">
        <f>Items!$AB$19</f>
        <v>PL(-)</v>
      </c>
    </row>
    <row r="161" spans="2:28" x14ac:dyDescent="0.3">
      <c r="B161" s="26">
        <f t="shared" si="37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J161" s="1" t="str">
        <f t="shared" si="35"/>
        <v>Капзатраты - тип - 2 - 1</v>
      </c>
      <c r="K161" s="1">
        <f t="shared" si="36"/>
        <v>1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  <c r="U161" s="1" t="str">
        <f>Items!$U$159</f>
        <v>Прочие расходы</v>
      </c>
      <c r="V161" s="3" t="s">
        <v>378</v>
      </c>
      <c r="W161" s="1" t="str">
        <f>Items!$V$161</f>
        <v>Прочий расход-2</v>
      </c>
      <c r="X161" s="1" t="str">
        <f>dbP!$AA$2</f>
        <v>AA</v>
      </c>
      <c r="Z161" s="1" t="str">
        <f t="shared" si="54"/>
        <v>Прочий расход-2</v>
      </c>
      <c r="AA161" s="1">
        <f t="shared" si="55"/>
        <v>0</v>
      </c>
      <c r="AB161" s="1" t="str">
        <f>Items!$AB$19</f>
        <v>PL(-)</v>
      </c>
    </row>
    <row r="162" spans="2:28" x14ac:dyDescent="0.3">
      <c r="B162" s="26">
        <f t="shared" si="37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J162" s="1" t="str">
        <f t="shared" si="35"/>
        <v>Капзатраты - тип - 2 - 2</v>
      </c>
      <c r="K162" s="1">
        <f t="shared" si="36"/>
        <v>1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  <c r="U162" s="3" t="s">
        <v>379</v>
      </c>
      <c r="X162" s="1" t="str">
        <f>dbP!$AA$2</f>
        <v>AA</v>
      </c>
      <c r="Z162" s="1" t="str">
        <f t="shared" si="54"/>
        <v>Налог на прибыль</v>
      </c>
      <c r="AA162" s="1">
        <f t="shared" si="55"/>
        <v>0</v>
      </c>
      <c r="AB162" s="1" t="str">
        <f>Items!$AB$19</f>
        <v>PL(-)</v>
      </c>
    </row>
    <row r="163" spans="2:28" x14ac:dyDescent="0.3">
      <c r="B163" s="26">
        <f t="shared" si="37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J163" s="1" t="str">
        <f t="shared" si="35"/>
        <v>Капзатраты - тип - 2 - 3</v>
      </c>
      <c r="K163" s="1">
        <f t="shared" si="36"/>
        <v>1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  <c r="U163" s="1" t="str">
        <f>Items!$U$162</f>
        <v>Налог на прибыль</v>
      </c>
      <c r="V163" s="3" t="s">
        <v>380</v>
      </c>
      <c r="W163" s="1" t="str">
        <f>Items!$V$163</f>
        <v>Ставка налога на прибыль</v>
      </c>
      <c r="Z163" s="1" t="str">
        <f t="shared" ref="Z163:Z164" si="56">IF(W163&lt;&gt;"",W163,IF(V163&lt;&gt;"",V163,U163))</f>
        <v>Ставка налога на прибыль</v>
      </c>
      <c r="AA163" s="1">
        <f t="shared" ref="AA163:AA164" si="57">IF(OR(Z163=0,Z163=""),0,IF(AND(V163&lt;&gt;"",W163=""),IF(COUNTIFS(U:U,U163,V:V,V163,W:W,"")=1,0,1),IF(COUNTIF(Z:Z,Z163)=1,0,1)))</f>
        <v>0</v>
      </c>
    </row>
    <row r="164" spans="2:28" x14ac:dyDescent="0.3">
      <c r="B164" s="26">
        <f t="shared" si="37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J164" s="1" t="str">
        <f t="shared" si="35"/>
        <v>Капзатраты - тип - 2 - 4</v>
      </c>
      <c r="K164" s="1">
        <f t="shared" si="36"/>
        <v>1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  <c r="U164" s="3" t="s">
        <v>381</v>
      </c>
      <c r="Z164" s="1" t="str">
        <f t="shared" si="56"/>
        <v>Чистая прибыль</v>
      </c>
      <c r="AA164" s="1">
        <f t="shared" si="57"/>
        <v>0</v>
      </c>
      <c r="AB164" s="1" t="str">
        <f>Items!$AB$81</f>
        <v>PL</v>
      </c>
    </row>
    <row r="165" spans="2:28" x14ac:dyDescent="0.3">
      <c r="B165" s="26">
        <f t="shared" si="37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J165" s="1" t="str">
        <f t="shared" ref="J165:J228" si="58">IF(G165&lt;&gt;"",G165,IF(F165&lt;&gt;"",F165,E165))</f>
        <v>Капзатраты - тип - 2 - 5</v>
      </c>
      <c r="K165" s="1">
        <f t="shared" ref="K165:K189" si="59">IF(OR(J165=0,J165=""),0,IF(AND(F165&lt;&gt;"",G165=""),IF(COUNTIFS(E:E,E165,F:F,F165,G:G,"")=1,0,1),IF(COUNTIF(J:J,J165)=1,0,1)))</f>
        <v>1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</row>
    <row r="166" spans="2:28" x14ac:dyDescent="0.3">
      <c r="B166" s="26">
        <f t="shared" si="37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J166" s="1" t="str">
        <f t="shared" si="58"/>
        <v>Капзатраты - тип - 2 - 6</v>
      </c>
      <c r="K166" s="1">
        <f t="shared" si="59"/>
        <v>1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</row>
    <row r="167" spans="2:28" x14ac:dyDescent="0.3">
      <c r="B167" s="26">
        <f t="shared" si="37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J167" s="1" t="str">
        <f t="shared" si="58"/>
        <v>Капзатраты - тип - 2 - 7</v>
      </c>
      <c r="K167" s="1">
        <f t="shared" si="59"/>
        <v>1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</row>
    <row r="168" spans="2:28" x14ac:dyDescent="0.3">
      <c r="B168" s="26">
        <f t="shared" si="37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J168" s="1" t="str">
        <f t="shared" si="58"/>
        <v>Капзатраты - тип - 2 - 8</v>
      </c>
      <c r="K168" s="1">
        <f t="shared" si="59"/>
        <v>1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</row>
    <row r="169" spans="2:28" x14ac:dyDescent="0.3">
      <c r="B169" s="26">
        <f t="shared" si="37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J169" s="1" t="str">
        <f t="shared" si="58"/>
        <v>Капзатраты - тип - 2 - 9</v>
      </c>
      <c r="K169" s="1">
        <f t="shared" si="59"/>
        <v>1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</row>
    <row r="170" spans="2:28" x14ac:dyDescent="0.3">
      <c r="B170" s="26">
        <f t="shared" ref="B170:B233" si="60">IFERROR(IF(AND(J170=0,R170=0,Z170=0),0,IF(OR(COUNTIF(M:M,E170)&lt;&gt;0,COUNTIF(U:U,E170)&lt;&gt;0),1,IF(OR(COUNTIF(E:E,M170)&lt;&gt;0,COUNTIF(U:U,M170)&lt;&gt;0),2,IF(OR(COUNTIF(E:E,U170)&lt;&gt;0,COUNTIF(M:M,U170)&lt;&gt;0),3,0)))),1)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J170" s="1" t="str">
        <f t="shared" si="58"/>
        <v>Капзатраты - тип - 2 - 10</v>
      </c>
      <c r="K170" s="1">
        <f t="shared" si="59"/>
        <v>1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</row>
    <row r="171" spans="2:28" x14ac:dyDescent="0.3">
      <c r="B171" s="26">
        <f t="shared" si="60"/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J171" s="1" t="str">
        <f t="shared" si="58"/>
        <v>Основные средства - тип - 3</v>
      </c>
      <c r="K171" s="1">
        <f t="shared" si="59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</row>
    <row r="172" spans="2:28" x14ac:dyDescent="0.3">
      <c r="B172" s="26">
        <f t="shared" si="60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J172" s="1" t="str">
        <f t="shared" si="58"/>
        <v>Капзатраты - тип - 3 - 1</v>
      </c>
      <c r="K172" s="1">
        <f t="shared" si="59"/>
        <v>1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</row>
    <row r="173" spans="2:28" x14ac:dyDescent="0.3">
      <c r="B173" s="26">
        <f t="shared" si="60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J173" s="1" t="str">
        <f t="shared" si="58"/>
        <v>Капзатраты - тип - 3 - 2</v>
      </c>
      <c r="K173" s="1">
        <f t="shared" si="59"/>
        <v>1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</row>
    <row r="174" spans="2:28" x14ac:dyDescent="0.3">
      <c r="B174" s="26">
        <f t="shared" si="60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J174" s="1" t="str">
        <f t="shared" si="58"/>
        <v>Капзатраты - тип - 3 - 3</v>
      </c>
      <c r="K174" s="1">
        <f t="shared" si="59"/>
        <v>1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</row>
    <row r="175" spans="2:28" x14ac:dyDescent="0.3">
      <c r="B175" s="26">
        <f t="shared" si="60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J175" s="1" t="str">
        <f t="shared" si="58"/>
        <v>Капзатраты - тип - 3 - 4</v>
      </c>
      <c r="K175" s="1">
        <f t="shared" si="59"/>
        <v>1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</row>
    <row r="176" spans="2:28" x14ac:dyDescent="0.3">
      <c r="B176" s="26">
        <f t="shared" si="60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J176" s="1" t="str">
        <f t="shared" si="58"/>
        <v>Капзатраты - тип - 3 - 5</v>
      </c>
      <c r="K176" s="1">
        <f t="shared" si="59"/>
        <v>1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</row>
    <row r="177" spans="2:20" x14ac:dyDescent="0.3">
      <c r="B177" s="26">
        <f t="shared" si="60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J177" s="1" t="str">
        <f t="shared" si="58"/>
        <v>Капзатраты - тип - 3 - 6</v>
      </c>
      <c r="K177" s="1">
        <f t="shared" si="59"/>
        <v>1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</row>
    <row r="178" spans="2:20" x14ac:dyDescent="0.3">
      <c r="B178" s="26">
        <f t="shared" si="60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J178" s="1" t="str">
        <f t="shared" si="58"/>
        <v>Капзатраты - тип - 3 - 7</v>
      </c>
      <c r="K178" s="1">
        <f t="shared" si="59"/>
        <v>1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</row>
    <row r="179" spans="2:20" x14ac:dyDescent="0.3">
      <c r="B179" s="26">
        <f t="shared" si="60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J179" s="1" t="str">
        <f t="shared" si="58"/>
        <v>Капзатраты - тип - 3 - 8</v>
      </c>
      <c r="K179" s="1">
        <f t="shared" si="59"/>
        <v>1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</row>
    <row r="180" spans="2:20" x14ac:dyDescent="0.3">
      <c r="B180" s="26">
        <f t="shared" si="60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J180" s="1" t="str">
        <f t="shared" si="58"/>
        <v>Капзатраты - тип - 3 - 9</v>
      </c>
      <c r="K180" s="1">
        <f t="shared" si="59"/>
        <v>1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</row>
    <row r="181" spans="2:20" x14ac:dyDescent="0.3">
      <c r="B181" s="26">
        <f t="shared" si="60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J181" s="1" t="str">
        <f t="shared" si="58"/>
        <v>Капзатраты - тип - 3 - 10</v>
      </c>
      <c r="K181" s="1">
        <f t="shared" si="59"/>
        <v>1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</row>
    <row r="182" spans="2:20" x14ac:dyDescent="0.3">
      <c r="B182" s="26">
        <f t="shared" si="60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J182" s="1" t="str">
        <f t="shared" si="58"/>
        <v>Капзатраты - тип - 3 - 11</v>
      </c>
      <c r="K182" s="1">
        <f t="shared" si="59"/>
        <v>1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</row>
    <row r="183" spans="2:20" x14ac:dyDescent="0.3">
      <c r="B183" s="26">
        <f t="shared" si="60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J183" s="1" t="str">
        <f t="shared" si="58"/>
        <v>Капзатраты - тип - 3 - 12</v>
      </c>
      <c r="K183" s="1">
        <f t="shared" si="59"/>
        <v>1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</row>
    <row r="184" spans="2:20" x14ac:dyDescent="0.3">
      <c r="B184" s="26">
        <f t="shared" si="60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J184" s="1" t="str">
        <f t="shared" si="58"/>
        <v>Капзатраты - тип - 3 - 13</v>
      </c>
      <c r="K184" s="1">
        <f t="shared" si="59"/>
        <v>1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</row>
    <row r="185" spans="2:20" x14ac:dyDescent="0.3">
      <c r="B185" s="26">
        <f t="shared" si="60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J185" s="1" t="str">
        <f t="shared" si="58"/>
        <v>Капзатраты - тип - 3 - 14</v>
      </c>
      <c r="K185" s="1">
        <f t="shared" si="59"/>
        <v>1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</row>
    <row r="186" spans="2:20" x14ac:dyDescent="0.3">
      <c r="B186" s="26">
        <f t="shared" si="60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J186" s="1" t="str">
        <f t="shared" si="58"/>
        <v>Капзатраты - тип - 3 - 15</v>
      </c>
      <c r="K186" s="1">
        <f t="shared" si="59"/>
        <v>1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</row>
    <row r="187" spans="2:20" x14ac:dyDescent="0.3">
      <c r="B187" s="26">
        <f t="shared" si="60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J187" s="1" t="str">
        <f t="shared" si="58"/>
        <v>Капзатраты - тип - 3 - 16</v>
      </c>
      <c r="K187" s="1">
        <f t="shared" si="59"/>
        <v>1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</row>
    <row r="188" spans="2:20" x14ac:dyDescent="0.3">
      <c r="B188" s="26">
        <f t="shared" si="60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J188" s="1" t="str">
        <f t="shared" si="58"/>
        <v>Капзатраты - тип - 3 - 17</v>
      </c>
      <c r="K188" s="1">
        <f t="shared" si="59"/>
        <v>1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</row>
    <row r="189" spans="2:20" x14ac:dyDescent="0.3">
      <c r="B189" s="26">
        <f t="shared" si="60"/>
        <v>0</v>
      </c>
      <c r="E189" s="3" t="s">
        <v>320</v>
      </c>
      <c r="G189" s="6"/>
      <c r="H189" s="1" t="str">
        <f>dbP!$Y$2</f>
        <v>Y</v>
      </c>
      <c r="J189" s="1" t="str">
        <f t="shared" si="58"/>
        <v>Ввод в эксплуатацию</v>
      </c>
      <c r="K189" s="1">
        <f t="shared" si="59"/>
        <v>0</v>
      </c>
      <c r="M189" s="3" t="s">
        <v>326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</row>
    <row r="190" spans="2:20" x14ac:dyDescent="0.3">
      <c r="B190" s="26">
        <f t="shared" si="60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J190" s="1" t="str">
        <f t="shared" si="58"/>
        <v>Основные средства - тип - 1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61">IF(O190&lt;&gt;"",O190,IF(N190&lt;&gt;"",N190,M190))</f>
        <v>Оплата УК</v>
      </c>
      <c r="S190" s="1">
        <f t="shared" ref="S190:S191" si="62">IF(OR(R190=0,R190=""),0,IF(AND(N190&lt;&gt;"",O190=""),IF(COUNTIFS(M:M,M190,N:N,N190,O:O,"")=1,0,1),IF(COUNTIF(R:R,R190)=1,0,1)))</f>
        <v>0</v>
      </c>
      <c r="T190" s="1" t="str">
        <f>Items!$T$11</f>
        <v>CF(+)</v>
      </c>
    </row>
    <row r="191" spans="2:20" x14ac:dyDescent="0.3">
      <c r="B191" s="26">
        <f t="shared" si="60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J191" s="1" t="str">
        <f t="shared" si="58"/>
        <v>Капзатраты - тип - 1 - 1</v>
      </c>
      <c r="L191" s="6" t="str">
        <f>Items!$L$19</f>
        <v>BS(+)</v>
      </c>
      <c r="M191" s="3" t="s">
        <v>354</v>
      </c>
      <c r="R191" s="1" t="str">
        <f t="shared" si="61"/>
        <v>Ден. поток с уч. очередного источника финансир-я</v>
      </c>
      <c r="S191" s="1">
        <f t="shared" si="62"/>
        <v>0</v>
      </c>
      <c r="T191" s="1" t="str">
        <f>Items!$T$81</f>
        <v>CF</v>
      </c>
    </row>
    <row r="192" spans="2:20" x14ac:dyDescent="0.3">
      <c r="B192" s="26">
        <f t="shared" si="60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J192" s="1" t="str">
        <f t="shared" si="58"/>
        <v>Капзатраты - тип - 1 - 2</v>
      </c>
      <c r="L192" s="6" t="str">
        <f>Items!$L$19</f>
        <v>BS(+)</v>
      </c>
      <c r="M192" s="3" t="s">
        <v>334</v>
      </c>
      <c r="R192" s="1" t="str">
        <f t="shared" ref="R192" si="63">IF(O192&lt;&gt;"",O192,IF(N192&lt;&gt;"",N192,M192))</f>
        <v>Денежный поток накопительно</v>
      </c>
      <c r="S192" s="1">
        <f t="shared" ref="S192" si="64">IF(OR(R192=0,R192=""),0,IF(AND(N192&lt;&gt;"",O192=""),IF(COUNTIFS(M:M,M192,N:N,N192,O:O,"")=1,0,1),IF(COUNTIF(R:R,R192)=1,0,1)))</f>
        <v>0</v>
      </c>
      <c r="T192" s="1" t="str">
        <f>Items!$T$81</f>
        <v>CF</v>
      </c>
    </row>
    <row r="193" spans="2:20" x14ac:dyDescent="0.3">
      <c r="B193" s="26">
        <f t="shared" si="60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J193" s="1" t="str">
        <f t="shared" si="58"/>
        <v>Капзатраты - тип - 1 - 3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65">IF(O193&lt;&gt;"",O193,IF(N193&lt;&gt;"",N193,M193))</f>
        <v>Кассовый разрыв</v>
      </c>
      <c r="S193" s="1">
        <f t="shared" ref="S193" si="66">IF(OR(R193=0,R193=""),0,IF(AND(N193&lt;&gt;"",O193=""),IF(COUNTIFS(M:M,M193,N:N,N193,O:O,"")=1,0,1),IF(COUNTIF(R:R,R193)=1,0,1)))</f>
        <v>0</v>
      </c>
      <c r="T193" s="1" t="str">
        <f>Items!$T$81</f>
        <v>CF</v>
      </c>
    </row>
    <row r="194" spans="2:20" x14ac:dyDescent="0.3">
      <c r="B194" s="26">
        <f t="shared" si="60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J194" s="1" t="str">
        <f t="shared" si="58"/>
        <v>Капзатраты - тип - 1 - 4</v>
      </c>
      <c r="L194" s="6" t="str">
        <f>Items!$L$19</f>
        <v>BS(+)</v>
      </c>
      <c r="M194" s="3" t="s">
        <v>339</v>
      </c>
      <c r="R194" s="1" t="str">
        <f t="shared" ref="R194" si="67">IF(O194&lt;&gt;"",O194,IF(N194&lt;&gt;"",N194,M194))</f>
        <v>Терминальная стоимость бизнеса</v>
      </c>
      <c r="S194" s="1">
        <f t="shared" ref="S194" si="68">IF(OR(R194=0,R194=""),0,IF(AND(N194&lt;&gt;"",O194=""),IF(COUNTIFS(M:M,M194,N:N,N194,O:O,"")=1,0,1),IF(COUNTIF(R:R,R194)=1,0,1)))</f>
        <v>0</v>
      </c>
      <c r="T194" s="1" t="str">
        <f>Items!$T$81</f>
        <v>CF</v>
      </c>
    </row>
    <row r="195" spans="2:20" x14ac:dyDescent="0.3">
      <c r="B195" s="26">
        <f t="shared" si="60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J195" s="1" t="str">
        <f t="shared" si="58"/>
        <v>Капзатраты - тип - 1 - 5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69">IF(O195&lt;&gt;"",O195,IF(N195&lt;&gt;"",N195,M195))</f>
        <v>Постпрогнозный прирост финпотока</v>
      </c>
      <c r="S195" s="1">
        <f t="shared" ref="S195:S196" si="70">IF(OR(R195=0,R195=""),0,IF(AND(N195&lt;&gt;"",O195=""),IF(COUNTIFS(M:M,M195,N:N,N195,O:O,"")=1,0,1),IF(COUNTIF(R:R,R195)=1,0,1)))</f>
        <v>0</v>
      </c>
      <c r="T195" s="1" t="str">
        <f>Items!$T$81</f>
        <v>CF</v>
      </c>
    </row>
    <row r="196" spans="2:20" x14ac:dyDescent="0.3">
      <c r="B196" s="26">
        <f t="shared" si="60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J196" s="1" t="str">
        <f t="shared" si="58"/>
        <v>Капзатраты - тип - 1 - 6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69"/>
        <v>Ставка дисконтирования</v>
      </c>
      <c r="S196" s="1">
        <f t="shared" si="70"/>
        <v>0</v>
      </c>
      <c r="T196" s="1" t="str">
        <f>Items!$T$81</f>
        <v>CF</v>
      </c>
    </row>
    <row r="197" spans="2:20" x14ac:dyDescent="0.3">
      <c r="B197" s="26">
        <f t="shared" si="60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J197" s="1" t="str">
        <f t="shared" si="58"/>
        <v>Капзатраты - тип - 1 - 7</v>
      </c>
      <c r="L197" s="6" t="str">
        <f>Items!$L$19</f>
        <v>BS(+)</v>
      </c>
      <c r="M197" s="3" t="s">
        <v>336</v>
      </c>
      <c r="R197" s="1" t="str">
        <f t="shared" ref="R197:R198" si="71">IF(O197&lt;&gt;"",O197,IF(N197&lt;&gt;"",N197,M197))</f>
        <v>Оценка стоимости бизнеса</v>
      </c>
      <c r="S197" s="1">
        <f t="shared" ref="S197:S198" si="72">IF(OR(R197=0,R197=""),0,IF(AND(N197&lt;&gt;"",O197=""),IF(COUNTIFS(M:M,M197,N:N,N197,O:O,"")=1,0,1),IF(COUNTIF(R:R,R197)=1,0,1)))</f>
        <v>0</v>
      </c>
      <c r="T197" s="1" t="str">
        <f>Items!$T$81</f>
        <v>CF</v>
      </c>
    </row>
    <row r="198" spans="2:20" x14ac:dyDescent="0.3">
      <c r="B198" s="26">
        <f t="shared" si="60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J198" s="1" t="str">
        <f t="shared" si="58"/>
        <v>Капзатраты - тип - 1 - 8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71"/>
        <v>Коэффициенты дисконтирования</v>
      </c>
      <c r="S198" s="1">
        <f t="shared" si="72"/>
        <v>0</v>
      </c>
      <c r="T198" s="1" t="str">
        <f>Items!$T$81</f>
        <v>CF</v>
      </c>
    </row>
    <row r="199" spans="2:20" x14ac:dyDescent="0.3">
      <c r="B199" s="26">
        <f t="shared" si="60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J199" s="1" t="str">
        <f t="shared" si="58"/>
        <v>Капзатраты - тип - 1 - 9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73">IF(O199&lt;&gt;"",O199,IF(N199&lt;&gt;"",N199,M199))</f>
        <v>Поступление оплаты УК от Инвестора</v>
      </c>
      <c r="S199" s="1">
        <f t="shared" ref="S199:S200" si="74">IF(OR(R199=0,R199=""),0,IF(AND(N199&lt;&gt;"",O199=""),IF(COUNTIFS(M:M,M199,N:N,N199,O:O,"")=1,0,1),IF(COUNTIF(R:R,R199)=1,0,1)))</f>
        <v>0</v>
      </c>
      <c r="T199" s="1" t="str">
        <f>Items!$T$11</f>
        <v>CF(+)</v>
      </c>
    </row>
    <row r="200" spans="2:20" x14ac:dyDescent="0.3">
      <c r="B200" s="26">
        <f t="shared" si="60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J200" s="1" t="str">
        <f t="shared" si="58"/>
        <v>Капзатраты - тип - 1 - 10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73"/>
        <v>Кол-во месяцев равномерной оплаты</v>
      </c>
      <c r="S200" s="1">
        <f t="shared" si="74"/>
        <v>0</v>
      </c>
    </row>
    <row r="201" spans="2:20" x14ac:dyDescent="0.3">
      <c r="B201" s="26">
        <f t="shared" si="60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J201" s="1" t="str">
        <f t="shared" si="58"/>
        <v>Капзатраты - тип - 1 - 11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75">IF(O201&lt;&gt;"",O201,IF(N201&lt;&gt;"",N201,M201))</f>
        <v>Поступления кредитов</v>
      </c>
      <c r="S201" s="1">
        <f t="shared" ref="S201:S203" si="76">IF(OR(R201=0,R201=""),0,IF(AND(N201&lt;&gt;"",O201=""),IF(COUNTIFS(M:M,M201,N:N,N201,O:O,"")=1,0,1),IF(COUNTIF(R:R,R201)=1,0,1)))</f>
        <v>0</v>
      </c>
      <c r="T201" s="1" t="str">
        <f>Items!$T$11</f>
        <v>CF(+)</v>
      </c>
    </row>
    <row r="202" spans="2:20" x14ac:dyDescent="0.3">
      <c r="B202" s="26">
        <f t="shared" si="60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J202" s="1" t="str">
        <f t="shared" si="58"/>
        <v>Основные средства - тип - 2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75"/>
        <v>Возврат тела кредитов</v>
      </c>
      <c r="S202" s="1">
        <f t="shared" si="76"/>
        <v>0</v>
      </c>
      <c r="T202" s="6" t="str">
        <f>Items!$T$19</f>
        <v>CF(-)</v>
      </c>
    </row>
    <row r="203" spans="2:20" x14ac:dyDescent="0.3">
      <c r="B203" s="26">
        <f t="shared" si="60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J203" s="1" t="str">
        <f t="shared" si="58"/>
        <v>Капзатраты - тип - 2 - 1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75"/>
        <v>Выплаты %% по кредитам</v>
      </c>
      <c r="S203" s="1">
        <f t="shared" si="76"/>
        <v>0</v>
      </c>
      <c r="T203" s="6" t="str">
        <f>Items!$T$19</f>
        <v>CF(-)</v>
      </c>
    </row>
    <row r="204" spans="2:20" x14ac:dyDescent="0.3">
      <c r="B204" s="26">
        <f t="shared" si="60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J204" s="1" t="str">
        <f t="shared" si="58"/>
        <v>Капзатраты - тип - 2 - 2</v>
      </c>
      <c r="L204" s="6" t="str">
        <f>Items!$L$19</f>
        <v>BS(+)</v>
      </c>
      <c r="M204" s="3" t="s">
        <v>364</v>
      </c>
      <c r="N204" s="1" t="str">
        <f>Items!$M$204</f>
        <v>Поступления займов</v>
      </c>
      <c r="O204" s="1" t="str">
        <f>Items!$M$204</f>
        <v>Поступления займов</v>
      </c>
      <c r="P204" s="1" t="str">
        <f>dbP!$Y$2</f>
        <v>Y</v>
      </c>
      <c r="R204" s="1" t="str">
        <f t="shared" ref="R204:R206" si="77">IF(O204&lt;&gt;"",O204,IF(N204&lt;&gt;"",N204,M204))</f>
        <v>Поступления займов</v>
      </c>
      <c r="S204" s="1">
        <f t="shared" ref="S204:S206" si="78">IF(OR(R204=0,R204=""),0,IF(AND(N204&lt;&gt;"",O204=""),IF(COUNTIFS(M:M,M204,N:N,N204,O:O,"")=1,0,1),IF(COUNTIF(R:R,R204)=1,0,1)))</f>
        <v>0</v>
      </c>
      <c r="T204" s="1" t="str">
        <f>Items!$T$11</f>
        <v>CF(+)</v>
      </c>
    </row>
    <row r="205" spans="2:20" x14ac:dyDescent="0.3">
      <c r="B205" s="26">
        <f t="shared" si="60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J205" s="1" t="str">
        <f t="shared" si="58"/>
        <v>Капзатраты - тип - 2 - 3</v>
      </c>
      <c r="L205" s="6" t="str">
        <f>Items!$L$19</f>
        <v>BS(+)</v>
      </c>
      <c r="M205" s="3" t="s">
        <v>365</v>
      </c>
      <c r="N205" s="1" t="str">
        <f>Items!$M$205</f>
        <v>Возврат займов</v>
      </c>
      <c r="O205" s="1" t="str">
        <f>Items!$M$205</f>
        <v>Возврат займов</v>
      </c>
      <c r="P205" s="1" t="str">
        <f>dbP!$AA$2</f>
        <v>AA</v>
      </c>
      <c r="R205" s="1" t="str">
        <f t="shared" si="77"/>
        <v>Возврат займов</v>
      </c>
      <c r="S205" s="1">
        <f t="shared" si="78"/>
        <v>0</v>
      </c>
      <c r="T205" s="6" t="str">
        <f>Items!$T$19</f>
        <v>CF(-)</v>
      </c>
    </row>
    <row r="206" spans="2:20" x14ac:dyDescent="0.3">
      <c r="B206" s="26">
        <f t="shared" si="60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J206" s="1" t="str">
        <f t="shared" si="58"/>
        <v>Капзатраты - тип - 2 - 4</v>
      </c>
      <c r="L206" s="6" t="str">
        <f>Items!$L$19</f>
        <v>BS(+)</v>
      </c>
      <c r="M206" s="3" t="s">
        <v>366</v>
      </c>
      <c r="N206" s="1" t="str">
        <f>Items!$M$206</f>
        <v>Выплаты %% по займам</v>
      </c>
      <c r="O206" s="1" t="str">
        <f>Items!$M$206</f>
        <v>Выплаты %% по займам</v>
      </c>
      <c r="P206" s="1" t="str">
        <f>dbP!$AA$2</f>
        <v>AA</v>
      </c>
      <c r="R206" s="1" t="str">
        <f t="shared" si="77"/>
        <v>Выплаты %% по займам</v>
      </c>
      <c r="S206" s="1">
        <f t="shared" si="78"/>
        <v>0</v>
      </c>
      <c r="T206" s="6" t="str">
        <f>Items!$T$19</f>
        <v>CF(-)</v>
      </c>
    </row>
    <row r="207" spans="2:20" x14ac:dyDescent="0.3">
      <c r="B207" s="26">
        <f t="shared" si="60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J207" s="1" t="str">
        <f t="shared" si="58"/>
        <v>Капзатраты - тип - 2 - 5</v>
      </c>
      <c r="L207" s="6" t="str">
        <f>Items!$L$19</f>
        <v>BS(+)</v>
      </c>
      <c r="M207" s="3" t="s">
        <v>370</v>
      </c>
      <c r="N207" s="1" t="str">
        <f>Items!$M$207</f>
        <v>Размещение ДС на депозитах и т.п.</v>
      </c>
      <c r="O207" s="1" t="str">
        <f>Items!$M$207</f>
        <v>Размещение ДС на депозитах и т.п.</v>
      </c>
      <c r="P207" s="1" t="str">
        <f>dbP!$AA$2</f>
        <v>AA</v>
      </c>
      <c r="R207" s="1" t="str">
        <f t="shared" ref="R207:R210" si="79">IF(O207&lt;&gt;"",O207,IF(N207&lt;&gt;"",N207,M207))</f>
        <v>Размещение ДС на депозитах и т.п.</v>
      </c>
      <c r="S207" s="1">
        <f t="shared" ref="S207:S210" si="80">IF(OR(R207=0,R207=""),0,IF(AND(N207&lt;&gt;"",O207=""),IF(COUNTIFS(M:M,M207,N:N,N207,O:O,"")=1,0,1),IF(COUNTIF(R:R,R207)=1,0,1)))</f>
        <v>0</v>
      </c>
      <c r="T207" s="6" t="str">
        <f>Items!$T$19</f>
        <v>CF(-)</v>
      </c>
    </row>
    <row r="208" spans="2:20" x14ac:dyDescent="0.3">
      <c r="B208" s="26">
        <f t="shared" si="60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J208" s="1" t="str">
        <f t="shared" si="58"/>
        <v>Капзатраты - тип - 2 - 6</v>
      </c>
      <c r="L208" s="6" t="str">
        <f>Items!$L$19</f>
        <v>BS(+)</v>
      </c>
      <c r="M208" s="3" t="s">
        <v>368</v>
      </c>
      <c r="N208" s="1" t="str">
        <f>Items!$M$208</f>
        <v>Возврат вложений</v>
      </c>
      <c r="O208" s="1" t="str">
        <f>Items!$M$208</f>
        <v>Возврат вложений</v>
      </c>
      <c r="P208" s="1" t="str">
        <f>dbP!$Y$2</f>
        <v>Y</v>
      </c>
      <c r="R208" s="1" t="str">
        <f t="shared" si="79"/>
        <v>Возврат вложений</v>
      </c>
      <c r="S208" s="1">
        <f t="shared" si="80"/>
        <v>0</v>
      </c>
      <c r="T208" s="1" t="str">
        <f>Items!$T$11</f>
        <v>CF(+)</v>
      </c>
    </row>
    <row r="209" spans="2:20" x14ac:dyDescent="0.3">
      <c r="B209" s="26">
        <f t="shared" si="60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J209" s="1" t="str">
        <f t="shared" si="58"/>
        <v>Капзатраты - тип - 2 - 7</v>
      </c>
      <c r="L209" s="6" t="str">
        <f>Items!$L$19</f>
        <v>BS(+)</v>
      </c>
      <c r="M209" s="3" t="s">
        <v>369</v>
      </c>
      <c r="N209" s="1" t="str">
        <f>Items!$M$209</f>
        <v>Поступление %% по вложениям</v>
      </c>
      <c r="O209" s="1" t="str">
        <f>Items!$M$209</f>
        <v>Поступление %% по вложениям</v>
      </c>
      <c r="P209" s="1" t="str">
        <f>dbP!$Y$2</f>
        <v>Y</v>
      </c>
      <c r="R209" s="1" t="str">
        <f t="shared" si="79"/>
        <v>Поступление %% по вложениям</v>
      </c>
      <c r="S209" s="1">
        <f t="shared" si="80"/>
        <v>0</v>
      </c>
      <c r="T209" s="1" t="str">
        <f>Items!$T$11</f>
        <v>CF(+)</v>
      </c>
    </row>
    <row r="210" spans="2:20" x14ac:dyDescent="0.3">
      <c r="B210" s="26">
        <f t="shared" si="60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J210" s="1" t="str">
        <f t="shared" si="58"/>
        <v>Капзатраты - тип - 2 - 8</v>
      </c>
      <c r="L210" s="6" t="str">
        <f>Items!$L$19</f>
        <v>BS(+)</v>
      </c>
      <c r="M210" s="3" t="s">
        <v>382</v>
      </c>
      <c r="N210" s="1" t="str">
        <f>Items!$M$210</f>
        <v>Оплата налога на прибыль</v>
      </c>
      <c r="O210" s="1" t="str">
        <f>Items!$M$210</f>
        <v>Оплата налога на прибыль</v>
      </c>
      <c r="P210" s="1" t="str">
        <f>dbP!$AA$2</f>
        <v>AA</v>
      </c>
      <c r="R210" s="1" t="str">
        <f t="shared" si="79"/>
        <v>Оплата налога на прибыль</v>
      </c>
      <c r="S210" s="1">
        <f t="shared" si="80"/>
        <v>0</v>
      </c>
      <c r="T210" s="6" t="str">
        <f>Items!$T$19</f>
        <v>CF(-)</v>
      </c>
    </row>
    <row r="211" spans="2:20" x14ac:dyDescent="0.3">
      <c r="B211" s="26">
        <f t="shared" si="60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J211" s="1" t="str">
        <f t="shared" si="58"/>
        <v>Капзатраты - тип - 2 - 9</v>
      </c>
      <c r="L211" s="6" t="str">
        <f>Items!$L$19</f>
        <v>BS(+)</v>
      </c>
    </row>
    <row r="212" spans="2:20" x14ac:dyDescent="0.3">
      <c r="B212" s="26">
        <f t="shared" si="60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J212" s="1" t="str">
        <f t="shared" si="58"/>
        <v>Капзатраты - тип - 2 - 10</v>
      </c>
      <c r="L212" s="6" t="str">
        <f>Items!$L$19</f>
        <v>BS(+)</v>
      </c>
    </row>
    <row r="213" spans="2:20" x14ac:dyDescent="0.3">
      <c r="B213" s="26">
        <f t="shared" si="60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J213" s="1" t="str">
        <f t="shared" si="58"/>
        <v>Основные средства - тип - 3</v>
      </c>
      <c r="L213" s="6"/>
    </row>
    <row r="214" spans="2:20" x14ac:dyDescent="0.3">
      <c r="B214" s="26">
        <f t="shared" si="60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J214" s="1" t="str">
        <f t="shared" si="58"/>
        <v>Капзатраты - тип - 3 - 1</v>
      </c>
      <c r="L214" s="6" t="str">
        <f>Items!$L$19</f>
        <v>BS(+)</v>
      </c>
    </row>
    <row r="215" spans="2:20" x14ac:dyDescent="0.3">
      <c r="B215" s="26">
        <f t="shared" si="60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J215" s="1" t="str">
        <f t="shared" si="58"/>
        <v>Капзатраты - тип - 3 - 2</v>
      </c>
      <c r="L215" s="6" t="str">
        <f>Items!$L$19</f>
        <v>BS(+)</v>
      </c>
    </row>
    <row r="216" spans="2:20" x14ac:dyDescent="0.3">
      <c r="B216" s="26">
        <f t="shared" si="60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J216" s="1" t="str">
        <f t="shared" si="58"/>
        <v>Капзатраты - тип - 3 - 3</v>
      </c>
      <c r="L216" s="6" t="str">
        <f>Items!$L$19</f>
        <v>BS(+)</v>
      </c>
    </row>
    <row r="217" spans="2:20" x14ac:dyDescent="0.3">
      <c r="B217" s="26">
        <f t="shared" si="60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J217" s="1" t="str">
        <f t="shared" si="58"/>
        <v>Капзатраты - тип - 3 - 4</v>
      </c>
      <c r="L217" s="6" t="str">
        <f>Items!$L$19</f>
        <v>BS(+)</v>
      </c>
    </row>
    <row r="218" spans="2:20" x14ac:dyDescent="0.3">
      <c r="B218" s="26">
        <f t="shared" si="60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J218" s="1" t="str">
        <f t="shared" si="58"/>
        <v>Капзатраты - тип - 3 - 5</v>
      </c>
      <c r="L218" s="6" t="str">
        <f>Items!$L$19</f>
        <v>BS(+)</v>
      </c>
    </row>
    <row r="219" spans="2:20" x14ac:dyDescent="0.3">
      <c r="B219" s="26">
        <f t="shared" si="60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J219" s="1" t="str">
        <f t="shared" si="58"/>
        <v>Капзатраты - тип - 3 - 6</v>
      </c>
      <c r="L219" s="6" t="str">
        <f>Items!$L$19</f>
        <v>BS(+)</v>
      </c>
    </row>
    <row r="220" spans="2:20" x14ac:dyDescent="0.3">
      <c r="B220" s="26">
        <f t="shared" si="60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J220" s="1" t="str">
        <f t="shared" si="58"/>
        <v>Капзатраты - тип - 3 - 7</v>
      </c>
      <c r="L220" s="6" t="str">
        <f>Items!$L$19</f>
        <v>BS(+)</v>
      </c>
    </row>
    <row r="221" spans="2:20" x14ac:dyDescent="0.3">
      <c r="B221" s="26">
        <f t="shared" si="60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J221" s="1" t="str">
        <f t="shared" si="58"/>
        <v>Капзатраты - тип - 3 - 8</v>
      </c>
      <c r="L221" s="6" t="str">
        <f>Items!$L$19</f>
        <v>BS(+)</v>
      </c>
    </row>
    <row r="222" spans="2:20" x14ac:dyDescent="0.3">
      <c r="B222" s="26">
        <f t="shared" si="60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J222" s="1" t="str">
        <f t="shared" si="58"/>
        <v>Капзатраты - тип - 3 - 9</v>
      </c>
      <c r="L222" s="6" t="str">
        <f>Items!$L$19</f>
        <v>BS(+)</v>
      </c>
    </row>
    <row r="223" spans="2:20" x14ac:dyDescent="0.3">
      <c r="B223" s="26">
        <f t="shared" si="60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J223" s="1" t="str">
        <f t="shared" si="58"/>
        <v>Капзатраты - тип - 3 - 10</v>
      </c>
      <c r="L223" s="6" t="str">
        <f>Items!$L$19</f>
        <v>BS(+)</v>
      </c>
    </row>
    <row r="224" spans="2:20" x14ac:dyDescent="0.3">
      <c r="B224" s="26">
        <f t="shared" si="60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J224" s="1" t="str">
        <f t="shared" si="58"/>
        <v>Капзатраты - тип - 3 - 11</v>
      </c>
      <c r="L224" s="6" t="str">
        <f>Items!$L$19</f>
        <v>BS(+)</v>
      </c>
    </row>
    <row r="225" spans="2:12" x14ac:dyDescent="0.3">
      <c r="B225" s="26">
        <f t="shared" si="60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J225" s="1" t="str">
        <f t="shared" si="58"/>
        <v>Капзатраты - тип - 3 - 12</v>
      </c>
      <c r="L225" s="6" t="str">
        <f>Items!$L$19</f>
        <v>BS(+)</v>
      </c>
    </row>
    <row r="226" spans="2:12" x14ac:dyDescent="0.3">
      <c r="B226" s="26">
        <f t="shared" si="60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J226" s="1" t="str">
        <f t="shared" si="58"/>
        <v>Капзатраты - тип - 3 - 13</v>
      </c>
      <c r="L226" s="6" t="str">
        <f>Items!$L$19</f>
        <v>BS(+)</v>
      </c>
    </row>
    <row r="227" spans="2:12" x14ac:dyDescent="0.3">
      <c r="B227" s="26">
        <f t="shared" si="60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J227" s="1" t="str">
        <f t="shared" si="58"/>
        <v>Капзатраты - тип - 3 - 14</v>
      </c>
      <c r="L227" s="6" t="str">
        <f>Items!$L$19</f>
        <v>BS(+)</v>
      </c>
    </row>
    <row r="228" spans="2:12" x14ac:dyDescent="0.3">
      <c r="B228" s="26">
        <f t="shared" si="60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J228" s="1" t="str">
        <f t="shared" si="58"/>
        <v>Капзатраты - тип - 3 - 15</v>
      </c>
      <c r="L228" s="6" t="str">
        <f>Items!$L$19</f>
        <v>BS(+)</v>
      </c>
    </row>
    <row r="229" spans="2:12" x14ac:dyDescent="0.3">
      <c r="B229" s="26">
        <f t="shared" si="60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J229" s="1" t="str">
        <f t="shared" ref="J229:J256" si="81">IF(G229&lt;&gt;"",G229,IF(F229&lt;&gt;"",F229,E229))</f>
        <v>Капзатраты - тип - 3 - 16</v>
      </c>
      <c r="L229" s="6" t="str">
        <f>Items!$L$19</f>
        <v>BS(+)</v>
      </c>
    </row>
    <row r="230" spans="2:12" x14ac:dyDescent="0.3">
      <c r="B230" s="26">
        <f t="shared" si="60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J230" s="1" t="str">
        <f t="shared" si="81"/>
        <v>Капзатраты - тип - 3 - 17</v>
      </c>
      <c r="L230" s="6" t="str">
        <f>Items!$L$19</f>
        <v>BS(+)</v>
      </c>
    </row>
    <row r="231" spans="2:12" x14ac:dyDescent="0.3">
      <c r="B231" s="26">
        <f t="shared" si="60"/>
        <v>0</v>
      </c>
      <c r="J231" s="1">
        <f t="shared" si="81"/>
        <v>0</v>
      </c>
    </row>
    <row r="232" spans="2:12" x14ac:dyDescent="0.3">
      <c r="B232" s="26">
        <f t="shared" si="60"/>
        <v>0</v>
      </c>
      <c r="J232" s="1">
        <f t="shared" si="81"/>
        <v>0</v>
      </c>
    </row>
    <row r="233" spans="2:12" x14ac:dyDescent="0.3">
      <c r="B233" s="26">
        <f t="shared" si="60"/>
        <v>0</v>
      </c>
      <c r="E233" s="3" t="s">
        <v>321</v>
      </c>
      <c r="J233" s="1" t="str">
        <f t="shared" si="81"/>
        <v>Незавершенные капзатраты</v>
      </c>
    </row>
    <row r="234" spans="2:12" x14ac:dyDescent="0.3">
      <c r="B234" s="26">
        <f t="shared" ref="B234:B297" si="82">IFERROR(IF(AND(J234=0,R234=0,Z234=0),0,IF(OR(COUNTIF(M:M,E234)&lt;&gt;0,COUNTIF(U:U,E234)&lt;&gt;0),1,IF(OR(COUNTIF(E:E,M234)&lt;&gt;0,COUNTIF(U:U,M234)&lt;&gt;0),2,IF(OR(COUNTIF(E:E,U234)&lt;&gt;0,COUNTIF(M:M,U234)&lt;&gt;0),3,0)))),1)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J234" s="1" t="str">
        <f t="shared" si="81"/>
        <v>Основные средства - тип - 1</v>
      </c>
      <c r="L234" s="1" t="str">
        <f>Items!$L$11</f>
        <v>BS</v>
      </c>
    </row>
    <row r="235" spans="2:12" x14ac:dyDescent="0.3">
      <c r="B235" s="26">
        <f t="shared" si="82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J235" s="1" t="str">
        <f t="shared" si="81"/>
        <v>Основные средства - тип - 2</v>
      </c>
      <c r="L235" s="1" t="str">
        <f>Items!$L$11</f>
        <v>BS</v>
      </c>
    </row>
    <row r="236" spans="2:12" x14ac:dyDescent="0.3">
      <c r="B236" s="26">
        <f t="shared" si="82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J236" s="1" t="str">
        <f t="shared" si="81"/>
        <v>Основные средства - тип - 3</v>
      </c>
      <c r="L236" s="1" t="str">
        <f>Items!$L$11</f>
        <v>BS</v>
      </c>
    </row>
    <row r="237" spans="2:12" x14ac:dyDescent="0.3">
      <c r="B237" s="26">
        <f t="shared" si="82"/>
        <v>0</v>
      </c>
      <c r="E237" s="3" t="s">
        <v>322</v>
      </c>
      <c r="J237" s="1" t="str">
        <f t="shared" si="81"/>
        <v>Основные средства</v>
      </c>
    </row>
    <row r="238" spans="2:12" x14ac:dyDescent="0.3">
      <c r="B238" s="26">
        <f t="shared" si="82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J238" s="1" t="str">
        <f t="shared" si="81"/>
        <v>Основные средства - тип - 1</v>
      </c>
      <c r="L238" s="1" t="str">
        <f>Items!$L$11</f>
        <v>BS</v>
      </c>
    </row>
    <row r="239" spans="2:12" x14ac:dyDescent="0.3">
      <c r="B239" s="26">
        <f t="shared" si="82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J239" s="1" t="str">
        <f t="shared" si="81"/>
        <v>Основные средства - тип - 2</v>
      </c>
      <c r="L239" s="1" t="str">
        <f>Items!$L$11</f>
        <v>BS</v>
      </c>
    </row>
    <row r="240" spans="2:12" x14ac:dyDescent="0.3">
      <c r="B240" s="26">
        <f t="shared" si="82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J240" s="1" t="str">
        <f t="shared" si="81"/>
        <v>Основные средства - тип - 3</v>
      </c>
      <c r="L240" s="1" t="str">
        <f>Items!$L$11</f>
        <v>BS</v>
      </c>
    </row>
    <row r="241" spans="2:10" x14ac:dyDescent="0.3">
      <c r="B241" s="26">
        <f t="shared" si="82"/>
        <v>0</v>
      </c>
      <c r="J241" s="1">
        <f t="shared" si="81"/>
        <v>0</v>
      </c>
    </row>
    <row r="242" spans="2:10" x14ac:dyDescent="0.3">
      <c r="B242" s="26">
        <f t="shared" si="82"/>
        <v>0</v>
      </c>
      <c r="J242" s="1">
        <f t="shared" si="81"/>
        <v>0</v>
      </c>
    </row>
    <row r="243" spans="2:10" x14ac:dyDescent="0.3">
      <c r="B243" s="26">
        <f t="shared" si="82"/>
        <v>0</v>
      </c>
      <c r="E243" s="3" t="s">
        <v>341</v>
      </c>
      <c r="J243" s="1" t="str">
        <f t="shared" si="81"/>
        <v>Продажа доли УК Инвестору</v>
      </c>
    </row>
    <row r="244" spans="2:10" x14ac:dyDescent="0.3">
      <c r="B244" s="26">
        <f t="shared" si="82"/>
        <v>0</v>
      </c>
      <c r="E244" s="1" t="str">
        <f>Items!$E$243</f>
        <v>Продажа доли УК Инвестору</v>
      </c>
      <c r="F244" s="3" t="s">
        <v>342</v>
      </c>
      <c r="J244" s="1" t="str">
        <f t="shared" si="81"/>
        <v>Размер продаваемой доли УК</v>
      </c>
    </row>
    <row r="245" spans="2:10" x14ac:dyDescent="0.3">
      <c r="B245" s="26">
        <f t="shared" si="82"/>
        <v>0</v>
      </c>
      <c r="E245" s="1" t="str">
        <f>Items!$E$243</f>
        <v>Продажа доли УК Инвестору</v>
      </c>
      <c r="F245" s="3" t="s">
        <v>343</v>
      </c>
      <c r="J245" s="1" t="str">
        <f t="shared" si="81"/>
        <v>Номер месяца продажи доли УК</v>
      </c>
    </row>
    <row r="246" spans="2:10" x14ac:dyDescent="0.3">
      <c r="B246" s="26">
        <f t="shared" si="82"/>
        <v>0</v>
      </c>
      <c r="E246" s="1" t="str">
        <f>Items!$E$243</f>
        <v>Продажа доли УК Инвестору</v>
      </c>
      <c r="F246" s="3" t="s">
        <v>344</v>
      </c>
      <c r="J246" s="1" t="str">
        <f t="shared" si="81"/>
        <v>Дисконт к оценке стоимости бизнеса</v>
      </c>
    </row>
    <row r="247" spans="2:10" x14ac:dyDescent="0.3">
      <c r="B247" s="26">
        <f t="shared" si="82"/>
        <v>0</v>
      </c>
      <c r="J247" s="1">
        <f t="shared" si="81"/>
        <v>0</v>
      </c>
    </row>
    <row r="248" spans="2:10" x14ac:dyDescent="0.3">
      <c r="B248" s="26">
        <f t="shared" si="82"/>
        <v>0</v>
      </c>
      <c r="E248" s="3" t="s">
        <v>359</v>
      </c>
      <c r="J248" s="1" t="str">
        <f t="shared" si="81"/>
        <v>Задолженность по кредитам и займам</v>
      </c>
    </row>
    <row r="249" spans="2:10" x14ac:dyDescent="0.3">
      <c r="B249" s="26">
        <f t="shared" si="82"/>
        <v>0</v>
      </c>
      <c r="E249" s="1" t="str">
        <f>Items!$E$248</f>
        <v>Задолженность по кредитам и займам</v>
      </c>
      <c r="F249" s="3" t="s">
        <v>352</v>
      </c>
      <c r="J249" s="1" t="str">
        <f t="shared" si="81"/>
        <v>Кредиты</v>
      </c>
    </row>
    <row r="250" spans="2:10" x14ac:dyDescent="0.3">
      <c r="B250" s="26">
        <f t="shared" si="82"/>
        <v>0</v>
      </c>
      <c r="E250" s="1" t="str">
        <f>Items!$E$248</f>
        <v>Задолженность по кредитам и займам</v>
      </c>
      <c r="F250" s="3" t="s">
        <v>353</v>
      </c>
      <c r="J250" s="1" t="str">
        <f t="shared" si="81"/>
        <v>Задолженность по %% по кредитам</v>
      </c>
    </row>
    <row r="251" spans="2:10" x14ac:dyDescent="0.3">
      <c r="B251" s="26">
        <f t="shared" si="82"/>
        <v>0</v>
      </c>
      <c r="E251" s="1" t="str">
        <f>Items!$E$248</f>
        <v>Задолженность по кредитам и займам</v>
      </c>
      <c r="F251" s="3" t="s">
        <v>360</v>
      </c>
      <c r="J251" s="1" t="str">
        <f t="shared" si="81"/>
        <v>Займы</v>
      </c>
    </row>
    <row r="252" spans="2:10" x14ac:dyDescent="0.3">
      <c r="B252" s="26">
        <f t="shared" si="82"/>
        <v>0</v>
      </c>
      <c r="E252" s="1" t="str">
        <f>Items!$E$248</f>
        <v>Задолженность по кредитам и займам</v>
      </c>
      <c r="F252" s="3" t="s">
        <v>361</v>
      </c>
      <c r="J252" s="1" t="str">
        <f t="shared" si="81"/>
        <v>Задолженность по %% по займам</v>
      </c>
    </row>
    <row r="253" spans="2:10" x14ac:dyDescent="0.3">
      <c r="B253" s="26">
        <f t="shared" si="82"/>
        <v>0</v>
      </c>
      <c r="J253" s="1">
        <f t="shared" si="81"/>
        <v>0</v>
      </c>
    </row>
    <row r="254" spans="2:10" x14ac:dyDescent="0.3">
      <c r="B254" s="26">
        <f t="shared" si="82"/>
        <v>0</v>
      </c>
      <c r="E254" s="3" t="s">
        <v>367</v>
      </c>
      <c r="J254" s="1" t="str">
        <f t="shared" si="81"/>
        <v>Финансовые вложения</v>
      </c>
    </row>
    <row r="255" spans="2:10" x14ac:dyDescent="0.3">
      <c r="B255" s="26">
        <f t="shared" si="82"/>
        <v>0</v>
      </c>
      <c r="E255" s="1" t="str">
        <f>Items!$E$254</f>
        <v>Финансовые вложения</v>
      </c>
      <c r="F255" s="3" t="s">
        <v>374</v>
      </c>
      <c r="J255" s="1" t="str">
        <f t="shared" si="81"/>
        <v>Депозиты и прочее</v>
      </c>
    </row>
    <row r="256" spans="2:10" x14ac:dyDescent="0.3">
      <c r="B256" s="26">
        <f t="shared" si="82"/>
        <v>0</v>
      </c>
      <c r="E256" s="1" t="str">
        <f>Items!$E$254</f>
        <v>Финансовые вложения</v>
      </c>
      <c r="F256" s="3" t="s">
        <v>375</v>
      </c>
      <c r="J256" s="1" t="str">
        <f t="shared" si="81"/>
        <v>Деб.задолженность по %% по депозитам и т.п.</v>
      </c>
    </row>
    <row r="257" spans="2:10" x14ac:dyDescent="0.3">
      <c r="B257" s="26">
        <f t="shared" si="82"/>
        <v>0</v>
      </c>
    </row>
    <row r="258" spans="2:10" x14ac:dyDescent="0.3">
      <c r="B258" s="26">
        <f t="shared" si="82"/>
        <v>0</v>
      </c>
      <c r="E258" s="3" t="s">
        <v>386</v>
      </c>
      <c r="J258" s="1" t="str">
        <f t="shared" ref="J258:J262" si="83">IF(G258&lt;&gt;"",G258,IF(F258&lt;&gt;"",F258,E258))</f>
        <v>Задолженность по оплате налогов и сборов</v>
      </c>
    </row>
    <row r="259" spans="2:10" x14ac:dyDescent="0.3">
      <c r="B259" s="26">
        <f t="shared" si="82"/>
        <v>0</v>
      </c>
      <c r="E259" s="1" t="str">
        <f>Items!$E$258</f>
        <v>Задолженность по оплате налогов и сборов</v>
      </c>
      <c r="F259" s="3" t="s">
        <v>383</v>
      </c>
      <c r="J259" s="1" t="str">
        <f t="shared" si="83"/>
        <v>Задолженность по оплате НП</v>
      </c>
    </row>
    <row r="260" spans="2:10" x14ac:dyDescent="0.3">
      <c r="B260" s="26">
        <f t="shared" si="82"/>
        <v>0</v>
      </c>
      <c r="E260" s="1" t="str">
        <f>Items!$E$258</f>
        <v>Задолженность по оплате налогов и сборов</v>
      </c>
      <c r="F260" s="3" t="s">
        <v>384</v>
      </c>
      <c r="J260" s="1" t="str">
        <f t="shared" si="83"/>
        <v>Задолженность по оплате НДС</v>
      </c>
    </row>
    <row r="261" spans="2:10" x14ac:dyDescent="0.3">
      <c r="B261" s="26">
        <f t="shared" si="82"/>
        <v>0</v>
      </c>
      <c r="E261" s="1" t="str">
        <f>Items!$E$258</f>
        <v>Задолженность по оплате налогов и сборов</v>
      </c>
      <c r="F261" s="3" t="s">
        <v>385</v>
      </c>
      <c r="J261" s="1" t="str">
        <f t="shared" si="83"/>
        <v>Задолженность по оплате Соцсборов</v>
      </c>
    </row>
    <row r="262" spans="2:10" x14ac:dyDescent="0.3">
      <c r="B262" s="26">
        <f t="shared" si="82"/>
        <v>0</v>
      </c>
      <c r="E262" s="1" t="str">
        <f>Items!$E$258</f>
        <v>Задолженность по оплате налогов и сборов</v>
      </c>
      <c r="F262" s="3" t="s">
        <v>387</v>
      </c>
      <c r="J262" s="1" t="str">
        <f t="shared" si="83"/>
        <v>Задолженность по оплате прочих налогов</v>
      </c>
    </row>
    <row r="263" spans="2:10" x14ac:dyDescent="0.3">
      <c r="B263" s="26">
        <f t="shared" si="82"/>
        <v>0</v>
      </c>
    </row>
    <row r="264" spans="2:10" x14ac:dyDescent="0.3">
      <c r="B264" s="26">
        <f t="shared" si="82"/>
        <v>0</v>
      </c>
    </row>
    <row r="265" spans="2:10" x14ac:dyDescent="0.3">
      <c r="B265" s="26">
        <f t="shared" si="82"/>
        <v>0</v>
      </c>
    </row>
    <row r="266" spans="2:10" x14ac:dyDescent="0.3">
      <c r="B266" s="26">
        <f t="shared" si="82"/>
        <v>0</v>
      </c>
    </row>
    <row r="267" spans="2:10" x14ac:dyDescent="0.3">
      <c r="B267" s="26">
        <f t="shared" si="82"/>
        <v>0</v>
      </c>
    </row>
    <row r="268" spans="2:10" x14ac:dyDescent="0.3">
      <c r="B268" s="26">
        <f t="shared" si="82"/>
        <v>0</v>
      </c>
    </row>
    <row r="269" spans="2:10" x14ac:dyDescent="0.3">
      <c r="B269" s="26">
        <f t="shared" si="82"/>
        <v>0</v>
      </c>
    </row>
    <row r="270" spans="2:10" x14ac:dyDescent="0.3">
      <c r="B270" s="26">
        <f t="shared" si="82"/>
        <v>0</v>
      </c>
    </row>
    <row r="271" spans="2:10" x14ac:dyDescent="0.3">
      <c r="B271" s="26">
        <f t="shared" si="82"/>
        <v>0</v>
      </c>
    </row>
    <row r="272" spans="2:10" x14ac:dyDescent="0.3">
      <c r="B272" s="26">
        <f t="shared" si="82"/>
        <v>0</v>
      </c>
    </row>
    <row r="273" spans="2:2" x14ac:dyDescent="0.3">
      <c r="B273" s="26">
        <f t="shared" si="82"/>
        <v>0</v>
      </c>
    </row>
    <row r="274" spans="2:2" x14ac:dyDescent="0.3">
      <c r="B274" s="26">
        <f t="shared" si="82"/>
        <v>0</v>
      </c>
    </row>
    <row r="275" spans="2:2" x14ac:dyDescent="0.3">
      <c r="B275" s="26">
        <f t="shared" si="82"/>
        <v>0</v>
      </c>
    </row>
    <row r="276" spans="2:2" x14ac:dyDescent="0.3">
      <c r="B276" s="26">
        <f t="shared" si="82"/>
        <v>0</v>
      </c>
    </row>
    <row r="277" spans="2:2" x14ac:dyDescent="0.3">
      <c r="B277" s="26">
        <f t="shared" si="82"/>
        <v>0</v>
      </c>
    </row>
    <row r="278" spans="2:2" x14ac:dyDescent="0.3">
      <c r="B278" s="26">
        <f t="shared" si="82"/>
        <v>0</v>
      </c>
    </row>
    <row r="279" spans="2:2" x14ac:dyDescent="0.3">
      <c r="B279" s="26">
        <f t="shared" si="82"/>
        <v>0</v>
      </c>
    </row>
    <row r="280" spans="2:2" x14ac:dyDescent="0.3">
      <c r="B280" s="26">
        <f t="shared" si="82"/>
        <v>0</v>
      </c>
    </row>
    <row r="281" spans="2:2" x14ac:dyDescent="0.3">
      <c r="B281" s="26">
        <f t="shared" si="82"/>
        <v>0</v>
      </c>
    </row>
    <row r="282" spans="2:2" x14ac:dyDescent="0.3">
      <c r="B282" s="26">
        <f t="shared" si="82"/>
        <v>0</v>
      </c>
    </row>
    <row r="283" spans="2:2" x14ac:dyDescent="0.3">
      <c r="B283" s="26">
        <f t="shared" si="82"/>
        <v>0</v>
      </c>
    </row>
    <row r="284" spans="2:2" x14ac:dyDescent="0.3">
      <c r="B284" s="26">
        <f t="shared" si="82"/>
        <v>0</v>
      </c>
    </row>
    <row r="285" spans="2:2" x14ac:dyDescent="0.3">
      <c r="B285" s="26">
        <f t="shared" si="82"/>
        <v>0</v>
      </c>
    </row>
    <row r="286" spans="2:2" x14ac:dyDescent="0.3">
      <c r="B286" s="26">
        <f t="shared" si="82"/>
        <v>0</v>
      </c>
    </row>
    <row r="287" spans="2:2" x14ac:dyDescent="0.3">
      <c r="B287" s="26">
        <f t="shared" si="82"/>
        <v>0</v>
      </c>
    </row>
    <row r="288" spans="2:2" x14ac:dyDescent="0.3">
      <c r="B288" s="26">
        <f t="shared" si="82"/>
        <v>0</v>
      </c>
    </row>
    <row r="289" spans="2:2" x14ac:dyDescent="0.3">
      <c r="B289" s="26">
        <f t="shared" si="82"/>
        <v>0</v>
      </c>
    </row>
    <row r="290" spans="2:2" x14ac:dyDescent="0.3">
      <c r="B290" s="26">
        <f t="shared" si="82"/>
        <v>0</v>
      </c>
    </row>
    <row r="291" spans="2:2" x14ac:dyDescent="0.3">
      <c r="B291" s="26">
        <f t="shared" si="82"/>
        <v>0</v>
      </c>
    </row>
    <row r="292" spans="2:2" x14ac:dyDescent="0.3">
      <c r="B292" s="26">
        <f t="shared" si="82"/>
        <v>0</v>
      </c>
    </row>
    <row r="293" spans="2:2" x14ac:dyDescent="0.3">
      <c r="B293" s="26">
        <f t="shared" si="82"/>
        <v>0</v>
      </c>
    </row>
    <row r="294" spans="2:2" x14ac:dyDescent="0.3">
      <c r="B294" s="26">
        <f t="shared" si="82"/>
        <v>0</v>
      </c>
    </row>
    <row r="295" spans="2:2" x14ac:dyDescent="0.3">
      <c r="B295" s="26">
        <f t="shared" si="82"/>
        <v>0</v>
      </c>
    </row>
    <row r="296" spans="2:2" x14ac:dyDescent="0.3">
      <c r="B296" s="26">
        <f t="shared" si="82"/>
        <v>0</v>
      </c>
    </row>
    <row r="297" spans="2:2" x14ac:dyDescent="0.3">
      <c r="B297" s="26">
        <f t="shared" si="82"/>
        <v>0</v>
      </c>
    </row>
    <row r="298" spans="2:2" x14ac:dyDescent="0.3">
      <c r="B298" s="26">
        <f t="shared" ref="B298:B302" si="84">IFERROR(IF(AND(J298=0,R298=0,Z298=0),0,IF(OR(COUNTIF(M:M,E298)&lt;&gt;0,COUNTIF(U:U,E298)&lt;&gt;0),1,IF(OR(COUNTIF(E:E,M298)&lt;&gt;0,COUNTIF(U:U,M298)&lt;&gt;0),2,IF(OR(COUNTIF(E:E,U298)&lt;&gt;0,COUNTIF(M:M,U298)&lt;&gt;0),3,0)))),1)</f>
        <v>0</v>
      </c>
    </row>
    <row r="299" spans="2:2" x14ac:dyDescent="0.3">
      <c r="B299" s="26">
        <f t="shared" si="84"/>
        <v>0</v>
      </c>
    </row>
    <row r="300" spans="2:2" x14ac:dyDescent="0.3">
      <c r="B300" s="26">
        <f t="shared" si="84"/>
        <v>0</v>
      </c>
    </row>
    <row r="301" spans="2:2" x14ac:dyDescent="0.3">
      <c r="B301" s="26">
        <f t="shared" si="84"/>
        <v>0</v>
      </c>
    </row>
    <row r="302" spans="2:2" x14ac:dyDescent="0.3">
      <c r="B302" s="26">
        <f t="shared" si="84"/>
        <v>0</v>
      </c>
    </row>
  </sheetData>
  <conditionalFormatting sqref="K1 K3:K6 B2:B106 K8:K106 B108:B118 K109:K1048576">
    <cfRule type="cellIs" dxfId="897" priority="12" operator="notEqual">
      <formula>0</formula>
    </cfRule>
  </conditionalFormatting>
  <conditionalFormatting sqref="S1 S3:S6 S8:S1048576">
    <cfRule type="cellIs" dxfId="896" priority="6" operator="notEqual">
      <formula>0</formula>
    </cfRule>
  </conditionalFormatting>
  <conditionalFormatting sqref="AA1 AA3:AA6 AA8:AA1048576">
    <cfRule type="cellIs" dxfId="895" priority="5" operator="notEqual">
      <formula>0</formula>
    </cfRule>
  </conditionalFormatting>
  <conditionalFormatting sqref="B119:B1048576">
    <cfRule type="cellIs" dxfId="894" priority="4" operator="notEqual">
      <formula>0</formula>
    </cfRule>
  </conditionalFormatting>
  <conditionalFormatting sqref="A1:XFD99 C104:D104 E102:I104 A104 A100:I101 H105:I105 A106 B101:B106 J100:XFD106 C106:I106 A108:D108 M107:XFD108 A109:XFD1048576">
    <cfRule type="cellIs" dxfId="893" priority="3" operator="equal">
      <formula>0</formula>
    </cfRule>
  </conditionalFormatting>
  <conditionalFormatting sqref="B107 K107:K108">
    <cfRule type="cellIs" dxfId="892" priority="2" operator="notEqual">
      <formula>0</formula>
    </cfRule>
  </conditionalFormatting>
  <conditionalFormatting sqref="A107:L107 E108:L108">
    <cfRule type="cellIs" dxfId="89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582"/>
  <sheetViews>
    <sheetView showGridLines="0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AA12" sqref="AA12:AA2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Items!$U$17</f>
        <v>Себестоимость продаж</v>
      </c>
      <c r="P3" s="1" t="str">
        <f>Items!$V$18</f>
        <v>Затраты этапа-1 бизнес-процесса</v>
      </c>
      <c r="Q3" s="1" t="str">
        <f>Items!$W$19</f>
        <v>Сырье и материалы-1</v>
      </c>
      <c r="U3" s="1"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Items!$U$17</f>
        <v>Себестоимость продаж</v>
      </c>
      <c r="P4" s="1" t="str">
        <f>Items!$V$18</f>
        <v>Затраты этапа-1 бизнес-процесса</v>
      </c>
      <c r="Q4" s="1" t="str">
        <f>Items!$W$20</f>
        <v>Сырье и материалы-2</v>
      </c>
      <c r="U4" s="1">
        <f>IF(Q4=$Q$3,U3+1,U3)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Items!$U$17</f>
        <v>Себестоимость продаж</v>
      </c>
      <c r="P5" s="1" t="str">
        <f>Items!$V$18</f>
        <v>Затраты этапа-1 бизнес-процесса</v>
      </c>
      <c r="Q5" s="1" t="str">
        <f>Items!$W$21</f>
        <v>Сырье и материалы-3</v>
      </c>
      <c r="U5" s="1">
        <f t="shared" ref="U5:U61" si="1">IF(Q5=$Q$3,U4+1,U4)</f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Items!$U$17</f>
        <v>Себестоимость продаж</v>
      </c>
      <c r="P6" s="1" t="str">
        <f>Items!$V$18</f>
        <v>Затраты этапа-1 бизнес-процесса</v>
      </c>
      <c r="Q6" s="1" t="str">
        <f>Items!$W$22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Items!$U$17</f>
        <v>Себестоимость продаж</v>
      </c>
      <c r="P7" s="1" t="str">
        <f>Items!$V$18</f>
        <v>Затраты этапа-1 бизнес-процесса</v>
      </c>
      <c r="Q7" s="1" t="str">
        <f>Items!$W$23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Items!$U$17</f>
        <v>Себестоимость продаж</v>
      </c>
      <c r="P8" s="1" t="str">
        <f>Items!$V$18</f>
        <v>Затраты этапа-1 бизнес-процесса</v>
      </c>
      <c r="Q8" s="1" t="str">
        <f>Items!$W$24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Items!$U$17</f>
        <v>Себестоимость продаж</v>
      </c>
      <c r="P9" s="1" t="str">
        <f>Items!$V$18</f>
        <v>Затраты этапа-1 бизнес-процесса</v>
      </c>
      <c r="Q9" s="1" t="str">
        <f>Items!$W$25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Items!$U$17</f>
        <v>Себестоимость продаж</v>
      </c>
      <c r="P10" s="1" t="str">
        <f>Items!$V$18</f>
        <v>Затраты этапа-1 бизнес-процесса</v>
      </c>
      <c r="Q10" s="1" t="str">
        <f>Items!$W$26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Items!$U$17</f>
        <v>Себестоимость продаж</v>
      </c>
      <c r="P11" s="1" t="str">
        <f>Items!$V$18</f>
        <v>Затраты этапа-1 бизнес-процесса</v>
      </c>
      <c r="Q11" s="1" t="str">
        <f>Items!$W$27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Items!$U$17</f>
        <v>Себестоимость продаж</v>
      </c>
      <c r="P12" s="1" t="str">
        <f>Items!$V$18</f>
        <v>Затраты этапа-1 бизнес-процесса</v>
      </c>
      <c r="Q12" s="1" t="str">
        <f>Items!$W$28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Items!$U$17</f>
        <v>Себестоимость продаж</v>
      </c>
      <c r="P13" s="1" t="str">
        <f>Items!$V$18</f>
        <v>Затраты этапа-1 бизнес-процесса</v>
      </c>
      <c r="Q13" s="1" t="str">
        <f>Items!$W$29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Items!$U$17</f>
        <v>Себестоимость продаж</v>
      </c>
      <c r="P14" s="1" t="str">
        <f>Items!$V$30</f>
        <v>Затраты этапа-2 бизнес-процесса</v>
      </c>
      <c r="Q14" s="1" t="str">
        <f>Items!$W$31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Items!$U$17</f>
        <v>Себестоимость продаж</v>
      </c>
      <c r="P15" s="1" t="str">
        <f>Items!$V$30</f>
        <v>Затраты этапа-2 бизнес-процесса</v>
      </c>
      <c r="Q15" s="1" t="str">
        <f>Items!$W$32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Items!$U$17</f>
        <v>Себестоимость продаж</v>
      </c>
      <c r="P16" s="1" t="str">
        <f>Items!$V$30</f>
        <v>Затраты этапа-2 бизнес-процесса</v>
      </c>
      <c r="Q16" s="1" t="str">
        <f>Items!$W$33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Items!$U$17</f>
        <v>Себестоимость продаж</v>
      </c>
      <c r="P17" s="1" t="str">
        <f>Items!$V$30</f>
        <v>Затраты этапа-2 бизнес-процесса</v>
      </c>
      <c r="Q17" s="1" t="str">
        <f>Items!$W$34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Items!$U$17</f>
        <v>Себестоимость продаж</v>
      </c>
      <c r="P18" s="1" t="str">
        <f>Items!$V$30</f>
        <v>Затраты этапа-2 бизнес-процесса</v>
      </c>
      <c r="Q18" s="1" t="str">
        <f>Items!$W$35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Items!$U$17</f>
        <v>Себестоимость продаж</v>
      </c>
      <c r="P19" s="1" t="str">
        <f>Items!$V$30</f>
        <v>Затраты этапа-2 бизнес-процесса</v>
      </c>
      <c r="Q19" s="1" t="str">
        <f>Items!$W$36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Items!$U$17</f>
        <v>Себестоимость продаж</v>
      </c>
      <c r="P20" s="1" t="str">
        <f>Items!$V$30</f>
        <v>Затраты этапа-2 бизнес-процесса</v>
      </c>
      <c r="Q20" s="1" t="str">
        <f>Items!$W$37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Items!$U$17</f>
        <v>Себестоимость продаж</v>
      </c>
      <c r="P21" s="1" t="str">
        <f>Items!$V$30</f>
        <v>Затраты этапа-2 бизнес-процесса</v>
      </c>
      <c r="Q21" s="1" t="str">
        <f>Items!$W$38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Items!$U$17</f>
        <v>Себестоимость продаж</v>
      </c>
      <c r="P22" s="1" t="str">
        <f>Items!$V$30</f>
        <v>Затраты этапа-2 бизнес-процесса</v>
      </c>
      <c r="Q22" s="1" t="str">
        <f>Items!$W$39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Items!$U$17</f>
        <v>Себестоимость продаж</v>
      </c>
      <c r="P23" s="1" t="str">
        <f>Items!$V$30</f>
        <v>Затраты этапа-2 бизнес-процесса</v>
      </c>
      <c r="Q23" s="1" t="str">
        <f>Items!$W$40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Items!$U$17</f>
        <v>Себестоимость продаж</v>
      </c>
      <c r="P24" s="1" t="str">
        <f>Items!$V$41</f>
        <v>Затраты этапа-3 бизнес-процесса</v>
      </c>
      <c r="Q24" s="1" t="str">
        <f>Items!$W$42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Items!$U$17</f>
        <v>Себестоимость продаж</v>
      </c>
      <c r="P25" s="1" t="str">
        <f>Items!$V$41</f>
        <v>Затраты этапа-3 бизнес-процесса</v>
      </c>
      <c r="Q25" s="1" t="str">
        <f>Items!$W$43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Items!$U$17</f>
        <v>Себестоимость продаж</v>
      </c>
      <c r="P26" s="1" t="str">
        <f>Items!$V$41</f>
        <v>Затраты этапа-3 бизнес-процесса</v>
      </c>
      <c r="Q26" s="1" t="str">
        <f>Items!$W$44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Items!$U$17</f>
        <v>Себестоимость продаж</v>
      </c>
      <c r="P27" s="1" t="str">
        <f>Items!$V$41</f>
        <v>Затраты этапа-3 бизнес-процесса</v>
      </c>
      <c r="Q27" s="1" t="str">
        <f>Items!$W$45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Items!$U$17</f>
        <v>Себестоимость продаж</v>
      </c>
      <c r="P28" s="1" t="str">
        <f>Items!$V$41</f>
        <v>Затраты этапа-3 бизнес-процесса</v>
      </c>
      <c r="Q28" s="1" t="str">
        <f>Items!$W$46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Items!$U$17</f>
        <v>Себестоимость продаж</v>
      </c>
      <c r="P29" s="1" t="str">
        <f>Items!$V$41</f>
        <v>Затраты этапа-3 бизнес-процесса</v>
      </c>
      <c r="Q29" s="1" t="str">
        <f>Items!$W$47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Items!$U$17</f>
        <v>Себестоимость продаж</v>
      </c>
      <c r="P30" s="1" t="str">
        <f>Items!$V$41</f>
        <v>Затраты этапа-3 бизнес-процесса</v>
      </c>
      <c r="Q30" s="1" t="str">
        <f>Items!$W$48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Items!$U$17</f>
        <v>Себестоимость продаж</v>
      </c>
      <c r="P31" s="1" t="str">
        <f>Items!$V$41</f>
        <v>Затраты этапа-3 бизнес-процесса</v>
      </c>
      <c r="Q31" s="1" t="str">
        <f>Items!$W$49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Items!$U$17</f>
        <v>Себестоимость продаж</v>
      </c>
      <c r="P32" s="1" t="str">
        <f>Items!$V$41</f>
        <v>Затраты этапа-3 бизнес-процесса</v>
      </c>
      <c r="Q32" s="1" t="str">
        <f>Items!$W$50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Items!$U$17</f>
        <v>Себестоимость продаж</v>
      </c>
      <c r="P33" s="1" t="str">
        <f>Items!$V$41</f>
        <v>Затраты этапа-3 бизнес-процесса</v>
      </c>
      <c r="Q33" s="1" t="str">
        <f>Items!$W$51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Items!$U$17</f>
        <v>Себестоимость продаж</v>
      </c>
      <c r="P34" s="1" t="str">
        <f>Items!$V$41</f>
        <v>Затраты этапа-3 бизнес-процесса</v>
      </c>
      <c r="Q34" s="1" t="str">
        <f>Items!$W$52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Items!$U$17</f>
        <v>Себестоимость продаж</v>
      </c>
      <c r="P35" s="1" t="str">
        <f>Items!$V$41</f>
        <v>Затраты этапа-3 бизнес-процесса</v>
      </c>
      <c r="Q35" s="1" t="str">
        <f>Items!$W$53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Items!$U$17</f>
        <v>Себестоимость продаж</v>
      </c>
      <c r="P36" s="1" t="str">
        <f>Items!$V$41</f>
        <v>Затраты этапа-3 бизнес-процесса</v>
      </c>
      <c r="Q36" s="1" t="str">
        <f>Items!$W$54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Items!$U$17</f>
        <v>Себестоимость продаж</v>
      </c>
      <c r="P37" s="1" t="str">
        <f>Items!$V$41</f>
        <v>Затраты этапа-3 бизнес-процесса</v>
      </c>
      <c r="Q37" s="1" t="str">
        <f>Items!$W$55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Items!$U$17</f>
        <v>Себестоимость продаж</v>
      </c>
      <c r="P38" s="1" t="str">
        <f>Items!$V$41</f>
        <v>Затраты этапа-3 бизнес-процесса</v>
      </c>
      <c r="Q38" s="1" t="str">
        <f>Items!$W$56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Items!$U$17</f>
        <v>Себестоимость продаж</v>
      </c>
      <c r="P39" s="1" t="str">
        <f>Items!$V$41</f>
        <v>Затраты этапа-3 бизнес-процесса</v>
      </c>
      <c r="Q39" s="1" t="str">
        <f>Items!$W$57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Items!$U$17</f>
        <v>Себестоимость продаж</v>
      </c>
      <c r="P40" s="1" t="str">
        <f>Items!$V$41</f>
        <v>Затраты этапа-3 бизнес-процесса</v>
      </c>
      <c r="Q40" s="1" t="str">
        <f>Items!$W$58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Items!$U$17</f>
        <v>Себестоимость продаж</v>
      </c>
      <c r="P41" s="1" t="str">
        <f>Items!$V$59</f>
        <v>Затраты этапа-4 бизнес-процесса</v>
      </c>
      <c r="Q41" s="1" t="str">
        <f>Items!$W$60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Items!$U$17</f>
        <v>Себестоимость продаж</v>
      </c>
      <c r="P42" s="1" t="str">
        <f>Items!$V$59</f>
        <v>Затраты этапа-4 бизнес-процесса</v>
      </c>
      <c r="Q42" s="1" t="str">
        <f>Items!$W$61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Items!$U$17</f>
        <v>Себестоимость продаж</v>
      </c>
      <c r="P43" s="1" t="str">
        <f>Items!$V$59</f>
        <v>Затраты этапа-4 бизнес-процесса</v>
      </c>
      <c r="Q43" s="1" t="str">
        <f>Items!$W$62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Items!$U$17</f>
        <v>Себестоимость продаж</v>
      </c>
      <c r="P44" s="1" t="str">
        <f>Items!$V$59</f>
        <v>Затраты этапа-4 бизнес-процесса</v>
      </c>
      <c r="Q44" s="1" t="str">
        <f>Items!$W$63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Items!$U$17</f>
        <v>Себестоимость продаж</v>
      </c>
      <c r="P45" s="1" t="str">
        <f>Items!$V$59</f>
        <v>Затраты этапа-4 бизнес-процесса</v>
      </c>
      <c r="Q45" s="1" t="str">
        <f>Items!$W$64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Items!$U$17</f>
        <v>Себестоимость продаж</v>
      </c>
      <c r="P46" s="1" t="str">
        <f>Items!$V$59</f>
        <v>Затраты этапа-4 бизнес-процесса</v>
      </c>
      <c r="Q46" s="1" t="str">
        <f>Items!$W$65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Items!$U$17</f>
        <v>Себестоимость продаж</v>
      </c>
      <c r="P47" s="1" t="str">
        <f>Items!$V$59</f>
        <v>Затраты этапа-4 бизнес-процесса</v>
      </c>
      <c r="Q47" s="1" t="str">
        <f>Items!$W$66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Items!$U$17</f>
        <v>Себестоимость продаж</v>
      </c>
      <c r="P48" s="1" t="str">
        <f>Items!$V$59</f>
        <v>Затраты этапа-4 бизнес-процесса</v>
      </c>
      <c r="Q48" s="1" t="str">
        <f>Items!$W$67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Items!$U$17</f>
        <v>Себестоимость продаж</v>
      </c>
      <c r="P49" s="1" t="str">
        <f>Items!$V$59</f>
        <v>Затраты этапа-4 бизнес-процесса</v>
      </c>
      <c r="Q49" s="1" t="str">
        <f>Items!$W$68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Items!$U$17</f>
        <v>Себестоимость продаж</v>
      </c>
      <c r="P50" s="1" t="str">
        <f>Items!$V$59</f>
        <v>Затраты этапа-4 бизнес-процесса</v>
      </c>
      <c r="Q50" s="1" t="str">
        <f>Items!$W$69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Items!$U$17</f>
        <v>Себестоимость продаж</v>
      </c>
      <c r="P51" s="1" t="str">
        <f>Items!$V$70</f>
        <v>Затраты этапа-5 бизнес-процесса</v>
      </c>
      <c r="Q51" s="1" t="str">
        <f>Items!$W$71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Items!$U$17</f>
        <v>Себестоимость продаж</v>
      </c>
      <c r="P52" s="1" t="str">
        <f>Items!$V$70</f>
        <v>Затраты этапа-5 бизнес-процесса</v>
      </c>
      <c r="Q52" s="1" t="str">
        <f>Items!$W$72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Items!$U$17</f>
        <v>Себестоимость продаж</v>
      </c>
      <c r="P53" s="1" t="str">
        <f>Items!$V$70</f>
        <v>Затраты этапа-5 бизнес-процесса</v>
      </c>
      <c r="Q53" s="1" t="str">
        <f>Items!$W$73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Items!$U$17</f>
        <v>Себестоимость продаж</v>
      </c>
      <c r="P54" s="1" t="str">
        <f>Items!$V$70</f>
        <v>Затраты этапа-5 бизнес-процесса</v>
      </c>
      <c r="Q54" s="1" t="str">
        <f>Items!$W$74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Items!$U$17</f>
        <v>Себестоимость продаж</v>
      </c>
      <c r="P55" s="1" t="str">
        <f>Items!$V$70</f>
        <v>Затраты этапа-5 бизнес-процесса</v>
      </c>
      <c r="Q55" s="1" t="str">
        <f>Items!$W$75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Items!$U$17</f>
        <v>Себестоимость продаж</v>
      </c>
      <c r="P56" s="1" t="str">
        <f>Items!$V$70</f>
        <v>Затраты этапа-5 бизнес-процесса</v>
      </c>
      <c r="Q56" s="1" t="str">
        <f>Items!$W$76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Items!$U$17</f>
        <v>Себестоимость продаж</v>
      </c>
      <c r="P57" s="1" t="str">
        <f>Items!$V$70</f>
        <v>Затраты этапа-5 бизнес-процесса</v>
      </c>
      <c r="Q57" s="1" t="str">
        <f>Items!$W$77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Items!$U$17</f>
        <v>Себестоимость продаж</v>
      </c>
      <c r="P58" s="1" t="str">
        <f>Items!$V$70</f>
        <v>Затраты этапа-5 бизнес-процесса</v>
      </c>
      <c r="Q58" s="1" t="str">
        <f>Items!$W$78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Items!$U$17</f>
        <v>Себестоимость продаж</v>
      </c>
      <c r="P59" s="1" t="str">
        <f>Items!$V$70</f>
        <v>Затраты этапа-5 бизнес-процесса</v>
      </c>
      <c r="Q59" s="1" t="str">
        <f>Items!$W$79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Items!$U$17</f>
        <v>Себестоимость продаж</v>
      </c>
      <c r="P60" s="1" t="str">
        <f>Items!$V$70</f>
        <v>Затраты этапа-5 бизнес-процесса</v>
      </c>
      <c r="Q60" s="1" t="str">
        <f>Items!$W$80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O3</f>
        <v>Себестоимость продаж</v>
      </c>
      <c r="P61" s="1" t="str">
        <f t="shared" ref="P61:Q61" si="5">P3</f>
        <v>Затраты этапа-1 бизнес-процесса</v>
      </c>
      <c r="Q61" s="1" t="str">
        <f t="shared" si="5"/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 t="shared" ref="O62:Q62" si="6">O4</f>
        <v>Себестоимость продаж</v>
      </c>
      <c r="P62" s="1" t="str">
        <f t="shared" si="6"/>
        <v>Затраты этапа-1 бизнес-процесса</v>
      </c>
      <c r="Q62" s="1" t="str">
        <f t="shared" si="6"/>
        <v>Сырье и материалы-2</v>
      </c>
      <c r="U62" s="1">
        <f t="shared" ref="U62:U125" si="7">IF(Q62=$Q$3,U61+1,U61)</f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 t="shared" ref="O63:Q63" si="8">O5</f>
        <v>Себестоимость продаж</v>
      </c>
      <c r="P63" s="1" t="str">
        <f t="shared" si="8"/>
        <v>Затраты этапа-1 бизнес-процесса</v>
      </c>
      <c r="Q63" s="1" t="str">
        <f t="shared" si="8"/>
        <v>Сырье и материалы-3</v>
      </c>
      <c r="U63" s="1">
        <f t="shared" si="7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 t="shared" ref="O64:Q64" si="9">O6</f>
        <v>Себестоимость продаж</v>
      </c>
      <c r="P64" s="1" t="str">
        <f t="shared" si="9"/>
        <v>Затраты этапа-1 бизнес-процесса</v>
      </c>
      <c r="Q64" s="1" t="str">
        <f t="shared" si="9"/>
        <v>Сырье и материалы-4</v>
      </c>
      <c r="U64" s="1">
        <f t="shared" si="7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</row>
    <row r="65" spans="2:27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 t="shared" ref="O65:Q65" si="10">O7</f>
        <v>Себестоимость продаж</v>
      </c>
      <c r="P65" s="1" t="str">
        <f t="shared" si="10"/>
        <v>Затраты этапа-1 бизнес-процесса</v>
      </c>
      <c r="Q65" s="1" t="str">
        <f t="shared" si="10"/>
        <v>Сырье и материалы-5</v>
      </c>
      <c r="U65" s="1">
        <f t="shared" si="7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</row>
    <row r="66" spans="2:27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 t="shared" ref="O66:Q66" si="11">O8</f>
        <v>Себестоимость продаж</v>
      </c>
      <c r="P66" s="1" t="str">
        <f t="shared" si="11"/>
        <v>Затраты этапа-1 бизнес-процесса</v>
      </c>
      <c r="Q66" s="1" t="str">
        <f t="shared" si="11"/>
        <v>Сырье и материалы-6</v>
      </c>
      <c r="U66" s="1">
        <f t="shared" si="7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</row>
    <row r="67" spans="2:27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 t="shared" ref="O67:Q67" si="12">O9</f>
        <v>Себестоимость продаж</v>
      </c>
      <c r="P67" s="1" t="str">
        <f t="shared" si="12"/>
        <v>Затраты этапа-1 бизнес-процесса</v>
      </c>
      <c r="Q67" s="1" t="str">
        <f t="shared" si="12"/>
        <v>Сырье и материалы-7</v>
      </c>
      <c r="U67" s="1">
        <f t="shared" si="7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</row>
    <row r="68" spans="2:27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 t="shared" ref="O68:Q68" si="13">O10</f>
        <v>Себестоимость продаж</v>
      </c>
      <c r="P68" s="1" t="str">
        <f t="shared" si="13"/>
        <v>Затраты этапа-1 бизнес-процесса</v>
      </c>
      <c r="Q68" s="1" t="str">
        <f t="shared" si="13"/>
        <v>Сырье и материалы-8</v>
      </c>
      <c r="U68" s="1">
        <f t="shared" si="7"/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</row>
    <row r="69" spans="2:27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 t="shared" ref="O69:Q69" si="14">O11</f>
        <v>Себестоимость продаж</v>
      </c>
      <c r="P69" s="1" t="str">
        <f t="shared" si="14"/>
        <v>Затраты этапа-1 бизнес-процесса</v>
      </c>
      <c r="Q69" s="1" t="str">
        <f t="shared" si="14"/>
        <v>Сырье и материалы-9</v>
      </c>
      <c r="U69" s="1">
        <f t="shared" si="7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</row>
    <row r="70" spans="2:27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 t="shared" ref="O70:Q70" si="15">O12</f>
        <v>Себестоимость продаж</v>
      </c>
      <c r="P70" s="1" t="str">
        <f t="shared" si="15"/>
        <v>Затраты этапа-1 бизнес-процесса</v>
      </c>
      <c r="Q70" s="1" t="str">
        <f t="shared" si="15"/>
        <v>Сырье и материалы-10</v>
      </c>
      <c r="U70" s="1">
        <f t="shared" si="7"/>
        <v>2</v>
      </c>
      <c r="X70" s="3">
        <f t="shared" ref="X70:X122" si="1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</row>
    <row r="71" spans="2:27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 t="shared" ref="O71:Q71" si="17">O13</f>
        <v>Себестоимость продаж</v>
      </c>
      <c r="P71" s="1" t="str">
        <f t="shared" si="17"/>
        <v>Затраты этапа-1 бизнес-процесса</v>
      </c>
      <c r="Q71" s="1" t="str">
        <f t="shared" si="17"/>
        <v>Сырье и материалы-11</v>
      </c>
      <c r="U71" s="1">
        <f t="shared" si="7"/>
        <v>2</v>
      </c>
      <c r="X71" s="3">
        <f t="shared" si="1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</row>
    <row r="72" spans="2:27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 t="shared" ref="O72:Q72" si="18">O14</f>
        <v>Себестоимость продаж</v>
      </c>
      <c r="P72" s="1" t="str">
        <f t="shared" si="18"/>
        <v>Затраты этапа-2 бизнес-процесса</v>
      </c>
      <c r="Q72" s="1" t="str">
        <f t="shared" si="18"/>
        <v>Производственные затраты-1</v>
      </c>
      <c r="U72" s="1">
        <f t="shared" si="7"/>
        <v>2</v>
      </c>
      <c r="X72" s="3">
        <f t="shared" si="1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</row>
    <row r="73" spans="2:27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 t="shared" ref="O73:Q73" si="19">O15</f>
        <v>Себестоимость продаж</v>
      </c>
      <c r="P73" s="1" t="str">
        <f t="shared" si="19"/>
        <v>Затраты этапа-2 бизнес-процесса</v>
      </c>
      <c r="Q73" s="1" t="str">
        <f t="shared" si="19"/>
        <v>Производственные затраты-2</v>
      </c>
      <c r="U73" s="1">
        <f t="shared" si="7"/>
        <v>2</v>
      </c>
      <c r="X73" s="3">
        <f t="shared" si="1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</row>
    <row r="74" spans="2:27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 t="shared" ref="O74:Q74" si="20">O16</f>
        <v>Себестоимость продаж</v>
      </c>
      <c r="P74" s="1" t="str">
        <f t="shared" si="20"/>
        <v>Затраты этапа-2 бизнес-процесса</v>
      </c>
      <c r="Q74" s="1" t="str">
        <f t="shared" si="20"/>
        <v>Производственные затраты-3</v>
      </c>
      <c r="U74" s="1">
        <f t="shared" si="7"/>
        <v>2</v>
      </c>
      <c r="X74" s="3">
        <f t="shared" si="1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</row>
    <row r="75" spans="2:27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 t="shared" ref="O75:Q75" si="21">O17</f>
        <v>Себестоимость продаж</v>
      </c>
      <c r="P75" s="1" t="str">
        <f t="shared" si="21"/>
        <v>Затраты этапа-2 бизнес-процесса</v>
      </c>
      <c r="Q75" s="1" t="str">
        <f t="shared" si="21"/>
        <v>Производственные затраты-4</v>
      </c>
      <c r="U75" s="1">
        <f t="shared" si="7"/>
        <v>2</v>
      </c>
      <c r="X75" s="3">
        <f t="shared" si="1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</row>
    <row r="76" spans="2:27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 t="shared" ref="O76:Q76" si="22">O18</f>
        <v>Себестоимость продаж</v>
      </c>
      <c r="P76" s="1" t="str">
        <f t="shared" si="22"/>
        <v>Затраты этапа-2 бизнес-процесса</v>
      </c>
      <c r="Q76" s="1" t="str">
        <f t="shared" si="22"/>
        <v>Производственные затраты-5</v>
      </c>
      <c r="U76" s="1">
        <f t="shared" si="7"/>
        <v>2</v>
      </c>
      <c r="X76" s="3">
        <f t="shared" si="1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</row>
    <row r="77" spans="2:27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 t="shared" ref="O77:Q77" si="23">O19</f>
        <v>Себестоимость продаж</v>
      </c>
      <c r="P77" s="1" t="str">
        <f t="shared" si="23"/>
        <v>Затраты этапа-2 бизнес-процесса</v>
      </c>
      <c r="Q77" s="1" t="str">
        <f t="shared" si="23"/>
        <v>Производственные затраты-6</v>
      </c>
      <c r="U77" s="1">
        <f t="shared" si="7"/>
        <v>2</v>
      </c>
      <c r="X77" s="3">
        <f t="shared" si="1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</row>
    <row r="78" spans="2:27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 t="shared" ref="O78:Q78" si="24">O20</f>
        <v>Себестоимость продаж</v>
      </c>
      <c r="P78" s="1" t="str">
        <f t="shared" si="24"/>
        <v>Затраты этапа-2 бизнес-процесса</v>
      </c>
      <c r="Q78" s="1" t="str">
        <f t="shared" si="24"/>
        <v>Производственные затраты-7</v>
      </c>
      <c r="U78" s="1">
        <f t="shared" si="7"/>
        <v>2</v>
      </c>
      <c r="X78" s="3">
        <f t="shared" si="1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</row>
    <row r="79" spans="2:27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 t="shared" ref="O79:Q79" si="25">O21</f>
        <v>Себестоимость продаж</v>
      </c>
      <c r="P79" s="1" t="str">
        <f t="shared" si="25"/>
        <v>Затраты этапа-2 бизнес-процесса</v>
      </c>
      <c r="Q79" s="1" t="str">
        <f t="shared" si="25"/>
        <v>Производственные затраты-8</v>
      </c>
      <c r="U79" s="1">
        <f t="shared" si="7"/>
        <v>2</v>
      </c>
      <c r="X79" s="3">
        <f t="shared" si="1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</row>
    <row r="80" spans="2:27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 t="shared" ref="O80:Q80" si="26">O22</f>
        <v>Себестоимость продаж</v>
      </c>
      <c r="P80" s="1" t="str">
        <f t="shared" si="26"/>
        <v>Затраты этапа-2 бизнес-процесса</v>
      </c>
      <c r="Q80" s="1" t="str">
        <f t="shared" si="26"/>
        <v>Производственные затраты-9</v>
      </c>
      <c r="U80" s="1">
        <f t="shared" si="7"/>
        <v>2</v>
      </c>
      <c r="X80" s="3">
        <f t="shared" si="1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</row>
    <row r="81" spans="2:27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 t="shared" ref="O81:Q81" si="27">O23</f>
        <v>Себестоимость продаж</v>
      </c>
      <c r="P81" s="1" t="str">
        <f t="shared" si="27"/>
        <v>Затраты этапа-2 бизнес-процесса</v>
      </c>
      <c r="Q81" s="1" t="str">
        <f t="shared" si="27"/>
        <v>Производственные затраты-10</v>
      </c>
      <c r="U81" s="1">
        <f t="shared" si="7"/>
        <v>2</v>
      </c>
      <c r="X81" s="3">
        <f t="shared" si="1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</row>
    <row r="82" spans="2:27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 t="shared" ref="O82:Q82" si="28">O24</f>
        <v>Себестоимость продаж</v>
      </c>
      <c r="P82" s="1" t="str">
        <f t="shared" si="28"/>
        <v>Затраты этапа-3 бизнес-процесса</v>
      </c>
      <c r="Q82" s="1" t="str">
        <f t="shared" si="28"/>
        <v>Производственные затраты-11</v>
      </c>
      <c r="U82" s="1">
        <f t="shared" si="7"/>
        <v>2</v>
      </c>
      <c r="X82" s="3">
        <f t="shared" si="1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</row>
    <row r="83" spans="2:27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 t="shared" ref="O83:Q83" si="29">O25</f>
        <v>Себестоимость продаж</v>
      </c>
      <c r="P83" s="1" t="str">
        <f t="shared" si="29"/>
        <v>Затраты этапа-3 бизнес-процесса</v>
      </c>
      <c r="Q83" s="1" t="str">
        <f t="shared" si="29"/>
        <v>Производственные затраты-12</v>
      </c>
      <c r="U83" s="1">
        <f t="shared" si="7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</row>
    <row r="84" spans="2:27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 t="shared" ref="O84:Q84" si="30">O26</f>
        <v>Себестоимость продаж</v>
      </c>
      <c r="P84" s="1" t="str">
        <f t="shared" si="30"/>
        <v>Затраты этапа-3 бизнес-процесса</v>
      </c>
      <c r="Q84" s="1" t="str">
        <f t="shared" si="30"/>
        <v>Производственные затраты-13</v>
      </c>
      <c r="U84" s="1">
        <f t="shared" si="7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</row>
    <row r="85" spans="2:27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 t="shared" ref="O85:Q85" si="31">O27</f>
        <v>Себестоимость продаж</v>
      </c>
      <c r="P85" s="1" t="str">
        <f t="shared" si="31"/>
        <v>Затраты этапа-3 бизнес-процесса</v>
      </c>
      <c r="Q85" s="1" t="str">
        <f t="shared" si="31"/>
        <v>Производственные затраты-14</v>
      </c>
      <c r="U85" s="1">
        <f t="shared" si="7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</row>
    <row r="86" spans="2:27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 t="shared" ref="O86:Q86" si="32">O28</f>
        <v>Себестоимость продаж</v>
      </c>
      <c r="P86" s="1" t="str">
        <f t="shared" si="32"/>
        <v>Затраты этапа-3 бизнес-процесса</v>
      </c>
      <c r="Q86" s="1" t="str">
        <f t="shared" si="32"/>
        <v>Производственные затраты-15</v>
      </c>
      <c r="U86" s="1">
        <f t="shared" si="7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</row>
    <row r="87" spans="2:27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 t="shared" ref="O87:Q87" si="33">O29</f>
        <v>Себестоимость продаж</v>
      </c>
      <c r="P87" s="1" t="str">
        <f t="shared" si="33"/>
        <v>Затраты этапа-3 бизнес-процесса</v>
      </c>
      <c r="Q87" s="1" t="str">
        <f t="shared" si="33"/>
        <v>Производственные затраты-16</v>
      </c>
      <c r="U87" s="1">
        <f t="shared" si="7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</row>
    <row r="88" spans="2:27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 t="shared" ref="O88:Q88" si="34">O30</f>
        <v>Себестоимость продаж</v>
      </c>
      <c r="P88" s="1" t="str">
        <f t="shared" si="34"/>
        <v>Затраты этапа-3 бизнес-процесса</v>
      </c>
      <c r="Q88" s="1" t="str">
        <f t="shared" si="34"/>
        <v>Производственные затраты-17</v>
      </c>
      <c r="U88" s="1">
        <f t="shared" si="7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</row>
    <row r="89" spans="2:27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 t="shared" ref="O89:Q89" si="35">O31</f>
        <v>Себестоимость продаж</v>
      </c>
      <c r="P89" s="1" t="str">
        <f t="shared" si="35"/>
        <v>Затраты этапа-3 бизнес-процесса</v>
      </c>
      <c r="Q89" s="1" t="str">
        <f t="shared" si="35"/>
        <v>Производственные затраты-18</v>
      </c>
      <c r="U89" s="1">
        <f t="shared" si="7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</row>
    <row r="90" spans="2:27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 t="shared" ref="O90:Q90" si="36">O32</f>
        <v>Себестоимость продаж</v>
      </c>
      <c r="P90" s="1" t="str">
        <f t="shared" si="36"/>
        <v>Затраты этапа-3 бизнес-процесса</v>
      </c>
      <c r="Q90" s="1" t="str">
        <f t="shared" si="36"/>
        <v>Производственные затраты-19</v>
      </c>
      <c r="U90" s="1">
        <f t="shared" si="7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</row>
    <row r="91" spans="2:27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 t="shared" ref="O91:Q91" si="37">O33</f>
        <v>Себестоимость продаж</v>
      </c>
      <c r="P91" s="1" t="str">
        <f t="shared" si="37"/>
        <v>Затраты этапа-3 бизнес-процесса</v>
      </c>
      <c r="Q91" s="1" t="str">
        <f t="shared" si="37"/>
        <v>Производственные затраты-20</v>
      </c>
      <c r="U91" s="1">
        <f t="shared" si="7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</row>
    <row r="92" spans="2:27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 t="shared" ref="O92:Q92" si="38">O34</f>
        <v>Себестоимость продаж</v>
      </c>
      <c r="P92" s="1" t="str">
        <f t="shared" si="38"/>
        <v>Затраты этапа-3 бизнес-процесса</v>
      </c>
      <c r="Q92" s="1" t="str">
        <f t="shared" si="38"/>
        <v>Производственные затраты-21</v>
      </c>
      <c r="U92" s="1">
        <f t="shared" si="7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</row>
    <row r="93" spans="2:27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 t="shared" ref="O93:Q93" si="39">O35</f>
        <v>Себестоимость продаж</v>
      </c>
      <c r="P93" s="1" t="str">
        <f t="shared" si="39"/>
        <v>Затраты этапа-3 бизнес-процесса</v>
      </c>
      <c r="Q93" s="1" t="str">
        <f t="shared" si="39"/>
        <v>Производственные затраты-22</v>
      </c>
      <c r="U93" s="1">
        <f t="shared" si="7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</row>
    <row r="94" spans="2:27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 t="shared" ref="O94:Q94" si="40">O36</f>
        <v>Себестоимость продаж</v>
      </c>
      <c r="P94" s="1" t="str">
        <f t="shared" si="40"/>
        <v>Затраты этапа-3 бизнес-процесса</v>
      </c>
      <c r="Q94" s="1" t="str">
        <f t="shared" si="40"/>
        <v>Производственные затраты-23</v>
      </c>
      <c r="U94" s="1">
        <f t="shared" si="7"/>
        <v>2</v>
      </c>
      <c r="X94" s="3">
        <f t="shared" ref="X94" si="41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</row>
    <row r="95" spans="2:27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 t="shared" ref="O95:Q95" si="42">O37</f>
        <v>Себестоимость продаж</v>
      </c>
      <c r="P95" s="1" t="str">
        <f t="shared" si="42"/>
        <v>Затраты этапа-3 бизнес-процесса</v>
      </c>
      <c r="Q95" s="1" t="str">
        <f t="shared" si="42"/>
        <v>Производственные затраты-24</v>
      </c>
      <c r="U95" s="1">
        <f t="shared" si="7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</row>
    <row r="96" spans="2:27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 t="shared" ref="O96:Q96" si="43">O38</f>
        <v>Себестоимость продаж</v>
      </c>
      <c r="P96" s="1" t="str">
        <f t="shared" si="43"/>
        <v>Затраты этапа-3 бизнес-процесса</v>
      </c>
      <c r="Q96" s="1" t="str">
        <f t="shared" si="43"/>
        <v>Производственные затраты-25</v>
      </c>
      <c r="U96" s="1">
        <f t="shared" si="7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</row>
    <row r="97" spans="2:27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 t="shared" ref="O97:Q97" si="44">O39</f>
        <v>Себестоимость продаж</v>
      </c>
      <c r="P97" s="1" t="str">
        <f t="shared" si="44"/>
        <v>Затраты этапа-3 бизнес-процесса</v>
      </c>
      <c r="Q97" s="1" t="str">
        <f t="shared" si="44"/>
        <v>Производственные затраты-26</v>
      </c>
      <c r="U97" s="1">
        <f t="shared" si="7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</row>
    <row r="98" spans="2:27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 t="shared" ref="O98:Q98" si="45">O40</f>
        <v>Себестоимость продаж</v>
      </c>
      <c r="P98" s="1" t="str">
        <f t="shared" si="45"/>
        <v>Затраты этапа-3 бизнес-процесса</v>
      </c>
      <c r="Q98" s="1" t="str">
        <f t="shared" si="45"/>
        <v>Производственные затраты-27</v>
      </c>
      <c r="U98" s="1">
        <f t="shared" si="7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</row>
    <row r="99" spans="2:27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 t="shared" ref="O99:Q99" si="46">O41</f>
        <v>Себестоимость продаж</v>
      </c>
      <c r="P99" s="1" t="str">
        <f t="shared" si="46"/>
        <v>Затраты этапа-4 бизнес-процесса</v>
      </c>
      <c r="Q99" s="1" t="str">
        <f t="shared" si="46"/>
        <v>Производственные затраты-28</v>
      </c>
      <c r="U99" s="1">
        <f t="shared" si="7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</row>
    <row r="100" spans="2:27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 t="shared" ref="O100:Q100" si="47">O42</f>
        <v>Себестоимость продаж</v>
      </c>
      <c r="P100" s="1" t="str">
        <f t="shared" si="47"/>
        <v>Затраты этапа-4 бизнес-процесса</v>
      </c>
      <c r="Q100" s="1" t="str">
        <f t="shared" si="47"/>
        <v>Производственные затраты-29</v>
      </c>
      <c r="U100" s="1">
        <f t="shared" si="7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</row>
    <row r="101" spans="2:27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 t="shared" ref="O101:Q101" si="48">O43</f>
        <v>Себестоимость продаж</v>
      </c>
      <c r="P101" s="1" t="str">
        <f t="shared" si="48"/>
        <v>Затраты этапа-4 бизнес-процесса</v>
      </c>
      <c r="Q101" s="1" t="str">
        <f t="shared" si="48"/>
        <v>Производственные затраты-30</v>
      </c>
      <c r="U101" s="1">
        <f t="shared" si="7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</row>
    <row r="102" spans="2:27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 t="shared" ref="O102:Q102" si="49">O44</f>
        <v>Себестоимость продаж</v>
      </c>
      <c r="P102" s="1" t="str">
        <f t="shared" si="49"/>
        <v>Затраты этапа-4 бизнес-процесса</v>
      </c>
      <c r="Q102" s="1" t="str">
        <f t="shared" si="49"/>
        <v>Производственные затраты-31</v>
      </c>
      <c r="U102" s="1">
        <f t="shared" si="7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</row>
    <row r="103" spans="2:27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 t="shared" ref="O103:Q103" si="50">O45</f>
        <v>Себестоимость продаж</v>
      </c>
      <c r="P103" s="1" t="str">
        <f t="shared" si="50"/>
        <v>Затраты этапа-4 бизнес-процесса</v>
      </c>
      <c r="Q103" s="1" t="str">
        <f t="shared" si="50"/>
        <v>Производственные затраты-32</v>
      </c>
      <c r="U103" s="1">
        <f t="shared" si="7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</row>
    <row r="104" spans="2:27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 t="shared" ref="O104:Q104" si="51">O46</f>
        <v>Себестоимость продаж</v>
      </c>
      <c r="P104" s="1" t="str">
        <f t="shared" si="51"/>
        <v>Затраты этапа-4 бизнес-процесса</v>
      </c>
      <c r="Q104" s="1" t="str">
        <f t="shared" si="51"/>
        <v>Производственные затраты-33</v>
      </c>
      <c r="U104" s="1">
        <f t="shared" si="7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</row>
    <row r="105" spans="2:27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 t="shared" ref="O105:Q105" si="52">O47</f>
        <v>Себестоимость продаж</v>
      </c>
      <c r="P105" s="1" t="str">
        <f t="shared" si="52"/>
        <v>Затраты этапа-4 бизнес-процесса</v>
      </c>
      <c r="Q105" s="1" t="str">
        <f t="shared" si="52"/>
        <v>Производственные затраты-34</v>
      </c>
      <c r="U105" s="1">
        <f t="shared" si="7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</row>
    <row r="106" spans="2:27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 t="shared" ref="O106:Q106" si="53">O48</f>
        <v>Себестоимость продаж</v>
      </c>
      <c r="P106" s="1" t="str">
        <f t="shared" si="53"/>
        <v>Затраты этапа-4 бизнес-процесса</v>
      </c>
      <c r="Q106" s="1" t="str">
        <f t="shared" si="53"/>
        <v>Производственные затраты-35</v>
      </c>
      <c r="U106" s="1">
        <f t="shared" si="7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</row>
    <row r="107" spans="2:27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 t="shared" ref="O107:Q107" si="54">O49</f>
        <v>Себестоимость продаж</v>
      </c>
      <c r="P107" s="1" t="str">
        <f t="shared" si="54"/>
        <v>Затраты этапа-4 бизнес-процесса</v>
      </c>
      <c r="Q107" s="1" t="str">
        <f t="shared" si="54"/>
        <v>Производственные затраты-36</v>
      </c>
      <c r="U107" s="1">
        <f t="shared" si="7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</row>
    <row r="108" spans="2:27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 t="shared" ref="O108:Q108" si="55">O50</f>
        <v>Себестоимость продаж</v>
      </c>
      <c r="P108" s="1" t="str">
        <f t="shared" si="55"/>
        <v>Затраты этапа-4 бизнес-процесса</v>
      </c>
      <c r="Q108" s="1" t="str">
        <f t="shared" si="55"/>
        <v>Производственные затраты-37</v>
      </c>
      <c r="U108" s="1">
        <f t="shared" si="7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</row>
    <row r="109" spans="2:27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 t="shared" ref="O109:Q109" si="56">O51</f>
        <v>Себестоимость продаж</v>
      </c>
      <c r="P109" s="1" t="str">
        <f t="shared" si="56"/>
        <v>Затраты этапа-5 бизнес-процесса</v>
      </c>
      <c r="Q109" s="1" t="str">
        <f t="shared" si="56"/>
        <v>Затраты на доставку и продажу-1</v>
      </c>
      <c r="U109" s="1">
        <f t="shared" si="7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</row>
    <row r="110" spans="2:27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 t="shared" ref="O110:Q110" si="57">O52</f>
        <v>Себестоимость продаж</v>
      </c>
      <c r="P110" s="1" t="str">
        <f t="shared" si="57"/>
        <v>Затраты этапа-5 бизнес-процесса</v>
      </c>
      <c r="Q110" s="1" t="str">
        <f t="shared" si="57"/>
        <v>Затраты на доставку и продажу-2</v>
      </c>
      <c r="U110" s="1">
        <f t="shared" si="7"/>
        <v>2</v>
      </c>
      <c r="X110" s="3">
        <f t="shared" ref="X110" si="5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</row>
    <row r="111" spans="2:27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 t="shared" ref="O111:Q111" si="59">O53</f>
        <v>Себестоимость продаж</v>
      </c>
      <c r="P111" s="1" t="str">
        <f t="shared" si="59"/>
        <v>Затраты этапа-5 бизнес-процесса</v>
      </c>
      <c r="Q111" s="1" t="str">
        <f t="shared" si="59"/>
        <v>Затраты на доставку и продажу-3</v>
      </c>
      <c r="U111" s="1">
        <f t="shared" si="7"/>
        <v>2</v>
      </c>
      <c r="X111" s="3">
        <f t="shared" si="1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</row>
    <row r="112" spans="2:27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 t="shared" ref="O112:Q112" si="60">O54</f>
        <v>Себестоимость продаж</v>
      </c>
      <c r="P112" s="1" t="str">
        <f t="shared" si="60"/>
        <v>Затраты этапа-5 бизнес-процесса</v>
      </c>
      <c r="Q112" s="1" t="str">
        <f t="shared" si="60"/>
        <v>Затраты на доставку и продажу-4</v>
      </c>
      <c r="U112" s="1">
        <f t="shared" si="7"/>
        <v>2</v>
      </c>
      <c r="X112" s="3">
        <f t="shared" si="1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</row>
    <row r="113" spans="2:27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 t="shared" ref="O113:Q113" si="61">O55</f>
        <v>Себестоимость продаж</v>
      </c>
      <c r="P113" s="1" t="str">
        <f t="shared" si="61"/>
        <v>Затраты этапа-5 бизнес-процесса</v>
      </c>
      <c r="Q113" s="1" t="str">
        <f t="shared" si="61"/>
        <v>Затраты на доставку и продажу-5</v>
      </c>
      <c r="U113" s="1">
        <f t="shared" si="7"/>
        <v>2</v>
      </c>
      <c r="X113" s="3">
        <f t="shared" si="1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</row>
    <row r="114" spans="2:27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 t="shared" ref="O114:Q114" si="62">O56</f>
        <v>Себестоимость продаж</v>
      </c>
      <c r="P114" s="1" t="str">
        <f t="shared" si="62"/>
        <v>Затраты этапа-5 бизнес-процесса</v>
      </c>
      <c r="Q114" s="1" t="str">
        <f t="shared" si="62"/>
        <v>Затраты на доставку и продажу-6</v>
      </c>
      <c r="U114" s="1">
        <f t="shared" si="7"/>
        <v>2</v>
      </c>
      <c r="X114" s="3">
        <f t="shared" si="1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</row>
    <row r="115" spans="2:27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 t="shared" ref="O115:Q115" si="63">O57</f>
        <v>Себестоимость продаж</v>
      </c>
      <c r="P115" s="1" t="str">
        <f t="shared" si="63"/>
        <v>Затраты этапа-5 бизнес-процесса</v>
      </c>
      <c r="Q115" s="1" t="str">
        <f t="shared" si="63"/>
        <v>Затраты на доставку и продажу-7</v>
      </c>
      <c r="U115" s="1">
        <f t="shared" si="7"/>
        <v>2</v>
      </c>
      <c r="X115" s="3">
        <f t="shared" si="1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</row>
    <row r="116" spans="2:27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 t="shared" ref="O116:Q116" si="64">O58</f>
        <v>Себестоимость продаж</v>
      </c>
      <c r="P116" s="1" t="str">
        <f t="shared" si="64"/>
        <v>Затраты этапа-5 бизнес-процесса</v>
      </c>
      <c r="Q116" s="1" t="str">
        <f t="shared" si="64"/>
        <v>Затраты на доставку и продажу-8</v>
      </c>
      <c r="U116" s="1">
        <f t="shared" si="7"/>
        <v>2</v>
      </c>
      <c r="X116" s="3">
        <f t="shared" si="1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</row>
    <row r="117" spans="2:27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 t="shared" ref="O117:Q117" si="65">O59</f>
        <v>Себестоимость продаж</v>
      </c>
      <c r="P117" s="1" t="str">
        <f t="shared" si="65"/>
        <v>Затраты этапа-5 бизнес-процесса</v>
      </c>
      <c r="Q117" s="1" t="str">
        <f t="shared" si="65"/>
        <v>Затраты на доставку и продажу-9</v>
      </c>
      <c r="U117" s="1">
        <f t="shared" si="7"/>
        <v>2</v>
      </c>
      <c r="X117" s="3">
        <f t="shared" si="1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</row>
    <row r="118" spans="2:27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 t="shared" ref="O118:Q118" si="66">O60</f>
        <v>Себестоимость продаж</v>
      </c>
      <c r="P118" s="1" t="str">
        <f t="shared" si="66"/>
        <v>Затраты этапа-5 бизнес-процесса</v>
      </c>
      <c r="Q118" s="1" t="str">
        <f t="shared" si="66"/>
        <v>Затраты на доставку и продажу-10</v>
      </c>
      <c r="U118" s="1">
        <f t="shared" si="7"/>
        <v>2</v>
      </c>
      <c r="X118" s="3">
        <f t="shared" si="1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</row>
    <row r="119" spans="2:27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 t="shared" ref="O119:Q119" si="67">O61</f>
        <v>Себестоимость продаж</v>
      </c>
      <c r="P119" s="1" t="str">
        <f t="shared" si="67"/>
        <v>Затраты этапа-1 бизнес-процесса</v>
      </c>
      <c r="Q119" s="1" t="str">
        <f t="shared" si="67"/>
        <v>Сырье и материалы-1</v>
      </c>
      <c r="U119" s="1">
        <f t="shared" si="7"/>
        <v>3</v>
      </c>
      <c r="X119" s="3">
        <f t="shared" si="1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</row>
    <row r="120" spans="2:27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 t="shared" ref="O120:Q120" si="68">O62</f>
        <v>Себестоимость продаж</v>
      </c>
      <c r="P120" s="1" t="str">
        <f t="shared" si="68"/>
        <v>Затраты этапа-1 бизнес-процесса</v>
      </c>
      <c r="Q120" s="1" t="str">
        <f t="shared" si="68"/>
        <v>Сырье и материалы-2</v>
      </c>
      <c r="U120" s="1">
        <f t="shared" si="7"/>
        <v>3</v>
      </c>
      <c r="X120" s="3">
        <f t="shared" si="1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</row>
    <row r="121" spans="2:27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 t="shared" ref="O121:Q121" si="69">O63</f>
        <v>Себестоимость продаж</v>
      </c>
      <c r="P121" s="1" t="str">
        <f t="shared" si="69"/>
        <v>Затраты этапа-1 бизнес-процесса</v>
      </c>
      <c r="Q121" s="1" t="str">
        <f t="shared" si="69"/>
        <v>Сырье и материалы-3</v>
      </c>
      <c r="U121" s="1">
        <f t="shared" si="7"/>
        <v>3</v>
      </c>
      <c r="X121" s="3">
        <f t="shared" si="1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</row>
    <row r="122" spans="2:27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 t="shared" ref="O122:Q122" si="70">O64</f>
        <v>Себестоимость продаж</v>
      </c>
      <c r="P122" s="1" t="str">
        <f t="shared" si="70"/>
        <v>Затраты этапа-1 бизнес-процесса</v>
      </c>
      <c r="Q122" s="1" t="str">
        <f t="shared" si="70"/>
        <v>Сырье и материалы-4</v>
      </c>
      <c r="U122" s="1">
        <f t="shared" si="7"/>
        <v>3</v>
      </c>
      <c r="X122" s="3">
        <f t="shared" si="1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</row>
    <row r="123" spans="2:27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 t="shared" ref="O123:Q123" si="71">O65</f>
        <v>Себестоимость продаж</v>
      </c>
      <c r="P123" s="1" t="str">
        <f t="shared" si="71"/>
        <v>Затраты этапа-1 бизнес-процесса</v>
      </c>
      <c r="Q123" s="1" t="str">
        <f t="shared" si="71"/>
        <v>Сырье и материалы-5</v>
      </c>
      <c r="U123" s="1">
        <f t="shared" si="7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</row>
    <row r="124" spans="2:27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 t="shared" ref="O124:Q124" si="72">O66</f>
        <v>Себестоимость продаж</v>
      </c>
      <c r="P124" s="1" t="str">
        <f t="shared" si="72"/>
        <v>Затраты этапа-1 бизнес-процесса</v>
      </c>
      <c r="Q124" s="1" t="str">
        <f t="shared" si="72"/>
        <v>Сырье и материалы-6</v>
      </c>
      <c r="U124" s="1">
        <f t="shared" si="7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</row>
    <row r="125" spans="2:27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 t="shared" ref="O125:Q125" si="73">O67</f>
        <v>Себестоимость продаж</v>
      </c>
      <c r="P125" s="1" t="str">
        <f t="shared" si="73"/>
        <v>Затраты этапа-1 бизнес-процесса</v>
      </c>
      <c r="Q125" s="1" t="str">
        <f t="shared" si="73"/>
        <v>Сырье и материалы-7</v>
      </c>
      <c r="U125" s="1">
        <f t="shared" si="7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</row>
    <row r="126" spans="2:27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 t="shared" ref="O126:Q126" si="74">O68</f>
        <v>Себестоимость продаж</v>
      </c>
      <c r="P126" s="1" t="str">
        <f t="shared" si="74"/>
        <v>Затраты этапа-1 бизнес-процесса</v>
      </c>
      <c r="Q126" s="1" t="str">
        <f t="shared" si="74"/>
        <v>Сырье и материалы-8</v>
      </c>
      <c r="U126" s="1">
        <f t="shared" ref="U126:U189" si="75">IF(Q126=$Q$3,U125+1,U125)</f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</row>
    <row r="127" spans="2:27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 t="shared" ref="O127:Q127" si="76">O69</f>
        <v>Себестоимость продаж</v>
      </c>
      <c r="P127" s="1" t="str">
        <f t="shared" si="76"/>
        <v>Затраты этапа-1 бизнес-процесса</v>
      </c>
      <c r="Q127" s="1" t="str">
        <f t="shared" si="76"/>
        <v>Сырье и материалы-9</v>
      </c>
      <c r="U127" s="1">
        <f t="shared" si="7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</row>
    <row r="128" spans="2:27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 t="shared" ref="O128:Q128" si="77">O70</f>
        <v>Себестоимость продаж</v>
      </c>
      <c r="P128" s="1" t="str">
        <f t="shared" si="77"/>
        <v>Затраты этапа-1 бизнес-процесса</v>
      </c>
      <c r="Q128" s="1" t="str">
        <f t="shared" si="77"/>
        <v>Сырье и материалы-10</v>
      </c>
      <c r="U128" s="1">
        <f t="shared" si="7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</row>
    <row r="129" spans="2:27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 t="shared" ref="O129:Q129" si="78">O71</f>
        <v>Себестоимость продаж</v>
      </c>
      <c r="P129" s="1" t="str">
        <f t="shared" si="78"/>
        <v>Затраты этапа-1 бизнес-процесса</v>
      </c>
      <c r="Q129" s="1" t="str">
        <f t="shared" si="78"/>
        <v>Сырье и материалы-11</v>
      </c>
      <c r="U129" s="1">
        <f t="shared" si="7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</row>
    <row r="130" spans="2:27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 t="shared" ref="O130:Q130" si="79">O72</f>
        <v>Себестоимость продаж</v>
      </c>
      <c r="P130" s="1" t="str">
        <f t="shared" si="79"/>
        <v>Затраты этапа-2 бизнес-процесса</v>
      </c>
      <c r="Q130" s="1" t="str">
        <f t="shared" si="79"/>
        <v>Производственные затраты-1</v>
      </c>
      <c r="U130" s="1">
        <f t="shared" si="7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</row>
    <row r="131" spans="2:27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 t="shared" ref="O131:Q131" si="80">O73</f>
        <v>Себестоимость продаж</v>
      </c>
      <c r="P131" s="1" t="str">
        <f t="shared" si="80"/>
        <v>Затраты этапа-2 бизнес-процесса</v>
      </c>
      <c r="Q131" s="1" t="str">
        <f t="shared" si="80"/>
        <v>Производственные затраты-2</v>
      </c>
      <c r="U131" s="1">
        <f t="shared" si="7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</row>
    <row r="132" spans="2:27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 t="shared" ref="O132:Q132" si="81">O74</f>
        <v>Себестоимость продаж</v>
      </c>
      <c r="P132" s="1" t="str">
        <f t="shared" si="81"/>
        <v>Затраты этапа-2 бизнес-процесса</v>
      </c>
      <c r="Q132" s="1" t="str">
        <f t="shared" si="81"/>
        <v>Производственные затраты-3</v>
      </c>
      <c r="U132" s="1">
        <f t="shared" si="75"/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</row>
    <row r="133" spans="2:27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 t="shared" ref="O133:Q133" si="82">O75</f>
        <v>Себестоимость продаж</v>
      </c>
      <c r="P133" s="1" t="str">
        <f t="shared" si="82"/>
        <v>Затраты этапа-2 бизнес-процесса</v>
      </c>
      <c r="Q133" s="1" t="str">
        <f t="shared" si="82"/>
        <v>Производственные затраты-4</v>
      </c>
      <c r="U133" s="1">
        <f t="shared" si="75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</row>
    <row r="134" spans="2:27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 t="shared" ref="O134:Q134" si="83">O76</f>
        <v>Себестоимость продаж</v>
      </c>
      <c r="P134" s="1" t="str">
        <f t="shared" si="83"/>
        <v>Затраты этапа-2 бизнес-процесса</v>
      </c>
      <c r="Q134" s="1" t="str">
        <f t="shared" si="83"/>
        <v>Производственные затраты-5</v>
      </c>
      <c r="U134" s="1">
        <f t="shared" si="75"/>
        <v>3</v>
      </c>
      <c r="X134" s="3">
        <f t="shared" ref="X134:X189" si="84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</row>
    <row r="135" spans="2:27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 t="shared" ref="O135:Q135" si="85">O77</f>
        <v>Себестоимость продаж</v>
      </c>
      <c r="P135" s="1" t="str">
        <f t="shared" si="85"/>
        <v>Затраты этапа-2 бизнес-процесса</v>
      </c>
      <c r="Q135" s="1" t="str">
        <f t="shared" si="85"/>
        <v>Производственные затраты-6</v>
      </c>
      <c r="U135" s="1">
        <f t="shared" si="75"/>
        <v>3</v>
      </c>
      <c r="X135" s="3">
        <f t="shared" si="84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</row>
    <row r="136" spans="2:27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 t="shared" ref="O136:Q136" si="86">O78</f>
        <v>Себестоимость продаж</v>
      </c>
      <c r="P136" s="1" t="str">
        <f t="shared" si="86"/>
        <v>Затраты этапа-2 бизнес-процесса</v>
      </c>
      <c r="Q136" s="1" t="str">
        <f t="shared" si="86"/>
        <v>Производственные затраты-7</v>
      </c>
      <c r="U136" s="1">
        <f t="shared" si="75"/>
        <v>3</v>
      </c>
      <c r="X136" s="3">
        <f t="shared" si="84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</row>
    <row r="137" spans="2:27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 t="shared" ref="O137:Q137" si="87">O79</f>
        <v>Себестоимость продаж</v>
      </c>
      <c r="P137" s="1" t="str">
        <f t="shared" si="87"/>
        <v>Затраты этапа-2 бизнес-процесса</v>
      </c>
      <c r="Q137" s="1" t="str">
        <f t="shared" si="87"/>
        <v>Производственные затраты-8</v>
      </c>
      <c r="U137" s="1">
        <f t="shared" si="75"/>
        <v>3</v>
      </c>
      <c r="X137" s="3">
        <f t="shared" si="84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</row>
    <row r="138" spans="2:27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 t="shared" ref="O138:Q138" si="88">O80</f>
        <v>Себестоимость продаж</v>
      </c>
      <c r="P138" s="1" t="str">
        <f t="shared" si="88"/>
        <v>Затраты этапа-2 бизнес-процесса</v>
      </c>
      <c r="Q138" s="1" t="str">
        <f t="shared" si="88"/>
        <v>Производственные затраты-9</v>
      </c>
      <c r="U138" s="1">
        <f t="shared" si="75"/>
        <v>3</v>
      </c>
      <c r="X138" s="3">
        <f t="shared" si="84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</row>
    <row r="139" spans="2:27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 t="shared" ref="O139:Q139" si="89">O81</f>
        <v>Себестоимость продаж</v>
      </c>
      <c r="P139" s="1" t="str">
        <f t="shared" si="89"/>
        <v>Затраты этапа-2 бизнес-процесса</v>
      </c>
      <c r="Q139" s="1" t="str">
        <f t="shared" si="89"/>
        <v>Производственные затраты-10</v>
      </c>
      <c r="U139" s="1">
        <f t="shared" si="75"/>
        <v>3</v>
      </c>
      <c r="X139" s="3">
        <f t="shared" si="84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</row>
    <row r="140" spans="2:27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 t="shared" ref="O140:Q140" si="90">O82</f>
        <v>Себестоимость продаж</v>
      </c>
      <c r="P140" s="1" t="str">
        <f t="shared" si="90"/>
        <v>Затраты этапа-3 бизнес-процесса</v>
      </c>
      <c r="Q140" s="1" t="str">
        <f t="shared" si="90"/>
        <v>Производственные затраты-11</v>
      </c>
      <c r="U140" s="1">
        <f t="shared" si="75"/>
        <v>3</v>
      </c>
      <c r="X140" s="3">
        <f t="shared" si="84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</row>
    <row r="141" spans="2:27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 t="shared" ref="O141:Q141" si="91">O83</f>
        <v>Себестоимость продаж</v>
      </c>
      <c r="P141" s="1" t="str">
        <f t="shared" si="91"/>
        <v>Затраты этапа-3 бизнес-процесса</v>
      </c>
      <c r="Q141" s="1" t="str">
        <f t="shared" si="91"/>
        <v>Производственные затраты-12</v>
      </c>
      <c r="U141" s="1">
        <f t="shared" si="75"/>
        <v>3</v>
      </c>
      <c r="X141" s="3">
        <f t="shared" si="84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</row>
    <row r="142" spans="2:27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 t="shared" ref="O142:Q142" si="92">O84</f>
        <v>Себестоимость продаж</v>
      </c>
      <c r="P142" s="1" t="str">
        <f t="shared" si="92"/>
        <v>Затраты этапа-3 бизнес-процесса</v>
      </c>
      <c r="Q142" s="1" t="str">
        <f t="shared" si="92"/>
        <v>Производственные затраты-13</v>
      </c>
      <c r="U142" s="1">
        <f t="shared" si="75"/>
        <v>3</v>
      </c>
      <c r="X142" s="3">
        <f t="shared" si="84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</row>
    <row r="143" spans="2:27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 t="shared" ref="O143:Q143" si="93">O85</f>
        <v>Себестоимость продаж</v>
      </c>
      <c r="P143" s="1" t="str">
        <f t="shared" si="93"/>
        <v>Затраты этапа-3 бизнес-процесса</v>
      </c>
      <c r="Q143" s="1" t="str">
        <f t="shared" si="93"/>
        <v>Производственные затраты-14</v>
      </c>
      <c r="U143" s="1">
        <f t="shared" si="75"/>
        <v>3</v>
      </c>
      <c r="X143" s="3">
        <f t="shared" si="84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</row>
    <row r="144" spans="2:27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 t="shared" ref="O144:Q144" si="94">O86</f>
        <v>Себестоимость продаж</v>
      </c>
      <c r="P144" s="1" t="str">
        <f t="shared" si="94"/>
        <v>Затраты этапа-3 бизнес-процесса</v>
      </c>
      <c r="Q144" s="1" t="str">
        <f t="shared" si="94"/>
        <v>Производственные затраты-15</v>
      </c>
      <c r="U144" s="1">
        <f t="shared" si="75"/>
        <v>3</v>
      </c>
      <c r="X144" s="3">
        <f t="shared" si="84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</row>
    <row r="145" spans="2:27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 t="shared" ref="O145:Q145" si="95">O87</f>
        <v>Себестоимость продаж</v>
      </c>
      <c r="P145" s="1" t="str">
        <f t="shared" si="95"/>
        <v>Затраты этапа-3 бизнес-процесса</v>
      </c>
      <c r="Q145" s="1" t="str">
        <f t="shared" si="95"/>
        <v>Производственные затраты-16</v>
      </c>
      <c r="U145" s="1">
        <f t="shared" si="75"/>
        <v>3</v>
      </c>
      <c r="X145" s="3">
        <f t="shared" si="84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</row>
    <row r="146" spans="2:27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 t="shared" ref="O146:Q146" si="96">O88</f>
        <v>Себестоимость продаж</v>
      </c>
      <c r="P146" s="1" t="str">
        <f t="shared" si="96"/>
        <v>Затраты этапа-3 бизнес-процесса</v>
      </c>
      <c r="Q146" s="1" t="str">
        <f t="shared" si="96"/>
        <v>Производственные затраты-17</v>
      </c>
      <c r="U146" s="1">
        <f t="shared" si="75"/>
        <v>3</v>
      </c>
      <c r="X146" s="3">
        <f t="shared" si="84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</row>
    <row r="147" spans="2:27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 t="shared" ref="O147:Q147" si="97">O89</f>
        <v>Себестоимость продаж</v>
      </c>
      <c r="P147" s="1" t="str">
        <f t="shared" si="97"/>
        <v>Затраты этапа-3 бизнес-процесса</v>
      </c>
      <c r="Q147" s="1" t="str">
        <f t="shared" si="97"/>
        <v>Производственные затраты-18</v>
      </c>
      <c r="U147" s="1">
        <f t="shared" si="75"/>
        <v>3</v>
      </c>
      <c r="X147" s="3">
        <f t="shared" si="84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</row>
    <row r="148" spans="2:27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 t="shared" ref="O148:Q148" si="98">O90</f>
        <v>Себестоимость продаж</v>
      </c>
      <c r="P148" s="1" t="str">
        <f t="shared" si="98"/>
        <v>Затраты этапа-3 бизнес-процесса</v>
      </c>
      <c r="Q148" s="1" t="str">
        <f t="shared" si="98"/>
        <v>Производственные затраты-19</v>
      </c>
      <c r="U148" s="1">
        <f t="shared" si="75"/>
        <v>3</v>
      </c>
      <c r="X148" s="3">
        <f t="shared" si="84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</row>
    <row r="149" spans="2:27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 t="shared" ref="O149:Q149" si="99">O91</f>
        <v>Себестоимость продаж</v>
      </c>
      <c r="P149" s="1" t="str">
        <f t="shared" si="99"/>
        <v>Затраты этапа-3 бизнес-процесса</v>
      </c>
      <c r="Q149" s="1" t="str">
        <f t="shared" si="99"/>
        <v>Производственные затраты-20</v>
      </c>
      <c r="U149" s="1">
        <f t="shared" si="75"/>
        <v>3</v>
      </c>
      <c r="X149" s="3">
        <f t="shared" si="84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</row>
    <row r="150" spans="2:27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 t="shared" ref="O150:Q150" si="100">O92</f>
        <v>Себестоимость продаж</v>
      </c>
      <c r="P150" s="1" t="str">
        <f t="shared" si="100"/>
        <v>Затраты этапа-3 бизнес-процесса</v>
      </c>
      <c r="Q150" s="1" t="str">
        <f t="shared" si="100"/>
        <v>Производственные затраты-21</v>
      </c>
      <c r="U150" s="1">
        <f t="shared" si="75"/>
        <v>3</v>
      </c>
      <c r="X150" s="3">
        <f t="shared" ref="X150:X202" si="10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</row>
    <row r="151" spans="2:27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 t="shared" ref="O151:Q151" si="102">O93</f>
        <v>Себестоимость продаж</v>
      </c>
      <c r="P151" s="1" t="str">
        <f t="shared" si="102"/>
        <v>Затраты этапа-3 бизнес-процесса</v>
      </c>
      <c r="Q151" s="1" t="str">
        <f t="shared" si="102"/>
        <v>Производственные затраты-22</v>
      </c>
      <c r="U151" s="1">
        <f t="shared" si="75"/>
        <v>3</v>
      </c>
      <c r="X151" s="3">
        <f t="shared" si="10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</row>
    <row r="152" spans="2:27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 t="shared" ref="O152:Q152" si="103">O94</f>
        <v>Себестоимость продаж</v>
      </c>
      <c r="P152" s="1" t="str">
        <f t="shared" si="103"/>
        <v>Затраты этапа-3 бизнес-процесса</v>
      </c>
      <c r="Q152" s="1" t="str">
        <f t="shared" si="103"/>
        <v>Производственные затраты-23</v>
      </c>
      <c r="U152" s="1">
        <f t="shared" si="75"/>
        <v>3</v>
      </c>
      <c r="X152" s="3">
        <f t="shared" si="10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</row>
    <row r="153" spans="2:27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 t="shared" ref="O153:Q153" si="104">O95</f>
        <v>Себестоимость продаж</v>
      </c>
      <c r="P153" s="1" t="str">
        <f t="shared" si="104"/>
        <v>Затраты этапа-3 бизнес-процесса</v>
      </c>
      <c r="Q153" s="1" t="str">
        <f t="shared" si="104"/>
        <v>Производственные затраты-24</v>
      </c>
      <c r="U153" s="1">
        <f t="shared" si="75"/>
        <v>3</v>
      </c>
      <c r="X153" s="3">
        <f t="shared" si="10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</row>
    <row r="154" spans="2:27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 t="shared" ref="O154:Q154" si="105">O96</f>
        <v>Себестоимость продаж</v>
      </c>
      <c r="P154" s="1" t="str">
        <f t="shared" si="105"/>
        <v>Затраты этапа-3 бизнес-процесса</v>
      </c>
      <c r="Q154" s="1" t="str">
        <f t="shared" si="105"/>
        <v>Производственные затраты-25</v>
      </c>
      <c r="U154" s="1">
        <f t="shared" si="75"/>
        <v>3</v>
      </c>
      <c r="X154" s="3">
        <f t="shared" si="10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</row>
    <row r="155" spans="2:27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 t="shared" ref="O155:Q155" si="106">O97</f>
        <v>Себестоимость продаж</v>
      </c>
      <c r="P155" s="1" t="str">
        <f t="shared" si="106"/>
        <v>Затраты этапа-3 бизнес-процесса</v>
      </c>
      <c r="Q155" s="1" t="str">
        <f t="shared" si="106"/>
        <v>Производственные затраты-26</v>
      </c>
      <c r="U155" s="1">
        <f t="shared" si="75"/>
        <v>3</v>
      </c>
      <c r="X155" s="3">
        <f t="shared" si="10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</row>
    <row r="156" spans="2:27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 t="shared" ref="O156:Q156" si="107">O98</f>
        <v>Себестоимость продаж</v>
      </c>
      <c r="P156" s="1" t="str">
        <f t="shared" si="107"/>
        <v>Затраты этапа-3 бизнес-процесса</v>
      </c>
      <c r="Q156" s="1" t="str">
        <f t="shared" si="107"/>
        <v>Производственные затраты-27</v>
      </c>
      <c r="U156" s="1">
        <f t="shared" si="75"/>
        <v>3</v>
      </c>
      <c r="X156" s="3">
        <f t="shared" si="10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</row>
    <row r="157" spans="2:27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 t="shared" ref="O157:Q157" si="108">O99</f>
        <v>Себестоимость продаж</v>
      </c>
      <c r="P157" s="1" t="str">
        <f t="shared" si="108"/>
        <v>Затраты этапа-4 бизнес-процесса</v>
      </c>
      <c r="Q157" s="1" t="str">
        <f t="shared" si="108"/>
        <v>Производственные затраты-28</v>
      </c>
      <c r="U157" s="1">
        <f t="shared" si="75"/>
        <v>3</v>
      </c>
      <c r="X157" s="3">
        <f t="shared" si="10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</row>
    <row r="158" spans="2:27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 t="shared" ref="O158:Q158" si="109">O100</f>
        <v>Себестоимость продаж</v>
      </c>
      <c r="P158" s="1" t="str">
        <f t="shared" si="109"/>
        <v>Затраты этапа-4 бизнес-процесса</v>
      </c>
      <c r="Q158" s="1" t="str">
        <f t="shared" si="109"/>
        <v>Производственные затраты-29</v>
      </c>
      <c r="U158" s="1">
        <f t="shared" si="75"/>
        <v>3</v>
      </c>
      <c r="X158" s="3">
        <f t="shared" si="10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</row>
    <row r="159" spans="2:27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 t="shared" ref="O159:Q159" si="110">O101</f>
        <v>Себестоимость продаж</v>
      </c>
      <c r="P159" s="1" t="str">
        <f t="shared" si="110"/>
        <v>Затраты этапа-4 бизнес-процесса</v>
      </c>
      <c r="Q159" s="1" t="str">
        <f t="shared" si="110"/>
        <v>Производственные затраты-30</v>
      </c>
      <c r="U159" s="1">
        <f t="shared" si="75"/>
        <v>3</v>
      </c>
      <c r="X159" s="3">
        <f t="shared" si="10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</row>
    <row r="160" spans="2:27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 t="shared" ref="O160:Q160" si="111">O102</f>
        <v>Себестоимость продаж</v>
      </c>
      <c r="P160" s="1" t="str">
        <f t="shared" si="111"/>
        <v>Затраты этапа-4 бизнес-процесса</v>
      </c>
      <c r="Q160" s="1" t="str">
        <f t="shared" si="111"/>
        <v>Производственные затраты-31</v>
      </c>
      <c r="U160" s="1">
        <f t="shared" si="75"/>
        <v>3</v>
      </c>
      <c r="X160" s="3">
        <f t="shared" si="10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</row>
    <row r="161" spans="2:27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 t="shared" ref="O161:Q161" si="112">O103</f>
        <v>Себестоимость продаж</v>
      </c>
      <c r="P161" s="1" t="str">
        <f t="shared" si="112"/>
        <v>Затраты этапа-4 бизнес-процесса</v>
      </c>
      <c r="Q161" s="1" t="str">
        <f t="shared" si="112"/>
        <v>Производственные затраты-32</v>
      </c>
      <c r="U161" s="1">
        <f t="shared" si="75"/>
        <v>3</v>
      </c>
      <c r="X161" s="3">
        <f t="shared" si="10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</row>
    <row r="162" spans="2:27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 t="shared" ref="O162:Q162" si="113">O104</f>
        <v>Себестоимость продаж</v>
      </c>
      <c r="P162" s="1" t="str">
        <f t="shared" si="113"/>
        <v>Затраты этапа-4 бизнес-процесса</v>
      </c>
      <c r="Q162" s="1" t="str">
        <f t="shared" si="113"/>
        <v>Производственные затраты-33</v>
      </c>
      <c r="U162" s="1">
        <f t="shared" si="75"/>
        <v>3</v>
      </c>
      <c r="X162" s="3">
        <f t="shared" si="10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</row>
    <row r="163" spans="2:27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 t="shared" ref="O163:Q163" si="114">O105</f>
        <v>Себестоимость продаж</v>
      </c>
      <c r="P163" s="1" t="str">
        <f t="shared" si="114"/>
        <v>Затраты этапа-4 бизнес-процесса</v>
      </c>
      <c r="Q163" s="1" t="str">
        <f t="shared" si="114"/>
        <v>Производственные затраты-34</v>
      </c>
      <c r="U163" s="1">
        <f t="shared" si="75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</row>
    <row r="164" spans="2:27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 t="shared" ref="O164:Q164" si="115">O106</f>
        <v>Себестоимость продаж</v>
      </c>
      <c r="P164" s="1" t="str">
        <f t="shared" si="115"/>
        <v>Затраты этапа-4 бизнес-процесса</v>
      </c>
      <c r="Q164" s="1" t="str">
        <f t="shared" si="115"/>
        <v>Производственные затраты-35</v>
      </c>
      <c r="U164" s="1">
        <f t="shared" si="75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</row>
    <row r="165" spans="2:27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 t="shared" ref="O165:Q165" si="116">O107</f>
        <v>Себестоимость продаж</v>
      </c>
      <c r="P165" s="1" t="str">
        <f t="shared" si="116"/>
        <v>Затраты этапа-4 бизнес-процесса</v>
      </c>
      <c r="Q165" s="1" t="str">
        <f t="shared" si="116"/>
        <v>Производственные затраты-36</v>
      </c>
      <c r="U165" s="1">
        <f t="shared" si="75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</row>
    <row r="166" spans="2:27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 t="shared" ref="O166:Q166" si="117">O108</f>
        <v>Себестоимость продаж</v>
      </c>
      <c r="P166" s="1" t="str">
        <f t="shared" si="117"/>
        <v>Затраты этапа-4 бизнес-процесса</v>
      </c>
      <c r="Q166" s="1" t="str">
        <f t="shared" si="117"/>
        <v>Производственные затраты-37</v>
      </c>
      <c r="U166" s="1">
        <f t="shared" si="75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</row>
    <row r="167" spans="2:27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 t="shared" ref="O167:Q167" si="118">O109</f>
        <v>Себестоимость продаж</v>
      </c>
      <c r="P167" s="1" t="str">
        <f t="shared" si="118"/>
        <v>Затраты этапа-5 бизнес-процесса</v>
      </c>
      <c r="Q167" s="1" t="str">
        <f t="shared" si="118"/>
        <v>Затраты на доставку и продажу-1</v>
      </c>
      <c r="U167" s="1">
        <f t="shared" si="75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</row>
    <row r="168" spans="2:27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 t="shared" ref="O168:Q168" si="119">O110</f>
        <v>Себестоимость продаж</v>
      </c>
      <c r="P168" s="1" t="str">
        <f t="shared" si="119"/>
        <v>Затраты этапа-5 бизнес-процесса</v>
      </c>
      <c r="Q168" s="1" t="str">
        <f t="shared" si="119"/>
        <v>Затраты на доставку и продажу-2</v>
      </c>
      <c r="U168" s="1">
        <f t="shared" si="75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</row>
    <row r="169" spans="2:27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 t="shared" ref="O169:Q169" si="120">O111</f>
        <v>Себестоимость продаж</v>
      </c>
      <c r="P169" s="1" t="str">
        <f t="shared" si="120"/>
        <v>Затраты этапа-5 бизнес-процесса</v>
      </c>
      <c r="Q169" s="1" t="str">
        <f t="shared" si="120"/>
        <v>Затраты на доставку и продажу-3</v>
      </c>
      <c r="U169" s="1">
        <f t="shared" si="75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</row>
    <row r="170" spans="2:27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 t="shared" ref="O170:Q170" si="121">O112</f>
        <v>Себестоимость продаж</v>
      </c>
      <c r="P170" s="1" t="str">
        <f t="shared" si="121"/>
        <v>Затраты этапа-5 бизнес-процесса</v>
      </c>
      <c r="Q170" s="1" t="str">
        <f t="shared" si="121"/>
        <v>Затраты на доставку и продажу-4</v>
      </c>
      <c r="U170" s="1">
        <f t="shared" si="75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</row>
    <row r="171" spans="2:27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 t="shared" ref="O171:Q171" si="122">O113</f>
        <v>Себестоимость продаж</v>
      </c>
      <c r="P171" s="1" t="str">
        <f t="shared" si="122"/>
        <v>Затраты этапа-5 бизнес-процесса</v>
      </c>
      <c r="Q171" s="1" t="str">
        <f t="shared" si="122"/>
        <v>Затраты на доставку и продажу-5</v>
      </c>
      <c r="U171" s="1">
        <f t="shared" si="75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</row>
    <row r="172" spans="2:27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 t="shared" ref="O172:Q172" si="123">O114</f>
        <v>Себестоимость продаж</v>
      </c>
      <c r="P172" s="1" t="str">
        <f t="shared" si="123"/>
        <v>Затраты этапа-5 бизнес-процесса</v>
      </c>
      <c r="Q172" s="1" t="str">
        <f t="shared" si="123"/>
        <v>Затраты на доставку и продажу-6</v>
      </c>
      <c r="U172" s="1">
        <f t="shared" si="75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</row>
    <row r="173" spans="2:27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 t="shared" ref="O173:Q173" si="124">O115</f>
        <v>Себестоимость продаж</v>
      </c>
      <c r="P173" s="1" t="str">
        <f t="shared" si="124"/>
        <v>Затраты этапа-5 бизнес-процесса</v>
      </c>
      <c r="Q173" s="1" t="str">
        <f t="shared" si="124"/>
        <v>Затраты на доставку и продажу-7</v>
      </c>
      <c r="U173" s="1">
        <f t="shared" si="75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</row>
    <row r="174" spans="2:27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 t="shared" ref="O174:Q174" si="125">O116</f>
        <v>Себестоимость продаж</v>
      </c>
      <c r="P174" s="1" t="str">
        <f t="shared" si="125"/>
        <v>Затраты этапа-5 бизнес-процесса</v>
      </c>
      <c r="Q174" s="1" t="str">
        <f t="shared" si="125"/>
        <v>Затраты на доставку и продажу-8</v>
      </c>
      <c r="U174" s="1">
        <f t="shared" si="75"/>
        <v>3</v>
      </c>
      <c r="X174" s="3">
        <f t="shared" ref="X174" si="126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</row>
    <row r="175" spans="2:27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 t="shared" ref="O175:Q175" si="127">O117</f>
        <v>Себестоимость продаж</v>
      </c>
      <c r="P175" s="1" t="str">
        <f t="shared" si="127"/>
        <v>Затраты этапа-5 бизнес-процесса</v>
      </c>
      <c r="Q175" s="1" t="str">
        <f t="shared" si="127"/>
        <v>Затраты на доставку и продажу-9</v>
      </c>
      <c r="U175" s="1">
        <f t="shared" si="75"/>
        <v>3</v>
      </c>
      <c r="X175" s="3">
        <f t="shared" si="84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</row>
    <row r="176" spans="2:27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 t="shared" ref="O176:Q176" si="128">O118</f>
        <v>Себестоимость продаж</v>
      </c>
      <c r="P176" s="1" t="str">
        <f t="shared" si="128"/>
        <v>Затраты этапа-5 бизнес-процесса</v>
      </c>
      <c r="Q176" s="1" t="str">
        <f t="shared" si="128"/>
        <v>Затраты на доставку и продажу-10</v>
      </c>
      <c r="U176" s="1">
        <f t="shared" si="75"/>
        <v>3</v>
      </c>
      <c r="X176" s="3">
        <f t="shared" si="84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</row>
    <row r="177" spans="2:27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 t="shared" ref="O177:Q177" si="129">O119</f>
        <v>Себестоимость продаж</v>
      </c>
      <c r="P177" s="1" t="str">
        <f t="shared" si="129"/>
        <v>Затраты этапа-1 бизнес-процесса</v>
      </c>
      <c r="Q177" s="1" t="str">
        <f t="shared" si="129"/>
        <v>Сырье и материалы-1</v>
      </c>
      <c r="U177" s="1">
        <f t="shared" si="75"/>
        <v>4</v>
      </c>
      <c r="X177" s="3">
        <f t="shared" si="84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</row>
    <row r="178" spans="2:27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 t="shared" ref="O178:Q178" si="130">O120</f>
        <v>Себестоимость продаж</v>
      </c>
      <c r="P178" s="1" t="str">
        <f t="shared" si="130"/>
        <v>Затраты этапа-1 бизнес-процесса</v>
      </c>
      <c r="Q178" s="1" t="str">
        <f t="shared" si="130"/>
        <v>Сырье и материалы-2</v>
      </c>
      <c r="U178" s="1">
        <f t="shared" si="75"/>
        <v>4</v>
      </c>
      <c r="X178" s="3">
        <f t="shared" si="84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</row>
    <row r="179" spans="2:27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 t="shared" ref="O179:Q179" si="131">O121</f>
        <v>Себестоимость продаж</v>
      </c>
      <c r="P179" s="1" t="str">
        <f t="shared" si="131"/>
        <v>Затраты этапа-1 бизнес-процесса</v>
      </c>
      <c r="Q179" s="1" t="str">
        <f t="shared" si="131"/>
        <v>Сырье и материалы-3</v>
      </c>
      <c r="U179" s="1">
        <f t="shared" si="75"/>
        <v>4</v>
      </c>
      <c r="X179" s="3">
        <f t="shared" si="84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</row>
    <row r="180" spans="2:27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 t="shared" ref="O180:Q180" si="132">O122</f>
        <v>Себестоимость продаж</v>
      </c>
      <c r="P180" s="1" t="str">
        <f t="shared" si="132"/>
        <v>Затраты этапа-1 бизнес-процесса</v>
      </c>
      <c r="Q180" s="1" t="str">
        <f t="shared" si="132"/>
        <v>Сырье и материалы-4</v>
      </c>
      <c r="U180" s="1">
        <f t="shared" si="75"/>
        <v>4</v>
      </c>
      <c r="X180" s="3">
        <f t="shared" si="84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</row>
    <row r="181" spans="2:27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 t="shared" ref="O181:Q181" si="133">O123</f>
        <v>Себестоимость продаж</v>
      </c>
      <c r="P181" s="1" t="str">
        <f t="shared" si="133"/>
        <v>Затраты этапа-1 бизнес-процесса</v>
      </c>
      <c r="Q181" s="1" t="str">
        <f t="shared" si="133"/>
        <v>Сырье и материалы-5</v>
      </c>
      <c r="U181" s="1">
        <f t="shared" si="75"/>
        <v>4</v>
      </c>
      <c r="X181" s="3">
        <f t="shared" si="84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</row>
    <row r="182" spans="2:27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 t="shared" ref="O182:Q182" si="134">O124</f>
        <v>Себестоимость продаж</v>
      </c>
      <c r="P182" s="1" t="str">
        <f t="shared" si="134"/>
        <v>Затраты этапа-1 бизнес-процесса</v>
      </c>
      <c r="Q182" s="1" t="str">
        <f t="shared" si="134"/>
        <v>Сырье и материалы-6</v>
      </c>
      <c r="U182" s="1">
        <f t="shared" si="75"/>
        <v>4</v>
      </c>
      <c r="X182" s="3">
        <f t="shared" si="84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</row>
    <row r="183" spans="2:27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 t="shared" ref="O183:Q183" si="135">O125</f>
        <v>Себестоимость продаж</v>
      </c>
      <c r="P183" s="1" t="str">
        <f t="shared" si="135"/>
        <v>Затраты этапа-1 бизнес-процесса</v>
      </c>
      <c r="Q183" s="1" t="str">
        <f t="shared" si="135"/>
        <v>Сырье и материалы-7</v>
      </c>
      <c r="U183" s="1">
        <f t="shared" si="75"/>
        <v>4</v>
      </c>
      <c r="X183" s="3">
        <f t="shared" si="84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</row>
    <row r="184" spans="2:27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 t="shared" ref="O184:Q184" si="136">O126</f>
        <v>Себестоимость продаж</v>
      </c>
      <c r="P184" s="1" t="str">
        <f t="shared" si="136"/>
        <v>Затраты этапа-1 бизнес-процесса</v>
      </c>
      <c r="Q184" s="1" t="str">
        <f t="shared" si="136"/>
        <v>Сырье и материалы-8</v>
      </c>
      <c r="U184" s="1">
        <f t="shared" si="75"/>
        <v>4</v>
      </c>
      <c r="X184" s="3">
        <f t="shared" si="84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</row>
    <row r="185" spans="2:27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 t="shared" ref="O185:Q185" si="137">O127</f>
        <v>Себестоимость продаж</v>
      </c>
      <c r="P185" s="1" t="str">
        <f t="shared" si="137"/>
        <v>Затраты этапа-1 бизнес-процесса</v>
      </c>
      <c r="Q185" s="1" t="str">
        <f t="shared" si="137"/>
        <v>Сырье и материалы-9</v>
      </c>
      <c r="U185" s="1">
        <f t="shared" si="75"/>
        <v>4</v>
      </c>
      <c r="X185" s="3">
        <f t="shared" si="84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</row>
    <row r="186" spans="2:27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 t="shared" ref="O186:Q186" si="138">O128</f>
        <v>Себестоимость продаж</v>
      </c>
      <c r="P186" s="1" t="str">
        <f t="shared" si="138"/>
        <v>Затраты этапа-1 бизнес-процесса</v>
      </c>
      <c r="Q186" s="1" t="str">
        <f t="shared" si="138"/>
        <v>Сырье и материалы-10</v>
      </c>
      <c r="U186" s="1">
        <f t="shared" si="75"/>
        <v>4</v>
      </c>
      <c r="X186" s="3">
        <f t="shared" si="84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</row>
    <row r="187" spans="2:27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 t="shared" ref="O187:Q187" si="139">O129</f>
        <v>Себестоимость продаж</v>
      </c>
      <c r="P187" s="1" t="str">
        <f t="shared" si="139"/>
        <v>Затраты этапа-1 бизнес-процесса</v>
      </c>
      <c r="Q187" s="1" t="str">
        <f t="shared" si="139"/>
        <v>Сырье и материалы-11</v>
      </c>
      <c r="U187" s="1">
        <f t="shared" si="75"/>
        <v>4</v>
      </c>
      <c r="X187" s="3">
        <f t="shared" si="84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</row>
    <row r="188" spans="2:27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 t="shared" ref="O188:Q188" si="140">O130</f>
        <v>Себестоимость продаж</v>
      </c>
      <c r="P188" s="1" t="str">
        <f t="shared" si="140"/>
        <v>Затраты этапа-2 бизнес-процесса</v>
      </c>
      <c r="Q188" s="1" t="str">
        <f t="shared" si="140"/>
        <v>Производственные затраты-1</v>
      </c>
      <c r="U188" s="1">
        <f t="shared" si="75"/>
        <v>4</v>
      </c>
      <c r="X188" s="3">
        <f t="shared" si="84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</row>
    <row r="189" spans="2:27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 t="shared" ref="O189:Q189" si="141">O131</f>
        <v>Себестоимость продаж</v>
      </c>
      <c r="P189" s="1" t="str">
        <f t="shared" si="141"/>
        <v>Затраты этапа-2 бизнес-процесса</v>
      </c>
      <c r="Q189" s="1" t="str">
        <f t="shared" si="141"/>
        <v>Производственные затраты-2</v>
      </c>
      <c r="U189" s="1">
        <f t="shared" si="75"/>
        <v>4</v>
      </c>
      <c r="X189" s="3">
        <f t="shared" si="84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</row>
    <row r="190" spans="2:27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 t="shared" ref="O190:Q190" si="142">O132</f>
        <v>Себестоимость продаж</v>
      </c>
      <c r="P190" s="1" t="str">
        <f t="shared" si="142"/>
        <v>Затраты этапа-2 бизнес-процесса</v>
      </c>
      <c r="Q190" s="1" t="str">
        <f t="shared" si="142"/>
        <v>Производственные затраты-3</v>
      </c>
      <c r="U190" s="1">
        <f t="shared" ref="U190:U253" si="143">IF(Q190=$Q$3,U189+1,U189)</f>
        <v>4</v>
      </c>
      <c r="X190" s="3">
        <f t="shared" ref="X190" si="144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</row>
    <row r="191" spans="2:27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 t="shared" ref="O191:Q191" si="145">O133</f>
        <v>Себестоимость продаж</v>
      </c>
      <c r="P191" s="1" t="str">
        <f t="shared" si="145"/>
        <v>Затраты этапа-2 бизнес-процесса</v>
      </c>
      <c r="Q191" s="1" t="str">
        <f t="shared" si="145"/>
        <v>Производственные затраты-4</v>
      </c>
      <c r="U191" s="1">
        <f t="shared" si="143"/>
        <v>4</v>
      </c>
      <c r="X191" s="3">
        <f t="shared" si="10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</row>
    <row r="192" spans="2:27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 t="shared" ref="O192:Q192" si="146">O134</f>
        <v>Себестоимость продаж</v>
      </c>
      <c r="P192" s="1" t="str">
        <f t="shared" si="146"/>
        <v>Затраты этапа-2 бизнес-процесса</v>
      </c>
      <c r="Q192" s="1" t="str">
        <f t="shared" si="146"/>
        <v>Производственные затраты-5</v>
      </c>
      <c r="U192" s="1">
        <f t="shared" si="143"/>
        <v>4</v>
      </c>
      <c r="X192" s="3">
        <f t="shared" si="10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</row>
    <row r="193" spans="2:27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 t="shared" ref="O193:Q193" si="147">O135</f>
        <v>Себестоимость продаж</v>
      </c>
      <c r="P193" s="1" t="str">
        <f t="shared" si="147"/>
        <v>Затраты этапа-2 бизнес-процесса</v>
      </c>
      <c r="Q193" s="1" t="str">
        <f t="shared" si="147"/>
        <v>Производственные затраты-6</v>
      </c>
      <c r="U193" s="1">
        <f t="shared" si="143"/>
        <v>4</v>
      </c>
      <c r="X193" s="3">
        <f t="shared" si="10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</row>
    <row r="194" spans="2:27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 t="shared" ref="O194:Q194" si="148">O136</f>
        <v>Себестоимость продаж</v>
      </c>
      <c r="P194" s="1" t="str">
        <f t="shared" si="148"/>
        <v>Затраты этапа-2 бизнес-процесса</v>
      </c>
      <c r="Q194" s="1" t="str">
        <f t="shared" si="148"/>
        <v>Производственные затраты-7</v>
      </c>
      <c r="U194" s="1">
        <f t="shared" si="143"/>
        <v>4</v>
      </c>
      <c r="X194" s="3">
        <f t="shared" si="10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</row>
    <row r="195" spans="2:27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 t="shared" ref="O195:Q195" si="149">O137</f>
        <v>Себестоимость продаж</v>
      </c>
      <c r="P195" s="1" t="str">
        <f t="shared" si="149"/>
        <v>Затраты этапа-2 бизнес-процесса</v>
      </c>
      <c r="Q195" s="1" t="str">
        <f t="shared" si="149"/>
        <v>Производственные затраты-8</v>
      </c>
      <c r="U195" s="1">
        <f t="shared" si="143"/>
        <v>4</v>
      </c>
      <c r="X195" s="3">
        <f t="shared" si="10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</row>
    <row r="196" spans="2:27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 t="shared" ref="O196:Q196" si="150">O138</f>
        <v>Себестоимость продаж</v>
      </c>
      <c r="P196" s="1" t="str">
        <f t="shared" si="150"/>
        <v>Затраты этапа-2 бизнес-процесса</v>
      </c>
      <c r="Q196" s="1" t="str">
        <f t="shared" si="150"/>
        <v>Производственные затраты-9</v>
      </c>
      <c r="U196" s="1">
        <f t="shared" si="143"/>
        <v>4</v>
      </c>
      <c r="X196" s="3">
        <f t="shared" si="10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</row>
    <row r="197" spans="2:27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 t="shared" ref="O197:Q197" si="151">O139</f>
        <v>Себестоимость продаж</v>
      </c>
      <c r="P197" s="1" t="str">
        <f t="shared" si="151"/>
        <v>Затраты этапа-2 бизнес-процесса</v>
      </c>
      <c r="Q197" s="1" t="str">
        <f t="shared" si="151"/>
        <v>Производственные затраты-10</v>
      </c>
      <c r="U197" s="1">
        <f t="shared" si="143"/>
        <v>4</v>
      </c>
      <c r="X197" s="3">
        <f t="shared" si="10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</row>
    <row r="198" spans="2:27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 t="shared" ref="O198:Q198" si="152">O140</f>
        <v>Себестоимость продаж</v>
      </c>
      <c r="P198" s="1" t="str">
        <f t="shared" si="152"/>
        <v>Затраты этапа-3 бизнес-процесса</v>
      </c>
      <c r="Q198" s="1" t="str">
        <f t="shared" si="152"/>
        <v>Производственные затраты-11</v>
      </c>
      <c r="U198" s="1">
        <f t="shared" si="143"/>
        <v>4</v>
      </c>
      <c r="X198" s="3">
        <f t="shared" si="10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</row>
    <row r="199" spans="2:27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 t="shared" ref="O199:Q199" si="153">O141</f>
        <v>Себестоимость продаж</v>
      </c>
      <c r="P199" s="1" t="str">
        <f t="shared" si="153"/>
        <v>Затраты этапа-3 бизнес-процесса</v>
      </c>
      <c r="Q199" s="1" t="str">
        <f t="shared" si="153"/>
        <v>Производственные затраты-12</v>
      </c>
      <c r="U199" s="1">
        <f t="shared" si="143"/>
        <v>4</v>
      </c>
      <c r="X199" s="3">
        <f t="shared" si="10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</row>
    <row r="200" spans="2:27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 t="shared" ref="O200:Q200" si="154">O142</f>
        <v>Себестоимость продаж</v>
      </c>
      <c r="P200" s="1" t="str">
        <f t="shared" si="154"/>
        <v>Затраты этапа-3 бизнес-процесса</v>
      </c>
      <c r="Q200" s="1" t="str">
        <f t="shared" si="154"/>
        <v>Производственные затраты-13</v>
      </c>
      <c r="U200" s="1">
        <f t="shared" si="143"/>
        <v>4</v>
      </c>
      <c r="X200" s="3">
        <f t="shared" si="10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</row>
    <row r="201" spans="2:27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 t="shared" ref="O201:Q201" si="155">O143</f>
        <v>Себестоимость продаж</v>
      </c>
      <c r="P201" s="1" t="str">
        <f t="shared" si="155"/>
        <v>Затраты этапа-3 бизнес-процесса</v>
      </c>
      <c r="Q201" s="1" t="str">
        <f t="shared" si="155"/>
        <v>Производственные затраты-14</v>
      </c>
      <c r="U201" s="1">
        <f t="shared" si="143"/>
        <v>4</v>
      </c>
      <c r="X201" s="3">
        <f t="shared" si="10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</row>
    <row r="202" spans="2:27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 t="shared" ref="O202:Q202" si="156">O144</f>
        <v>Себестоимость продаж</v>
      </c>
      <c r="P202" s="1" t="str">
        <f t="shared" si="156"/>
        <v>Затраты этапа-3 бизнес-процесса</v>
      </c>
      <c r="Q202" s="1" t="str">
        <f t="shared" si="156"/>
        <v>Производственные затраты-15</v>
      </c>
      <c r="U202" s="1">
        <f t="shared" si="143"/>
        <v>4</v>
      </c>
      <c r="X202" s="3">
        <f t="shared" si="10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</row>
    <row r="203" spans="2:27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 t="shared" ref="O203:Q203" si="157">O145</f>
        <v>Себестоимость продаж</v>
      </c>
      <c r="P203" s="1" t="str">
        <f t="shared" si="157"/>
        <v>Затраты этапа-3 бизнес-процесса</v>
      </c>
      <c r="Q203" s="1" t="str">
        <f t="shared" si="157"/>
        <v>Производственные затраты-16</v>
      </c>
      <c r="U203" s="1">
        <f t="shared" si="143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</row>
    <row r="204" spans="2:27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 t="shared" ref="O204:Q204" si="158">O146</f>
        <v>Себестоимость продаж</v>
      </c>
      <c r="P204" s="1" t="str">
        <f t="shared" si="158"/>
        <v>Затраты этапа-3 бизнес-процесса</v>
      </c>
      <c r="Q204" s="1" t="str">
        <f t="shared" si="158"/>
        <v>Производственные затраты-17</v>
      </c>
      <c r="U204" s="1">
        <f t="shared" si="143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</row>
    <row r="205" spans="2:27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 t="shared" ref="O205:Q205" si="159">O147</f>
        <v>Себестоимость продаж</v>
      </c>
      <c r="P205" s="1" t="str">
        <f t="shared" si="159"/>
        <v>Затраты этапа-3 бизнес-процесса</v>
      </c>
      <c r="Q205" s="1" t="str">
        <f t="shared" si="159"/>
        <v>Производственные затраты-18</v>
      </c>
      <c r="U205" s="1">
        <f t="shared" si="143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</row>
    <row r="206" spans="2:27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 t="shared" ref="O206:Q206" si="160">O148</f>
        <v>Себестоимость продаж</v>
      </c>
      <c r="P206" s="1" t="str">
        <f t="shared" si="160"/>
        <v>Затраты этапа-3 бизнес-процесса</v>
      </c>
      <c r="Q206" s="1" t="str">
        <f t="shared" si="160"/>
        <v>Производственные затраты-19</v>
      </c>
      <c r="U206" s="1">
        <f t="shared" si="143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</row>
    <row r="207" spans="2:27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 t="shared" ref="O207:Q207" si="161">O149</f>
        <v>Себестоимость продаж</v>
      </c>
      <c r="P207" s="1" t="str">
        <f t="shared" si="161"/>
        <v>Затраты этапа-3 бизнес-процесса</v>
      </c>
      <c r="Q207" s="1" t="str">
        <f t="shared" si="161"/>
        <v>Производственные затраты-20</v>
      </c>
      <c r="U207" s="1">
        <f t="shared" si="143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</row>
    <row r="208" spans="2:27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 t="shared" ref="O208:Q208" si="162">O150</f>
        <v>Себестоимость продаж</v>
      </c>
      <c r="P208" s="1" t="str">
        <f t="shared" si="162"/>
        <v>Затраты этапа-3 бизнес-процесса</v>
      </c>
      <c r="Q208" s="1" t="str">
        <f t="shared" si="162"/>
        <v>Производственные затраты-21</v>
      </c>
      <c r="U208" s="1">
        <f t="shared" si="143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</row>
    <row r="209" spans="2:27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 t="shared" ref="O209:Q209" si="163">O151</f>
        <v>Себестоимость продаж</v>
      </c>
      <c r="P209" s="1" t="str">
        <f t="shared" si="163"/>
        <v>Затраты этапа-3 бизнес-процесса</v>
      </c>
      <c r="Q209" s="1" t="str">
        <f t="shared" si="163"/>
        <v>Производственные затраты-22</v>
      </c>
      <c r="U209" s="1">
        <f t="shared" si="143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</row>
    <row r="210" spans="2:27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 t="shared" ref="O210:Q210" si="164">O152</f>
        <v>Себестоимость продаж</v>
      </c>
      <c r="P210" s="1" t="str">
        <f t="shared" si="164"/>
        <v>Затраты этапа-3 бизнес-процесса</v>
      </c>
      <c r="Q210" s="1" t="str">
        <f t="shared" si="164"/>
        <v>Производственные затраты-23</v>
      </c>
      <c r="U210" s="1">
        <f t="shared" si="143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</row>
    <row r="211" spans="2:27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 t="shared" ref="O211:Q211" si="165">O153</f>
        <v>Себестоимость продаж</v>
      </c>
      <c r="P211" s="1" t="str">
        <f t="shared" si="165"/>
        <v>Затраты этапа-3 бизнес-процесса</v>
      </c>
      <c r="Q211" s="1" t="str">
        <f t="shared" si="165"/>
        <v>Производственные затраты-24</v>
      </c>
      <c r="U211" s="1">
        <f t="shared" si="143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</row>
    <row r="212" spans="2:27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 t="shared" ref="O212:Q212" si="166">O154</f>
        <v>Себестоимость продаж</v>
      </c>
      <c r="P212" s="1" t="str">
        <f t="shared" si="166"/>
        <v>Затраты этапа-3 бизнес-процесса</v>
      </c>
      <c r="Q212" s="1" t="str">
        <f t="shared" si="166"/>
        <v>Производственные затраты-25</v>
      </c>
      <c r="U212" s="1">
        <f t="shared" si="143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</row>
    <row r="213" spans="2:27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 t="shared" ref="O213:Q213" si="167">O155</f>
        <v>Себестоимость продаж</v>
      </c>
      <c r="P213" s="1" t="str">
        <f t="shared" si="167"/>
        <v>Затраты этапа-3 бизнес-процесса</v>
      </c>
      <c r="Q213" s="1" t="str">
        <f t="shared" si="167"/>
        <v>Производственные затраты-26</v>
      </c>
      <c r="U213" s="1">
        <f t="shared" si="143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</row>
    <row r="214" spans="2:27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 t="shared" ref="O214:Q214" si="168">O156</f>
        <v>Себестоимость продаж</v>
      </c>
      <c r="P214" s="1" t="str">
        <f t="shared" si="168"/>
        <v>Затраты этапа-3 бизнес-процесса</v>
      </c>
      <c r="Q214" s="1" t="str">
        <f t="shared" si="168"/>
        <v>Производственные затраты-27</v>
      </c>
      <c r="U214" s="1">
        <f t="shared" si="143"/>
        <v>4</v>
      </c>
      <c r="X214" s="3">
        <f t="shared" ref="X214:X269" si="169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</row>
    <row r="215" spans="2:27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 t="shared" ref="O215:Q215" si="170">O157</f>
        <v>Себестоимость продаж</v>
      </c>
      <c r="P215" s="1" t="str">
        <f t="shared" si="170"/>
        <v>Затраты этапа-4 бизнес-процесса</v>
      </c>
      <c r="Q215" s="1" t="str">
        <f t="shared" si="170"/>
        <v>Производственные затраты-28</v>
      </c>
      <c r="U215" s="1">
        <f t="shared" si="143"/>
        <v>4</v>
      </c>
      <c r="X215" s="3">
        <f t="shared" si="169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</row>
    <row r="216" spans="2:27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 t="shared" ref="O216:Q216" si="171">O158</f>
        <v>Себестоимость продаж</v>
      </c>
      <c r="P216" s="1" t="str">
        <f t="shared" si="171"/>
        <v>Затраты этапа-4 бизнес-процесса</v>
      </c>
      <c r="Q216" s="1" t="str">
        <f t="shared" si="171"/>
        <v>Производственные затраты-29</v>
      </c>
      <c r="U216" s="1">
        <f t="shared" si="143"/>
        <v>4</v>
      </c>
      <c r="X216" s="3">
        <f t="shared" si="169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</row>
    <row r="217" spans="2:27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 t="shared" ref="O217:Q217" si="172">O159</f>
        <v>Себестоимость продаж</v>
      </c>
      <c r="P217" s="1" t="str">
        <f t="shared" si="172"/>
        <v>Затраты этапа-4 бизнес-процесса</v>
      </c>
      <c r="Q217" s="1" t="str">
        <f t="shared" si="172"/>
        <v>Производственные затраты-30</v>
      </c>
      <c r="U217" s="1">
        <f t="shared" si="143"/>
        <v>4</v>
      </c>
      <c r="X217" s="3">
        <f t="shared" si="169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</row>
    <row r="218" spans="2:27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 t="shared" ref="O218:Q218" si="173">O160</f>
        <v>Себестоимость продаж</v>
      </c>
      <c r="P218" s="1" t="str">
        <f t="shared" si="173"/>
        <v>Затраты этапа-4 бизнес-процесса</v>
      </c>
      <c r="Q218" s="1" t="str">
        <f t="shared" si="173"/>
        <v>Производственные затраты-31</v>
      </c>
      <c r="U218" s="1">
        <f t="shared" si="143"/>
        <v>4</v>
      </c>
      <c r="X218" s="3">
        <f t="shared" si="169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</row>
    <row r="219" spans="2:27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 t="shared" ref="O219:Q219" si="174">O161</f>
        <v>Себестоимость продаж</v>
      </c>
      <c r="P219" s="1" t="str">
        <f t="shared" si="174"/>
        <v>Затраты этапа-4 бизнес-процесса</v>
      </c>
      <c r="Q219" s="1" t="str">
        <f t="shared" si="174"/>
        <v>Производственные затраты-32</v>
      </c>
      <c r="U219" s="1">
        <f t="shared" si="143"/>
        <v>4</v>
      </c>
      <c r="X219" s="3">
        <f t="shared" si="169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</row>
    <row r="220" spans="2:27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 t="shared" ref="O220:Q220" si="175">O162</f>
        <v>Себестоимость продаж</v>
      </c>
      <c r="P220" s="1" t="str">
        <f t="shared" si="175"/>
        <v>Затраты этапа-4 бизнес-процесса</v>
      </c>
      <c r="Q220" s="1" t="str">
        <f t="shared" si="175"/>
        <v>Производственные затраты-33</v>
      </c>
      <c r="U220" s="1">
        <f t="shared" si="143"/>
        <v>4</v>
      </c>
      <c r="X220" s="3">
        <f t="shared" si="169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</row>
    <row r="221" spans="2:27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 t="shared" ref="O221:Q221" si="176">O163</f>
        <v>Себестоимость продаж</v>
      </c>
      <c r="P221" s="1" t="str">
        <f t="shared" si="176"/>
        <v>Затраты этапа-4 бизнес-процесса</v>
      </c>
      <c r="Q221" s="1" t="str">
        <f t="shared" si="176"/>
        <v>Производственные затраты-34</v>
      </c>
      <c r="U221" s="1">
        <f t="shared" si="143"/>
        <v>4</v>
      </c>
      <c r="X221" s="3">
        <f t="shared" si="169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</row>
    <row r="222" spans="2:27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 t="shared" ref="O222:Q222" si="177">O164</f>
        <v>Себестоимость продаж</v>
      </c>
      <c r="P222" s="1" t="str">
        <f t="shared" si="177"/>
        <v>Затраты этапа-4 бизнес-процесса</v>
      </c>
      <c r="Q222" s="1" t="str">
        <f t="shared" si="177"/>
        <v>Производственные затраты-35</v>
      </c>
      <c r="U222" s="1">
        <f t="shared" si="143"/>
        <v>4</v>
      </c>
      <c r="X222" s="3">
        <f t="shared" si="169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</row>
    <row r="223" spans="2:27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 t="shared" ref="O223:Q223" si="178">O165</f>
        <v>Себестоимость продаж</v>
      </c>
      <c r="P223" s="1" t="str">
        <f t="shared" si="178"/>
        <v>Затраты этапа-4 бизнес-процесса</v>
      </c>
      <c r="Q223" s="1" t="str">
        <f t="shared" si="178"/>
        <v>Производственные затраты-36</v>
      </c>
      <c r="U223" s="1">
        <f t="shared" si="143"/>
        <v>4</v>
      </c>
      <c r="X223" s="3">
        <f t="shared" si="169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</row>
    <row r="224" spans="2:27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 t="shared" ref="O224:Q224" si="179">O166</f>
        <v>Себестоимость продаж</v>
      </c>
      <c r="P224" s="1" t="str">
        <f t="shared" si="179"/>
        <v>Затраты этапа-4 бизнес-процесса</v>
      </c>
      <c r="Q224" s="1" t="str">
        <f t="shared" si="179"/>
        <v>Производственные затраты-37</v>
      </c>
      <c r="U224" s="1">
        <f t="shared" si="143"/>
        <v>4</v>
      </c>
      <c r="X224" s="3">
        <f t="shared" si="169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</row>
    <row r="225" spans="2:27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 t="shared" ref="O225:Q225" si="180">O167</f>
        <v>Себестоимость продаж</v>
      </c>
      <c r="P225" s="1" t="str">
        <f t="shared" si="180"/>
        <v>Затраты этапа-5 бизнес-процесса</v>
      </c>
      <c r="Q225" s="1" t="str">
        <f t="shared" si="180"/>
        <v>Затраты на доставку и продажу-1</v>
      </c>
      <c r="U225" s="1">
        <f t="shared" si="143"/>
        <v>4</v>
      </c>
      <c r="X225" s="3">
        <f t="shared" si="169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</row>
    <row r="226" spans="2:27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 t="shared" ref="O226:Q226" si="181">O168</f>
        <v>Себестоимость продаж</v>
      </c>
      <c r="P226" s="1" t="str">
        <f t="shared" si="181"/>
        <v>Затраты этапа-5 бизнес-процесса</v>
      </c>
      <c r="Q226" s="1" t="str">
        <f t="shared" si="181"/>
        <v>Затраты на доставку и продажу-2</v>
      </c>
      <c r="U226" s="1">
        <f t="shared" si="143"/>
        <v>4</v>
      </c>
      <c r="X226" s="3">
        <f t="shared" si="169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</row>
    <row r="227" spans="2:27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 t="shared" ref="O227:Q227" si="182">O169</f>
        <v>Себестоимость продаж</v>
      </c>
      <c r="P227" s="1" t="str">
        <f t="shared" si="182"/>
        <v>Затраты этапа-5 бизнес-процесса</v>
      </c>
      <c r="Q227" s="1" t="str">
        <f t="shared" si="182"/>
        <v>Затраты на доставку и продажу-3</v>
      </c>
      <c r="U227" s="1">
        <f t="shared" si="143"/>
        <v>4</v>
      </c>
      <c r="X227" s="3">
        <f t="shared" si="169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</row>
    <row r="228" spans="2:27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 t="shared" ref="O228:Q228" si="183">O170</f>
        <v>Себестоимость продаж</v>
      </c>
      <c r="P228" s="1" t="str">
        <f t="shared" si="183"/>
        <v>Затраты этапа-5 бизнес-процесса</v>
      </c>
      <c r="Q228" s="1" t="str">
        <f t="shared" si="183"/>
        <v>Затраты на доставку и продажу-4</v>
      </c>
      <c r="U228" s="1">
        <f t="shared" si="143"/>
        <v>4</v>
      </c>
      <c r="X228" s="3">
        <f t="shared" si="169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</row>
    <row r="229" spans="2:27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 t="shared" ref="O229:Q229" si="184">O171</f>
        <v>Себестоимость продаж</v>
      </c>
      <c r="P229" s="1" t="str">
        <f t="shared" si="184"/>
        <v>Затраты этапа-5 бизнес-процесса</v>
      </c>
      <c r="Q229" s="1" t="str">
        <f t="shared" si="184"/>
        <v>Затраты на доставку и продажу-5</v>
      </c>
      <c r="U229" s="1">
        <f t="shared" si="143"/>
        <v>4</v>
      </c>
      <c r="X229" s="3">
        <f t="shared" si="169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</row>
    <row r="230" spans="2:27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 t="shared" ref="O230:Q230" si="185">O172</f>
        <v>Себестоимость продаж</v>
      </c>
      <c r="P230" s="1" t="str">
        <f t="shared" si="185"/>
        <v>Затраты этапа-5 бизнес-процесса</v>
      </c>
      <c r="Q230" s="1" t="str">
        <f t="shared" si="185"/>
        <v>Затраты на доставку и продажу-6</v>
      </c>
      <c r="U230" s="1">
        <f t="shared" si="143"/>
        <v>4</v>
      </c>
      <c r="X230" s="3">
        <f t="shared" ref="X230:X282" si="18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</row>
    <row r="231" spans="2:27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 t="shared" ref="O231:Q231" si="187">O173</f>
        <v>Себестоимость продаж</v>
      </c>
      <c r="P231" s="1" t="str">
        <f t="shared" si="187"/>
        <v>Затраты этапа-5 бизнес-процесса</v>
      </c>
      <c r="Q231" s="1" t="str">
        <f t="shared" si="187"/>
        <v>Затраты на доставку и продажу-7</v>
      </c>
      <c r="U231" s="1">
        <f t="shared" si="143"/>
        <v>4</v>
      </c>
      <c r="X231" s="3">
        <f t="shared" si="18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</row>
    <row r="232" spans="2:27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 t="shared" ref="O232:Q232" si="188">O174</f>
        <v>Себестоимость продаж</v>
      </c>
      <c r="P232" s="1" t="str">
        <f t="shared" si="188"/>
        <v>Затраты этапа-5 бизнес-процесса</v>
      </c>
      <c r="Q232" s="1" t="str">
        <f t="shared" si="188"/>
        <v>Затраты на доставку и продажу-8</v>
      </c>
      <c r="U232" s="1">
        <f t="shared" si="143"/>
        <v>4</v>
      </c>
      <c r="X232" s="3">
        <f t="shared" si="18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</row>
    <row r="233" spans="2:27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 t="shared" ref="O233:Q233" si="189">O175</f>
        <v>Себестоимость продаж</v>
      </c>
      <c r="P233" s="1" t="str">
        <f t="shared" si="189"/>
        <v>Затраты этапа-5 бизнес-процесса</v>
      </c>
      <c r="Q233" s="1" t="str">
        <f t="shared" si="189"/>
        <v>Затраты на доставку и продажу-9</v>
      </c>
      <c r="U233" s="1">
        <f t="shared" si="143"/>
        <v>4</v>
      </c>
      <c r="X233" s="3">
        <f t="shared" si="18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</row>
    <row r="234" spans="2:27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 t="shared" ref="O234:Q234" si="190">O176</f>
        <v>Себестоимость продаж</v>
      </c>
      <c r="P234" s="1" t="str">
        <f t="shared" si="190"/>
        <v>Затраты этапа-5 бизнес-процесса</v>
      </c>
      <c r="Q234" s="1" t="str">
        <f t="shared" si="190"/>
        <v>Затраты на доставку и продажу-10</v>
      </c>
      <c r="U234" s="1">
        <f t="shared" si="143"/>
        <v>4</v>
      </c>
      <c r="X234" s="3">
        <f t="shared" si="18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</row>
    <row r="235" spans="2:27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 t="shared" ref="O235:Q235" si="191">O177</f>
        <v>Себестоимость продаж</v>
      </c>
      <c r="P235" s="1" t="str">
        <f t="shared" si="191"/>
        <v>Затраты этапа-1 бизнес-процесса</v>
      </c>
      <c r="Q235" s="1" t="str">
        <f t="shared" si="191"/>
        <v>Сырье и материалы-1</v>
      </c>
      <c r="U235" s="1">
        <f t="shared" si="143"/>
        <v>5</v>
      </c>
      <c r="X235" s="3">
        <f t="shared" si="18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</row>
    <row r="236" spans="2:27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 t="shared" ref="O236:Q236" si="192">O178</f>
        <v>Себестоимость продаж</v>
      </c>
      <c r="P236" s="1" t="str">
        <f t="shared" si="192"/>
        <v>Затраты этапа-1 бизнес-процесса</v>
      </c>
      <c r="Q236" s="1" t="str">
        <f t="shared" si="192"/>
        <v>Сырье и материалы-2</v>
      </c>
      <c r="U236" s="1">
        <f t="shared" si="143"/>
        <v>5</v>
      </c>
      <c r="X236" s="3">
        <f t="shared" si="18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</row>
    <row r="237" spans="2:27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 t="shared" ref="O237:Q237" si="193">O179</f>
        <v>Себестоимость продаж</v>
      </c>
      <c r="P237" s="1" t="str">
        <f t="shared" si="193"/>
        <v>Затраты этапа-1 бизнес-процесса</v>
      </c>
      <c r="Q237" s="1" t="str">
        <f t="shared" si="193"/>
        <v>Сырье и материалы-3</v>
      </c>
      <c r="U237" s="1">
        <f t="shared" si="143"/>
        <v>5</v>
      </c>
      <c r="X237" s="3">
        <f t="shared" si="18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</row>
    <row r="238" spans="2:27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 t="shared" ref="O238:Q238" si="194">O180</f>
        <v>Себестоимость продаж</v>
      </c>
      <c r="P238" s="1" t="str">
        <f t="shared" si="194"/>
        <v>Затраты этапа-1 бизнес-процесса</v>
      </c>
      <c r="Q238" s="1" t="str">
        <f t="shared" si="194"/>
        <v>Сырье и материалы-4</v>
      </c>
      <c r="U238" s="1">
        <f t="shared" si="143"/>
        <v>5</v>
      </c>
      <c r="X238" s="3">
        <f t="shared" si="18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</row>
    <row r="239" spans="2:27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 t="shared" ref="O239:Q239" si="195">O181</f>
        <v>Себестоимость продаж</v>
      </c>
      <c r="P239" s="1" t="str">
        <f t="shared" si="195"/>
        <v>Затраты этапа-1 бизнес-процесса</v>
      </c>
      <c r="Q239" s="1" t="str">
        <f t="shared" si="195"/>
        <v>Сырье и материалы-5</v>
      </c>
      <c r="U239" s="1">
        <f t="shared" si="143"/>
        <v>5</v>
      </c>
      <c r="X239" s="3">
        <f t="shared" si="18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</row>
    <row r="240" spans="2:27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 t="shared" ref="O240:Q240" si="196">O182</f>
        <v>Себестоимость продаж</v>
      </c>
      <c r="P240" s="1" t="str">
        <f t="shared" si="196"/>
        <v>Затраты этапа-1 бизнес-процесса</v>
      </c>
      <c r="Q240" s="1" t="str">
        <f t="shared" si="196"/>
        <v>Сырье и материалы-6</v>
      </c>
      <c r="U240" s="1">
        <f t="shared" si="143"/>
        <v>5</v>
      </c>
      <c r="X240" s="3">
        <f t="shared" si="18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</row>
    <row r="241" spans="2:27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 t="shared" ref="O241:Q241" si="197">O183</f>
        <v>Себестоимость продаж</v>
      </c>
      <c r="P241" s="1" t="str">
        <f t="shared" si="197"/>
        <v>Затраты этапа-1 бизнес-процесса</v>
      </c>
      <c r="Q241" s="1" t="str">
        <f t="shared" si="197"/>
        <v>Сырье и материалы-7</v>
      </c>
      <c r="U241" s="1">
        <f t="shared" si="143"/>
        <v>5</v>
      </c>
      <c r="X241" s="3">
        <f t="shared" si="18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</row>
    <row r="242" spans="2:27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 t="shared" ref="O242:Q242" si="198">O184</f>
        <v>Себестоимость продаж</v>
      </c>
      <c r="P242" s="1" t="str">
        <f t="shared" si="198"/>
        <v>Затраты этапа-1 бизнес-процесса</v>
      </c>
      <c r="Q242" s="1" t="str">
        <f t="shared" si="198"/>
        <v>Сырье и материалы-8</v>
      </c>
      <c r="U242" s="1">
        <f t="shared" si="143"/>
        <v>5</v>
      </c>
      <c r="X242" s="3">
        <f t="shared" si="18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</row>
    <row r="243" spans="2:27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 t="shared" ref="O243:Q243" si="199">O185</f>
        <v>Себестоимость продаж</v>
      </c>
      <c r="P243" s="1" t="str">
        <f t="shared" si="199"/>
        <v>Затраты этапа-1 бизнес-процесса</v>
      </c>
      <c r="Q243" s="1" t="str">
        <f t="shared" si="199"/>
        <v>Сырье и материалы-9</v>
      </c>
      <c r="U243" s="1">
        <f t="shared" si="143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</row>
    <row r="244" spans="2:27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 t="shared" ref="O244:Q244" si="200">O186</f>
        <v>Себестоимость продаж</v>
      </c>
      <c r="P244" s="1" t="str">
        <f t="shared" si="200"/>
        <v>Затраты этапа-1 бизнес-процесса</v>
      </c>
      <c r="Q244" s="1" t="str">
        <f t="shared" si="200"/>
        <v>Сырье и материалы-10</v>
      </c>
      <c r="U244" s="1">
        <f t="shared" si="143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</row>
    <row r="245" spans="2:27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 t="shared" ref="O245:Q245" si="201">O187</f>
        <v>Себестоимость продаж</v>
      </c>
      <c r="P245" s="1" t="str">
        <f t="shared" si="201"/>
        <v>Затраты этапа-1 бизнес-процесса</v>
      </c>
      <c r="Q245" s="1" t="str">
        <f t="shared" si="201"/>
        <v>Сырье и материалы-11</v>
      </c>
      <c r="U245" s="1">
        <f t="shared" si="143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</row>
    <row r="246" spans="2:27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 t="shared" ref="O246:Q246" si="202">O188</f>
        <v>Себестоимость продаж</v>
      </c>
      <c r="P246" s="1" t="str">
        <f t="shared" si="202"/>
        <v>Затраты этапа-2 бизнес-процесса</v>
      </c>
      <c r="Q246" s="1" t="str">
        <f t="shared" si="202"/>
        <v>Производственные затраты-1</v>
      </c>
      <c r="U246" s="1">
        <f t="shared" si="143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</row>
    <row r="247" spans="2:27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 t="shared" ref="O247:Q247" si="203">O189</f>
        <v>Себестоимость продаж</v>
      </c>
      <c r="P247" s="1" t="str">
        <f t="shared" si="203"/>
        <v>Затраты этапа-2 бизнес-процесса</v>
      </c>
      <c r="Q247" s="1" t="str">
        <f t="shared" si="203"/>
        <v>Производственные затраты-2</v>
      </c>
      <c r="U247" s="1">
        <f t="shared" si="143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</row>
    <row r="248" spans="2:27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 t="shared" ref="O248:Q248" si="204">O190</f>
        <v>Себестоимость продаж</v>
      </c>
      <c r="P248" s="1" t="str">
        <f t="shared" si="204"/>
        <v>Затраты этапа-2 бизнес-процесса</v>
      </c>
      <c r="Q248" s="1" t="str">
        <f t="shared" si="204"/>
        <v>Производственные затраты-3</v>
      </c>
      <c r="U248" s="1">
        <f t="shared" si="143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</row>
    <row r="249" spans="2:27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 t="shared" ref="O249:Q249" si="205">O191</f>
        <v>Себестоимость продаж</v>
      </c>
      <c r="P249" s="1" t="str">
        <f t="shared" si="205"/>
        <v>Затраты этапа-2 бизнес-процесса</v>
      </c>
      <c r="Q249" s="1" t="str">
        <f t="shared" si="205"/>
        <v>Производственные затраты-4</v>
      </c>
      <c r="U249" s="1">
        <f t="shared" si="143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</row>
    <row r="250" spans="2:27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 t="shared" ref="O250:Q250" si="206">O192</f>
        <v>Себестоимость продаж</v>
      </c>
      <c r="P250" s="1" t="str">
        <f t="shared" si="206"/>
        <v>Затраты этапа-2 бизнес-процесса</v>
      </c>
      <c r="Q250" s="1" t="str">
        <f t="shared" si="206"/>
        <v>Производственные затраты-5</v>
      </c>
      <c r="U250" s="1">
        <f t="shared" si="143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</row>
    <row r="251" spans="2:27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 t="shared" ref="O251:Q251" si="207">O193</f>
        <v>Себестоимость продаж</v>
      </c>
      <c r="P251" s="1" t="str">
        <f t="shared" si="207"/>
        <v>Затраты этапа-2 бизнес-процесса</v>
      </c>
      <c r="Q251" s="1" t="str">
        <f t="shared" si="207"/>
        <v>Производственные затраты-6</v>
      </c>
      <c r="U251" s="1">
        <f t="shared" si="143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</row>
    <row r="252" spans="2:27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 t="shared" ref="O252:Q252" si="208">O194</f>
        <v>Себестоимость продаж</v>
      </c>
      <c r="P252" s="1" t="str">
        <f t="shared" si="208"/>
        <v>Затраты этапа-2 бизнес-процесса</v>
      </c>
      <c r="Q252" s="1" t="str">
        <f t="shared" si="208"/>
        <v>Производственные затраты-7</v>
      </c>
      <c r="U252" s="1">
        <f t="shared" si="143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</row>
    <row r="253" spans="2:27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 t="shared" ref="O253:Q253" si="209">O195</f>
        <v>Себестоимость продаж</v>
      </c>
      <c r="P253" s="1" t="str">
        <f t="shared" si="209"/>
        <v>Затраты этапа-2 бизнес-процесса</v>
      </c>
      <c r="Q253" s="1" t="str">
        <f t="shared" si="209"/>
        <v>Производственные затраты-8</v>
      </c>
      <c r="U253" s="1">
        <f t="shared" si="143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</row>
    <row r="254" spans="2:27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 t="shared" ref="O254:Q254" si="210">O196</f>
        <v>Себестоимость продаж</v>
      </c>
      <c r="P254" s="1" t="str">
        <f t="shared" si="210"/>
        <v>Затраты этапа-2 бизнес-процесса</v>
      </c>
      <c r="Q254" s="1" t="str">
        <f t="shared" si="210"/>
        <v>Производственные затраты-9</v>
      </c>
      <c r="U254" s="1">
        <f t="shared" ref="U254:U317" si="211">IF(Q254=$Q$3,U253+1,U253)</f>
        <v>5</v>
      </c>
      <c r="X254" s="3">
        <f t="shared" ref="X254" si="212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</row>
    <row r="255" spans="2:27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 t="shared" ref="O255:Q255" si="213">O197</f>
        <v>Себестоимость продаж</v>
      </c>
      <c r="P255" s="1" t="str">
        <f t="shared" si="213"/>
        <v>Затраты этапа-2 бизнес-процесса</v>
      </c>
      <c r="Q255" s="1" t="str">
        <f t="shared" si="213"/>
        <v>Производственные затраты-10</v>
      </c>
      <c r="U255" s="1">
        <f t="shared" si="211"/>
        <v>5</v>
      </c>
      <c r="X255" s="3">
        <f t="shared" si="169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</row>
    <row r="256" spans="2:27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 t="shared" ref="O256:Q256" si="214">O198</f>
        <v>Себестоимость продаж</v>
      </c>
      <c r="P256" s="1" t="str">
        <f t="shared" si="214"/>
        <v>Затраты этапа-3 бизнес-процесса</v>
      </c>
      <c r="Q256" s="1" t="str">
        <f t="shared" si="214"/>
        <v>Производственные затраты-11</v>
      </c>
      <c r="U256" s="1">
        <f t="shared" si="211"/>
        <v>5</v>
      </c>
      <c r="X256" s="3">
        <f t="shared" si="169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</row>
    <row r="257" spans="2:27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 t="shared" ref="O257:Q257" si="215">O199</f>
        <v>Себестоимость продаж</v>
      </c>
      <c r="P257" s="1" t="str">
        <f t="shared" si="215"/>
        <v>Затраты этапа-3 бизнес-процесса</v>
      </c>
      <c r="Q257" s="1" t="str">
        <f t="shared" si="215"/>
        <v>Производственные затраты-12</v>
      </c>
      <c r="U257" s="1">
        <f t="shared" si="211"/>
        <v>5</v>
      </c>
      <c r="X257" s="3">
        <f t="shared" si="169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</row>
    <row r="258" spans="2:27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 t="shared" ref="O258:Q258" si="216">O200</f>
        <v>Себестоимость продаж</v>
      </c>
      <c r="P258" s="1" t="str">
        <f t="shared" si="216"/>
        <v>Затраты этапа-3 бизнес-процесса</v>
      </c>
      <c r="Q258" s="1" t="str">
        <f t="shared" si="216"/>
        <v>Производственные затраты-13</v>
      </c>
      <c r="U258" s="1">
        <f t="shared" si="211"/>
        <v>5</v>
      </c>
      <c r="X258" s="3">
        <f t="shared" si="169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</row>
    <row r="259" spans="2:27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 t="shared" ref="O259:Q259" si="217">O201</f>
        <v>Себестоимость продаж</v>
      </c>
      <c r="P259" s="1" t="str">
        <f t="shared" si="217"/>
        <v>Затраты этапа-3 бизнес-процесса</v>
      </c>
      <c r="Q259" s="1" t="str">
        <f t="shared" si="217"/>
        <v>Производственные затраты-14</v>
      </c>
      <c r="U259" s="1">
        <f t="shared" si="211"/>
        <v>5</v>
      </c>
      <c r="X259" s="3">
        <f t="shared" si="169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</row>
    <row r="260" spans="2:27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 t="shared" ref="O260:Q260" si="218">O202</f>
        <v>Себестоимость продаж</v>
      </c>
      <c r="P260" s="1" t="str">
        <f t="shared" si="218"/>
        <v>Затраты этапа-3 бизнес-процесса</v>
      </c>
      <c r="Q260" s="1" t="str">
        <f t="shared" si="218"/>
        <v>Производственные затраты-15</v>
      </c>
      <c r="U260" s="1">
        <f t="shared" si="211"/>
        <v>5</v>
      </c>
      <c r="X260" s="3">
        <f t="shared" si="169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</row>
    <row r="261" spans="2:27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 t="shared" ref="O261:Q261" si="219">O203</f>
        <v>Себестоимость продаж</v>
      </c>
      <c r="P261" s="1" t="str">
        <f t="shared" si="219"/>
        <v>Затраты этапа-3 бизнес-процесса</v>
      </c>
      <c r="Q261" s="1" t="str">
        <f t="shared" si="219"/>
        <v>Производственные затраты-16</v>
      </c>
      <c r="U261" s="1">
        <f t="shared" si="211"/>
        <v>5</v>
      </c>
      <c r="X261" s="3">
        <f t="shared" si="169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</row>
    <row r="262" spans="2:27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 t="shared" ref="O262:Q262" si="220">O204</f>
        <v>Себестоимость продаж</v>
      </c>
      <c r="P262" s="1" t="str">
        <f t="shared" si="220"/>
        <v>Затраты этапа-3 бизнес-процесса</v>
      </c>
      <c r="Q262" s="1" t="str">
        <f t="shared" si="220"/>
        <v>Производственные затраты-17</v>
      </c>
      <c r="U262" s="1">
        <f t="shared" si="211"/>
        <v>5</v>
      </c>
      <c r="X262" s="3">
        <f t="shared" si="169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</row>
    <row r="263" spans="2:27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 t="shared" ref="O263:Q263" si="221">O205</f>
        <v>Себестоимость продаж</v>
      </c>
      <c r="P263" s="1" t="str">
        <f t="shared" si="221"/>
        <v>Затраты этапа-3 бизнес-процесса</v>
      </c>
      <c r="Q263" s="1" t="str">
        <f t="shared" si="221"/>
        <v>Производственные затраты-18</v>
      </c>
      <c r="U263" s="1">
        <f t="shared" si="211"/>
        <v>5</v>
      </c>
      <c r="X263" s="3">
        <f t="shared" si="169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</row>
    <row r="264" spans="2:27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 t="shared" ref="O264:Q264" si="222">O206</f>
        <v>Себестоимость продаж</v>
      </c>
      <c r="P264" s="1" t="str">
        <f t="shared" si="222"/>
        <v>Затраты этапа-3 бизнес-процесса</v>
      </c>
      <c r="Q264" s="1" t="str">
        <f t="shared" si="222"/>
        <v>Производственные затраты-19</v>
      </c>
      <c r="U264" s="1">
        <f t="shared" si="211"/>
        <v>5</v>
      </c>
      <c r="X264" s="3">
        <f t="shared" si="169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</row>
    <row r="265" spans="2:27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 t="shared" ref="O265:Q265" si="223">O207</f>
        <v>Себестоимость продаж</v>
      </c>
      <c r="P265" s="1" t="str">
        <f t="shared" si="223"/>
        <v>Затраты этапа-3 бизнес-процесса</v>
      </c>
      <c r="Q265" s="1" t="str">
        <f t="shared" si="223"/>
        <v>Производственные затраты-20</v>
      </c>
      <c r="U265" s="1">
        <f t="shared" si="211"/>
        <v>5</v>
      </c>
      <c r="X265" s="3">
        <f t="shared" si="169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</row>
    <row r="266" spans="2:27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 t="shared" ref="O266:Q266" si="224">O208</f>
        <v>Себестоимость продаж</v>
      </c>
      <c r="P266" s="1" t="str">
        <f t="shared" si="224"/>
        <v>Затраты этапа-3 бизнес-процесса</v>
      </c>
      <c r="Q266" s="1" t="str">
        <f t="shared" si="224"/>
        <v>Производственные затраты-21</v>
      </c>
      <c r="U266" s="1">
        <f t="shared" si="211"/>
        <v>5</v>
      </c>
      <c r="X266" s="3">
        <f t="shared" si="169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</row>
    <row r="267" spans="2:27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 t="shared" ref="O267:Q267" si="225">O209</f>
        <v>Себестоимость продаж</v>
      </c>
      <c r="P267" s="1" t="str">
        <f t="shared" si="225"/>
        <v>Затраты этапа-3 бизнес-процесса</v>
      </c>
      <c r="Q267" s="1" t="str">
        <f t="shared" si="225"/>
        <v>Производственные затраты-22</v>
      </c>
      <c r="U267" s="1">
        <f t="shared" si="211"/>
        <v>5</v>
      </c>
      <c r="X267" s="3">
        <f t="shared" si="169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</row>
    <row r="268" spans="2:27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 t="shared" ref="O268:Q268" si="226">O210</f>
        <v>Себестоимость продаж</v>
      </c>
      <c r="P268" s="1" t="str">
        <f t="shared" si="226"/>
        <v>Затраты этапа-3 бизнес-процесса</v>
      </c>
      <c r="Q268" s="1" t="str">
        <f t="shared" si="226"/>
        <v>Производственные затраты-23</v>
      </c>
      <c r="U268" s="1">
        <f t="shared" si="211"/>
        <v>5</v>
      </c>
      <c r="X268" s="3">
        <f t="shared" si="169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</row>
    <row r="269" spans="2:27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 t="shared" ref="O269:Q269" si="227">O211</f>
        <v>Себестоимость продаж</v>
      </c>
      <c r="P269" s="1" t="str">
        <f t="shared" si="227"/>
        <v>Затраты этапа-3 бизнес-процесса</v>
      </c>
      <c r="Q269" s="1" t="str">
        <f t="shared" si="227"/>
        <v>Производственные затраты-24</v>
      </c>
      <c r="U269" s="1">
        <f t="shared" si="211"/>
        <v>5</v>
      </c>
      <c r="X269" s="3">
        <f t="shared" si="169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</row>
    <row r="270" spans="2:27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 t="shared" ref="O270:Q270" si="228">O212</f>
        <v>Себестоимость продаж</v>
      </c>
      <c r="P270" s="1" t="str">
        <f t="shared" si="228"/>
        <v>Затраты этапа-3 бизнес-процесса</v>
      </c>
      <c r="Q270" s="1" t="str">
        <f t="shared" si="228"/>
        <v>Производственные затраты-25</v>
      </c>
      <c r="U270" s="1">
        <f t="shared" si="211"/>
        <v>5</v>
      </c>
      <c r="X270" s="3">
        <f t="shared" ref="X270" si="22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</row>
    <row r="271" spans="2:27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 t="shared" ref="O271:Q271" si="230">O213</f>
        <v>Себестоимость продаж</v>
      </c>
      <c r="P271" s="1" t="str">
        <f t="shared" si="230"/>
        <v>Затраты этапа-3 бизнес-процесса</v>
      </c>
      <c r="Q271" s="1" t="str">
        <f t="shared" si="230"/>
        <v>Производственные затраты-26</v>
      </c>
      <c r="U271" s="1">
        <f t="shared" si="211"/>
        <v>5</v>
      </c>
      <c r="X271" s="3">
        <f t="shared" si="18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</row>
    <row r="272" spans="2:27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 t="shared" ref="O272:Q272" si="231">O214</f>
        <v>Себестоимость продаж</v>
      </c>
      <c r="P272" s="1" t="str">
        <f t="shared" si="231"/>
        <v>Затраты этапа-3 бизнес-процесса</v>
      </c>
      <c r="Q272" s="1" t="str">
        <f t="shared" si="231"/>
        <v>Производственные затраты-27</v>
      </c>
      <c r="U272" s="1">
        <f t="shared" si="211"/>
        <v>5</v>
      </c>
      <c r="X272" s="3">
        <f t="shared" si="18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</row>
    <row r="273" spans="2:27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 t="shared" ref="O273:Q273" si="232">O215</f>
        <v>Себестоимость продаж</v>
      </c>
      <c r="P273" s="1" t="str">
        <f t="shared" si="232"/>
        <v>Затраты этапа-4 бизнес-процесса</v>
      </c>
      <c r="Q273" s="1" t="str">
        <f t="shared" si="232"/>
        <v>Производственные затраты-28</v>
      </c>
      <c r="U273" s="1">
        <f t="shared" si="211"/>
        <v>5</v>
      </c>
      <c r="X273" s="3">
        <f t="shared" si="18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</row>
    <row r="274" spans="2:27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 t="shared" ref="O274:Q274" si="233">O216</f>
        <v>Себестоимость продаж</v>
      </c>
      <c r="P274" s="1" t="str">
        <f t="shared" si="233"/>
        <v>Затраты этапа-4 бизнес-процесса</v>
      </c>
      <c r="Q274" s="1" t="str">
        <f t="shared" si="233"/>
        <v>Производственные затраты-29</v>
      </c>
      <c r="U274" s="1">
        <f t="shared" si="211"/>
        <v>5</v>
      </c>
      <c r="X274" s="3">
        <f t="shared" si="18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</row>
    <row r="275" spans="2:27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 t="shared" ref="O275:Q275" si="234">O217</f>
        <v>Себестоимость продаж</v>
      </c>
      <c r="P275" s="1" t="str">
        <f t="shared" si="234"/>
        <v>Затраты этапа-4 бизнес-процесса</v>
      </c>
      <c r="Q275" s="1" t="str">
        <f t="shared" si="234"/>
        <v>Производственные затраты-30</v>
      </c>
      <c r="U275" s="1">
        <f t="shared" si="211"/>
        <v>5</v>
      </c>
      <c r="X275" s="3">
        <f t="shared" si="18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</row>
    <row r="276" spans="2:27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 t="shared" ref="O276:Q276" si="235">O218</f>
        <v>Себестоимость продаж</v>
      </c>
      <c r="P276" s="1" t="str">
        <f t="shared" si="235"/>
        <v>Затраты этапа-4 бизнес-процесса</v>
      </c>
      <c r="Q276" s="1" t="str">
        <f t="shared" si="235"/>
        <v>Производственные затраты-31</v>
      </c>
      <c r="U276" s="1">
        <f t="shared" si="211"/>
        <v>5</v>
      </c>
      <c r="X276" s="3">
        <f t="shared" si="18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</row>
    <row r="277" spans="2:27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 t="shared" ref="O277:Q277" si="236">O219</f>
        <v>Себестоимость продаж</v>
      </c>
      <c r="P277" s="1" t="str">
        <f t="shared" si="236"/>
        <v>Затраты этапа-4 бизнес-процесса</v>
      </c>
      <c r="Q277" s="1" t="str">
        <f t="shared" si="236"/>
        <v>Производственные затраты-32</v>
      </c>
      <c r="U277" s="1">
        <f t="shared" si="211"/>
        <v>5</v>
      </c>
      <c r="X277" s="3">
        <f t="shared" si="18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</row>
    <row r="278" spans="2:27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 t="shared" ref="O278:Q278" si="237">O220</f>
        <v>Себестоимость продаж</v>
      </c>
      <c r="P278" s="1" t="str">
        <f t="shared" si="237"/>
        <v>Затраты этапа-4 бизнес-процесса</v>
      </c>
      <c r="Q278" s="1" t="str">
        <f t="shared" si="237"/>
        <v>Производственные затраты-33</v>
      </c>
      <c r="U278" s="1">
        <f t="shared" si="211"/>
        <v>5</v>
      </c>
      <c r="X278" s="3">
        <f t="shared" si="18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</row>
    <row r="279" spans="2:27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 t="shared" ref="O279:Q279" si="238">O221</f>
        <v>Себестоимость продаж</v>
      </c>
      <c r="P279" s="1" t="str">
        <f t="shared" si="238"/>
        <v>Затраты этапа-4 бизнес-процесса</v>
      </c>
      <c r="Q279" s="1" t="str">
        <f t="shared" si="238"/>
        <v>Производственные затраты-34</v>
      </c>
      <c r="U279" s="1">
        <f t="shared" si="211"/>
        <v>5</v>
      </c>
      <c r="X279" s="3">
        <f t="shared" si="18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</row>
    <row r="280" spans="2:27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 t="shared" ref="O280:Q280" si="239">O222</f>
        <v>Себестоимость продаж</v>
      </c>
      <c r="P280" s="1" t="str">
        <f t="shared" si="239"/>
        <v>Затраты этапа-4 бизнес-процесса</v>
      </c>
      <c r="Q280" s="1" t="str">
        <f t="shared" si="239"/>
        <v>Производственные затраты-35</v>
      </c>
      <c r="U280" s="1">
        <f t="shared" si="211"/>
        <v>5</v>
      </c>
      <c r="X280" s="3">
        <f t="shared" si="18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</row>
    <row r="281" spans="2:27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 t="shared" ref="O281:Q281" si="240">O223</f>
        <v>Себестоимость продаж</v>
      </c>
      <c r="P281" s="1" t="str">
        <f t="shared" si="240"/>
        <v>Затраты этапа-4 бизнес-процесса</v>
      </c>
      <c r="Q281" s="1" t="str">
        <f t="shared" si="240"/>
        <v>Производственные затраты-36</v>
      </c>
      <c r="U281" s="1">
        <f t="shared" si="211"/>
        <v>5</v>
      </c>
      <c r="X281" s="3">
        <f t="shared" si="18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</row>
    <row r="282" spans="2:27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 t="shared" ref="O282:Q282" si="241">O224</f>
        <v>Себестоимость продаж</v>
      </c>
      <c r="P282" s="1" t="str">
        <f t="shared" si="241"/>
        <v>Затраты этапа-4 бизнес-процесса</v>
      </c>
      <c r="Q282" s="1" t="str">
        <f t="shared" si="241"/>
        <v>Производственные затраты-37</v>
      </c>
      <c r="U282" s="1">
        <f t="shared" si="211"/>
        <v>5</v>
      </c>
      <c r="X282" s="3">
        <f t="shared" si="18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</row>
    <row r="283" spans="2:27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 t="shared" ref="O283:Q283" si="242">O225</f>
        <v>Себестоимость продаж</v>
      </c>
      <c r="P283" s="1" t="str">
        <f t="shared" si="242"/>
        <v>Затраты этапа-5 бизнес-процесса</v>
      </c>
      <c r="Q283" s="1" t="str">
        <f t="shared" si="242"/>
        <v>Затраты на доставку и продажу-1</v>
      </c>
      <c r="U283" s="1">
        <f t="shared" si="211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</row>
    <row r="284" spans="2:27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 t="shared" ref="O284:Q284" si="243">O226</f>
        <v>Себестоимость продаж</v>
      </c>
      <c r="P284" s="1" t="str">
        <f t="shared" si="243"/>
        <v>Затраты этапа-5 бизнес-процесса</v>
      </c>
      <c r="Q284" s="1" t="str">
        <f t="shared" si="243"/>
        <v>Затраты на доставку и продажу-2</v>
      </c>
      <c r="U284" s="1">
        <f t="shared" si="211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</row>
    <row r="285" spans="2:27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 t="shared" ref="O285:Q285" si="244">O227</f>
        <v>Себестоимость продаж</v>
      </c>
      <c r="P285" s="1" t="str">
        <f t="shared" si="244"/>
        <v>Затраты этапа-5 бизнес-процесса</v>
      </c>
      <c r="Q285" s="1" t="str">
        <f t="shared" si="244"/>
        <v>Затраты на доставку и продажу-3</v>
      </c>
      <c r="U285" s="1">
        <f t="shared" si="211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</row>
    <row r="286" spans="2:27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 t="shared" ref="O286:Q286" si="245">O228</f>
        <v>Себестоимость продаж</v>
      </c>
      <c r="P286" s="1" t="str">
        <f t="shared" si="245"/>
        <v>Затраты этапа-5 бизнес-процесса</v>
      </c>
      <c r="Q286" s="1" t="str">
        <f t="shared" si="245"/>
        <v>Затраты на доставку и продажу-4</v>
      </c>
      <c r="U286" s="1">
        <f t="shared" si="211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</row>
    <row r="287" spans="2:27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 t="shared" ref="O287:Q287" si="246">O229</f>
        <v>Себестоимость продаж</v>
      </c>
      <c r="P287" s="1" t="str">
        <f t="shared" si="246"/>
        <v>Затраты этапа-5 бизнес-процесса</v>
      </c>
      <c r="Q287" s="1" t="str">
        <f t="shared" si="246"/>
        <v>Затраты на доставку и продажу-5</v>
      </c>
      <c r="U287" s="1">
        <f t="shared" si="211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</row>
    <row r="288" spans="2:27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 t="shared" ref="O288:Q288" si="247">O230</f>
        <v>Себестоимость продаж</v>
      </c>
      <c r="P288" s="1" t="str">
        <f t="shared" si="247"/>
        <v>Затраты этапа-5 бизнес-процесса</v>
      </c>
      <c r="Q288" s="1" t="str">
        <f t="shared" si="247"/>
        <v>Затраты на доставку и продажу-6</v>
      </c>
      <c r="U288" s="1">
        <f t="shared" si="211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</row>
    <row r="289" spans="2:27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 t="shared" ref="O289:Q289" si="248">O231</f>
        <v>Себестоимость продаж</v>
      </c>
      <c r="P289" s="1" t="str">
        <f t="shared" si="248"/>
        <v>Затраты этапа-5 бизнес-процесса</v>
      </c>
      <c r="Q289" s="1" t="str">
        <f t="shared" si="248"/>
        <v>Затраты на доставку и продажу-7</v>
      </c>
      <c r="U289" s="1">
        <f t="shared" si="211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</row>
    <row r="290" spans="2:27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 t="shared" ref="O290:Q290" si="249">O232</f>
        <v>Себестоимость продаж</v>
      </c>
      <c r="P290" s="1" t="str">
        <f t="shared" si="249"/>
        <v>Затраты этапа-5 бизнес-процесса</v>
      </c>
      <c r="Q290" s="1" t="str">
        <f t="shared" si="249"/>
        <v>Затраты на доставку и продажу-8</v>
      </c>
      <c r="U290" s="1">
        <f t="shared" si="211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</row>
    <row r="291" spans="2:27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 t="shared" ref="O291:Q291" si="250">O233</f>
        <v>Себестоимость продаж</v>
      </c>
      <c r="P291" s="1" t="str">
        <f t="shared" si="250"/>
        <v>Затраты этапа-5 бизнес-процесса</v>
      </c>
      <c r="Q291" s="1" t="str">
        <f t="shared" si="250"/>
        <v>Затраты на доставку и продажу-9</v>
      </c>
      <c r="U291" s="1">
        <f t="shared" si="211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</row>
    <row r="292" spans="2:27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 t="shared" ref="O292:Q292" si="251">O234</f>
        <v>Себестоимость продаж</v>
      </c>
      <c r="P292" s="1" t="str">
        <f t="shared" si="251"/>
        <v>Затраты этапа-5 бизнес-процесса</v>
      </c>
      <c r="Q292" s="1" t="str">
        <f t="shared" si="251"/>
        <v>Затраты на доставку и продажу-10</v>
      </c>
      <c r="U292" s="1">
        <f t="shared" si="211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</row>
    <row r="293" spans="2:27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 t="shared" ref="O293:Q293" si="252">O235</f>
        <v>Себестоимость продаж</v>
      </c>
      <c r="P293" s="1" t="str">
        <f t="shared" si="252"/>
        <v>Затраты этапа-1 бизнес-процесса</v>
      </c>
      <c r="Q293" s="1" t="str">
        <f t="shared" si="252"/>
        <v>Сырье и материалы-1</v>
      </c>
      <c r="U293" s="1">
        <f t="shared" si="211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</row>
    <row r="294" spans="2:27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 t="shared" ref="O294:Q294" si="253">O236</f>
        <v>Себестоимость продаж</v>
      </c>
      <c r="P294" s="1" t="str">
        <f t="shared" si="253"/>
        <v>Затраты этапа-1 бизнес-процесса</v>
      </c>
      <c r="Q294" s="1" t="str">
        <f t="shared" si="253"/>
        <v>Сырье и материалы-2</v>
      </c>
      <c r="U294" s="1">
        <f t="shared" si="211"/>
        <v>6</v>
      </c>
      <c r="X294" s="3">
        <f t="shared" ref="X294:X349" si="254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</row>
    <row r="295" spans="2:27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 t="shared" ref="O295:Q295" si="255">O237</f>
        <v>Себестоимость продаж</v>
      </c>
      <c r="P295" s="1" t="str">
        <f t="shared" si="255"/>
        <v>Затраты этапа-1 бизнес-процесса</v>
      </c>
      <c r="Q295" s="1" t="str">
        <f t="shared" si="255"/>
        <v>Сырье и материалы-3</v>
      </c>
      <c r="U295" s="1">
        <f t="shared" si="211"/>
        <v>6</v>
      </c>
      <c r="X295" s="3">
        <f t="shared" si="254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</row>
    <row r="296" spans="2:27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 t="shared" ref="O296:Q296" si="256">O238</f>
        <v>Себестоимость продаж</v>
      </c>
      <c r="P296" s="1" t="str">
        <f t="shared" si="256"/>
        <v>Затраты этапа-1 бизнес-процесса</v>
      </c>
      <c r="Q296" s="1" t="str">
        <f t="shared" si="256"/>
        <v>Сырье и материалы-4</v>
      </c>
      <c r="U296" s="1">
        <f t="shared" si="211"/>
        <v>6</v>
      </c>
      <c r="X296" s="3">
        <f t="shared" si="254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</row>
    <row r="297" spans="2:27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 t="shared" ref="O297:Q297" si="257">O239</f>
        <v>Себестоимость продаж</v>
      </c>
      <c r="P297" s="1" t="str">
        <f t="shared" si="257"/>
        <v>Затраты этапа-1 бизнес-процесса</v>
      </c>
      <c r="Q297" s="1" t="str">
        <f t="shared" si="257"/>
        <v>Сырье и материалы-5</v>
      </c>
      <c r="U297" s="1">
        <f t="shared" si="211"/>
        <v>6</v>
      </c>
      <c r="X297" s="3">
        <f t="shared" si="254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</row>
    <row r="298" spans="2:27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 t="shared" ref="O298:Q298" si="258">O240</f>
        <v>Себестоимость продаж</v>
      </c>
      <c r="P298" s="1" t="str">
        <f t="shared" si="258"/>
        <v>Затраты этапа-1 бизнес-процесса</v>
      </c>
      <c r="Q298" s="1" t="str">
        <f t="shared" si="258"/>
        <v>Сырье и материалы-6</v>
      </c>
      <c r="U298" s="1">
        <f t="shared" si="211"/>
        <v>6</v>
      </c>
      <c r="X298" s="3">
        <f t="shared" si="254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</row>
    <row r="299" spans="2:27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 t="shared" ref="O299:Q299" si="259">O241</f>
        <v>Себестоимость продаж</v>
      </c>
      <c r="P299" s="1" t="str">
        <f t="shared" si="259"/>
        <v>Затраты этапа-1 бизнес-процесса</v>
      </c>
      <c r="Q299" s="1" t="str">
        <f t="shared" si="259"/>
        <v>Сырье и материалы-7</v>
      </c>
      <c r="U299" s="1">
        <f t="shared" si="211"/>
        <v>6</v>
      </c>
      <c r="X299" s="3">
        <f t="shared" si="254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</row>
    <row r="300" spans="2:27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 t="shared" ref="O300:Q300" si="260">O242</f>
        <v>Себестоимость продаж</v>
      </c>
      <c r="P300" s="1" t="str">
        <f t="shared" si="260"/>
        <v>Затраты этапа-1 бизнес-процесса</v>
      </c>
      <c r="Q300" s="1" t="str">
        <f t="shared" si="260"/>
        <v>Сырье и материалы-8</v>
      </c>
      <c r="U300" s="1">
        <f t="shared" si="211"/>
        <v>6</v>
      </c>
      <c r="X300" s="3">
        <f t="shared" si="254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</row>
    <row r="301" spans="2:27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 t="shared" ref="O301:Q301" si="261">O243</f>
        <v>Себестоимость продаж</v>
      </c>
      <c r="P301" s="1" t="str">
        <f t="shared" si="261"/>
        <v>Затраты этапа-1 бизнес-процесса</v>
      </c>
      <c r="Q301" s="1" t="str">
        <f t="shared" si="261"/>
        <v>Сырье и материалы-9</v>
      </c>
      <c r="U301" s="1">
        <f t="shared" si="211"/>
        <v>6</v>
      </c>
      <c r="X301" s="3">
        <f t="shared" si="254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</row>
    <row r="302" spans="2:27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 t="shared" ref="O302:Q302" si="262">O244</f>
        <v>Себестоимость продаж</v>
      </c>
      <c r="P302" s="1" t="str">
        <f t="shared" si="262"/>
        <v>Затраты этапа-1 бизнес-процесса</v>
      </c>
      <c r="Q302" s="1" t="str">
        <f t="shared" si="262"/>
        <v>Сырье и материалы-10</v>
      </c>
      <c r="U302" s="1">
        <f t="shared" si="211"/>
        <v>6</v>
      </c>
      <c r="X302" s="3">
        <f t="shared" si="254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</row>
    <row r="303" spans="2:27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 t="shared" ref="O303:Q303" si="263">O245</f>
        <v>Себестоимость продаж</v>
      </c>
      <c r="P303" s="1" t="str">
        <f t="shared" si="263"/>
        <v>Затраты этапа-1 бизнес-процесса</v>
      </c>
      <c r="Q303" s="1" t="str">
        <f t="shared" si="263"/>
        <v>Сырье и материалы-11</v>
      </c>
      <c r="U303" s="1">
        <f t="shared" si="211"/>
        <v>6</v>
      </c>
      <c r="X303" s="3">
        <f t="shared" si="254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</row>
    <row r="304" spans="2:27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 t="shared" ref="O304:Q304" si="264">O246</f>
        <v>Себестоимость продаж</v>
      </c>
      <c r="P304" s="1" t="str">
        <f t="shared" si="264"/>
        <v>Затраты этапа-2 бизнес-процесса</v>
      </c>
      <c r="Q304" s="1" t="str">
        <f t="shared" si="264"/>
        <v>Производственные затраты-1</v>
      </c>
      <c r="U304" s="1">
        <f t="shared" si="211"/>
        <v>6</v>
      </c>
      <c r="X304" s="3">
        <f t="shared" si="254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</row>
    <row r="305" spans="2:27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 t="shared" ref="O305:Q305" si="265">O247</f>
        <v>Себестоимость продаж</v>
      </c>
      <c r="P305" s="1" t="str">
        <f t="shared" si="265"/>
        <v>Затраты этапа-2 бизнес-процесса</v>
      </c>
      <c r="Q305" s="1" t="str">
        <f t="shared" si="265"/>
        <v>Производственные затраты-2</v>
      </c>
      <c r="U305" s="1">
        <f t="shared" si="211"/>
        <v>6</v>
      </c>
      <c r="X305" s="3">
        <f t="shared" si="254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</row>
    <row r="306" spans="2:27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 t="shared" ref="O306:Q306" si="266">O248</f>
        <v>Себестоимость продаж</v>
      </c>
      <c r="P306" s="1" t="str">
        <f t="shared" si="266"/>
        <v>Затраты этапа-2 бизнес-процесса</v>
      </c>
      <c r="Q306" s="1" t="str">
        <f t="shared" si="266"/>
        <v>Производственные затраты-3</v>
      </c>
      <c r="U306" s="1">
        <f t="shared" si="211"/>
        <v>6</v>
      </c>
      <c r="X306" s="3">
        <f t="shared" si="254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</row>
    <row r="307" spans="2:27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 t="shared" ref="O307:Q307" si="267">O249</f>
        <v>Себестоимость продаж</v>
      </c>
      <c r="P307" s="1" t="str">
        <f t="shared" si="267"/>
        <v>Затраты этапа-2 бизнес-процесса</v>
      </c>
      <c r="Q307" s="1" t="str">
        <f t="shared" si="267"/>
        <v>Производственные затраты-4</v>
      </c>
      <c r="U307" s="1">
        <f t="shared" si="211"/>
        <v>6</v>
      </c>
      <c r="X307" s="3">
        <f t="shared" si="254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</row>
    <row r="308" spans="2:27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 t="shared" ref="O308:Q308" si="268">O250</f>
        <v>Себестоимость продаж</v>
      </c>
      <c r="P308" s="1" t="str">
        <f t="shared" si="268"/>
        <v>Затраты этапа-2 бизнес-процесса</v>
      </c>
      <c r="Q308" s="1" t="str">
        <f t="shared" si="268"/>
        <v>Производственные затраты-5</v>
      </c>
      <c r="U308" s="1">
        <f t="shared" si="211"/>
        <v>6</v>
      </c>
      <c r="X308" s="3">
        <f t="shared" si="254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</row>
    <row r="309" spans="2:27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 t="shared" ref="O309:Q309" si="269">O251</f>
        <v>Себестоимость продаж</v>
      </c>
      <c r="P309" s="1" t="str">
        <f t="shared" si="269"/>
        <v>Затраты этапа-2 бизнес-процесса</v>
      </c>
      <c r="Q309" s="1" t="str">
        <f t="shared" si="269"/>
        <v>Производственные затраты-6</v>
      </c>
      <c r="U309" s="1">
        <f t="shared" si="211"/>
        <v>6</v>
      </c>
      <c r="X309" s="3">
        <f t="shared" si="254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</row>
    <row r="310" spans="2:27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 t="shared" ref="O310:Q310" si="270">O252</f>
        <v>Себестоимость продаж</v>
      </c>
      <c r="P310" s="1" t="str">
        <f t="shared" si="270"/>
        <v>Затраты этапа-2 бизнес-процесса</v>
      </c>
      <c r="Q310" s="1" t="str">
        <f t="shared" si="270"/>
        <v>Производственные затраты-7</v>
      </c>
      <c r="U310" s="1">
        <f t="shared" si="211"/>
        <v>6</v>
      </c>
      <c r="X310" s="3">
        <f t="shared" ref="X310:X362" si="27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</row>
    <row r="311" spans="2:27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 t="shared" ref="O311:Q311" si="272">O253</f>
        <v>Себестоимость продаж</v>
      </c>
      <c r="P311" s="1" t="str">
        <f t="shared" si="272"/>
        <v>Затраты этапа-2 бизнес-процесса</v>
      </c>
      <c r="Q311" s="1" t="str">
        <f t="shared" si="272"/>
        <v>Производственные затраты-8</v>
      </c>
      <c r="U311" s="1">
        <f t="shared" si="211"/>
        <v>6</v>
      </c>
      <c r="X311" s="3">
        <f t="shared" si="27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</row>
    <row r="312" spans="2:27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 t="shared" ref="O312:Q312" si="273">O254</f>
        <v>Себестоимость продаж</v>
      </c>
      <c r="P312" s="1" t="str">
        <f t="shared" si="273"/>
        <v>Затраты этапа-2 бизнес-процесса</v>
      </c>
      <c r="Q312" s="1" t="str">
        <f t="shared" si="273"/>
        <v>Производственные затраты-9</v>
      </c>
      <c r="U312" s="1">
        <f t="shared" si="211"/>
        <v>6</v>
      </c>
      <c r="X312" s="3">
        <f t="shared" si="27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</row>
    <row r="313" spans="2:27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 t="shared" ref="O313:Q313" si="274">O255</f>
        <v>Себестоимость продаж</v>
      </c>
      <c r="P313" s="1" t="str">
        <f t="shared" si="274"/>
        <v>Затраты этапа-2 бизнес-процесса</v>
      </c>
      <c r="Q313" s="1" t="str">
        <f t="shared" si="274"/>
        <v>Производственные затраты-10</v>
      </c>
      <c r="U313" s="1">
        <f t="shared" si="211"/>
        <v>6</v>
      </c>
      <c r="X313" s="3">
        <f t="shared" si="27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</row>
    <row r="314" spans="2:27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 t="shared" ref="O314:Q314" si="275">O256</f>
        <v>Себестоимость продаж</v>
      </c>
      <c r="P314" s="1" t="str">
        <f t="shared" si="275"/>
        <v>Затраты этапа-3 бизнес-процесса</v>
      </c>
      <c r="Q314" s="1" t="str">
        <f t="shared" si="275"/>
        <v>Производственные затраты-11</v>
      </c>
      <c r="U314" s="1">
        <f t="shared" si="211"/>
        <v>6</v>
      </c>
      <c r="X314" s="3">
        <f t="shared" si="27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</row>
    <row r="315" spans="2:27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 t="shared" ref="O315:Q315" si="276">O257</f>
        <v>Себестоимость продаж</v>
      </c>
      <c r="P315" s="1" t="str">
        <f t="shared" si="276"/>
        <v>Затраты этапа-3 бизнес-процесса</v>
      </c>
      <c r="Q315" s="1" t="str">
        <f t="shared" si="276"/>
        <v>Производственные затраты-12</v>
      </c>
      <c r="U315" s="1">
        <f t="shared" si="211"/>
        <v>6</v>
      </c>
      <c r="X315" s="3">
        <f t="shared" si="27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</row>
    <row r="316" spans="2:27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 t="shared" ref="O316:Q316" si="277">O258</f>
        <v>Себестоимость продаж</v>
      </c>
      <c r="P316" s="1" t="str">
        <f t="shared" si="277"/>
        <v>Затраты этапа-3 бизнес-процесса</v>
      </c>
      <c r="Q316" s="1" t="str">
        <f t="shared" si="277"/>
        <v>Производственные затраты-13</v>
      </c>
      <c r="U316" s="1">
        <f t="shared" si="211"/>
        <v>6</v>
      </c>
      <c r="X316" s="3">
        <f t="shared" si="27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</row>
    <row r="317" spans="2:27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 t="shared" ref="O317:Q317" si="278">O259</f>
        <v>Себестоимость продаж</v>
      </c>
      <c r="P317" s="1" t="str">
        <f t="shared" si="278"/>
        <v>Затраты этапа-3 бизнес-процесса</v>
      </c>
      <c r="Q317" s="1" t="str">
        <f t="shared" si="278"/>
        <v>Производственные затраты-14</v>
      </c>
      <c r="U317" s="1">
        <f t="shared" si="211"/>
        <v>6</v>
      </c>
      <c r="X317" s="3">
        <f t="shared" si="27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</row>
    <row r="318" spans="2:27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 t="shared" ref="O318:Q318" si="279">O260</f>
        <v>Себестоимость продаж</v>
      </c>
      <c r="P318" s="1" t="str">
        <f t="shared" si="279"/>
        <v>Затраты этапа-3 бизнес-процесса</v>
      </c>
      <c r="Q318" s="1" t="str">
        <f t="shared" si="279"/>
        <v>Производственные затраты-15</v>
      </c>
      <c r="U318" s="1">
        <f t="shared" ref="U318:U381" si="280">IF(Q318=$Q$3,U317+1,U317)</f>
        <v>6</v>
      </c>
      <c r="X318" s="3">
        <f t="shared" si="27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</row>
    <row r="319" spans="2:27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 t="shared" ref="O319:Q319" si="281">O261</f>
        <v>Себестоимость продаж</v>
      </c>
      <c r="P319" s="1" t="str">
        <f t="shared" si="281"/>
        <v>Затраты этапа-3 бизнес-процесса</v>
      </c>
      <c r="Q319" s="1" t="str">
        <f t="shared" si="281"/>
        <v>Производственные затраты-16</v>
      </c>
      <c r="U319" s="1">
        <f t="shared" si="280"/>
        <v>6</v>
      </c>
      <c r="X319" s="3">
        <f t="shared" si="27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</row>
    <row r="320" spans="2:27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 t="shared" ref="O320:Q320" si="282">O262</f>
        <v>Себестоимость продаж</v>
      </c>
      <c r="P320" s="1" t="str">
        <f t="shared" si="282"/>
        <v>Затраты этапа-3 бизнес-процесса</v>
      </c>
      <c r="Q320" s="1" t="str">
        <f t="shared" si="282"/>
        <v>Производственные затраты-17</v>
      </c>
      <c r="U320" s="1">
        <f t="shared" si="280"/>
        <v>6</v>
      </c>
      <c r="X320" s="3">
        <f t="shared" si="27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</row>
    <row r="321" spans="2:27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 t="shared" ref="O321:Q321" si="283">O263</f>
        <v>Себестоимость продаж</v>
      </c>
      <c r="P321" s="1" t="str">
        <f t="shared" si="283"/>
        <v>Затраты этапа-3 бизнес-процесса</v>
      </c>
      <c r="Q321" s="1" t="str">
        <f t="shared" si="283"/>
        <v>Производственные затраты-18</v>
      </c>
      <c r="U321" s="1">
        <f t="shared" si="280"/>
        <v>6</v>
      </c>
      <c r="X321" s="3">
        <f t="shared" si="27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</row>
    <row r="322" spans="2:27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 t="shared" ref="O322:Q322" si="284">O264</f>
        <v>Себестоимость продаж</v>
      </c>
      <c r="P322" s="1" t="str">
        <f t="shared" si="284"/>
        <v>Затраты этапа-3 бизнес-процесса</v>
      </c>
      <c r="Q322" s="1" t="str">
        <f t="shared" si="284"/>
        <v>Производственные затраты-19</v>
      </c>
      <c r="U322" s="1">
        <f t="shared" si="280"/>
        <v>6</v>
      </c>
      <c r="X322" s="3">
        <f t="shared" si="27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</row>
    <row r="323" spans="2:27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 t="shared" ref="O323:Q323" si="285">O265</f>
        <v>Себестоимость продаж</v>
      </c>
      <c r="P323" s="1" t="str">
        <f t="shared" si="285"/>
        <v>Затраты этапа-3 бизнес-процесса</v>
      </c>
      <c r="Q323" s="1" t="str">
        <f t="shared" si="285"/>
        <v>Производственные затраты-20</v>
      </c>
      <c r="U323" s="1">
        <f t="shared" si="280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</row>
    <row r="324" spans="2:27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 t="shared" ref="O324:Q324" si="286">O266</f>
        <v>Себестоимость продаж</v>
      </c>
      <c r="P324" s="1" t="str">
        <f t="shared" si="286"/>
        <v>Затраты этапа-3 бизнес-процесса</v>
      </c>
      <c r="Q324" s="1" t="str">
        <f t="shared" si="286"/>
        <v>Производственные затраты-21</v>
      </c>
      <c r="U324" s="1">
        <f t="shared" si="280"/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</row>
    <row r="325" spans="2:27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 t="shared" ref="O325:Q325" si="287">O267</f>
        <v>Себестоимость продаж</v>
      </c>
      <c r="P325" s="1" t="str">
        <f t="shared" si="287"/>
        <v>Затраты этапа-3 бизнес-процесса</v>
      </c>
      <c r="Q325" s="1" t="str">
        <f t="shared" si="287"/>
        <v>Производственные затраты-22</v>
      </c>
      <c r="U325" s="1">
        <f t="shared" si="280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</row>
    <row r="326" spans="2:27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 t="shared" ref="O326:Q326" si="288">O268</f>
        <v>Себестоимость продаж</v>
      </c>
      <c r="P326" s="1" t="str">
        <f t="shared" si="288"/>
        <v>Затраты этапа-3 бизнес-процесса</v>
      </c>
      <c r="Q326" s="1" t="str">
        <f t="shared" si="288"/>
        <v>Производственные затраты-23</v>
      </c>
      <c r="U326" s="1">
        <f t="shared" si="280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</row>
    <row r="327" spans="2:27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 t="shared" ref="O327:Q327" si="289">O269</f>
        <v>Себестоимость продаж</v>
      </c>
      <c r="P327" s="1" t="str">
        <f t="shared" si="289"/>
        <v>Затраты этапа-3 бизнес-процесса</v>
      </c>
      <c r="Q327" s="1" t="str">
        <f t="shared" si="289"/>
        <v>Производственные затраты-24</v>
      </c>
      <c r="U327" s="1">
        <f t="shared" si="280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</row>
    <row r="328" spans="2:27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 t="shared" ref="O328:Q328" si="290">O270</f>
        <v>Себестоимость продаж</v>
      </c>
      <c r="P328" s="1" t="str">
        <f t="shared" si="290"/>
        <v>Затраты этапа-3 бизнес-процесса</v>
      </c>
      <c r="Q328" s="1" t="str">
        <f t="shared" si="290"/>
        <v>Производственные затраты-25</v>
      </c>
      <c r="U328" s="1">
        <f t="shared" si="280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</row>
    <row r="329" spans="2:27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 t="shared" ref="O329:Q329" si="291">O271</f>
        <v>Себестоимость продаж</v>
      </c>
      <c r="P329" s="1" t="str">
        <f t="shared" si="291"/>
        <v>Затраты этапа-3 бизнес-процесса</v>
      </c>
      <c r="Q329" s="1" t="str">
        <f t="shared" si="291"/>
        <v>Производственные затраты-26</v>
      </c>
      <c r="U329" s="1">
        <f t="shared" si="280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</row>
    <row r="330" spans="2:27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 t="shared" ref="O330:Q330" si="292">O272</f>
        <v>Себестоимость продаж</v>
      </c>
      <c r="P330" s="1" t="str">
        <f t="shared" si="292"/>
        <v>Затраты этапа-3 бизнес-процесса</v>
      </c>
      <c r="Q330" s="1" t="str">
        <f t="shared" si="292"/>
        <v>Производственные затраты-27</v>
      </c>
      <c r="U330" s="1">
        <f t="shared" si="280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</row>
    <row r="331" spans="2:27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 t="shared" ref="O331:Q331" si="293">O273</f>
        <v>Себестоимость продаж</v>
      </c>
      <c r="P331" s="1" t="str">
        <f t="shared" si="293"/>
        <v>Затраты этапа-4 бизнес-процесса</v>
      </c>
      <c r="Q331" s="1" t="str">
        <f t="shared" si="293"/>
        <v>Производственные затраты-28</v>
      </c>
      <c r="U331" s="1">
        <f t="shared" si="280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</row>
    <row r="332" spans="2:27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 t="shared" ref="O332:Q332" si="294">O274</f>
        <v>Себестоимость продаж</v>
      </c>
      <c r="P332" s="1" t="str">
        <f t="shared" si="294"/>
        <v>Затраты этапа-4 бизнес-процесса</v>
      </c>
      <c r="Q332" s="1" t="str">
        <f t="shared" si="294"/>
        <v>Производственные затраты-29</v>
      </c>
      <c r="U332" s="1">
        <f t="shared" si="280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</row>
    <row r="333" spans="2:27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 t="shared" ref="O333:Q333" si="295">O275</f>
        <v>Себестоимость продаж</v>
      </c>
      <c r="P333" s="1" t="str">
        <f t="shared" si="295"/>
        <v>Затраты этапа-4 бизнес-процесса</v>
      </c>
      <c r="Q333" s="1" t="str">
        <f t="shared" si="295"/>
        <v>Производственные затраты-30</v>
      </c>
      <c r="U333" s="1">
        <f t="shared" si="280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</row>
    <row r="334" spans="2:27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 t="shared" ref="O334:Q334" si="296">O276</f>
        <v>Себестоимость продаж</v>
      </c>
      <c r="P334" s="1" t="str">
        <f t="shared" si="296"/>
        <v>Затраты этапа-4 бизнес-процесса</v>
      </c>
      <c r="Q334" s="1" t="str">
        <f t="shared" si="296"/>
        <v>Производственные затраты-31</v>
      </c>
      <c r="U334" s="1">
        <f t="shared" si="280"/>
        <v>6</v>
      </c>
      <c r="X334" s="3">
        <f t="shared" ref="X334" si="297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</row>
    <row r="335" spans="2:27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 t="shared" ref="O335:Q335" si="298">O277</f>
        <v>Себестоимость продаж</v>
      </c>
      <c r="P335" s="1" t="str">
        <f t="shared" si="298"/>
        <v>Затраты этапа-4 бизнес-процесса</v>
      </c>
      <c r="Q335" s="1" t="str">
        <f t="shared" si="298"/>
        <v>Производственные затраты-32</v>
      </c>
      <c r="U335" s="1">
        <f t="shared" si="280"/>
        <v>6</v>
      </c>
      <c r="X335" s="3">
        <f t="shared" si="254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</row>
    <row r="336" spans="2:27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 t="shared" ref="O336:Q336" si="299">O278</f>
        <v>Себестоимость продаж</v>
      </c>
      <c r="P336" s="1" t="str">
        <f t="shared" si="299"/>
        <v>Затраты этапа-4 бизнес-процесса</v>
      </c>
      <c r="Q336" s="1" t="str">
        <f t="shared" si="299"/>
        <v>Производственные затраты-33</v>
      </c>
      <c r="U336" s="1">
        <f t="shared" si="280"/>
        <v>6</v>
      </c>
      <c r="X336" s="3">
        <f t="shared" si="254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</row>
    <row r="337" spans="2:27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 t="shared" ref="O337:Q337" si="300">O279</f>
        <v>Себестоимость продаж</v>
      </c>
      <c r="P337" s="1" t="str">
        <f t="shared" si="300"/>
        <v>Затраты этапа-4 бизнес-процесса</v>
      </c>
      <c r="Q337" s="1" t="str">
        <f t="shared" si="300"/>
        <v>Производственные затраты-34</v>
      </c>
      <c r="U337" s="1">
        <f t="shared" si="280"/>
        <v>6</v>
      </c>
      <c r="X337" s="3">
        <f t="shared" si="254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</row>
    <row r="338" spans="2:27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 t="shared" ref="O338:Q338" si="301">O280</f>
        <v>Себестоимость продаж</v>
      </c>
      <c r="P338" s="1" t="str">
        <f t="shared" si="301"/>
        <v>Затраты этапа-4 бизнес-процесса</v>
      </c>
      <c r="Q338" s="1" t="str">
        <f t="shared" si="301"/>
        <v>Производственные затраты-35</v>
      </c>
      <c r="U338" s="1">
        <f t="shared" si="280"/>
        <v>6</v>
      </c>
      <c r="X338" s="3">
        <f t="shared" si="254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</row>
    <row r="339" spans="2:27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 t="shared" ref="O339:Q339" si="302">O281</f>
        <v>Себестоимость продаж</v>
      </c>
      <c r="P339" s="1" t="str">
        <f t="shared" si="302"/>
        <v>Затраты этапа-4 бизнес-процесса</v>
      </c>
      <c r="Q339" s="1" t="str">
        <f t="shared" si="302"/>
        <v>Производственные затраты-36</v>
      </c>
      <c r="U339" s="1">
        <f t="shared" si="280"/>
        <v>6</v>
      </c>
      <c r="X339" s="3">
        <f t="shared" si="254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</row>
    <row r="340" spans="2:27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 t="shared" ref="O340:Q340" si="303">O282</f>
        <v>Себестоимость продаж</v>
      </c>
      <c r="P340" s="1" t="str">
        <f t="shared" si="303"/>
        <v>Затраты этапа-4 бизнес-процесса</v>
      </c>
      <c r="Q340" s="1" t="str">
        <f t="shared" si="303"/>
        <v>Производственные затраты-37</v>
      </c>
      <c r="U340" s="1">
        <f t="shared" si="280"/>
        <v>6</v>
      </c>
      <c r="X340" s="3">
        <f t="shared" si="254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</row>
    <row r="341" spans="2:27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 t="shared" ref="O341:Q341" si="304">O283</f>
        <v>Себестоимость продаж</v>
      </c>
      <c r="P341" s="1" t="str">
        <f t="shared" si="304"/>
        <v>Затраты этапа-5 бизнес-процесса</v>
      </c>
      <c r="Q341" s="1" t="str">
        <f t="shared" si="304"/>
        <v>Затраты на доставку и продажу-1</v>
      </c>
      <c r="U341" s="1">
        <f t="shared" si="280"/>
        <v>6</v>
      </c>
      <c r="X341" s="3">
        <f t="shared" si="254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</row>
    <row r="342" spans="2:27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 t="shared" ref="O342:Q342" si="305">O284</f>
        <v>Себестоимость продаж</v>
      </c>
      <c r="P342" s="1" t="str">
        <f t="shared" si="305"/>
        <v>Затраты этапа-5 бизнес-процесса</v>
      </c>
      <c r="Q342" s="1" t="str">
        <f t="shared" si="305"/>
        <v>Затраты на доставку и продажу-2</v>
      </c>
      <c r="U342" s="1">
        <f t="shared" si="280"/>
        <v>6</v>
      </c>
      <c r="X342" s="3">
        <f t="shared" si="254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</row>
    <row r="343" spans="2:27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 t="shared" ref="O343:Q343" si="306">O285</f>
        <v>Себестоимость продаж</v>
      </c>
      <c r="P343" s="1" t="str">
        <f t="shared" si="306"/>
        <v>Затраты этапа-5 бизнес-процесса</v>
      </c>
      <c r="Q343" s="1" t="str">
        <f t="shared" si="306"/>
        <v>Затраты на доставку и продажу-3</v>
      </c>
      <c r="U343" s="1">
        <f t="shared" si="280"/>
        <v>6</v>
      </c>
      <c r="X343" s="3">
        <f t="shared" si="254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</row>
    <row r="344" spans="2:27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 t="shared" ref="O344:Q344" si="307">O286</f>
        <v>Себестоимость продаж</v>
      </c>
      <c r="P344" s="1" t="str">
        <f t="shared" si="307"/>
        <v>Затраты этапа-5 бизнес-процесса</v>
      </c>
      <c r="Q344" s="1" t="str">
        <f t="shared" si="307"/>
        <v>Затраты на доставку и продажу-4</v>
      </c>
      <c r="U344" s="1">
        <f t="shared" si="280"/>
        <v>6</v>
      </c>
      <c r="X344" s="3">
        <f t="shared" si="254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</row>
    <row r="345" spans="2:27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 t="shared" ref="O345:Q345" si="308">O287</f>
        <v>Себестоимость продаж</v>
      </c>
      <c r="P345" s="1" t="str">
        <f t="shared" si="308"/>
        <v>Затраты этапа-5 бизнес-процесса</v>
      </c>
      <c r="Q345" s="1" t="str">
        <f t="shared" si="308"/>
        <v>Затраты на доставку и продажу-5</v>
      </c>
      <c r="U345" s="1">
        <f t="shared" si="280"/>
        <v>6</v>
      </c>
      <c r="X345" s="3">
        <f t="shared" si="254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</row>
    <row r="346" spans="2:27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 t="shared" ref="O346:Q346" si="309">O288</f>
        <v>Себестоимость продаж</v>
      </c>
      <c r="P346" s="1" t="str">
        <f t="shared" si="309"/>
        <v>Затраты этапа-5 бизнес-процесса</v>
      </c>
      <c r="Q346" s="1" t="str">
        <f t="shared" si="309"/>
        <v>Затраты на доставку и продажу-6</v>
      </c>
      <c r="U346" s="1">
        <f t="shared" si="280"/>
        <v>6</v>
      </c>
      <c r="X346" s="3">
        <f t="shared" si="254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</row>
    <row r="347" spans="2:27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 t="shared" ref="O347:Q347" si="310">O289</f>
        <v>Себестоимость продаж</v>
      </c>
      <c r="P347" s="1" t="str">
        <f t="shared" si="310"/>
        <v>Затраты этапа-5 бизнес-процесса</v>
      </c>
      <c r="Q347" s="1" t="str">
        <f t="shared" si="310"/>
        <v>Затраты на доставку и продажу-7</v>
      </c>
      <c r="U347" s="1">
        <f t="shared" si="280"/>
        <v>6</v>
      </c>
      <c r="X347" s="3">
        <f t="shared" si="254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</row>
    <row r="348" spans="2:27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 t="shared" ref="O348:Q348" si="311">O290</f>
        <v>Себестоимость продаж</v>
      </c>
      <c r="P348" s="1" t="str">
        <f t="shared" si="311"/>
        <v>Затраты этапа-5 бизнес-процесса</v>
      </c>
      <c r="Q348" s="1" t="str">
        <f t="shared" si="311"/>
        <v>Затраты на доставку и продажу-8</v>
      </c>
      <c r="U348" s="1">
        <f t="shared" si="280"/>
        <v>6</v>
      </c>
      <c r="X348" s="3">
        <f t="shared" si="254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</row>
    <row r="349" spans="2:27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 t="shared" ref="O349:Q349" si="312">O291</f>
        <v>Себестоимость продаж</v>
      </c>
      <c r="P349" s="1" t="str">
        <f t="shared" si="312"/>
        <v>Затраты этапа-5 бизнес-процесса</v>
      </c>
      <c r="Q349" s="1" t="str">
        <f t="shared" si="312"/>
        <v>Затраты на доставку и продажу-9</v>
      </c>
      <c r="U349" s="1">
        <f t="shared" si="280"/>
        <v>6</v>
      </c>
      <c r="X349" s="3">
        <f t="shared" si="254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</row>
    <row r="350" spans="2:27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 t="shared" ref="O350:Q350" si="313">O292</f>
        <v>Себестоимость продаж</v>
      </c>
      <c r="P350" s="1" t="str">
        <f t="shared" si="313"/>
        <v>Затраты этапа-5 бизнес-процесса</v>
      </c>
      <c r="Q350" s="1" t="str">
        <f t="shared" si="313"/>
        <v>Затраты на доставку и продажу-10</v>
      </c>
      <c r="U350" s="1">
        <f t="shared" si="280"/>
        <v>6</v>
      </c>
      <c r="X350" s="3">
        <f t="shared" ref="X350" si="31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</row>
    <row r="351" spans="2:27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 t="shared" ref="O351:Q351" si="315">O293</f>
        <v>Себестоимость продаж</v>
      </c>
      <c r="P351" s="1" t="str">
        <f t="shared" si="315"/>
        <v>Затраты этапа-1 бизнес-процесса</v>
      </c>
      <c r="Q351" s="1" t="str">
        <f t="shared" si="315"/>
        <v>Сырье и материалы-1</v>
      </c>
      <c r="U351" s="1">
        <f t="shared" si="280"/>
        <v>7</v>
      </c>
      <c r="X351" s="3">
        <f t="shared" si="27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</row>
    <row r="352" spans="2:27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 t="shared" ref="O352:Q352" si="316">O294</f>
        <v>Себестоимость продаж</v>
      </c>
      <c r="P352" s="1" t="str">
        <f t="shared" si="316"/>
        <v>Затраты этапа-1 бизнес-процесса</v>
      </c>
      <c r="Q352" s="1" t="str">
        <f t="shared" si="316"/>
        <v>Сырье и материалы-2</v>
      </c>
      <c r="U352" s="1">
        <f t="shared" si="280"/>
        <v>7</v>
      </c>
      <c r="X352" s="3">
        <f t="shared" si="27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</row>
    <row r="353" spans="2:27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 t="shared" ref="O353:Q353" si="317">O295</f>
        <v>Себестоимость продаж</v>
      </c>
      <c r="P353" s="1" t="str">
        <f t="shared" si="317"/>
        <v>Затраты этапа-1 бизнес-процесса</v>
      </c>
      <c r="Q353" s="1" t="str">
        <f t="shared" si="317"/>
        <v>Сырье и материалы-3</v>
      </c>
      <c r="U353" s="1">
        <f t="shared" si="280"/>
        <v>7</v>
      </c>
      <c r="X353" s="3">
        <f t="shared" si="27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</row>
    <row r="354" spans="2:27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 t="shared" ref="O354:Q354" si="318">O296</f>
        <v>Себестоимость продаж</v>
      </c>
      <c r="P354" s="1" t="str">
        <f t="shared" si="318"/>
        <v>Затраты этапа-1 бизнес-процесса</v>
      </c>
      <c r="Q354" s="1" t="str">
        <f t="shared" si="318"/>
        <v>Сырье и материалы-4</v>
      </c>
      <c r="U354" s="1">
        <f t="shared" si="280"/>
        <v>7</v>
      </c>
      <c r="X354" s="3">
        <f t="shared" si="27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</row>
    <row r="355" spans="2:27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 t="shared" ref="O355:Q355" si="319">O297</f>
        <v>Себестоимость продаж</v>
      </c>
      <c r="P355" s="1" t="str">
        <f t="shared" si="319"/>
        <v>Затраты этапа-1 бизнес-процесса</v>
      </c>
      <c r="Q355" s="1" t="str">
        <f t="shared" si="319"/>
        <v>Сырье и материалы-5</v>
      </c>
      <c r="U355" s="1">
        <f t="shared" si="280"/>
        <v>7</v>
      </c>
      <c r="X355" s="3">
        <f t="shared" si="27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</row>
    <row r="356" spans="2:27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 t="shared" ref="O356:Q356" si="320">O298</f>
        <v>Себестоимость продаж</v>
      </c>
      <c r="P356" s="1" t="str">
        <f t="shared" si="320"/>
        <v>Затраты этапа-1 бизнес-процесса</v>
      </c>
      <c r="Q356" s="1" t="str">
        <f t="shared" si="320"/>
        <v>Сырье и материалы-6</v>
      </c>
      <c r="U356" s="1">
        <f t="shared" si="280"/>
        <v>7</v>
      </c>
      <c r="X356" s="3">
        <f t="shared" si="27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</row>
    <row r="357" spans="2:27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 t="shared" ref="O357:Q357" si="321">O299</f>
        <v>Себестоимость продаж</v>
      </c>
      <c r="P357" s="1" t="str">
        <f t="shared" si="321"/>
        <v>Затраты этапа-1 бизнес-процесса</v>
      </c>
      <c r="Q357" s="1" t="str">
        <f t="shared" si="321"/>
        <v>Сырье и материалы-7</v>
      </c>
      <c r="U357" s="1">
        <f t="shared" si="280"/>
        <v>7</v>
      </c>
      <c r="X357" s="3">
        <f t="shared" si="27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</row>
    <row r="358" spans="2:27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 t="shared" ref="O358:Q358" si="322">O300</f>
        <v>Себестоимость продаж</v>
      </c>
      <c r="P358" s="1" t="str">
        <f t="shared" si="322"/>
        <v>Затраты этапа-1 бизнес-процесса</v>
      </c>
      <c r="Q358" s="1" t="str">
        <f t="shared" si="322"/>
        <v>Сырье и материалы-8</v>
      </c>
      <c r="U358" s="1">
        <f t="shared" si="280"/>
        <v>7</v>
      </c>
      <c r="X358" s="3">
        <f t="shared" si="27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</row>
    <row r="359" spans="2:27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 t="shared" ref="O359:Q359" si="323">O301</f>
        <v>Себестоимость продаж</v>
      </c>
      <c r="P359" s="1" t="str">
        <f t="shared" si="323"/>
        <v>Затраты этапа-1 бизнес-процесса</v>
      </c>
      <c r="Q359" s="1" t="str">
        <f t="shared" si="323"/>
        <v>Сырье и материалы-9</v>
      </c>
      <c r="U359" s="1">
        <f t="shared" si="280"/>
        <v>7</v>
      </c>
      <c r="X359" s="3">
        <f t="shared" si="27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</row>
    <row r="360" spans="2:27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 t="shared" ref="O360:Q360" si="324">O302</f>
        <v>Себестоимость продаж</v>
      </c>
      <c r="P360" s="1" t="str">
        <f t="shared" si="324"/>
        <v>Затраты этапа-1 бизнес-процесса</v>
      </c>
      <c r="Q360" s="1" t="str">
        <f t="shared" si="324"/>
        <v>Сырье и материалы-10</v>
      </c>
      <c r="U360" s="1">
        <f t="shared" si="280"/>
        <v>7</v>
      </c>
      <c r="X360" s="3">
        <f t="shared" si="27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</row>
    <row r="361" spans="2:27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 t="shared" ref="O361:Q361" si="325">O303</f>
        <v>Себестоимость продаж</v>
      </c>
      <c r="P361" s="1" t="str">
        <f t="shared" si="325"/>
        <v>Затраты этапа-1 бизнес-процесса</v>
      </c>
      <c r="Q361" s="1" t="str">
        <f t="shared" si="325"/>
        <v>Сырье и материалы-11</v>
      </c>
      <c r="U361" s="1">
        <f t="shared" si="280"/>
        <v>7</v>
      </c>
      <c r="X361" s="3">
        <f t="shared" si="27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</row>
    <row r="362" spans="2:27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 t="shared" ref="O362:Q362" si="326">O304</f>
        <v>Себестоимость продаж</v>
      </c>
      <c r="P362" s="1" t="str">
        <f t="shared" si="326"/>
        <v>Затраты этапа-2 бизнес-процесса</v>
      </c>
      <c r="Q362" s="1" t="str">
        <f t="shared" si="326"/>
        <v>Производственные затраты-1</v>
      </c>
      <c r="U362" s="1">
        <f t="shared" si="280"/>
        <v>7</v>
      </c>
      <c r="X362" s="3">
        <f t="shared" si="27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</row>
    <row r="363" spans="2:27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 t="shared" ref="O363:Q363" si="327">O305</f>
        <v>Себестоимость продаж</v>
      </c>
      <c r="P363" s="1" t="str">
        <f t="shared" si="327"/>
        <v>Затраты этапа-2 бизнес-процесса</v>
      </c>
      <c r="Q363" s="1" t="str">
        <f t="shared" si="327"/>
        <v>Производственные затраты-2</v>
      </c>
      <c r="U363" s="1">
        <f t="shared" si="280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</row>
    <row r="364" spans="2:27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 t="shared" ref="O364:Q364" si="328">O306</f>
        <v>Себестоимость продаж</v>
      </c>
      <c r="P364" s="1" t="str">
        <f t="shared" si="328"/>
        <v>Затраты этапа-2 бизнес-процесса</v>
      </c>
      <c r="Q364" s="1" t="str">
        <f t="shared" si="328"/>
        <v>Производственные затраты-3</v>
      </c>
      <c r="U364" s="1">
        <f t="shared" si="280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</row>
    <row r="365" spans="2:27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 t="shared" ref="O365:Q365" si="329">O307</f>
        <v>Себестоимость продаж</v>
      </c>
      <c r="P365" s="1" t="str">
        <f t="shared" si="329"/>
        <v>Затраты этапа-2 бизнес-процесса</v>
      </c>
      <c r="Q365" s="1" t="str">
        <f t="shared" si="329"/>
        <v>Производственные затраты-4</v>
      </c>
      <c r="U365" s="1">
        <f t="shared" si="280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</row>
    <row r="366" spans="2:27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 t="shared" ref="O366:Q366" si="330">O308</f>
        <v>Себестоимость продаж</v>
      </c>
      <c r="P366" s="1" t="str">
        <f t="shared" si="330"/>
        <v>Затраты этапа-2 бизнес-процесса</v>
      </c>
      <c r="Q366" s="1" t="str">
        <f t="shared" si="330"/>
        <v>Производственные затраты-5</v>
      </c>
      <c r="U366" s="1">
        <f t="shared" si="280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</row>
    <row r="367" spans="2:27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 t="shared" ref="O367:Q367" si="331">O309</f>
        <v>Себестоимость продаж</v>
      </c>
      <c r="P367" s="1" t="str">
        <f t="shared" si="331"/>
        <v>Затраты этапа-2 бизнес-процесса</v>
      </c>
      <c r="Q367" s="1" t="str">
        <f t="shared" si="331"/>
        <v>Производственные затраты-6</v>
      </c>
      <c r="U367" s="1">
        <f t="shared" si="280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</row>
    <row r="368" spans="2:27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 t="shared" ref="O368:Q368" si="332">O310</f>
        <v>Себестоимость продаж</v>
      </c>
      <c r="P368" s="1" t="str">
        <f t="shared" si="332"/>
        <v>Затраты этапа-2 бизнес-процесса</v>
      </c>
      <c r="Q368" s="1" t="str">
        <f t="shared" si="332"/>
        <v>Производственные затраты-7</v>
      </c>
      <c r="U368" s="1">
        <f t="shared" si="280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</row>
    <row r="369" spans="2:27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 t="shared" ref="O369:Q369" si="333">O311</f>
        <v>Себестоимость продаж</v>
      </c>
      <c r="P369" s="1" t="str">
        <f t="shared" si="333"/>
        <v>Затраты этапа-2 бизнес-процесса</v>
      </c>
      <c r="Q369" s="1" t="str">
        <f t="shared" si="333"/>
        <v>Производственные затраты-8</v>
      </c>
      <c r="U369" s="1">
        <f t="shared" si="280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</row>
    <row r="370" spans="2:27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 t="shared" ref="O370:Q370" si="334">O312</f>
        <v>Себестоимость продаж</v>
      </c>
      <c r="P370" s="1" t="str">
        <f t="shared" si="334"/>
        <v>Затраты этапа-2 бизнес-процесса</v>
      </c>
      <c r="Q370" s="1" t="str">
        <f t="shared" si="334"/>
        <v>Производственные затраты-9</v>
      </c>
      <c r="U370" s="1">
        <f t="shared" si="280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</row>
    <row r="371" spans="2:27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 t="shared" ref="O371:Q371" si="335">O313</f>
        <v>Себестоимость продаж</v>
      </c>
      <c r="P371" s="1" t="str">
        <f t="shared" si="335"/>
        <v>Затраты этапа-2 бизнес-процесса</v>
      </c>
      <c r="Q371" s="1" t="str">
        <f t="shared" si="335"/>
        <v>Производственные затраты-10</v>
      </c>
      <c r="U371" s="1">
        <f t="shared" si="280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</row>
    <row r="372" spans="2:27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 t="shared" ref="O372:Q372" si="336">O314</f>
        <v>Себестоимость продаж</v>
      </c>
      <c r="P372" s="1" t="str">
        <f t="shared" si="336"/>
        <v>Затраты этапа-3 бизнес-процесса</v>
      </c>
      <c r="Q372" s="1" t="str">
        <f t="shared" si="336"/>
        <v>Производственные затраты-11</v>
      </c>
      <c r="U372" s="1">
        <f t="shared" si="280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</row>
    <row r="373" spans="2:27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 t="shared" ref="O373:Q373" si="337">O315</f>
        <v>Себестоимость продаж</v>
      </c>
      <c r="P373" s="1" t="str">
        <f t="shared" si="337"/>
        <v>Затраты этапа-3 бизнес-процесса</v>
      </c>
      <c r="Q373" s="1" t="str">
        <f t="shared" si="337"/>
        <v>Производственные затраты-12</v>
      </c>
      <c r="U373" s="1">
        <f t="shared" si="280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</row>
    <row r="374" spans="2:27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 t="shared" ref="O374:Q374" si="338">O316</f>
        <v>Себестоимость продаж</v>
      </c>
      <c r="P374" s="1" t="str">
        <f t="shared" si="338"/>
        <v>Затраты этапа-3 бизнес-процесса</v>
      </c>
      <c r="Q374" s="1" t="str">
        <f t="shared" si="338"/>
        <v>Производственные затраты-13</v>
      </c>
      <c r="U374" s="1">
        <f t="shared" si="280"/>
        <v>7</v>
      </c>
      <c r="X374" s="3">
        <f t="shared" ref="X374:X429" si="339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</row>
    <row r="375" spans="2:27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 t="shared" ref="O375:Q375" si="340">O317</f>
        <v>Себестоимость продаж</v>
      </c>
      <c r="P375" s="1" t="str">
        <f t="shared" si="340"/>
        <v>Затраты этапа-3 бизнес-процесса</v>
      </c>
      <c r="Q375" s="1" t="str">
        <f t="shared" si="340"/>
        <v>Производственные затраты-14</v>
      </c>
      <c r="U375" s="1">
        <f t="shared" si="280"/>
        <v>7</v>
      </c>
      <c r="X375" s="3">
        <f t="shared" si="339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</row>
    <row r="376" spans="2:27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 t="shared" ref="O376:Q376" si="341">O318</f>
        <v>Себестоимость продаж</v>
      </c>
      <c r="P376" s="1" t="str">
        <f t="shared" si="341"/>
        <v>Затраты этапа-3 бизнес-процесса</v>
      </c>
      <c r="Q376" s="1" t="str">
        <f t="shared" si="341"/>
        <v>Производственные затраты-15</v>
      </c>
      <c r="U376" s="1">
        <f t="shared" si="280"/>
        <v>7</v>
      </c>
      <c r="X376" s="3">
        <f t="shared" si="339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</row>
    <row r="377" spans="2:27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 t="shared" ref="O377:Q377" si="342">O319</f>
        <v>Себестоимость продаж</v>
      </c>
      <c r="P377" s="1" t="str">
        <f t="shared" si="342"/>
        <v>Затраты этапа-3 бизнес-процесса</v>
      </c>
      <c r="Q377" s="1" t="str">
        <f t="shared" si="342"/>
        <v>Производственные затраты-16</v>
      </c>
      <c r="U377" s="1">
        <f t="shared" si="280"/>
        <v>7</v>
      </c>
      <c r="X377" s="3">
        <f t="shared" si="339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</row>
    <row r="378" spans="2:27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 t="shared" ref="O378:Q378" si="343">O320</f>
        <v>Себестоимость продаж</v>
      </c>
      <c r="P378" s="1" t="str">
        <f t="shared" si="343"/>
        <v>Затраты этапа-3 бизнес-процесса</v>
      </c>
      <c r="Q378" s="1" t="str">
        <f t="shared" si="343"/>
        <v>Производственные затраты-17</v>
      </c>
      <c r="U378" s="1">
        <f t="shared" si="280"/>
        <v>7</v>
      </c>
      <c r="X378" s="3">
        <f t="shared" si="339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</row>
    <row r="379" spans="2:27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 t="shared" ref="O379:Q379" si="344">O321</f>
        <v>Себестоимость продаж</v>
      </c>
      <c r="P379" s="1" t="str">
        <f t="shared" si="344"/>
        <v>Затраты этапа-3 бизнес-процесса</v>
      </c>
      <c r="Q379" s="1" t="str">
        <f t="shared" si="344"/>
        <v>Производственные затраты-18</v>
      </c>
      <c r="U379" s="1">
        <f t="shared" si="280"/>
        <v>7</v>
      </c>
      <c r="X379" s="3">
        <f t="shared" si="339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</row>
    <row r="380" spans="2:27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 t="shared" ref="O380:Q380" si="345">O322</f>
        <v>Себестоимость продаж</v>
      </c>
      <c r="P380" s="1" t="str">
        <f t="shared" si="345"/>
        <v>Затраты этапа-3 бизнес-процесса</v>
      </c>
      <c r="Q380" s="1" t="str">
        <f t="shared" si="345"/>
        <v>Производственные затраты-19</v>
      </c>
      <c r="U380" s="1">
        <f t="shared" si="280"/>
        <v>7</v>
      </c>
      <c r="X380" s="3">
        <f t="shared" si="339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</row>
    <row r="381" spans="2:27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 t="shared" ref="O381:Q381" si="346">O323</f>
        <v>Себестоимость продаж</v>
      </c>
      <c r="P381" s="1" t="str">
        <f t="shared" si="346"/>
        <v>Затраты этапа-3 бизнес-процесса</v>
      </c>
      <c r="Q381" s="1" t="str">
        <f t="shared" si="346"/>
        <v>Производственные затраты-20</v>
      </c>
      <c r="U381" s="1">
        <f t="shared" si="280"/>
        <v>7</v>
      </c>
      <c r="X381" s="3">
        <f t="shared" si="339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</row>
    <row r="382" spans="2:27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 t="shared" ref="O382:Q382" si="347">O324</f>
        <v>Себестоимость продаж</v>
      </c>
      <c r="P382" s="1" t="str">
        <f t="shared" si="347"/>
        <v>Затраты этапа-3 бизнес-процесса</v>
      </c>
      <c r="Q382" s="1" t="str">
        <f t="shared" si="347"/>
        <v>Производственные затраты-21</v>
      </c>
      <c r="U382" s="1">
        <f t="shared" ref="U382:U445" si="348">IF(Q382=$Q$3,U381+1,U381)</f>
        <v>7</v>
      </c>
      <c r="X382" s="3">
        <f t="shared" si="339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</row>
    <row r="383" spans="2:27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 t="shared" ref="O383:Q383" si="349">O325</f>
        <v>Себестоимость продаж</v>
      </c>
      <c r="P383" s="1" t="str">
        <f t="shared" si="349"/>
        <v>Затраты этапа-3 бизнес-процесса</v>
      </c>
      <c r="Q383" s="1" t="str">
        <f t="shared" si="349"/>
        <v>Производственные затраты-22</v>
      </c>
      <c r="U383" s="1">
        <f t="shared" si="348"/>
        <v>7</v>
      </c>
      <c r="X383" s="3">
        <f t="shared" si="339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</row>
    <row r="384" spans="2:27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 t="shared" ref="O384:Q384" si="350">O326</f>
        <v>Себестоимость продаж</v>
      </c>
      <c r="P384" s="1" t="str">
        <f t="shared" si="350"/>
        <v>Затраты этапа-3 бизнес-процесса</v>
      </c>
      <c r="Q384" s="1" t="str">
        <f t="shared" si="350"/>
        <v>Производственные затраты-23</v>
      </c>
      <c r="U384" s="1">
        <f t="shared" si="348"/>
        <v>7</v>
      </c>
      <c r="X384" s="3">
        <f t="shared" si="339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</row>
    <row r="385" spans="2:27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 t="shared" ref="O385:Q385" si="351">O327</f>
        <v>Себестоимость продаж</v>
      </c>
      <c r="P385" s="1" t="str">
        <f t="shared" si="351"/>
        <v>Затраты этапа-3 бизнес-процесса</v>
      </c>
      <c r="Q385" s="1" t="str">
        <f t="shared" si="351"/>
        <v>Производственные затраты-24</v>
      </c>
      <c r="U385" s="1">
        <f t="shared" si="348"/>
        <v>7</v>
      </c>
      <c r="X385" s="3">
        <f t="shared" si="339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</row>
    <row r="386" spans="2:27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 t="shared" ref="O386:Q386" si="352">O328</f>
        <v>Себестоимость продаж</v>
      </c>
      <c r="P386" s="1" t="str">
        <f t="shared" si="352"/>
        <v>Затраты этапа-3 бизнес-процесса</v>
      </c>
      <c r="Q386" s="1" t="str">
        <f t="shared" si="352"/>
        <v>Производственные затраты-25</v>
      </c>
      <c r="U386" s="1">
        <f t="shared" si="348"/>
        <v>7</v>
      </c>
      <c r="X386" s="3">
        <f t="shared" si="339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</row>
    <row r="387" spans="2:27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 t="shared" ref="O387:Q387" si="353">O329</f>
        <v>Себестоимость продаж</v>
      </c>
      <c r="P387" s="1" t="str">
        <f t="shared" si="353"/>
        <v>Затраты этапа-3 бизнес-процесса</v>
      </c>
      <c r="Q387" s="1" t="str">
        <f t="shared" si="353"/>
        <v>Производственные затраты-26</v>
      </c>
      <c r="U387" s="1">
        <f t="shared" si="348"/>
        <v>7</v>
      </c>
      <c r="X387" s="3">
        <f t="shared" si="339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</row>
    <row r="388" spans="2:27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 t="shared" ref="O388:Q388" si="354">O330</f>
        <v>Себестоимость продаж</v>
      </c>
      <c r="P388" s="1" t="str">
        <f t="shared" si="354"/>
        <v>Затраты этапа-3 бизнес-процесса</v>
      </c>
      <c r="Q388" s="1" t="str">
        <f t="shared" si="354"/>
        <v>Производственные затраты-27</v>
      </c>
      <c r="U388" s="1">
        <f t="shared" si="348"/>
        <v>7</v>
      </c>
      <c r="X388" s="3">
        <f t="shared" si="339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</row>
    <row r="389" spans="2:27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 t="shared" ref="O389:Q389" si="355">O331</f>
        <v>Себестоимость продаж</v>
      </c>
      <c r="P389" s="1" t="str">
        <f t="shared" si="355"/>
        <v>Затраты этапа-4 бизнес-процесса</v>
      </c>
      <c r="Q389" s="1" t="str">
        <f t="shared" si="355"/>
        <v>Производственные затраты-28</v>
      </c>
      <c r="U389" s="1">
        <f t="shared" si="348"/>
        <v>7</v>
      </c>
      <c r="X389" s="3">
        <f t="shared" si="339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</row>
    <row r="390" spans="2:27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 t="shared" ref="O390:Q390" si="356">O332</f>
        <v>Себестоимость продаж</v>
      </c>
      <c r="P390" s="1" t="str">
        <f t="shared" si="356"/>
        <v>Затраты этапа-4 бизнес-процесса</v>
      </c>
      <c r="Q390" s="1" t="str">
        <f t="shared" si="356"/>
        <v>Производственные затраты-29</v>
      </c>
      <c r="U390" s="1">
        <f t="shared" si="348"/>
        <v>7</v>
      </c>
      <c r="X390" s="3">
        <f t="shared" ref="X390:X442" si="35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</row>
    <row r="391" spans="2:27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 t="shared" ref="O391:Q391" si="358">O333</f>
        <v>Себестоимость продаж</v>
      </c>
      <c r="P391" s="1" t="str">
        <f t="shared" si="358"/>
        <v>Затраты этапа-4 бизнес-процесса</v>
      </c>
      <c r="Q391" s="1" t="str">
        <f t="shared" si="358"/>
        <v>Производственные затраты-30</v>
      </c>
      <c r="U391" s="1">
        <f t="shared" si="348"/>
        <v>7</v>
      </c>
      <c r="X391" s="3">
        <f t="shared" si="35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</row>
    <row r="392" spans="2:27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 t="shared" ref="O392:Q392" si="359">O334</f>
        <v>Себестоимость продаж</v>
      </c>
      <c r="P392" s="1" t="str">
        <f t="shared" si="359"/>
        <v>Затраты этапа-4 бизнес-процесса</v>
      </c>
      <c r="Q392" s="1" t="str">
        <f t="shared" si="359"/>
        <v>Производственные затраты-31</v>
      </c>
      <c r="U392" s="1">
        <f t="shared" si="348"/>
        <v>7</v>
      </c>
      <c r="X392" s="3">
        <f t="shared" si="35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</row>
    <row r="393" spans="2:27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 t="shared" ref="O393:Q393" si="360">O335</f>
        <v>Себестоимость продаж</v>
      </c>
      <c r="P393" s="1" t="str">
        <f t="shared" si="360"/>
        <v>Затраты этапа-4 бизнес-процесса</v>
      </c>
      <c r="Q393" s="1" t="str">
        <f t="shared" si="360"/>
        <v>Производственные затраты-32</v>
      </c>
      <c r="U393" s="1">
        <f t="shared" si="348"/>
        <v>7</v>
      </c>
      <c r="X393" s="3">
        <f t="shared" si="35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</row>
    <row r="394" spans="2:27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 t="shared" ref="O394:Q394" si="361">O336</f>
        <v>Себестоимость продаж</v>
      </c>
      <c r="P394" s="1" t="str">
        <f t="shared" si="361"/>
        <v>Затраты этапа-4 бизнес-процесса</v>
      </c>
      <c r="Q394" s="1" t="str">
        <f t="shared" si="361"/>
        <v>Производственные затраты-33</v>
      </c>
      <c r="U394" s="1">
        <f t="shared" si="348"/>
        <v>7</v>
      </c>
      <c r="X394" s="3">
        <f t="shared" si="35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</row>
    <row r="395" spans="2:27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 t="shared" ref="O395:Q395" si="362">O337</f>
        <v>Себестоимость продаж</v>
      </c>
      <c r="P395" s="1" t="str">
        <f t="shared" si="362"/>
        <v>Затраты этапа-4 бизнес-процесса</v>
      </c>
      <c r="Q395" s="1" t="str">
        <f t="shared" si="362"/>
        <v>Производственные затраты-34</v>
      </c>
      <c r="U395" s="1">
        <f t="shared" si="348"/>
        <v>7</v>
      </c>
      <c r="X395" s="3">
        <f t="shared" si="35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</row>
    <row r="396" spans="2:27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 t="shared" ref="O396:Q396" si="363">O338</f>
        <v>Себестоимость продаж</v>
      </c>
      <c r="P396" s="1" t="str">
        <f t="shared" si="363"/>
        <v>Затраты этапа-4 бизнес-процесса</v>
      </c>
      <c r="Q396" s="1" t="str">
        <f t="shared" si="363"/>
        <v>Производственные затраты-35</v>
      </c>
      <c r="U396" s="1">
        <f t="shared" si="348"/>
        <v>7</v>
      </c>
      <c r="X396" s="3">
        <f t="shared" si="35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</row>
    <row r="397" spans="2:27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 t="shared" ref="O397:Q397" si="364">O339</f>
        <v>Себестоимость продаж</v>
      </c>
      <c r="P397" s="1" t="str">
        <f t="shared" si="364"/>
        <v>Затраты этапа-4 бизнес-процесса</v>
      </c>
      <c r="Q397" s="1" t="str">
        <f t="shared" si="364"/>
        <v>Производственные затраты-36</v>
      </c>
      <c r="U397" s="1">
        <f t="shared" si="348"/>
        <v>7</v>
      </c>
      <c r="X397" s="3">
        <f t="shared" si="35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</row>
    <row r="398" spans="2:27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 t="shared" ref="O398:Q398" si="365">O340</f>
        <v>Себестоимость продаж</v>
      </c>
      <c r="P398" s="1" t="str">
        <f t="shared" si="365"/>
        <v>Затраты этапа-4 бизнес-процесса</v>
      </c>
      <c r="Q398" s="1" t="str">
        <f t="shared" si="365"/>
        <v>Производственные затраты-37</v>
      </c>
      <c r="U398" s="1">
        <f t="shared" si="348"/>
        <v>7</v>
      </c>
      <c r="X398" s="3">
        <f t="shared" si="35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</row>
    <row r="399" spans="2:27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 t="shared" ref="O399:Q399" si="366">O341</f>
        <v>Себестоимость продаж</v>
      </c>
      <c r="P399" s="1" t="str">
        <f t="shared" si="366"/>
        <v>Затраты этапа-5 бизнес-процесса</v>
      </c>
      <c r="Q399" s="1" t="str">
        <f t="shared" si="366"/>
        <v>Затраты на доставку и продажу-1</v>
      </c>
      <c r="U399" s="1">
        <f t="shared" si="348"/>
        <v>7</v>
      </c>
      <c r="X399" s="3">
        <f t="shared" si="35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</row>
    <row r="400" spans="2:27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 t="shared" ref="O400:Q400" si="367">O342</f>
        <v>Себестоимость продаж</v>
      </c>
      <c r="P400" s="1" t="str">
        <f t="shared" si="367"/>
        <v>Затраты этапа-5 бизнес-процесса</v>
      </c>
      <c r="Q400" s="1" t="str">
        <f t="shared" si="367"/>
        <v>Затраты на доставку и продажу-2</v>
      </c>
      <c r="U400" s="1">
        <f t="shared" si="348"/>
        <v>7</v>
      </c>
      <c r="X400" s="3">
        <f t="shared" si="35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</row>
    <row r="401" spans="2:27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 t="shared" ref="O401:Q401" si="368">O343</f>
        <v>Себестоимость продаж</v>
      </c>
      <c r="P401" s="1" t="str">
        <f t="shared" si="368"/>
        <v>Затраты этапа-5 бизнес-процесса</v>
      </c>
      <c r="Q401" s="1" t="str">
        <f t="shared" si="368"/>
        <v>Затраты на доставку и продажу-3</v>
      </c>
      <c r="U401" s="1">
        <f t="shared" si="348"/>
        <v>7</v>
      </c>
      <c r="X401" s="3">
        <f t="shared" si="35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</row>
    <row r="402" spans="2:27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 t="shared" ref="O402:Q402" si="369">O344</f>
        <v>Себестоимость продаж</v>
      </c>
      <c r="P402" s="1" t="str">
        <f t="shared" si="369"/>
        <v>Затраты этапа-5 бизнес-процесса</v>
      </c>
      <c r="Q402" s="1" t="str">
        <f t="shared" si="369"/>
        <v>Затраты на доставку и продажу-4</v>
      </c>
      <c r="U402" s="1">
        <f t="shared" si="348"/>
        <v>7</v>
      </c>
      <c r="X402" s="3">
        <f t="shared" si="35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</row>
    <row r="403" spans="2:27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 t="shared" ref="O403:Q403" si="370">O345</f>
        <v>Себестоимость продаж</v>
      </c>
      <c r="P403" s="1" t="str">
        <f t="shared" si="370"/>
        <v>Затраты этапа-5 бизнес-процесса</v>
      </c>
      <c r="Q403" s="1" t="str">
        <f t="shared" si="370"/>
        <v>Затраты на доставку и продажу-5</v>
      </c>
      <c r="U403" s="1">
        <f t="shared" si="348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</row>
    <row r="404" spans="2:27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 t="shared" ref="O404:Q404" si="371">O346</f>
        <v>Себестоимость продаж</v>
      </c>
      <c r="P404" s="1" t="str">
        <f t="shared" si="371"/>
        <v>Затраты этапа-5 бизнес-процесса</v>
      </c>
      <c r="Q404" s="1" t="str">
        <f t="shared" si="371"/>
        <v>Затраты на доставку и продажу-6</v>
      </c>
      <c r="U404" s="1">
        <f t="shared" si="348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</row>
    <row r="405" spans="2:27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 t="shared" ref="O405:Q405" si="372">O347</f>
        <v>Себестоимость продаж</v>
      </c>
      <c r="P405" s="1" t="str">
        <f t="shared" si="372"/>
        <v>Затраты этапа-5 бизнес-процесса</v>
      </c>
      <c r="Q405" s="1" t="str">
        <f t="shared" si="372"/>
        <v>Затраты на доставку и продажу-7</v>
      </c>
      <c r="U405" s="1">
        <f t="shared" si="348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</row>
    <row r="406" spans="2:27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 t="shared" ref="O406:Q406" si="373">O348</f>
        <v>Себестоимость продаж</v>
      </c>
      <c r="P406" s="1" t="str">
        <f t="shared" si="373"/>
        <v>Затраты этапа-5 бизнес-процесса</v>
      </c>
      <c r="Q406" s="1" t="str">
        <f t="shared" si="373"/>
        <v>Затраты на доставку и продажу-8</v>
      </c>
      <c r="U406" s="1">
        <f t="shared" si="348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</row>
    <row r="407" spans="2:27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 t="shared" ref="O407:Q407" si="374">O349</f>
        <v>Себестоимость продаж</v>
      </c>
      <c r="P407" s="1" t="str">
        <f t="shared" si="374"/>
        <v>Затраты этапа-5 бизнес-процесса</v>
      </c>
      <c r="Q407" s="1" t="str">
        <f t="shared" si="374"/>
        <v>Затраты на доставку и продажу-9</v>
      </c>
      <c r="U407" s="1">
        <f t="shared" si="348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</row>
    <row r="408" spans="2:27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 t="shared" ref="O408:Q408" si="375">O350</f>
        <v>Себестоимость продаж</v>
      </c>
      <c r="P408" s="1" t="str">
        <f t="shared" si="375"/>
        <v>Затраты этапа-5 бизнес-процесса</v>
      </c>
      <c r="Q408" s="1" t="str">
        <f t="shared" si="375"/>
        <v>Затраты на доставку и продажу-10</v>
      </c>
      <c r="U408" s="1">
        <f t="shared" si="348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</row>
    <row r="409" spans="2:27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 t="shared" ref="O409:Q409" si="376">O351</f>
        <v>Себестоимость продаж</v>
      </c>
      <c r="P409" s="1" t="str">
        <f t="shared" si="376"/>
        <v>Затраты этапа-1 бизнес-процесса</v>
      </c>
      <c r="Q409" s="1" t="str">
        <f t="shared" si="376"/>
        <v>Сырье и материалы-1</v>
      </c>
      <c r="U409" s="1">
        <f t="shared" si="348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</row>
    <row r="410" spans="2:27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 t="shared" ref="O410:Q410" si="377">O352</f>
        <v>Себестоимость продаж</v>
      </c>
      <c r="P410" s="1" t="str">
        <f t="shared" si="377"/>
        <v>Затраты этапа-1 бизнес-процесса</v>
      </c>
      <c r="Q410" s="1" t="str">
        <f t="shared" si="377"/>
        <v>Сырье и материалы-2</v>
      </c>
      <c r="U410" s="1">
        <f t="shared" si="348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</row>
    <row r="411" spans="2:27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 t="shared" ref="O411:Q411" si="378">O353</f>
        <v>Себестоимость продаж</v>
      </c>
      <c r="P411" s="1" t="str">
        <f t="shared" si="378"/>
        <v>Затраты этапа-1 бизнес-процесса</v>
      </c>
      <c r="Q411" s="1" t="str">
        <f t="shared" si="378"/>
        <v>Сырье и материалы-3</v>
      </c>
      <c r="U411" s="1">
        <f t="shared" si="348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</row>
    <row r="412" spans="2:27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 t="shared" ref="O412:Q412" si="379">O354</f>
        <v>Себестоимость продаж</v>
      </c>
      <c r="P412" s="1" t="str">
        <f t="shared" si="379"/>
        <v>Затраты этапа-1 бизнес-процесса</v>
      </c>
      <c r="Q412" s="1" t="str">
        <f t="shared" si="379"/>
        <v>Сырье и материалы-4</v>
      </c>
      <c r="U412" s="1">
        <f t="shared" si="348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</row>
    <row r="413" spans="2:27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 t="shared" ref="O413:Q413" si="380">O355</f>
        <v>Себестоимость продаж</v>
      </c>
      <c r="P413" s="1" t="str">
        <f t="shared" si="380"/>
        <v>Затраты этапа-1 бизнес-процесса</v>
      </c>
      <c r="Q413" s="1" t="str">
        <f t="shared" si="380"/>
        <v>Сырье и материалы-5</v>
      </c>
      <c r="U413" s="1">
        <f t="shared" si="348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</row>
    <row r="414" spans="2:27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 t="shared" ref="O414:Q414" si="381">O356</f>
        <v>Себестоимость продаж</v>
      </c>
      <c r="P414" s="1" t="str">
        <f t="shared" si="381"/>
        <v>Затраты этапа-1 бизнес-процесса</v>
      </c>
      <c r="Q414" s="1" t="str">
        <f t="shared" si="381"/>
        <v>Сырье и материалы-6</v>
      </c>
      <c r="U414" s="1">
        <f t="shared" si="348"/>
        <v>8</v>
      </c>
      <c r="X414" s="3">
        <f t="shared" ref="X414" si="382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</row>
    <row r="415" spans="2:27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 t="shared" ref="O415:Q415" si="383">O357</f>
        <v>Себестоимость продаж</v>
      </c>
      <c r="P415" s="1" t="str">
        <f t="shared" si="383"/>
        <v>Затраты этапа-1 бизнес-процесса</v>
      </c>
      <c r="Q415" s="1" t="str">
        <f t="shared" si="383"/>
        <v>Сырье и материалы-7</v>
      </c>
      <c r="U415" s="1">
        <f t="shared" si="348"/>
        <v>8</v>
      </c>
      <c r="X415" s="3">
        <f t="shared" si="339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</row>
    <row r="416" spans="2:27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 t="shared" ref="O416:Q416" si="384">O358</f>
        <v>Себестоимость продаж</v>
      </c>
      <c r="P416" s="1" t="str">
        <f t="shared" si="384"/>
        <v>Затраты этапа-1 бизнес-процесса</v>
      </c>
      <c r="Q416" s="1" t="str">
        <f t="shared" si="384"/>
        <v>Сырье и материалы-8</v>
      </c>
      <c r="U416" s="1">
        <f t="shared" si="348"/>
        <v>8</v>
      </c>
      <c r="X416" s="3">
        <f t="shared" si="339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</row>
    <row r="417" spans="2:27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 t="shared" ref="O417:Q417" si="385">O359</f>
        <v>Себестоимость продаж</v>
      </c>
      <c r="P417" s="1" t="str">
        <f t="shared" si="385"/>
        <v>Затраты этапа-1 бизнес-процесса</v>
      </c>
      <c r="Q417" s="1" t="str">
        <f t="shared" si="385"/>
        <v>Сырье и материалы-9</v>
      </c>
      <c r="U417" s="1">
        <f t="shared" si="348"/>
        <v>8</v>
      </c>
      <c r="X417" s="3">
        <f t="shared" si="339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</row>
    <row r="418" spans="2:27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 t="shared" ref="O418:Q418" si="386">O360</f>
        <v>Себестоимость продаж</v>
      </c>
      <c r="P418" s="1" t="str">
        <f t="shared" si="386"/>
        <v>Затраты этапа-1 бизнес-процесса</v>
      </c>
      <c r="Q418" s="1" t="str">
        <f t="shared" si="386"/>
        <v>Сырье и материалы-10</v>
      </c>
      <c r="U418" s="1">
        <f t="shared" si="348"/>
        <v>8</v>
      </c>
      <c r="X418" s="3">
        <f t="shared" si="339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</row>
    <row r="419" spans="2:27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 t="shared" ref="O419:Q419" si="387">O361</f>
        <v>Себестоимость продаж</v>
      </c>
      <c r="P419" s="1" t="str">
        <f t="shared" si="387"/>
        <v>Затраты этапа-1 бизнес-процесса</v>
      </c>
      <c r="Q419" s="1" t="str">
        <f t="shared" si="387"/>
        <v>Сырье и материалы-11</v>
      </c>
      <c r="U419" s="1">
        <f t="shared" si="348"/>
        <v>8</v>
      </c>
      <c r="X419" s="3">
        <f t="shared" si="339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</row>
    <row r="420" spans="2:27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 t="shared" ref="O420:Q420" si="388">O362</f>
        <v>Себестоимость продаж</v>
      </c>
      <c r="P420" s="1" t="str">
        <f t="shared" si="388"/>
        <v>Затраты этапа-2 бизнес-процесса</v>
      </c>
      <c r="Q420" s="1" t="str">
        <f t="shared" si="388"/>
        <v>Производственные затраты-1</v>
      </c>
      <c r="U420" s="1">
        <f t="shared" si="348"/>
        <v>8</v>
      </c>
      <c r="X420" s="3">
        <f t="shared" si="339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</row>
    <row r="421" spans="2:27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 t="shared" ref="O421:Q421" si="389">O363</f>
        <v>Себестоимость продаж</v>
      </c>
      <c r="P421" s="1" t="str">
        <f t="shared" si="389"/>
        <v>Затраты этапа-2 бизнес-процесса</v>
      </c>
      <c r="Q421" s="1" t="str">
        <f t="shared" si="389"/>
        <v>Производственные затраты-2</v>
      </c>
      <c r="U421" s="1">
        <f t="shared" si="348"/>
        <v>8</v>
      </c>
      <c r="X421" s="3">
        <f t="shared" si="339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</row>
    <row r="422" spans="2:27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 t="shared" ref="O422:Q422" si="390">O364</f>
        <v>Себестоимость продаж</v>
      </c>
      <c r="P422" s="1" t="str">
        <f t="shared" si="390"/>
        <v>Затраты этапа-2 бизнес-процесса</v>
      </c>
      <c r="Q422" s="1" t="str">
        <f t="shared" si="390"/>
        <v>Производственные затраты-3</v>
      </c>
      <c r="U422" s="1">
        <f t="shared" si="348"/>
        <v>8</v>
      </c>
      <c r="X422" s="3">
        <f t="shared" si="339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</row>
    <row r="423" spans="2:27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 t="shared" ref="O423:Q423" si="391">O365</f>
        <v>Себестоимость продаж</v>
      </c>
      <c r="P423" s="1" t="str">
        <f t="shared" si="391"/>
        <v>Затраты этапа-2 бизнес-процесса</v>
      </c>
      <c r="Q423" s="1" t="str">
        <f t="shared" si="391"/>
        <v>Производственные затраты-4</v>
      </c>
      <c r="U423" s="1">
        <f t="shared" si="348"/>
        <v>8</v>
      </c>
      <c r="X423" s="3">
        <f t="shared" si="339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</row>
    <row r="424" spans="2:27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 t="shared" ref="O424:Q424" si="392">O366</f>
        <v>Себестоимость продаж</v>
      </c>
      <c r="P424" s="1" t="str">
        <f t="shared" si="392"/>
        <v>Затраты этапа-2 бизнес-процесса</v>
      </c>
      <c r="Q424" s="1" t="str">
        <f t="shared" si="392"/>
        <v>Производственные затраты-5</v>
      </c>
      <c r="U424" s="1">
        <f t="shared" si="348"/>
        <v>8</v>
      </c>
      <c r="X424" s="3">
        <f t="shared" si="339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</row>
    <row r="425" spans="2:27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 t="shared" ref="O425:Q425" si="393">O367</f>
        <v>Себестоимость продаж</v>
      </c>
      <c r="P425" s="1" t="str">
        <f t="shared" si="393"/>
        <v>Затраты этапа-2 бизнес-процесса</v>
      </c>
      <c r="Q425" s="1" t="str">
        <f t="shared" si="393"/>
        <v>Производственные затраты-6</v>
      </c>
      <c r="U425" s="1">
        <f t="shared" si="348"/>
        <v>8</v>
      </c>
      <c r="X425" s="3">
        <f t="shared" si="339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</row>
    <row r="426" spans="2:27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 t="shared" ref="O426:Q426" si="394">O368</f>
        <v>Себестоимость продаж</v>
      </c>
      <c r="P426" s="1" t="str">
        <f t="shared" si="394"/>
        <v>Затраты этапа-2 бизнес-процесса</v>
      </c>
      <c r="Q426" s="1" t="str">
        <f t="shared" si="394"/>
        <v>Производственные затраты-7</v>
      </c>
      <c r="U426" s="1">
        <f t="shared" si="348"/>
        <v>8</v>
      </c>
      <c r="X426" s="3">
        <f t="shared" si="339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</row>
    <row r="427" spans="2:27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 t="shared" ref="O427:Q427" si="395">O369</f>
        <v>Себестоимость продаж</v>
      </c>
      <c r="P427" s="1" t="str">
        <f t="shared" si="395"/>
        <v>Затраты этапа-2 бизнес-процесса</v>
      </c>
      <c r="Q427" s="1" t="str">
        <f t="shared" si="395"/>
        <v>Производственные затраты-8</v>
      </c>
      <c r="U427" s="1">
        <f t="shared" si="348"/>
        <v>8</v>
      </c>
      <c r="X427" s="3">
        <f t="shared" si="339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</row>
    <row r="428" spans="2:27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 t="shared" ref="O428:Q428" si="396">O370</f>
        <v>Себестоимость продаж</v>
      </c>
      <c r="P428" s="1" t="str">
        <f t="shared" si="396"/>
        <v>Затраты этапа-2 бизнес-процесса</v>
      </c>
      <c r="Q428" s="1" t="str">
        <f t="shared" si="396"/>
        <v>Производственные затраты-9</v>
      </c>
      <c r="U428" s="1">
        <f t="shared" si="348"/>
        <v>8</v>
      </c>
      <c r="X428" s="3">
        <f t="shared" si="339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</row>
    <row r="429" spans="2:27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 t="shared" ref="O429:Q429" si="397">O371</f>
        <v>Себестоимость продаж</v>
      </c>
      <c r="P429" s="1" t="str">
        <f t="shared" si="397"/>
        <v>Затраты этапа-2 бизнес-процесса</v>
      </c>
      <c r="Q429" s="1" t="str">
        <f t="shared" si="397"/>
        <v>Производственные затраты-10</v>
      </c>
      <c r="U429" s="1">
        <f t="shared" si="348"/>
        <v>8</v>
      </c>
      <c r="X429" s="3">
        <f t="shared" si="339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</row>
    <row r="430" spans="2:27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 t="shared" ref="O430:Q430" si="398">O372</f>
        <v>Себестоимость продаж</v>
      </c>
      <c r="P430" s="1" t="str">
        <f t="shared" si="398"/>
        <v>Затраты этапа-3 бизнес-процесса</v>
      </c>
      <c r="Q430" s="1" t="str">
        <f t="shared" si="398"/>
        <v>Производственные затраты-11</v>
      </c>
      <c r="U430" s="1">
        <f t="shared" si="348"/>
        <v>8</v>
      </c>
      <c r="X430" s="3">
        <f t="shared" ref="X430" si="39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</row>
    <row r="431" spans="2:27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 t="shared" ref="O431:Q431" si="400">O373</f>
        <v>Себестоимость продаж</v>
      </c>
      <c r="P431" s="1" t="str">
        <f t="shared" si="400"/>
        <v>Затраты этапа-3 бизнес-процесса</v>
      </c>
      <c r="Q431" s="1" t="str">
        <f t="shared" si="400"/>
        <v>Производственные затраты-12</v>
      </c>
      <c r="U431" s="1">
        <f t="shared" si="348"/>
        <v>8</v>
      </c>
      <c r="X431" s="3">
        <f t="shared" si="35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</row>
    <row r="432" spans="2:27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 t="shared" ref="O432:Q432" si="401">O374</f>
        <v>Себестоимость продаж</v>
      </c>
      <c r="P432" s="1" t="str">
        <f t="shared" si="401"/>
        <v>Затраты этапа-3 бизнес-процесса</v>
      </c>
      <c r="Q432" s="1" t="str">
        <f t="shared" si="401"/>
        <v>Производственные затраты-13</v>
      </c>
      <c r="U432" s="1">
        <f t="shared" si="348"/>
        <v>8</v>
      </c>
      <c r="X432" s="3">
        <f t="shared" si="35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</row>
    <row r="433" spans="2:27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 t="shared" ref="O433:Q433" si="402">O375</f>
        <v>Себестоимость продаж</v>
      </c>
      <c r="P433" s="1" t="str">
        <f t="shared" si="402"/>
        <v>Затраты этапа-3 бизнес-процесса</v>
      </c>
      <c r="Q433" s="1" t="str">
        <f t="shared" si="402"/>
        <v>Производственные затраты-14</v>
      </c>
      <c r="U433" s="1">
        <f t="shared" si="348"/>
        <v>8</v>
      </c>
      <c r="X433" s="3">
        <f t="shared" si="35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</row>
    <row r="434" spans="2:27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 t="shared" ref="O434:Q434" si="403">O376</f>
        <v>Себестоимость продаж</v>
      </c>
      <c r="P434" s="1" t="str">
        <f t="shared" si="403"/>
        <v>Затраты этапа-3 бизнес-процесса</v>
      </c>
      <c r="Q434" s="1" t="str">
        <f t="shared" si="403"/>
        <v>Производственные затраты-15</v>
      </c>
      <c r="U434" s="1">
        <f t="shared" si="348"/>
        <v>8</v>
      </c>
      <c r="X434" s="3">
        <f t="shared" si="35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</row>
    <row r="435" spans="2:27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 t="shared" ref="O435:Q435" si="404">O377</f>
        <v>Себестоимость продаж</v>
      </c>
      <c r="P435" s="1" t="str">
        <f t="shared" si="404"/>
        <v>Затраты этапа-3 бизнес-процесса</v>
      </c>
      <c r="Q435" s="1" t="str">
        <f t="shared" si="404"/>
        <v>Производственные затраты-16</v>
      </c>
      <c r="U435" s="1">
        <f t="shared" si="348"/>
        <v>8</v>
      </c>
      <c r="X435" s="3">
        <f t="shared" si="35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</row>
    <row r="436" spans="2:27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 t="shared" ref="O436:Q436" si="405">O378</f>
        <v>Себестоимость продаж</v>
      </c>
      <c r="P436" s="1" t="str">
        <f t="shared" si="405"/>
        <v>Затраты этапа-3 бизнес-процесса</v>
      </c>
      <c r="Q436" s="1" t="str">
        <f t="shared" si="405"/>
        <v>Производственные затраты-17</v>
      </c>
      <c r="U436" s="1">
        <f t="shared" si="348"/>
        <v>8</v>
      </c>
      <c r="X436" s="3">
        <f t="shared" si="35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</row>
    <row r="437" spans="2:27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 t="shared" ref="O437:Q437" si="406">O379</f>
        <v>Себестоимость продаж</v>
      </c>
      <c r="P437" s="1" t="str">
        <f t="shared" si="406"/>
        <v>Затраты этапа-3 бизнес-процесса</v>
      </c>
      <c r="Q437" s="1" t="str">
        <f t="shared" si="406"/>
        <v>Производственные затраты-18</v>
      </c>
      <c r="U437" s="1">
        <f t="shared" si="348"/>
        <v>8</v>
      </c>
      <c r="X437" s="3">
        <f t="shared" si="35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</row>
    <row r="438" spans="2:27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 t="shared" ref="O438:Q438" si="407">O380</f>
        <v>Себестоимость продаж</v>
      </c>
      <c r="P438" s="1" t="str">
        <f t="shared" si="407"/>
        <v>Затраты этапа-3 бизнес-процесса</v>
      </c>
      <c r="Q438" s="1" t="str">
        <f t="shared" si="407"/>
        <v>Производственные затраты-19</v>
      </c>
      <c r="U438" s="1">
        <f t="shared" si="348"/>
        <v>8</v>
      </c>
      <c r="X438" s="3">
        <f t="shared" si="35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</row>
    <row r="439" spans="2:27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 t="shared" ref="O439:Q439" si="408">O381</f>
        <v>Себестоимость продаж</v>
      </c>
      <c r="P439" s="1" t="str">
        <f t="shared" si="408"/>
        <v>Затраты этапа-3 бизнес-процесса</v>
      </c>
      <c r="Q439" s="1" t="str">
        <f t="shared" si="408"/>
        <v>Производственные затраты-20</v>
      </c>
      <c r="U439" s="1">
        <f t="shared" si="348"/>
        <v>8</v>
      </c>
      <c r="X439" s="3">
        <f t="shared" si="35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</row>
    <row r="440" spans="2:27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 t="shared" ref="O440:Q440" si="409">O382</f>
        <v>Себестоимость продаж</v>
      </c>
      <c r="P440" s="1" t="str">
        <f t="shared" si="409"/>
        <v>Затраты этапа-3 бизнес-процесса</v>
      </c>
      <c r="Q440" s="1" t="str">
        <f t="shared" si="409"/>
        <v>Производственные затраты-21</v>
      </c>
      <c r="U440" s="1">
        <f t="shared" si="348"/>
        <v>8</v>
      </c>
      <c r="X440" s="3">
        <f t="shared" si="35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</row>
    <row r="441" spans="2:27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 t="shared" ref="O441:Q441" si="410">O383</f>
        <v>Себестоимость продаж</v>
      </c>
      <c r="P441" s="1" t="str">
        <f t="shared" si="410"/>
        <v>Затраты этапа-3 бизнес-процесса</v>
      </c>
      <c r="Q441" s="1" t="str">
        <f t="shared" si="410"/>
        <v>Производственные затраты-22</v>
      </c>
      <c r="U441" s="1">
        <f t="shared" si="348"/>
        <v>8</v>
      </c>
      <c r="X441" s="3">
        <f t="shared" si="35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</row>
    <row r="442" spans="2:27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 t="shared" ref="O442:Q442" si="411">O384</f>
        <v>Себестоимость продаж</v>
      </c>
      <c r="P442" s="1" t="str">
        <f t="shared" si="411"/>
        <v>Затраты этапа-3 бизнес-процесса</v>
      </c>
      <c r="Q442" s="1" t="str">
        <f t="shared" si="411"/>
        <v>Производственные затраты-23</v>
      </c>
      <c r="U442" s="1">
        <f t="shared" si="348"/>
        <v>8</v>
      </c>
      <c r="X442" s="3">
        <f t="shared" si="35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</row>
    <row r="443" spans="2:27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 t="shared" ref="O443:Q443" si="412">O385</f>
        <v>Себестоимость продаж</v>
      </c>
      <c r="P443" s="1" t="str">
        <f t="shared" si="412"/>
        <v>Затраты этапа-3 бизнес-процесса</v>
      </c>
      <c r="Q443" s="1" t="str">
        <f t="shared" si="412"/>
        <v>Производственные затраты-24</v>
      </c>
      <c r="U443" s="1">
        <f t="shared" si="348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</row>
    <row r="444" spans="2:27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 t="shared" ref="O444:Q444" si="413">O386</f>
        <v>Себестоимость продаж</v>
      </c>
      <c r="P444" s="1" t="str">
        <f t="shared" si="413"/>
        <v>Затраты этапа-3 бизнес-процесса</v>
      </c>
      <c r="Q444" s="1" t="str">
        <f t="shared" si="413"/>
        <v>Производственные затраты-25</v>
      </c>
      <c r="U444" s="1">
        <f t="shared" si="348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</row>
    <row r="445" spans="2:27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 t="shared" ref="O445:Q445" si="414">O387</f>
        <v>Себестоимость продаж</v>
      </c>
      <c r="P445" s="1" t="str">
        <f t="shared" si="414"/>
        <v>Затраты этапа-3 бизнес-процесса</v>
      </c>
      <c r="Q445" s="1" t="str">
        <f t="shared" si="414"/>
        <v>Производственные затраты-26</v>
      </c>
      <c r="U445" s="1">
        <f t="shared" si="348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</row>
    <row r="446" spans="2:27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 t="shared" ref="O446:Q446" si="415">O388</f>
        <v>Себестоимость продаж</v>
      </c>
      <c r="P446" s="1" t="str">
        <f t="shared" si="415"/>
        <v>Затраты этапа-3 бизнес-процесса</v>
      </c>
      <c r="Q446" s="1" t="str">
        <f t="shared" si="415"/>
        <v>Производственные затраты-27</v>
      </c>
      <c r="U446" s="1">
        <f t="shared" ref="U446:U509" si="416">IF(Q446=$Q$3,U445+1,U445)</f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</row>
    <row r="447" spans="2:27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 t="shared" ref="O447:Q447" si="417">O389</f>
        <v>Себестоимость продаж</v>
      </c>
      <c r="P447" s="1" t="str">
        <f t="shared" si="417"/>
        <v>Затраты этапа-4 бизнес-процесса</v>
      </c>
      <c r="Q447" s="1" t="str">
        <f t="shared" si="417"/>
        <v>Производственные затраты-28</v>
      </c>
      <c r="U447" s="1">
        <f t="shared" si="41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</row>
    <row r="448" spans="2:27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 t="shared" ref="O448:Q448" si="418">O390</f>
        <v>Себестоимость продаж</v>
      </c>
      <c r="P448" s="1" t="str">
        <f t="shared" si="418"/>
        <v>Затраты этапа-4 бизнес-процесса</v>
      </c>
      <c r="Q448" s="1" t="str">
        <f t="shared" si="418"/>
        <v>Производственные затраты-29</v>
      </c>
      <c r="U448" s="1">
        <f t="shared" si="41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</row>
    <row r="449" spans="2:27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 t="shared" ref="O449:Q449" si="419">O391</f>
        <v>Себестоимость продаж</v>
      </c>
      <c r="P449" s="1" t="str">
        <f t="shared" si="419"/>
        <v>Затраты этапа-4 бизнес-процесса</v>
      </c>
      <c r="Q449" s="1" t="str">
        <f t="shared" si="419"/>
        <v>Производственные затраты-30</v>
      </c>
      <c r="U449" s="1">
        <f t="shared" si="41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</row>
    <row r="450" spans="2:27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 t="shared" ref="O450:Q450" si="420">O392</f>
        <v>Себестоимость продаж</v>
      </c>
      <c r="P450" s="1" t="str">
        <f t="shared" si="420"/>
        <v>Затраты этапа-4 бизнес-процесса</v>
      </c>
      <c r="Q450" s="1" t="str">
        <f t="shared" si="420"/>
        <v>Производственные затраты-31</v>
      </c>
      <c r="U450" s="1">
        <f t="shared" si="41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</row>
    <row r="451" spans="2:27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 t="shared" ref="O451:Q451" si="421">O393</f>
        <v>Себестоимость продаж</v>
      </c>
      <c r="P451" s="1" t="str">
        <f t="shared" si="421"/>
        <v>Затраты этапа-4 бизнес-процесса</v>
      </c>
      <c r="Q451" s="1" t="str">
        <f t="shared" si="421"/>
        <v>Производственные затраты-32</v>
      </c>
      <c r="U451" s="1">
        <f t="shared" si="41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</row>
    <row r="452" spans="2:27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 t="shared" ref="O452:Q452" si="422">O394</f>
        <v>Себестоимость продаж</v>
      </c>
      <c r="P452" s="1" t="str">
        <f t="shared" si="422"/>
        <v>Затраты этапа-4 бизнес-процесса</v>
      </c>
      <c r="Q452" s="1" t="str">
        <f t="shared" si="422"/>
        <v>Производственные затраты-33</v>
      </c>
      <c r="U452" s="1">
        <f t="shared" si="416"/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</row>
    <row r="453" spans="2:27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 t="shared" ref="O453:Q453" si="423">O395</f>
        <v>Себестоимость продаж</v>
      </c>
      <c r="P453" s="1" t="str">
        <f t="shared" si="423"/>
        <v>Затраты этапа-4 бизнес-процесса</v>
      </c>
      <c r="Q453" s="1" t="str">
        <f t="shared" si="423"/>
        <v>Производственные затраты-34</v>
      </c>
      <c r="U453" s="1">
        <f t="shared" si="416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</row>
    <row r="454" spans="2:27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 t="shared" ref="O454:Q454" si="424">O396</f>
        <v>Себестоимость продаж</v>
      </c>
      <c r="P454" s="1" t="str">
        <f t="shared" si="424"/>
        <v>Затраты этапа-4 бизнес-процесса</v>
      </c>
      <c r="Q454" s="1" t="str">
        <f t="shared" si="424"/>
        <v>Производственные затраты-35</v>
      </c>
      <c r="U454" s="1">
        <f t="shared" si="416"/>
        <v>8</v>
      </c>
      <c r="X454" s="3">
        <f t="shared" ref="X454:X509" si="425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</row>
    <row r="455" spans="2:27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 t="shared" ref="O455:Q455" si="426">O397</f>
        <v>Себестоимость продаж</v>
      </c>
      <c r="P455" s="1" t="str">
        <f t="shared" si="426"/>
        <v>Затраты этапа-4 бизнес-процесса</v>
      </c>
      <c r="Q455" s="1" t="str">
        <f t="shared" si="426"/>
        <v>Производственные затраты-36</v>
      </c>
      <c r="U455" s="1">
        <f t="shared" si="416"/>
        <v>8</v>
      </c>
      <c r="X455" s="3">
        <f t="shared" si="425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</row>
    <row r="456" spans="2:27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 t="shared" ref="O456:Q456" si="427">O398</f>
        <v>Себестоимость продаж</v>
      </c>
      <c r="P456" s="1" t="str">
        <f t="shared" si="427"/>
        <v>Затраты этапа-4 бизнес-процесса</v>
      </c>
      <c r="Q456" s="1" t="str">
        <f t="shared" si="427"/>
        <v>Производственные затраты-37</v>
      </c>
      <c r="U456" s="1">
        <f t="shared" si="416"/>
        <v>8</v>
      </c>
      <c r="X456" s="3">
        <f t="shared" si="425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</row>
    <row r="457" spans="2:27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 t="shared" ref="O457:Q457" si="428">O399</f>
        <v>Себестоимость продаж</v>
      </c>
      <c r="P457" s="1" t="str">
        <f t="shared" si="428"/>
        <v>Затраты этапа-5 бизнес-процесса</v>
      </c>
      <c r="Q457" s="1" t="str">
        <f t="shared" si="428"/>
        <v>Затраты на доставку и продажу-1</v>
      </c>
      <c r="U457" s="1">
        <f t="shared" si="416"/>
        <v>8</v>
      </c>
      <c r="X457" s="3">
        <f t="shared" si="425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</row>
    <row r="458" spans="2:27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 t="shared" ref="O458:Q458" si="429">O400</f>
        <v>Себестоимость продаж</v>
      </c>
      <c r="P458" s="1" t="str">
        <f t="shared" si="429"/>
        <v>Затраты этапа-5 бизнес-процесса</v>
      </c>
      <c r="Q458" s="1" t="str">
        <f t="shared" si="429"/>
        <v>Затраты на доставку и продажу-2</v>
      </c>
      <c r="U458" s="1">
        <f t="shared" si="416"/>
        <v>8</v>
      </c>
      <c r="X458" s="3">
        <f t="shared" si="425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</row>
    <row r="459" spans="2:27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 t="shared" ref="O459:Q459" si="430">O401</f>
        <v>Себестоимость продаж</v>
      </c>
      <c r="P459" s="1" t="str">
        <f t="shared" si="430"/>
        <v>Затраты этапа-5 бизнес-процесса</v>
      </c>
      <c r="Q459" s="1" t="str">
        <f t="shared" si="430"/>
        <v>Затраты на доставку и продажу-3</v>
      </c>
      <c r="U459" s="1">
        <f t="shared" si="416"/>
        <v>8</v>
      </c>
      <c r="X459" s="3">
        <f t="shared" si="425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</row>
    <row r="460" spans="2:27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 t="shared" ref="O460:Q460" si="431">O402</f>
        <v>Себестоимость продаж</v>
      </c>
      <c r="P460" s="1" t="str">
        <f t="shared" si="431"/>
        <v>Затраты этапа-5 бизнес-процесса</v>
      </c>
      <c r="Q460" s="1" t="str">
        <f t="shared" si="431"/>
        <v>Затраты на доставку и продажу-4</v>
      </c>
      <c r="U460" s="1">
        <f t="shared" si="416"/>
        <v>8</v>
      </c>
      <c r="X460" s="3">
        <f t="shared" si="425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</row>
    <row r="461" spans="2:27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 t="shared" ref="O461:Q461" si="432">O403</f>
        <v>Себестоимость продаж</v>
      </c>
      <c r="P461" s="1" t="str">
        <f t="shared" si="432"/>
        <v>Затраты этапа-5 бизнес-процесса</v>
      </c>
      <c r="Q461" s="1" t="str">
        <f t="shared" si="432"/>
        <v>Затраты на доставку и продажу-5</v>
      </c>
      <c r="U461" s="1">
        <f t="shared" si="416"/>
        <v>8</v>
      </c>
      <c r="X461" s="3">
        <f t="shared" si="425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</row>
    <row r="462" spans="2:27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 t="shared" ref="O462:Q462" si="433">O404</f>
        <v>Себестоимость продаж</v>
      </c>
      <c r="P462" s="1" t="str">
        <f t="shared" si="433"/>
        <v>Затраты этапа-5 бизнес-процесса</v>
      </c>
      <c r="Q462" s="1" t="str">
        <f t="shared" si="433"/>
        <v>Затраты на доставку и продажу-6</v>
      </c>
      <c r="U462" s="1">
        <f t="shared" si="416"/>
        <v>8</v>
      </c>
      <c r="X462" s="3">
        <f t="shared" si="425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</row>
    <row r="463" spans="2:27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 t="shared" ref="O463:Q463" si="434">O405</f>
        <v>Себестоимость продаж</v>
      </c>
      <c r="P463" s="1" t="str">
        <f t="shared" si="434"/>
        <v>Затраты этапа-5 бизнес-процесса</v>
      </c>
      <c r="Q463" s="1" t="str">
        <f t="shared" si="434"/>
        <v>Затраты на доставку и продажу-7</v>
      </c>
      <c r="U463" s="1">
        <f t="shared" si="416"/>
        <v>8</v>
      </c>
      <c r="X463" s="3">
        <f t="shared" si="425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</row>
    <row r="464" spans="2:27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 t="shared" ref="O464:Q464" si="435">O406</f>
        <v>Себестоимость продаж</v>
      </c>
      <c r="P464" s="1" t="str">
        <f t="shared" si="435"/>
        <v>Затраты этапа-5 бизнес-процесса</v>
      </c>
      <c r="Q464" s="1" t="str">
        <f t="shared" si="435"/>
        <v>Затраты на доставку и продажу-8</v>
      </c>
      <c r="U464" s="1">
        <f t="shared" si="416"/>
        <v>8</v>
      </c>
      <c r="X464" s="3">
        <f t="shared" si="425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</row>
    <row r="465" spans="2:27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 t="shared" ref="O465:Q465" si="436">O407</f>
        <v>Себестоимость продаж</v>
      </c>
      <c r="P465" s="1" t="str">
        <f t="shared" si="436"/>
        <v>Затраты этапа-5 бизнес-процесса</v>
      </c>
      <c r="Q465" s="1" t="str">
        <f t="shared" si="436"/>
        <v>Затраты на доставку и продажу-9</v>
      </c>
      <c r="U465" s="1">
        <f t="shared" si="416"/>
        <v>8</v>
      </c>
      <c r="X465" s="3">
        <f t="shared" si="425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</row>
    <row r="466" spans="2:27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 t="shared" ref="O466:Q466" si="437">O408</f>
        <v>Себестоимость продаж</v>
      </c>
      <c r="P466" s="1" t="str">
        <f t="shared" si="437"/>
        <v>Затраты этапа-5 бизнес-процесса</v>
      </c>
      <c r="Q466" s="1" t="str">
        <f t="shared" si="437"/>
        <v>Затраты на доставку и продажу-10</v>
      </c>
      <c r="U466" s="1">
        <f t="shared" si="416"/>
        <v>8</v>
      </c>
      <c r="X466" s="3">
        <f t="shared" si="425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</row>
    <row r="467" spans="2:27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 t="shared" ref="O467:Q467" si="438">O409</f>
        <v>Себестоимость продаж</v>
      </c>
      <c r="P467" s="1" t="str">
        <f t="shared" si="438"/>
        <v>Затраты этапа-1 бизнес-процесса</v>
      </c>
      <c r="Q467" s="1" t="str">
        <f t="shared" si="438"/>
        <v>Сырье и материалы-1</v>
      </c>
      <c r="U467" s="1">
        <f t="shared" si="416"/>
        <v>9</v>
      </c>
      <c r="X467" s="3">
        <f t="shared" si="425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</row>
    <row r="468" spans="2:27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 t="shared" ref="O468:Q468" si="439">O410</f>
        <v>Себестоимость продаж</v>
      </c>
      <c r="P468" s="1" t="str">
        <f t="shared" si="439"/>
        <v>Затраты этапа-1 бизнес-процесса</v>
      </c>
      <c r="Q468" s="1" t="str">
        <f t="shared" si="439"/>
        <v>Сырье и материалы-2</v>
      </c>
      <c r="U468" s="1">
        <f t="shared" si="416"/>
        <v>9</v>
      </c>
      <c r="X468" s="3">
        <f t="shared" si="425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</row>
    <row r="469" spans="2:27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 t="shared" ref="O469:Q469" si="440">O411</f>
        <v>Себестоимость продаж</v>
      </c>
      <c r="P469" s="1" t="str">
        <f t="shared" si="440"/>
        <v>Затраты этапа-1 бизнес-процесса</v>
      </c>
      <c r="Q469" s="1" t="str">
        <f t="shared" si="440"/>
        <v>Сырье и материалы-3</v>
      </c>
      <c r="U469" s="1">
        <f t="shared" si="416"/>
        <v>9</v>
      </c>
      <c r="X469" s="3">
        <f t="shared" si="425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</row>
    <row r="470" spans="2:27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 t="shared" ref="O470:Q470" si="441">O412</f>
        <v>Себестоимость продаж</v>
      </c>
      <c r="P470" s="1" t="str">
        <f t="shared" si="441"/>
        <v>Затраты этапа-1 бизнес-процесса</v>
      </c>
      <c r="Q470" s="1" t="str">
        <f t="shared" si="441"/>
        <v>Сырье и материалы-4</v>
      </c>
      <c r="U470" s="1">
        <f t="shared" si="416"/>
        <v>9</v>
      </c>
      <c r="X470" s="3">
        <f t="shared" ref="X470:X522" si="44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</row>
    <row r="471" spans="2:27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 t="shared" ref="O471:Q471" si="443">O413</f>
        <v>Себестоимость продаж</v>
      </c>
      <c r="P471" s="1" t="str">
        <f t="shared" si="443"/>
        <v>Затраты этапа-1 бизнес-процесса</v>
      </c>
      <c r="Q471" s="1" t="str">
        <f t="shared" si="443"/>
        <v>Сырье и материалы-5</v>
      </c>
      <c r="U471" s="1">
        <f t="shared" si="416"/>
        <v>9</v>
      </c>
      <c r="X471" s="3">
        <f t="shared" si="44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</row>
    <row r="472" spans="2:27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 t="shared" ref="O472:Q472" si="444">O414</f>
        <v>Себестоимость продаж</v>
      </c>
      <c r="P472" s="1" t="str">
        <f t="shared" si="444"/>
        <v>Затраты этапа-1 бизнес-процесса</v>
      </c>
      <c r="Q472" s="1" t="str">
        <f t="shared" si="444"/>
        <v>Сырье и материалы-6</v>
      </c>
      <c r="U472" s="1">
        <f t="shared" si="416"/>
        <v>9</v>
      </c>
      <c r="X472" s="3">
        <f t="shared" si="44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</row>
    <row r="473" spans="2:27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 t="shared" ref="O473:Q473" si="445">O415</f>
        <v>Себестоимость продаж</v>
      </c>
      <c r="P473" s="1" t="str">
        <f t="shared" si="445"/>
        <v>Затраты этапа-1 бизнес-процесса</v>
      </c>
      <c r="Q473" s="1" t="str">
        <f t="shared" si="445"/>
        <v>Сырье и материалы-7</v>
      </c>
      <c r="U473" s="1">
        <f t="shared" si="416"/>
        <v>9</v>
      </c>
      <c r="X473" s="3">
        <f t="shared" si="44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</row>
    <row r="474" spans="2:27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 t="shared" ref="O474:Q474" si="446">O416</f>
        <v>Себестоимость продаж</v>
      </c>
      <c r="P474" s="1" t="str">
        <f t="shared" si="446"/>
        <v>Затраты этапа-1 бизнес-процесса</v>
      </c>
      <c r="Q474" s="1" t="str">
        <f t="shared" si="446"/>
        <v>Сырье и материалы-8</v>
      </c>
      <c r="U474" s="1">
        <f t="shared" si="416"/>
        <v>9</v>
      </c>
      <c r="X474" s="3">
        <f t="shared" si="44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</row>
    <row r="475" spans="2:27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 t="shared" ref="O475:Q475" si="447">O417</f>
        <v>Себестоимость продаж</v>
      </c>
      <c r="P475" s="1" t="str">
        <f t="shared" si="447"/>
        <v>Затраты этапа-1 бизнес-процесса</v>
      </c>
      <c r="Q475" s="1" t="str">
        <f t="shared" si="447"/>
        <v>Сырье и материалы-9</v>
      </c>
      <c r="U475" s="1">
        <f t="shared" si="416"/>
        <v>9</v>
      </c>
      <c r="X475" s="3">
        <f t="shared" si="44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</row>
    <row r="476" spans="2:27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 t="shared" ref="O476:Q476" si="448">O418</f>
        <v>Себестоимость продаж</v>
      </c>
      <c r="P476" s="1" t="str">
        <f t="shared" si="448"/>
        <v>Затраты этапа-1 бизнес-процесса</v>
      </c>
      <c r="Q476" s="1" t="str">
        <f t="shared" si="448"/>
        <v>Сырье и материалы-10</v>
      </c>
      <c r="U476" s="1">
        <f t="shared" si="416"/>
        <v>9</v>
      </c>
      <c r="X476" s="3">
        <f t="shared" si="44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</row>
    <row r="477" spans="2:27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 t="shared" ref="O477:Q477" si="449">O419</f>
        <v>Себестоимость продаж</v>
      </c>
      <c r="P477" s="1" t="str">
        <f t="shared" si="449"/>
        <v>Затраты этапа-1 бизнес-процесса</v>
      </c>
      <c r="Q477" s="1" t="str">
        <f t="shared" si="449"/>
        <v>Сырье и материалы-11</v>
      </c>
      <c r="U477" s="1">
        <f t="shared" si="416"/>
        <v>9</v>
      </c>
      <c r="X477" s="3">
        <f t="shared" si="44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</row>
    <row r="478" spans="2:27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 t="shared" ref="O478:Q478" si="450">O420</f>
        <v>Себестоимость продаж</v>
      </c>
      <c r="P478" s="1" t="str">
        <f t="shared" si="450"/>
        <v>Затраты этапа-2 бизнес-процесса</v>
      </c>
      <c r="Q478" s="1" t="str">
        <f t="shared" si="450"/>
        <v>Производственные затраты-1</v>
      </c>
      <c r="U478" s="1">
        <f t="shared" si="416"/>
        <v>9</v>
      </c>
      <c r="X478" s="3">
        <f t="shared" si="44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</row>
    <row r="479" spans="2:27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 t="shared" ref="O479:Q479" si="451">O421</f>
        <v>Себестоимость продаж</v>
      </c>
      <c r="P479" s="1" t="str">
        <f t="shared" si="451"/>
        <v>Затраты этапа-2 бизнес-процесса</v>
      </c>
      <c r="Q479" s="1" t="str">
        <f t="shared" si="451"/>
        <v>Производственные затраты-2</v>
      </c>
      <c r="U479" s="1">
        <f t="shared" si="416"/>
        <v>9</v>
      </c>
      <c r="X479" s="3">
        <f t="shared" si="44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</row>
    <row r="480" spans="2:27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 t="shared" ref="O480:Q480" si="452">O422</f>
        <v>Себестоимость продаж</v>
      </c>
      <c r="P480" s="1" t="str">
        <f t="shared" si="452"/>
        <v>Затраты этапа-2 бизнес-процесса</v>
      </c>
      <c r="Q480" s="1" t="str">
        <f t="shared" si="452"/>
        <v>Производственные затраты-3</v>
      </c>
      <c r="U480" s="1">
        <f t="shared" si="416"/>
        <v>9</v>
      </c>
      <c r="X480" s="3">
        <f t="shared" si="44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</row>
    <row r="481" spans="2:27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 t="shared" ref="O481:Q481" si="453">O423</f>
        <v>Себестоимость продаж</v>
      </c>
      <c r="P481" s="1" t="str">
        <f t="shared" si="453"/>
        <v>Затраты этапа-2 бизнес-процесса</v>
      </c>
      <c r="Q481" s="1" t="str">
        <f t="shared" si="453"/>
        <v>Производственные затраты-4</v>
      </c>
      <c r="U481" s="1">
        <f t="shared" si="416"/>
        <v>9</v>
      </c>
      <c r="X481" s="3">
        <f t="shared" si="44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</row>
    <row r="482" spans="2:27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 t="shared" ref="O482:Q482" si="454">O424</f>
        <v>Себестоимость продаж</v>
      </c>
      <c r="P482" s="1" t="str">
        <f t="shared" si="454"/>
        <v>Затраты этапа-2 бизнес-процесса</v>
      </c>
      <c r="Q482" s="1" t="str">
        <f t="shared" si="454"/>
        <v>Производственные затраты-5</v>
      </c>
      <c r="U482" s="1">
        <f t="shared" si="416"/>
        <v>9</v>
      </c>
      <c r="X482" s="3">
        <f t="shared" si="44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</row>
    <row r="483" spans="2:27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 t="shared" ref="O483:Q483" si="455">O425</f>
        <v>Себестоимость продаж</v>
      </c>
      <c r="P483" s="1" t="str">
        <f t="shared" si="455"/>
        <v>Затраты этапа-2 бизнес-процесса</v>
      </c>
      <c r="Q483" s="1" t="str">
        <f t="shared" si="455"/>
        <v>Производственные затраты-6</v>
      </c>
      <c r="U483" s="1">
        <f t="shared" si="416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</row>
    <row r="484" spans="2:27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 t="shared" ref="O484:Q484" si="456">O426</f>
        <v>Себестоимость продаж</v>
      </c>
      <c r="P484" s="1" t="str">
        <f t="shared" si="456"/>
        <v>Затраты этапа-2 бизнес-процесса</v>
      </c>
      <c r="Q484" s="1" t="str">
        <f t="shared" si="456"/>
        <v>Производственные затраты-7</v>
      </c>
      <c r="U484" s="1">
        <f t="shared" si="416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</row>
    <row r="485" spans="2:27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 t="shared" ref="O485:Q485" si="457">O427</f>
        <v>Себестоимость продаж</v>
      </c>
      <c r="P485" s="1" t="str">
        <f t="shared" si="457"/>
        <v>Затраты этапа-2 бизнес-процесса</v>
      </c>
      <c r="Q485" s="1" t="str">
        <f t="shared" si="457"/>
        <v>Производственные затраты-8</v>
      </c>
      <c r="U485" s="1">
        <f t="shared" si="416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</row>
    <row r="486" spans="2:27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 t="shared" ref="O486:Q486" si="458">O428</f>
        <v>Себестоимость продаж</v>
      </c>
      <c r="P486" s="1" t="str">
        <f t="shared" si="458"/>
        <v>Затраты этапа-2 бизнес-процесса</v>
      </c>
      <c r="Q486" s="1" t="str">
        <f t="shared" si="458"/>
        <v>Производственные затраты-9</v>
      </c>
      <c r="U486" s="1">
        <f t="shared" si="416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</row>
    <row r="487" spans="2:27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 t="shared" ref="O487:Q487" si="459">O429</f>
        <v>Себестоимость продаж</v>
      </c>
      <c r="P487" s="1" t="str">
        <f t="shared" si="459"/>
        <v>Затраты этапа-2 бизнес-процесса</v>
      </c>
      <c r="Q487" s="1" t="str">
        <f t="shared" si="459"/>
        <v>Производственные затраты-10</v>
      </c>
      <c r="U487" s="1">
        <f t="shared" si="416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</row>
    <row r="488" spans="2:27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 t="shared" ref="O488:Q488" si="460">O430</f>
        <v>Себестоимость продаж</v>
      </c>
      <c r="P488" s="1" t="str">
        <f t="shared" si="460"/>
        <v>Затраты этапа-3 бизнес-процесса</v>
      </c>
      <c r="Q488" s="1" t="str">
        <f t="shared" si="460"/>
        <v>Производственные затраты-11</v>
      </c>
      <c r="U488" s="1">
        <f t="shared" si="416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</row>
    <row r="489" spans="2:27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 t="shared" ref="O489:Q489" si="461">O431</f>
        <v>Себестоимость продаж</v>
      </c>
      <c r="P489" s="1" t="str">
        <f t="shared" si="461"/>
        <v>Затраты этапа-3 бизнес-процесса</v>
      </c>
      <c r="Q489" s="1" t="str">
        <f t="shared" si="461"/>
        <v>Производственные затраты-12</v>
      </c>
      <c r="U489" s="1">
        <f t="shared" si="416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</row>
    <row r="490" spans="2:27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 t="shared" ref="O490:Q490" si="462">O432</f>
        <v>Себестоимость продаж</v>
      </c>
      <c r="P490" s="1" t="str">
        <f t="shared" si="462"/>
        <v>Затраты этапа-3 бизнес-процесса</v>
      </c>
      <c r="Q490" s="1" t="str">
        <f t="shared" si="462"/>
        <v>Производственные затраты-13</v>
      </c>
      <c r="U490" s="1">
        <f t="shared" si="416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</row>
    <row r="491" spans="2:27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 t="shared" ref="O491:Q491" si="463">O433</f>
        <v>Себестоимость продаж</v>
      </c>
      <c r="P491" s="1" t="str">
        <f t="shared" si="463"/>
        <v>Затраты этапа-3 бизнес-процесса</v>
      </c>
      <c r="Q491" s="1" t="str">
        <f t="shared" si="463"/>
        <v>Производственные затраты-14</v>
      </c>
      <c r="U491" s="1">
        <f t="shared" si="416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</row>
    <row r="492" spans="2:27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 t="shared" ref="O492:Q492" si="464">O434</f>
        <v>Себестоимость продаж</v>
      </c>
      <c r="P492" s="1" t="str">
        <f t="shared" si="464"/>
        <v>Затраты этапа-3 бизнес-процесса</v>
      </c>
      <c r="Q492" s="1" t="str">
        <f t="shared" si="464"/>
        <v>Производственные затраты-15</v>
      </c>
      <c r="U492" s="1">
        <f t="shared" si="416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</row>
    <row r="493" spans="2:27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 t="shared" ref="O493:Q493" si="465">O435</f>
        <v>Себестоимость продаж</v>
      </c>
      <c r="P493" s="1" t="str">
        <f t="shared" si="465"/>
        <v>Затраты этапа-3 бизнес-процесса</v>
      </c>
      <c r="Q493" s="1" t="str">
        <f t="shared" si="465"/>
        <v>Производственные затраты-16</v>
      </c>
      <c r="U493" s="1">
        <f t="shared" si="416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</row>
    <row r="494" spans="2:27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 t="shared" ref="O494:Q494" si="466">O436</f>
        <v>Себестоимость продаж</v>
      </c>
      <c r="P494" s="1" t="str">
        <f t="shared" si="466"/>
        <v>Затраты этапа-3 бизнес-процесса</v>
      </c>
      <c r="Q494" s="1" t="str">
        <f t="shared" si="466"/>
        <v>Производственные затраты-17</v>
      </c>
      <c r="U494" s="1">
        <f t="shared" si="416"/>
        <v>9</v>
      </c>
      <c r="X494" s="3">
        <f t="shared" ref="X494" si="467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</row>
    <row r="495" spans="2:27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 t="shared" ref="O495:Q495" si="468">O437</f>
        <v>Себестоимость продаж</v>
      </c>
      <c r="P495" s="1" t="str">
        <f t="shared" si="468"/>
        <v>Затраты этапа-3 бизнес-процесса</v>
      </c>
      <c r="Q495" s="1" t="str">
        <f t="shared" si="468"/>
        <v>Производственные затраты-18</v>
      </c>
      <c r="U495" s="1">
        <f t="shared" si="416"/>
        <v>9</v>
      </c>
      <c r="X495" s="3">
        <f t="shared" si="425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</row>
    <row r="496" spans="2:27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 t="shared" ref="O496:Q496" si="469">O438</f>
        <v>Себестоимость продаж</v>
      </c>
      <c r="P496" s="1" t="str">
        <f t="shared" si="469"/>
        <v>Затраты этапа-3 бизнес-процесса</v>
      </c>
      <c r="Q496" s="1" t="str">
        <f t="shared" si="469"/>
        <v>Производственные затраты-19</v>
      </c>
      <c r="U496" s="1">
        <f t="shared" si="416"/>
        <v>9</v>
      </c>
      <c r="X496" s="3">
        <f t="shared" si="425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</row>
    <row r="497" spans="2:27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 t="shared" ref="O497:Q497" si="470">O439</f>
        <v>Себестоимость продаж</v>
      </c>
      <c r="P497" s="1" t="str">
        <f t="shared" si="470"/>
        <v>Затраты этапа-3 бизнес-процесса</v>
      </c>
      <c r="Q497" s="1" t="str">
        <f t="shared" si="470"/>
        <v>Производственные затраты-20</v>
      </c>
      <c r="U497" s="1">
        <f t="shared" si="416"/>
        <v>9</v>
      </c>
      <c r="X497" s="3">
        <f t="shared" si="425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</row>
    <row r="498" spans="2:27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 t="shared" ref="O498:Q498" si="471">O440</f>
        <v>Себестоимость продаж</v>
      </c>
      <c r="P498" s="1" t="str">
        <f t="shared" si="471"/>
        <v>Затраты этапа-3 бизнес-процесса</v>
      </c>
      <c r="Q498" s="1" t="str">
        <f t="shared" si="471"/>
        <v>Производственные затраты-21</v>
      </c>
      <c r="U498" s="1">
        <f t="shared" si="416"/>
        <v>9</v>
      </c>
      <c r="X498" s="3">
        <f t="shared" si="425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</row>
    <row r="499" spans="2:27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 t="shared" ref="O499:Q499" si="472">O441</f>
        <v>Себестоимость продаж</v>
      </c>
      <c r="P499" s="1" t="str">
        <f t="shared" si="472"/>
        <v>Затраты этапа-3 бизнес-процесса</v>
      </c>
      <c r="Q499" s="1" t="str">
        <f t="shared" si="472"/>
        <v>Производственные затраты-22</v>
      </c>
      <c r="U499" s="1">
        <f t="shared" si="416"/>
        <v>9</v>
      </c>
      <c r="X499" s="3">
        <f t="shared" si="425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</row>
    <row r="500" spans="2:27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 t="shared" ref="O500:Q500" si="473">O442</f>
        <v>Себестоимость продаж</v>
      </c>
      <c r="P500" s="1" t="str">
        <f t="shared" si="473"/>
        <v>Затраты этапа-3 бизнес-процесса</v>
      </c>
      <c r="Q500" s="1" t="str">
        <f t="shared" si="473"/>
        <v>Производственные затраты-23</v>
      </c>
      <c r="U500" s="1">
        <f t="shared" si="416"/>
        <v>9</v>
      </c>
      <c r="X500" s="3">
        <f t="shared" si="425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</row>
    <row r="501" spans="2:27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 t="shared" ref="O501:Q501" si="474">O443</f>
        <v>Себестоимость продаж</v>
      </c>
      <c r="P501" s="1" t="str">
        <f t="shared" si="474"/>
        <v>Затраты этапа-3 бизнес-процесса</v>
      </c>
      <c r="Q501" s="1" t="str">
        <f t="shared" si="474"/>
        <v>Производственные затраты-24</v>
      </c>
      <c r="U501" s="1">
        <f t="shared" si="416"/>
        <v>9</v>
      </c>
      <c r="X501" s="3">
        <f t="shared" si="425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</row>
    <row r="502" spans="2:27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 t="shared" ref="O502:Q502" si="475">O444</f>
        <v>Себестоимость продаж</v>
      </c>
      <c r="P502" s="1" t="str">
        <f t="shared" si="475"/>
        <v>Затраты этапа-3 бизнес-процесса</v>
      </c>
      <c r="Q502" s="1" t="str">
        <f t="shared" si="475"/>
        <v>Производственные затраты-25</v>
      </c>
      <c r="U502" s="1">
        <f t="shared" si="416"/>
        <v>9</v>
      </c>
      <c r="X502" s="3">
        <f t="shared" si="425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</row>
    <row r="503" spans="2:27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 t="shared" ref="O503:Q503" si="476">O445</f>
        <v>Себестоимость продаж</v>
      </c>
      <c r="P503" s="1" t="str">
        <f t="shared" si="476"/>
        <v>Затраты этапа-3 бизнес-процесса</v>
      </c>
      <c r="Q503" s="1" t="str">
        <f t="shared" si="476"/>
        <v>Производственные затраты-26</v>
      </c>
      <c r="U503" s="1">
        <f t="shared" si="416"/>
        <v>9</v>
      </c>
      <c r="X503" s="3">
        <f t="shared" si="425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</row>
    <row r="504" spans="2:27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 t="shared" ref="O504:Q504" si="477">O446</f>
        <v>Себестоимость продаж</v>
      </c>
      <c r="P504" s="1" t="str">
        <f t="shared" si="477"/>
        <v>Затраты этапа-3 бизнес-процесса</v>
      </c>
      <c r="Q504" s="1" t="str">
        <f t="shared" si="477"/>
        <v>Производственные затраты-27</v>
      </c>
      <c r="U504" s="1">
        <f t="shared" si="416"/>
        <v>9</v>
      </c>
      <c r="X504" s="3">
        <f t="shared" si="425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</row>
    <row r="505" spans="2:27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 t="shared" ref="O505:Q505" si="478">O447</f>
        <v>Себестоимость продаж</v>
      </c>
      <c r="P505" s="1" t="str">
        <f t="shared" si="478"/>
        <v>Затраты этапа-4 бизнес-процесса</v>
      </c>
      <c r="Q505" s="1" t="str">
        <f t="shared" si="478"/>
        <v>Производственные затраты-28</v>
      </c>
      <c r="U505" s="1">
        <f t="shared" si="416"/>
        <v>9</v>
      </c>
      <c r="X505" s="3">
        <f t="shared" si="425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</row>
    <row r="506" spans="2:27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 t="shared" ref="O506:Q506" si="479">O448</f>
        <v>Себестоимость продаж</v>
      </c>
      <c r="P506" s="1" t="str">
        <f t="shared" si="479"/>
        <v>Затраты этапа-4 бизнес-процесса</v>
      </c>
      <c r="Q506" s="1" t="str">
        <f t="shared" si="479"/>
        <v>Производственные затраты-29</v>
      </c>
      <c r="U506" s="1">
        <f t="shared" si="416"/>
        <v>9</v>
      </c>
      <c r="X506" s="3">
        <f t="shared" si="425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</row>
    <row r="507" spans="2:27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 t="shared" ref="O507:Q507" si="480">O449</f>
        <v>Себестоимость продаж</v>
      </c>
      <c r="P507" s="1" t="str">
        <f t="shared" si="480"/>
        <v>Затраты этапа-4 бизнес-процесса</v>
      </c>
      <c r="Q507" s="1" t="str">
        <f t="shared" si="480"/>
        <v>Производственные затраты-30</v>
      </c>
      <c r="U507" s="1">
        <f t="shared" si="416"/>
        <v>9</v>
      </c>
      <c r="X507" s="3">
        <f t="shared" si="425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</row>
    <row r="508" spans="2:27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 t="shared" ref="O508:Q508" si="481">O450</f>
        <v>Себестоимость продаж</v>
      </c>
      <c r="P508" s="1" t="str">
        <f t="shared" si="481"/>
        <v>Затраты этапа-4 бизнес-процесса</v>
      </c>
      <c r="Q508" s="1" t="str">
        <f t="shared" si="481"/>
        <v>Производственные затраты-31</v>
      </c>
      <c r="U508" s="1">
        <f t="shared" si="416"/>
        <v>9</v>
      </c>
      <c r="X508" s="3">
        <f t="shared" si="425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</row>
    <row r="509" spans="2:27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 t="shared" ref="O509:Q509" si="482">O451</f>
        <v>Себестоимость продаж</v>
      </c>
      <c r="P509" s="1" t="str">
        <f t="shared" si="482"/>
        <v>Затраты этапа-4 бизнес-процесса</v>
      </c>
      <c r="Q509" s="1" t="str">
        <f t="shared" si="482"/>
        <v>Производственные затраты-32</v>
      </c>
      <c r="U509" s="1">
        <f t="shared" si="416"/>
        <v>9</v>
      </c>
      <c r="X509" s="3">
        <f t="shared" si="425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</row>
    <row r="510" spans="2:27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 t="shared" ref="O510:Q510" si="483">O452</f>
        <v>Себестоимость продаж</v>
      </c>
      <c r="P510" s="1" t="str">
        <f t="shared" si="483"/>
        <v>Затраты этапа-4 бизнес-процесса</v>
      </c>
      <c r="Q510" s="1" t="str">
        <f t="shared" si="483"/>
        <v>Производственные затраты-33</v>
      </c>
      <c r="U510" s="1">
        <f t="shared" ref="U510:U573" si="484">IF(Q510=$Q$3,U509+1,U509)</f>
        <v>9</v>
      </c>
      <c r="X510" s="3">
        <f t="shared" ref="X510" si="485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</row>
    <row r="511" spans="2:27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 t="shared" ref="O511:Q511" si="486">O453</f>
        <v>Себестоимость продаж</v>
      </c>
      <c r="P511" s="1" t="str">
        <f t="shared" si="486"/>
        <v>Затраты этапа-4 бизнес-процесса</v>
      </c>
      <c r="Q511" s="1" t="str">
        <f t="shared" si="486"/>
        <v>Производственные затраты-34</v>
      </c>
      <c r="U511" s="1">
        <f t="shared" si="484"/>
        <v>9</v>
      </c>
      <c r="X511" s="3">
        <f t="shared" si="44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</row>
    <row r="512" spans="2:27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 t="shared" ref="O512:Q512" si="487">O454</f>
        <v>Себестоимость продаж</v>
      </c>
      <c r="P512" s="1" t="str">
        <f t="shared" si="487"/>
        <v>Затраты этапа-4 бизнес-процесса</v>
      </c>
      <c r="Q512" s="1" t="str">
        <f t="shared" si="487"/>
        <v>Производственные затраты-35</v>
      </c>
      <c r="U512" s="1">
        <f t="shared" si="484"/>
        <v>9</v>
      </c>
      <c r="X512" s="3">
        <f t="shared" si="44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</row>
    <row r="513" spans="2:27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 t="shared" ref="O513:Q513" si="488">O455</f>
        <v>Себестоимость продаж</v>
      </c>
      <c r="P513" s="1" t="str">
        <f t="shared" si="488"/>
        <v>Затраты этапа-4 бизнес-процесса</v>
      </c>
      <c r="Q513" s="1" t="str">
        <f t="shared" si="488"/>
        <v>Производственные затраты-36</v>
      </c>
      <c r="U513" s="1">
        <f t="shared" si="484"/>
        <v>9</v>
      </c>
      <c r="X513" s="3">
        <f t="shared" si="44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</row>
    <row r="514" spans="2:27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 t="shared" ref="O514:Q514" si="489">O456</f>
        <v>Себестоимость продаж</v>
      </c>
      <c r="P514" s="1" t="str">
        <f t="shared" si="489"/>
        <v>Затраты этапа-4 бизнес-процесса</v>
      </c>
      <c r="Q514" s="1" t="str">
        <f t="shared" si="489"/>
        <v>Производственные затраты-37</v>
      </c>
      <c r="U514" s="1">
        <f t="shared" si="484"/>
        <v>9</v>
      </c>
      <c r="X514" s="3">
        <f t="shared" si="44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</row>
    <row r="515" spans="2:27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 t="shared" ref="O515:Q515" si="490">O457</f>
        <v>Себестоимость продаж</v>
      </c>
      <c r="P515" s="1" t="str">
        <f t="shared" si="490"/>
        <v>Затраты этапа-5 бизнес-процесса</v>
      </c>
      <c r="Q515" s="1" t="str">
        <f t="shared" si="490"/>
        <v>Затраты на доставку и продажу-1</v>
      </c>
      <c r="U515" s="1">
        <f t="shared" si="484"/>
        <v>9</v>
      </c>
      <c r="X515" s="3">
        <f t="shared" si="44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</row>
    <row r="516" spans="2:27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 t="shared" ref="O516:Q516" si="491">O458</f>
        <v>Себестоимость продаж</v>
      </c>
      <c r="P516" s="1" t="str">
        <f t="shared" si="491"/>
        <v>Затраты этапа-5 бизнес-процесса</v>
      </c>
      <c r="Q516" s="1" t="str">
        <f t="shared" si="491"/>
        <v>Затраты на доставку и продажу-2</v>
      </c>
      <c r="U516" s="1">
        <f t="shared" si="484"/>
        <v>9</v>
      </c>
      <c r="X516" s="3">
        <f t="shared" si="44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</row>
    <row r="517" spans="2:27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 t="shared" ref="O517:Q517" si="492">O459</f>
        <v>Себестоимость продаж</v>
      </c>
      <c r="P517" s="1" t="str">
        <f t="shared" si="492"/>
        <v>Затраты этапа-5 бизнес-процесса</v>
      </c>
      <c r="Q517" s="1" t="str">
        <f t="shared" si="492"/>
        <v>Затраты на доставку и продажу-3</v>
      </c>
      <c r="U517" s="1">
        <f t="shared" si="484"/>
        <v>9</v>
      </c>
      <c r="X517" s="3">
        <f t="shared" si="44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</row>
    <row r="518" spans="2:27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 t="shared" ref="O518:Q518" si="493">O460</f>
        <v>Себестоимость продаж</v>
      </c>
      <c r="P518" s="1" t="str">
        <f t="shared" si="493"/>
        <v>Затраты этапа-5 бизнес-процесса</v>
      </c>
      <c r="Q518" s="1" t="str">
        <f t="shared" si="493"/>
        <v>Затраты на доставку и продажу-4</v>
      </c>
      <c r="U518" s="1">
        <f t="shared" si="484"/>
        <v>9</v>
      </c>
      <c r="X518" s="3">
        <f t="shared" si="44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</row>
    <row r="519" spans="2:27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 t="shared" ref="O519:Q519" si="494">O461</f>
        <v>Себестоимость продаж</v>
      </c>
      <c r="P519" s="1" t="str">
        <f t="shared" si="494"/>
        <v>Затраты этапа-5 бизнес-процесса</v>
      </c>
      <c r="Q519" s="1" t="str">
        <f t="shared" si="494"/>
        <v>Затраты на доставку и продажу-5</v>
      </c>
      <c r="U519" s="1">
        <f t="shared" si="484"/>
        <v>9</v>
      </c>
      <c r="X519" s="3">
        <f t="shared" si="44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</row>
    <row r="520" spans="2:27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 t="shared" ref="O520:Q520" si="495">O462</f>
        <v>Себестоимость продаж</v>
      </c>
      <c r="P520" s="1" t="str">
        <f t="shared" si="495"/>
        <v>Затраты этапа-5 бизнес-процесса</v>
      </c>
      <c r="Q520" s="1" t="str">
        <f t="shared" si="495"/>
        <v>Затраты на доставку и продажу-6</v>
      </c>
      <c r="U520" s="1">
        <f t="shared" si="484"/>
        <v>9</v>
      </c>
      <c r="X520" s="3">
        <f t="shared" si="44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</row>
    <row r="521" spans="2:27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 t="shared" ref="O521:Q521" si="496">O463</f>
        <v>Себестоимость продаж</v>
      </c>
      <c r="P521" s="1" t="str">
        <f t="shared" si="496"/>
        <v>Затраты этапа-5 бизнес-процесса</v>
      </c>
      <c r="Q521" s="1" t="str">
        <f t="shared" si="496"/>
        <v>Затраты на доставку и продажу-7</v>
      </c>
      <c r="U521" s="1">
        <f t="shared" si="484"/>
        <v>9</v>
      </c>
      <c r="X521" s="3">
        <f t="shared" si="44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</row>
    <row r="522" spans="2:27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 t="shared" ref="O522:Q522" si="497">O464</f>
        <v>Себестоимость продаж</v>
      </c>
      <c r="P522" s="1" t="str">
        <f t="shared" si="497"/>
        <v>Затраты этапа-5 бизнес-процесса</v>
      </c>
      <c r="Q522" s="1" t="str">
        <f t="shared" si="497"/>
        <v>Затраты на доставку и продажу-8</v>
      </c>
      <c r="U522" s="1">
        <f t="shared" si="484"/>
        <v>9</v>
      </c>
      <c r="X522" s="3">
        <f t="shared" si="44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</row>
    <row r="523" spans="2:27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 t="shared" ref="O523:Q523" si="498">O465</f>
        <v>Себестоимость продаж</v>
      </c>
      <c r="P523" s="1" t="str">
        <f t="shared" si="498"/>
        <v>Затраты этапа-5 бизнес-процесса</v>
      </c>
      <c r="Q523" s="1" t="str">
        <f t="shared" si="498"/>
        <v>Затраты на доставку и продажу-9</v>
      </c>
      <c r="U523" s="1">
        <f t="shared" si="484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</row>
    <row r="524" spans="2:27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 t="shared" ref="O524:Q524" si="499">O466</f>
        <v>Себестоимость продаж</v>
      </c>
      <c r="P524" s="1" t="str">
        <f t="shared" si="499"/>
        <v>Затраты этапа-5 бизнес-процесса</v>
      </c>
      <c r="Q524" s="1" t="str">
        <f t="shared" si="499"/>
        <v>Затраты на доставку и продажу-10</v>
      </c>
      <c r="U524" s="1">
        <f t="shared" si="484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</row>
    <row r="525" spans="2:27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 t="shared" ref="O525:Q525" si="500">O467</f>
        <v>Себестоимость продаж</v>
      </c>
      <c r="P525" s="1" t="str">
        <f t="shared" si="500"/>
        <v>Затраты этапа-1 бизнес-процесса</v>
      </c>
      <c r="Q525" s="1" t="str">
        <f t="shared" si="500"/>
        <v>Сырье и материалы-1</v>
      </c>
      <c r="U525" s="1">
        <f t="shared" si="484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</row>
    <row r="526" spans="2:27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 t="shared" ref="O526:Q526" si="501">O468</f>
        <v>Себестоимость продаж</v>
      </c>
      <c r="P526" s="1" t="str">
        <f t="shared" si="501"/>
        <v>Затраты этапа-1 бизнес-процесса</v>
      </c>
      <c r="Q526" s="1" t="str">
        <f t="shared" si="501"/>
        <v>Сырье и материалы-2</v>
      </c>
      <c r="U526" s="1">
        <f t="shared" si="484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</row>
    <row r="527" spans="2:27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 t="shared" ref="O527:Q527" si="502">O469</f>
        <v>Себестоимость продаж</v>
      </c>
      <c r="P527" s="1" t="str">
        <f t="shared" si="502"/>
        <v>Затраты этапа-1 бизнес-процесса</v>
      </c>
      <c r="Q527" s="1" t="str">
        <f t="shared" si="502"/>
        <v>Сырье и материалы-3</v>
      </c>
      <c r="U527" s="1">
        <f t="shared" si="484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</row>
    <row r="528" spans="2:27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 t="shared" ref="O528:Q528" si="503">O470</f>
        <v>Себестоимость продаж</v>
      </c>
      <c r="P528" s="1" t="str">
        <f t="shared" si="503"/>
        <v>Затраты этапа-1 бизнес-процесса</v>
      </c>
      <c r="Q528" s="1" t="str">
        <f t="shared" si="503"/>
        <v>Сырье и материалы-4</v>
      </c>
      <c r="U528" s="1">
        <f t="shared" si="484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</row>
    <row r="529" spans="2:27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 t="shared" ref="O529:Q529" si="504">O471</f>
        <v>Себестоимость продаж</v>
      </c>
      <c r="P529" s="1" t="str">
        <f t="shared" si="504"/>
        <v>Затраты этапа-1 бизнес-процесса</v>
      </c>
      <c r="Q529" s="1" t="str">
        <f t="shared" si="504"/>
        <v>Сырье и материалы-5</v>
      </c>
      <c r="U529" s="1">
        <f t="shared" si="484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</row>
    <row r="530" spans="2:27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 t="shared" ref="O530:Q530" si="505">O472</f>
        <v>Себестоимость продаж</v>
      </c>
      <c r="P530" s="1" t="str">
        <f t="shared" si="505"/>
        <v>Затраты этапа-1 бизнес-процесса</v>
      </c>
      <c r="Q530" s="1" t="str">
        <f t="shared" si="505"/>
        <v>Сырье и материалы-6</v>
      </c>
      <c r="U530" s="1">
        <f t="shared" si="484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</row>
    <row r="531" spans="2:27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 t="shared" ref="O531:Q531" si="506">O473</f>
        <v>Себестоимость продаж</v>
      </c>
      <c r="P531" s="1" t="str">
        <f t="shared" si="506"/>
        <v>Затраты этапа-1 бизнес-процесса</v>
      </c>
      <c r="Q531" s="1" t="str">
        <f t="shared" si="506"/>
        <v>Сырье и материалы-7</v>
      </c>
      <c r="U531" s="1">
        <f t="shared" si="484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</row>
    <row r="532" spans="2:27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 t="shared" ref="O532:Q532" si="507">O474</f>
        <v>Себестоимость продаж</v>
      </c>
      <c r="P532" s="1" t="str">
        <f t="shared" si="507"/>
        <v>Затраты этапа-1 бизнес-процесса</v>
      </c>
      <c r="Q532" s="1" t="str">
        <f t="shared" si="507"/>
        <v>Сырье и материалы-8</v>
      </c>
      <c r="U532" s="1">
        <f t="shared" si="484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</row>
    <row r="533" spans="2:27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 t="shared" ref="O533:Q533" si="508">O475</f>
        <v>Себестоимость продаж</v>
      </c>
      <c r="P533" s="1" t="str">
        <f t="shared" si="508"/>
        <v>Затраты этапа-1 бизнес-процесса</v>
      </c>
      <c r="Q533" s="1" t="str">
        <f t="shared" si="508"/>
        <v>Сырье и материалы-9</v>
      </c>
      <c r="U533" s="1">
        <f t="shared" si="484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</row>
    <row r="534" spans="2:27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 t="shared" ref="O534:Q534" si="509">O476</f>
        <v>Себестоимость продаж</v>
      </c>
      <c r="P534" s="1" t="str">
        <f t="shared" si="509"/>
        <v>Затраты этапа-1 бизнес-процесса</v>
      </c>
      <c r="Q534" s="1" t="str">
        <f t="shared" si="509"/>
        <v>Сырье и материалы-10</v>
      </c>
      <c r="U534" s="1">
        <f t="shared" si="484"/>
        <v>10</v>
      </c>
      <c r="X534" s="3">
        <f t="shared" ref="X534:X549" si="510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</row>
    <row r="535" spans="2:27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 t="shared" ref="O535:Q535" si="511">O477</f>
        <v>Себестоимость продаж</v>
      </c>
      <c r="P535" s="1" t="str">
        <f t="shared" si="511"/>
        <v>Затраты этапа-1 бизнес-процесса</v>
      </c>
      <c r="Q535" s="1" t="str">
        <f t="shared" si="511"/>
        <v>Сырье и материалы-11</v>
      </c>
      <c r="U535" s="1">
        <f t="shared" si="484"/>
        <v>10</v>
      </c>
      <c r="X535" s="3">
        <f t="shared" si="510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</row>
    <row r="536" spans="2:27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 t="shared" ref="O536:Q536" si="512">O478</f>
        <v>Себестоимость продаж</v>
      </c>
      <c r="P536" s="1" t="str">
        <f t="shared" si="512"/>
        <v>Затраты этапа-2 бизнес-процесса</v>
      </c>
      <c r="Q536" s="1" t="str">
        <f t="shared" si="512"/>
        <v>Производственные затраты-1</v>
      </c>
      <c r="U536" s="1">
        <f t="shared" si="484"/>
        <v>10</v>
      </c>
      <c r="X536" s="3">
        <f t="shared" si="510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</row>
    <row r="537" spans="2:27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 t="shared" ref="O537:Q537" si="513">O479</f>
        <v>Себестоимость продаж</v>
      </c>
      <c r="P537" s="1" t="str">
        <f t="shared" si="513"/>
        <v>Затраты этапа-2 бизнес-процесса</v>
      </c>
      <c r="Q537" s="1" t="str">
        <f t="shared" si="513"/>
        <v>Производственные затраты-2</v>
      </c>
      <c r="U537" s="1">
        <f t="shared" si="484"/>
        <v>10</v>
      </c>
      <c r="X537" s="3">
        <f t="shared" si="510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</row>
    <row r="538" spans="2:27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 t="shared" ref="O538:Q538" si="514">O480</f>
        <v>Себестоимость продаж</v>
      </c>
      <c r="P538" s="1" t="str">
        <f t="shared" si="514"/>
        <v>Затраты этапа-2 бизнес-процесса</v>
      </c>
      <c r="Q538" s="1" t="str">
        <f t="shared" si="514"/>
        <v>Производственные затраты-3</v>
      </c>
      <c r="U538" s="1">
        <f t="shared" si="484"/>
        <v>10</v>
      </c>
      <c r="X538" s="3">
        <f t="shared" si="510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</row>
    <row r="539" spans="2:27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 t="shared" ref="O539:Q539" si="515">O481</f>
        <v>Себестоимость продаж</v>
      </c>
      <c r="P539" s="1" t="str">
        <f t="shared" si="515"/>
        <v>Затраты этапа-2 бизнес-процесса</v>
      </c>
      <c r="Q539" s="1" t="str">
        <f t="shared" si="515"/>
        <v>Производственные затраты-4</v>
      </c>
      <c r="U539" s="1">
        <f t="shared" si="484"/>
        <v>10</v>
      </c>
      <c r="X539" s="3">
        <f t="shared" si="510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</row>
    <row r="540" spans="2:27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 t="shared" ref="O540:Q540" si="516">O482</f>
        <v>Себестоимость продаж</v>
      </c>
      <c r="P540" s="1" t="str">
        <f t="shared" si="516"/>
        <v>Затраты этапа-2 бизнес-процесса</v>
      </c>
      <c r="Q540" s="1" t="str">
        <f t="shared" si="516"/>
        <v>Производственные затраты-5</v>
      </c>
      <c r="U540" s="1">
        <f t="shared" si="484"/>
        <v>10</v>
      </c>
      <c r="X540" s="3">
        <f t="shared" si="510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</row>
    <row r="541" spans="2:27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 t="shared" ref="O541:Q541" si="517">O483</f>
        <v>Себестоимость продаж</v>
      </c>
      <c r="P541" s="1" t="str">
        <f t="shared" si="517"/>
        <v>Затраты этапа-2 бизнес-процесса</v>
      </c>
      <c r="Q541" s="1" t="str">
        <f t="shared" si="517"/>
        <v>Производственные затраты-6</v>
      </c>
      <c r="U541" s="1">
        <f t="shared" si="484"/>
        <v>10</v>
      </c>
      <c r="X541" s="3">
        <f t="shared" si="510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</row>
    <row r="542" spans="2:27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 t="shared" ref="O542:Q542" si="518">O484</f>
        <v>Себестоимость продаж</v>
      </c>
      <c r="P542" s="1" t="str">
        <f t="shared" si="518"/>
        <v>Затраты этапа-2 бизнес-процесса</v>
      </c>
      <c r="Q542" s="1" t="str">
        <f t="shared" si="518"/>
        <v>Производственные затраты-7</v>
      </c>
      <c r="U542" s="1">
        <f t="shared" si="484"/>
        <v>10</v>
      </c>
      <c r="X542" s="3">
        <f t="shared" si="510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</row>
    <row r="543" spans="2:27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 t="shared" ref="O543:Q543" si="519">O485</f>
        <v>Себестоимость продаж</v>
      </c>
      <c r="P543" s="1" t="str">
        <f t="shared" si="519"/>
        <v>Затраты этапа-2 бизнес-процесса</v>
      </c>
      <c r="Q543" s="1" t="str">
        <f t="shared" si="519"/>
        <v>Производственные затраты-8</v>
      </c>
      <c r="U543" s="1">
        <f t="shared" si="484"/>
        <v>10</v>
      </c>
      <c r="X543" s="3">
        <f t="shared" si="510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</row>
    <row r="544" spans="2:27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 t="shared" ref="O544:Q544" si="520">O486</f>
        <v>Себестоимость продаж</v>
      </c>
      <c r="P544" s="1" t="str">
        <f t="shared" si="520"/>
        <v>Затраты этапа-2 бизнес-процесса</v>
      </c>
      <c r="Q544" s="1" t="str">
        <f t="shared" si="520"/>
        <v>Производственные затраты-9</v>
      </c>
      <c r="U544" s="1">
        <f t="shared" si="484"/>
        <v>10</v>
      </c>
      <c r="X544" s="3">
        <f t="shared" si="510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</row>
    <row r="545" spans="2:27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 t="shared" ref="O545:Q545" si="521">O487</f>
        <v>Себестоимость продаж</v>
      </c>
      <c r="P545" s="1" t="str">
        <f t="shared" si="521"/>
        <v>Затраты этапа-2 бизнес-процесса</v>
      </c>
      <c r="Q545" s="1" t="str">
        <f t="shared" si="521"/>
        <v>Производственные затраты-10</v>
      </c>
      <c r="U545" s="1">
        <f t="shared" si="484"/>
        <v>10</v>
      </c>
      <c r="X545" s="3">
        <f t="shared" si="510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</row>
    <row r="546" spans="2:27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 t="shared" ref="O546:Q546" si="522">O488</f>
        <v>Себестоимость продаж</v>
      </c>
      <c r="P546" s="1" t="str">
        <f t="shared" si="522"/>
        <v>Затраты этапа-3 бизнес-процесса</v>
      </c>
      <c r="Q546" s="1" t="str">
        <f t="shared" si="522"/>
        <v>Производственные затраты-11</v>
      </c>
      <c r="U546" s="1">
        <f t="shared" si="484"/>
        <v>10</v>
      </c>
      <c r="X546" s="3">
        <f t="shared" si="510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</row>
    <row r="547" spans="2:27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 t="shared" ref="O547:Q547" si="523">O489</f>
        <v>Себестоимость продаж</v>
      </c>
      <c r="P547" s="1" t="str">
        <f t="shared" si="523"/>
        <v>Затраты этапа-3 бизнес-процесса</v>
      </c>
      <c r="Q547" s="1" t="str">
        <f t="shared" si="523"/>
        <v>Производственные затраты-12</v>
      </c>
      <c r="U547" s="1">
        <f t="shared" si="484"/>
        <v>10</v>
      </c>
      <c r="X547" s="3">
        <f t="shared" si="510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</row>
    <row r="548" spans="2:27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 t="shared" ref="O548:Q548" si="524">O490</f>
        <v>Себестоимость продаж</v>
      </c>
      <c r="P548" s="1" t="str">
        <f t="shared" si="524"/>
        <v>Затраты этапа-3 бизнес-процесса</v>
      </c>
      <c r="Q548" s="1" t="str">
        <f t="shared" si="524"/>
        <v>Производственные затраты-13</v>
      </c>
      <c r="U548" s="1">
        <f t="shared" si="484"/>
        <v>10</v>
      </c>
      <c r="X548" s="3">
        <f t="shared" si="510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</row>
    <row r="549" spans="2:27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 t="shared" ref="O549:Q549" si="525">O491</f>
        <v>Себестоимость продаж</v>
      </c>
      <c r="P549" s="1" t="str">
        <f t="shared" si="525"/>
        <v>Затраты этапа-3 бизнес-процесса</v>
      </c>
      <c r="Q549" s="1" t="str">
        <f t="shared" si="525"/>
        <v>Производственные затраты-14</v>
      </c>
      <c r="U549" s="1">
        <f t="shared" si="484"/>
        <v>10</v>
      </c>
      <c r="X549" s="3">
        <f t="shared" si="510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</row>
    <row r="550" spans="2:27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 t="shared" ref="O550:Q550" si="526">O492</f>
        <v>Себестоимость продаж</v>
      </c>
      <c r="P550" s="1" t="str">
        <f t="shared" si="526"/>
        <v>Затраты этапа-3 бизнес-процесса</v>
      </c>
      <c r="Q550" s="1" t="str">
        <f t="shared" si="526"/>
        <v>Производственные затраты-15</v>
      </c>
      <c r="U550" s="1">
        <f t="shared" si="484"/>
        <v>10</v>
      </c>
      <c r="X550" s="3">
        <f t="shared" ref="X550:X562" si="52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</row>
    <row r="551" spans="2:27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 t="shared" ref="O551:Q551" si="528">O493</f>
        <v>Себестоимость продаж</v>
      </c>
      <c r="P551" s="1" t="str">
        <f t="shared" si="528"/>
        <v>Затраты этапа-3 бизнес-процесса</v>
      </c>
      <c r="Q551" s="1" t="str">
        <f t="shared" si="528"/>
        <v>Производственные затраты-16</v>
      </c>
      <c r="U551" s="1">
        <f t="shared" si="484"/>
        <v>10</v>
      </c>
      <c r="X551" s="3">
        <f t="shared" si="52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</row>
    <row r="552" spans="2:27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 t="shared" ref="O552:Q552" si="529">O494</f>
        <v>Себестоимость продаж</v>
      </c>
      <c r="P552" s="1" t="str">
        <f t="shared" si="529"/>
        <v>Затраты этапа-3 бизнес-процесса</v>
      </c>
      <c r="Q552" s="1" t="str">
        <f t="shared" si="529"/>
        <v>Производственные затраты-17</v>
      </c>
      <c r="U552" s="1">
        <f t="shared" si="484"/>
        <v>10</v>
      </c>
      <c r="X552" s="3">
        <f t="shared" si="52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</row>
    <row r="553" spans="2:27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 t="shared" ref="O553:Q553" si="530">O495</f>
        <v>Себестоимость продаж</v>
      </c>
      <c r="P553" s="1" t="str">
        <f t="shared" si="530"/>
        <v>Затраты этапа-3 бизнес-процесса</v>
      </c>
      <c r="Q553" s="1" t="str">
        <f t="shared" si="530"/>
        <v>Производственные затраты-18</v>
      </c>
      <c r="U553" s="1">
        <f t="shared" si="484"/>
        <v>10</v>
      </c>
      <c r="X553" s="3">
        <f t="shared" si="52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</row>
    <row r="554" spans="2:27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 t="shared" ref="O554:Q554" si="531">O496</f>
        <v>Себестоимость продаж</v>
      </c>
      <c r="P554" s="1" t="str">
        <f t="shared" si="531"/>
        <v>Затраты этапа-3 бизнес-процесса</v>
      </c>
      <c r="Q554" s="1" t="str">
        <f t="shared" si="531"/>
        <v>Производственные затраты-19</v>
      </c>
      <c r="U554" s="1">
        <f t="shared" si="484"/>
        <v>10</v>
      </c>
      <c r="X554" s="3">
        <f t="shared" si="52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</row>
    <row r="555" spans="2:27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 t="shared" ref="O555:Q555" si="532">O497</f>
        <v>Себестоимость продаж</v>
      </c>
      <c r="P555" s="1" t="str">
        <f t="shared" si="532"/>
        <v>Затраты этапа-3 бизнес-процесса</v>
      </c>
      <c r="Q555" s="1" t="str">
        <f t="shared" si="532"/>
        <v>Производственные затраты-20</v>
      </c>
      <c r="U555" s="1">
        <f t="shared" si="484"/>
        <v>10</v>
      </c>
      <c r="X555" s="3">
        <f t="shared" si="52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</row>
    <row r="556" spans="2:27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 t="shared" ref="O556:Q556" si="533">O498</f>
        <v>Себестоимость продаж</v>
      </c>
      <c r="P556" s="1" t="str">
        <f t="shared" si="533"/>
        <v>Затраты этапа-3 бизнес-процесса</v>
      </c>
      <c r="Q556" s="1" t="str">
        <f t="shared" si="533"/>
        <v>Производственные затраты-21</v>
      </c>
      <c r="U556" s="1">
        <f t="shared" si="484"/>
        <v>10</v>
      </c>
      <c r="X556" s="3">
        <f t="shared" si="52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</row>
    <row r="557" spans="2:27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 t="shared" ref="O557:Q557" si="534">O499</f>
        <v>Себестоимость продаж</v>
      </c>
      <c r="P557" s="1" t="str">
        <f t="shared" si="534"/>
        <v>Затраты этапа-3 бизнес-процесса</v>
      </c>
      <c r="Q557" s="1" t="str">
        <f t="shared" si="534"/>
        <v>Производственные затраты-22</v>
      </c>
      <c r="U557" s="1">
        <f t="shared" si="484"/>
        <v>10</v>
      </c>
      <c r="X557" s="3">
        <f t="shared" si="52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</row>
    <row r="558" spans="2:27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 t="shared" ref="O558:Q558" si="535">O500</f>
        <v>Себестоимость продаж</v>
      </c>
      <c r="P558" s="1" t="str">
        <f t="shared" si="535"/>
        <v>Затраты этапа-3 бизнес-процесса</v>
      </c>
      <c r="Q558" s="1" t="str">
        <f t="shared" si="535"/>
        <v>Производственные затраты-23</v>
      </c>
      <c r="U558" s="1">
        <f t="shared" si="484"/>
        <v>10</v>
      </c>
      <c r="X558" s="3">
        <f t="shared" si="52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</row>
    <row r="559" spans="2:27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 t="shared" ref="O559:Q559" si="536">O501</f>
        <v>Себестоимость продаж</v>
      </c>
      <c r="P559" s="1" t="str">
        <f t="shared" si="536"/>
        <v>Затраты этапа-3 бизнес-процесса</v>
      </c>
      <c r="Q559" s="1" t="str">
        <f t="shared" si="536"/>
        <v>Производственные затраты-24</v>
      </c>
      <c r="U559" s="1">
        <f t="shared" si="484"/>
        <v>10</v>
      </c>
      <c r="X559" s="3">
        <f t="shared" si="52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</row>
    <row r="560" spans="2:27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 t="shared" ref="O560:Q560" si="537">O502</f>
        <v>Себестоимость продаж</v>
      </c>
      <c r="P560" s="1" t="str">
        <f t="shared" si="537"/>
        <v>Затраты этапа-3 бизнес-процесса</v>
      </c>
      <c r="Q560" s="1" t="str">
        <f t="shared" si="537"/>
        <v>Производственные затраты-25</v>
      </c>
      <c r="U560" s="1">
        <f t="shared" si="484"/>
        <v>10</v>
      </c>
      <c r="X560" s="3">
        <f t="shared" si="52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</row>
    <row r="561" spans="2:27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 t="shared" ref="O561:Q561" si="538">O503</f>
        <v>Себестоимость продаж</v>
      </c>
      <c r="P561" s="1" t="str">
        <f t="shared" si="538"/>
        <v>Затраты этапа-3 бизнес-процесса</v>
      </c>
      <c r="Q561" s="1" t="str">
        <f t="shared" si="538"/>
        <v>Производственные затраты-26</v>
      </c>
      <c r="U561" s="1">
        <f t="shared" si="484"/>
        <v>10</v>
      </c>
      <c r="X561" s="3">
        <f t="shared" si="52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</row>
    <row r="562" spans="2:27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 t="shared" ref="O562:Q562" si="539">O504</f>
        <v>Себестоимость продаж</v>
      </c>
      <c r="P562" s="1" t="str">
        <f t="shared" si="539"/>
        <v>Затраты этапа-3 бизнес-процесса</v>
      </c>
      <c r="Q562" s="1" t="str">
        <f t="shared" si="539"/>
        <v>Производственные затраты-27</v>
      </c>
      <c r="U562" s="1">
        <f t="shared" si="484"/>
        <v>10</v>
      </c>
      <c r="X562" s="3">
        <f t="shared" si="52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</row>
    <row r="563" spans="2:27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 t="shared" ref="O563:Q563" si="540">O505</f>
        <v>Себестоимость продаж</v>
      </c>
      <c r="P563" s="1" t="str">
        <f t="shared" si="540"/>
        <v>Затраты этапа-4 бизнес-процесса</v>
      </c>
      <c r="Q563" s="1" t="str">
        <f t="shared" si="540"/>
        <v>Производственные затраты-28</v>
      </c>
      <c r="U563" s="1">
        <f t="shared" si="484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</row>
    <row r="564" spans="2:27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 t="shared" ref="O564:Q564" si="541">O506</f>
        <v>Себестоимость продаж</v>
      </c>
      <c r="P564" s="1" t="str">
        <f t="shared" si="541"/>
        <v>Затраты этапа-4 бизнес-процесса</v>
      </c>
      <c r="Q564" s="1" t="str">
        <f t="shared" si="541"/>
        <v>Производственные затраты-29</v>
      </c>
      <c r="U564" s="1">
        <f t="shared" si="484"/>
        <v>10</v>
      </c>
      <c r="X564" s="3">
        <f t="shared" ref="X564:X571" si="542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</row>
    <row r="565" spans="2:27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 t="shared" ref="O565:Q565" si="543">O507</f>
        <v>Себестоимость продаж</v>
      </c>
      <c r="P565" s="1" t="str">
        <f t="shared" si="543"/>
        <v>Затраты этапа-4 бизнес-процесса</v>
      </c>
      <c r="Q565" s="1" t="str">
        <f t="shared" si="543"/>
        <v>Производственные затраты-30</v>
      </c>
      <c r="U565" s="1">
        <f t="shared" si="484"/>
        <v>10</v>
      </c>
      <c r="X565" s="3">
        <f t="shared" si="542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</row>
    <row r="566" spans="2:27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 t="shared" ref="O566:Q566" si="544">O508</f>
        <v>Себестоимость продаж</v>
      </c>
      <c r="P566" s="1" t="str">
        <f t="shared" si="544"/>
        <v>Затраты этапа-4 бизнес-процесса</v>
      </c>
      <c r="Q566" s="1" t="str">
        <f t="shared" si="544"/>
        <v>Производственные затраты-31</v>
      </c>
      <c r="U566" s="1">
        <f t="shared" si="484"/>
        <v>10</v>
      </c>
      <c r="X566" s="3">
        <f t="shared" si="542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</row>
    <row r="567" spans="2:27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 t="shared" ref="O567:Q567" si="545">O509</f>
        <v>Себестоимость продаж</v>
      </c>
      <c r="P567" s="1" t="str">
        <f t="shared" si="545"/>
        <v>Затраты этапа-4 бизнес-процесса</v>
      </c>
      <c r="Q567" s="1" t="str">
        <f t="shared" si="545"/>
        <v>Производственные затраты-32</v>
      </c>
      <c r="U567" s="1">
        <f t="shared" si="484"/>
        <v>10</v>
      </c>
      <c r="X567" s="3">
        <f t="shared" si="542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</row>
    <row r="568" spans="2:27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 t="shared" ref="O568:Q568" si="546">O510</f>
        <v>Себестоимость продаж</v>
      </c>
      <c r="P568" s="1" t="str">
        <f t="shared" si="546"/>
        <v>Затраты этапа-4 бизнес-процесса</v>
      </c>
      <c r="Q568" s="1" t="str">
        <f t="shared" si="546"/>
        <v>Производственные затраты-33</v>
      </c>
      <c r="U568" s="1">
        <f t="shared" si="484"/>
        <v>10</v>
      </c>
      <c r="X568" s="3">
        <f t="shared" si="542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</row>
    <row r="569" spans="2:27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 t="shared" ref="O569:Q569" si="547">O511</f>
        <v>Себестоимость продаж</v>
      </c>
      <c r="P569" s="1" t="str">
        <f t="shared" si="547"/>
        <v>Затраты этапа-4 бизнес-процесса</v>
      </c>
      <c r="Q569" s="1" t="str">
        <f t="shared" si="547"/>
        <v>Производственные затраты-34</v>
      </c>
      <c r="U569" s="1">
        <f t="shared" si="484"/>
        <v>10</v>
      </c>
      <c r="X569" s="3">
        <f t="shared" si="542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</row>
    <row r="570" spans="2:27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 t="shared" ref="O570:Q570" si="548">O512</f>
        <v>Себестоимость продаж</v>
      </c>
      <c r="P570" s="1" t="str">
        <f t="shared" si="548"/>
        <v>Затраты этапа-4 бизнес-процесса</v>
      </c>
      <c r="Q570" s="1" t="str">
        <f t="shared" si="548"/>
        <v>Производственные затраты-35</v>
      </c>
      <c r="U570" s="1">
        <f t="shared" si="484"/>
        <v>10</v>
      </c>
      <c r="X570" s="3">
        <f t="shared" si="542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</row>
    <row r="571" spans="2:27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 t="shared" ref="O571:Q571" si="549">O513</f>
        <v>Себестоимость продаж</v>
      </c>
      <c r="P571" s="1" t="str">
        <f t="shared" si="549"/>
        <v>Затраты этапа-4 бизнес-процесса</v>
      </c>
      <c r="Q571" s="1" t="str">
        <f t="shared" si="549"/>
        <v>Производственные затраты-36</v>
      </c>
      <c r="U571" s="1">
        <f t="shared" si="484"/>
        <v>10</v>
      </c>
      <c r="X571" s="3">
        <f t="shared" si="542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</row>
    <row r="572" spans="2:27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 t="shared" ref="O572:Q572" si="550">O514</f>
        <v>Себестоимость продаж</v>
      </c>
      <c r="P572" s="1" t="str">
        <f t="shared" si="550"/>
        <v>Затраты этапа-4 бизнес-процесса</v>
      </c>
      <c r="Q572" s="1" t="str">
        <f t="shared" si="550"/>
        <v>Производственные затраты-37</v>
      </c>
      <c r="U572" s="1">
        <f t="shared" si="484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</row>
    <row r="573" spans="2:27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 t="shared" ref="O573:Q573" si="551">O515</f>
        <v>Себестоимость продаж</v>
      </c>
      <c r="P573" s="1" t="str">
        <f t="shared" si="551"/>
        <v>Затраты этапа-5 бизнес-процесса</v>
      </c>
      <c r="Q573" s="1" t="str">
        <f t="shared" si="551"/>
        <v>Затраты на доставку и продажу-1</v>
      </c>
      <c r="U573" s="1">
        <f t="shared" si="484"/>
        <v>10</v>
      </c>
      <c r="X573" s="3">
        <f t="shared" ref="X573:X582" si="552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</row>
    <row r="574" spans="2:27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 t="shared" ref="O574:Q574" si="553">O516</f>
        <v>Себестоимость продаж</v>
      </c>
      <c r="P574" s="1" t="str">
        <f t="shared" si="553"/>
        <v>Затраты этапа-5 бизнес-процесса</v>
      </c>
      <c r="Q574" s="1" t="str">
        <f t="shared" si="553"/>
        <v>Затраты на доставку и продажу-2</v>
      </c>
      <c r="U574" s="1">
        <f t="shared" ref="U574:U582" si="554">IF(Q574=$Q$3,U573+1,U573)</f>
        <v>10</v>
      </c>
      <c r="X574" s="3">
        <f t="shared" si="552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</row>
    <row r="575" spans="2:27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 t="shared" ref="O575:Q575" si="555">O517</f>
        <v>Себестоимость продаж</v>
      </c>
      <c r="P575" s="1" t="str">
        <f t="shared" si="555"/>
        <v>Затраты этапа-5 бизнес-процесса</v>
      </c>
      <c r="Q575" s="1" t="str">
        <f t="shared" si="555"/>
        <v>Затраты на доставку и продажу-3</v>
      </c>
      <c r="U575" s="1">
        <f t="shared" si="554"/>
        <v>10</v>
      </c>
      <c r="X575" s="3">
        <f t="shared" si="552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</row>
    <row r="576" spans="2:27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 t="shared" ref="O576:Q576" si="556">O518</f>
        <v>Себестоимость продаж</v>
      </c>
      <c r="P576" s="1" t="str">
        <f t="shared" si="556"/>
        <v>Затраты этапа-5 бизнес-процесса</v>
      </c>
      <c r="Q576" s="1" t="str">
        <f t="shared" si="556"/>
        <v>Затраты на доставку и продажу-4</v>
      </c>
      <c r="U576" s="1">
        <f t="shared" si="554"/>
        <v>10</v>
      </c>
      <c r="X576" s="3">
        <f t="shared" si="552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</row>
    <row r="577" spans="2:27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 t="shared" ref="O577:Q577" si="557">O519</f>
        <v>Себестоимость продаж</v>
      </c>
      <c r="P577" s="1" t="str">
        <f t="shared" si="557"/>
        <v>Затраты этапа-5 бизнес-процесса</v>
      </c>
      <c r="Q577" s="1" t="str">
        <f t="shared" si="557"/>
        <v>Затраты на доставку и продажу-5</v>
      </c>
      <c r="U577" s="1">
        <f t="shared" si="554"/>
        <v>10</v>
      </c>
      <c r="X577" s="3">
        <f t="shared" si="552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</row>
    <row r="578" spans="2:27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 t="shared" ref="O578:Q578" si="558">O520</f>
        <v>Себестоимость продаж</v>
      </c>
      <c r="P578" s="1" t="str">
        <f t="shared" si="558"/>
        <v>Затраты этапа-5 бизнес-процесса</v>
      </c>
      <c r="Q578" s="1" t="str">
        <f t="shared" si="558"/>
        <v>Затраты на доставку и продажу-6</v>
      </c>
      <c r="U578" s="1">
        <f t="shared" si="554"/>
        <v>10</v>
      </c>
      <c r="X578" s="3">
        <f t="shared" si="552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</row>
    <row r="579" spans="2:27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 t="shared" ref="O579:Q579" si="559">O521</f>
        <v>Себестоимость продаж</v>
      </c>
      <c r="P579" s="1" t="str">
        <f t="shared" si="559"/>
        <v>Затраты этапа-5 бизнес-процесса</v>
      </c>
      <c r="Q579" s="1" t="str">
        <f t="shared" si="559"/>
        <v>Затраты на доставку и продажу-7</v>
      </c>
      <c r="U579" s="1">
        <f t="shared" si="554"/>
        <v>10</v>
      </c>
      <c r="X579" s="3">
        <f t="shared" si="552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</row>
    <row r="580" spans="2:27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 t="shared" ref="O580:Q580" si="560">O522</f>
        <v>Себестоимость продаж</v>
      </c>
      <c r="P580" s="1" t="str">
        <f t="shared" si="560"/>
        <v>Затраты этапа-5 бизнес-процесса</v>
      </c>
      <c r="Q580" s="1" t="str">
        <f t="shared" si="560"/>
        <v>Затраты на доставку и продажу-8</v>
      </c>
      <c r="U580" s="1">
        <f t="shared" si="554"/>
        <v>10</v>
      </c>
      <c r="X580" s="3">
        <f t="shared" si="552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</row>
    <row r="581" spans="2:27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 t="shared" ref="O581:Q581" si="561">O523</f>
        <v>Себестоимость продаж</v>
      </c>
      <c r="P581" s="1" t="str">
        <f t="shared" si="561"/>
        <v>Затраты этапа-5 бизнес-процесса</v>
      </c>
      <c r="Q581" s="1" t="str">
        <f t="shared" si="561"/>
        <v>Затраты на доставку и продажу-9</v>
      </c>
      <c r="U581" s="1">
        <f t="shared" si="554"/>
        <v>10</v>
      </c>
      <c r="X581" s="3">
        <f t="shared" si="552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</row>
    <row r="582" spans="2:27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 t="shared" ref="O582:Q582" si="562">O524</f>
        <v>Себестоимость продаж</v>
      </c>
      <c r="P582" s="1" t="str">
        <f t="shared" si="562"/>
        <v>Затраты этапа-5 бизнес-процесса</v>
      </c>
      <c r="Q582" s="1" t="str">
        <f t="shared" si="562"/>
        <v>Затраты на доставку и продажу-10</v>
      </c>
      <c r="U582" s="1">
        <f t="shared" si="554"/>
        <v>10</v>
      </c>
      <c r="X582" s="3">
        <f t="shared" si="552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</row>
  </sheetData>
  <conditionalFormatting sqref="A2 Y2:AB2 C2:W2 B2:B61 B583:B1048576">
    <cfRule type="cellIs" dxfId="890" priority="4" operator="notEqual">
      <formula>0</formula>
    </cfRule>
  </conditionalFormatting>
  <conditionalFormatting sqref="X2">
    <cfRule type="cellIs" dxfId="889" priority="3" operator="notEqual">
      <formula>0</formula>
    </cfRule>
  </conditionalFormatting>
  <conditionalFormatting sqref="B62:B582">
    <cfRule type="cellIs" dxfId="88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977"/>
  <sheetViews>
    <sheetView showGridLines="0" workbookViewId="0">
      <pane xSplit="3" ySplit="2" topLeftCell="I812" activePane="bottomRight" state="frozen"/>
      <selection pane="topRight" activeCell="D1" sqref="D1"/>
      <selection pane="bottomLeft" activeCell="A3" sqref="A3"/>
      <selection pane="bottomRight" activeCell="P838" sqref="P838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SUM(B3:B399975)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6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6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7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6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7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6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7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6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7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6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7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6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7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6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7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6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7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6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7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6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7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6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7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6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7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6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7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6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7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6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7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6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7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6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7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6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7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6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7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6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7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6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7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6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7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6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7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6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7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6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7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6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7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6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7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6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7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6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7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6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7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6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7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8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7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8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7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8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7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8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7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8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7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8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7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8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7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8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7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8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7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8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7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8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7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8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7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8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7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8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7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8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7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8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7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8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7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8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7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8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7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8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7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8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7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8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7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8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7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8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7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8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7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8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7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19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19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0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19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0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19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0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19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0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19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0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19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0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19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0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19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0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19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0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19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0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19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0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19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0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19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0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19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0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19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0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19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0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19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0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19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0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19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0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19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0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19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0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19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0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19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0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19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0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19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0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19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0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19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0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19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0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19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0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19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0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19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0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1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0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1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0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1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0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1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0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1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0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1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0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1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0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1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0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1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0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1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0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1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0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1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0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1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0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1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0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1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0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1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0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1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0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1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0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1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0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1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0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1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0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1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0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1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0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1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0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1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0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1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0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2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2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2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2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3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2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4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2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5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2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6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2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7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2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8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2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29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2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0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2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1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2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2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2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3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2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4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2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5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2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6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2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7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2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8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2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39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2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0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2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1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2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2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2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3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2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4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2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5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2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6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2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7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2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8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2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49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2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0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2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1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2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2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2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3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2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4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2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5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2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6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2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7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2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8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2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59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2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0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2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1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2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2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2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3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2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4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2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5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2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6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2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7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2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8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2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69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2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0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2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1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2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2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2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3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2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4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2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5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2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6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7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7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7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8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7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9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7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0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7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1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7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2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7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3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7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4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7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5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7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6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7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7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7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8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7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9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7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0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7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1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7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2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7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3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7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4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7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5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7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6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7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7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7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8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7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9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7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0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7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1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7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2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7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3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7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4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7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5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7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6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7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7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7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8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7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9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7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0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7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1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7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2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7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3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7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4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7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5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7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6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7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7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7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8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7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9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7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0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7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1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7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2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7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3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7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4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7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5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7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6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7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7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7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8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7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9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7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0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7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1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7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</row>
    <row r="419" spans="2:29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</row>
    <row r="420" spans="2:29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</row>
    <row r="421" spans="2:29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2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</row>
    <row r="422" spans="2:29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2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</row>
    <row r="423" spans="2:29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2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</row>
    <row r="424" spans="2:29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2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</row>
    <row r="425" spans="2:29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2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</row>
    <row r="426" spans="2:29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2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</row>
    <row r="427" spans="2:29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2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3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</row>
    <row r="428" spans="2:29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2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4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</row>
    <row r="429" spans="2:29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2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5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</row>
    <row r="430" spans="2:29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2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6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</row>
    <row r="431" spans="2:29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2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7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</row>
    <row r="432" spans="2:29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2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38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</row>
    <row r="433" spans="2:29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2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39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</row>
    <row r="434" spans="2:29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2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0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</row>
    <row r="435" spans="2:29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2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1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</row>
    <row r="436" spans="2:29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2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2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</row>
    <row r="437" spans="2:29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2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3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</row>
    <row r="438" spans="2:29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2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4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</row>
    <row r="439" spans="2:29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2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5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</row>
    <row r="440" spans="2:29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2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6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</row>
    <row r="441" spans="2:29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2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7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</row>
    <row r="442" spans="2:29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2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48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</row>
    <row r="443" spans="2:29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2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49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</row>
    <row r="444" spans="2:29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2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0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</row>
    <row r="445" spans="2:29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2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1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</row>
    <row r="446" spans="2:29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2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2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</row>
    <row r="447" spans="2:29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2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3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</row>
    <row r="448" spans="2:29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2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4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</row>
    <row r="449" spans="2:29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2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5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</row>
    <row r="450" spans="2:29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2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6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</row>
    <row r="451" spans="2:29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2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7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</row>
    <row r="452" spans="2:29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2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58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</row>
    <row r="453" spans="2:29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2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59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</row>
    <row r="454" spans="2:29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2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0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</row>
    <row r="455" spans="2:29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2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1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</row>
    <row r="456" spans="2:29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2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2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</row>
    <row r="457" spans="2:29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2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</row>
    <row r="458" spans="2:29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</row>
    <row r="459" spans="2:29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</row>
    <row r="460" spans="2:29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</row>
    <row r="461" spans="2:29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</row>
    <row r="462" spans="2:29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</row>
    <row r="463" spans="2:29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</row>
    <row r="464" spans="2:29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</row>
    <row r="465" spans="2:29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3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</row>
    <row r="466" spans="2:29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4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</row>
    <row r="467" spans="2:29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5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</row>
    <row r="468" spans="2:29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6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</row>
    <row r="469" spans="2:29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7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</row>
    <row r="470" spans="2:29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68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</row>
    <row r="471" spans="2:29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69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</row>
    <row r="472" spans="2:29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0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</row>
    <row r="473" spans="2:29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1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</row>
    <row r="474" spans="2:29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2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</row>
    <row r="475" spans="2:29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3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</row>
    <row r="476" spans="2:29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4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</row>
    <row r="477" spans="2:29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5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</row>
    <row r="478" spans="2:29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6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</row>
    <row r="479" spans="2:29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7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</row>
    <row r="480" spans="2:29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78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</row>
    <row r="481" spans="2:29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79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</row>
    <row r="482" spans="2:29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0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</row>
    <row r="483" spans="2:29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1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</row>
    <row r="484" spans="2:29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2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</row>
    <row r="485" spans="2:29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3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</row>
    <row r="486" spans="2:29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4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</row>
    <row r="487" spans="2:29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5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</row>
    <row r="488" spans="2:29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6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</row>
    <row r="489" spans="2:29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7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</row>
    <row r="490" spans="2:29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88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</row>
    <row r="491" spans="2:29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89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</row>
    <row r="492" spans="2:29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0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</row>
    <row r="493" spans="2:29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1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</row>
    <row r="494" spans="2:29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2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</row>
    <row r="495" spans="2:29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</row>
    <row r="496" spans="2:29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3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4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</row>
    <row r="497" spans="2:29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3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4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</row>
    <row r="498" spans="2:29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3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4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</row>
    <row r="499" spans="2:29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3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4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</row>
    <row r="500" spans="2:29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3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4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</row>
    <row r="501" spans="2:29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3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4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</row>
    <row r="502" spans="2:29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3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4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</row>
    <row r="503" spans="2:29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3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4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</row>
    <row r="504" spans="2:29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3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4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</row>
    <row r="505" spans="2:29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3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4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</row>
    <row r="506" spans="2:29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3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4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</row>
    <row r="507" spans="2:29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3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4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</row>
    <row r="508" spans="2:29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3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4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</row>
    <row r="509" spans="2:29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3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4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</row>
    <row r="510" spans="2:29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3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4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</row>
    <row r="511" spans="2:29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3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4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</row>
    <row r="512" spans="2:29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3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4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</row>
    <row r="513" spans="2:29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3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4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</row>
    <row r="514" spans="2:29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3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4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</row>
    <row r="515" spans="2:29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3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4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</row>
    <row r="516" spans="2:29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3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4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</row>
    <row r="517" spans="2:29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3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4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</row>
    <row r="518" spans="2:29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3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4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</row>
    <row r="519" spans="2:29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3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4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</row>
    <row r="520" spans="2:29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3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4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</row>
    <row r="521" spans="2:29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3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4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</row>
    <row r="522" spans="2:29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3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4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</row>
    <row r="523" spans="2:29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3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4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</row>
    <row r="524" spans="2:29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3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4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</row>
    <row r="525" spans="2:29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3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4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</row>
    <row r="526" spans="2:29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3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4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</row>
    <row r="527" spans="2:29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3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4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</row>
    <row r="528" spans="2:29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3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4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</row>
    <row r="529" spans="2:29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3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4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</row>
    <row r="530" spans="2:29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3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4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</row>
    <row r="531" spans="2:29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3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4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</row>
    <row r="532" spans="2:29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3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4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</row>
    <row r="533" spans="2:29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</row>
    <row r="534" spans="2:29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</row>
    <row r="535" spans="2:29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5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6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</row>
    <row r="536" spans="2:29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5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6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</row>
    <row r="537" spans="2:29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5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6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</row>
    <row r="538" spans="2:29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5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6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</row>
    <row r="539" spans="2:29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5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6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</row>
    <row r="540" spans="2:29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5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6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</row>
    <row r="541" spans="2:29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5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6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</row>
    <row r="542" spans="2:29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5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6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</row>
    <row r="543" spans="2:29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5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6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</row>
    <row r="544" spans="2:29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5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6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</row>
    <row r="545" spans="2:29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5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6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</row>
    <row r="546" spans="2:29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5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6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</row>
    <row r="547" spans="2:29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5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6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</row>
    <row r="548" spans="2:29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5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6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</row>
    <row r="549" spans="2:29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5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6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</row>
    <row r="550" spans="2:29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5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6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</row>
    <row r="551" spans="2:29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5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6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</row>
    <row r="552" spans="2:29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5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6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</row>
    <row r="553" spans="2:29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5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6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</row>
    <row r="554" spans="2:29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5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6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</row>
    <row r="555" spans="2:29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5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6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</row>
    <row r="556" spans="2:29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5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6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</row>
    <row r="557" spans="2:29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5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6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</row>
    <row r="558" spans="2:29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5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6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</row>
    <row r="559" spans="2:29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5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6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</row>
    <row r="560" spans="2:29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5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6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</row>
    <row r="561" spans="2:29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5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6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</row>
    <row r="562" spans="2:29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5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6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</row>
    <row r="563" spans="2:29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5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6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</row>
    <row r="564" spans="2:29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5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6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</row>
    <row r="565" spans="2:29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5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6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</row>
    <row r="566" spans="2:29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5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6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</row>
    <row r="567" spans="2:29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5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6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</row>
    <row r="568" spans="2:29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5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6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</row>
    <row r="569" spans="2:29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5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6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</row>
    <row r="570" spans="2:29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5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6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</row>
    <row r="571" spans="2:29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5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6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</row>
    <row r="572" spans="2:29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5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6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</row>
    <row r="573" spans="2:29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5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6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</row>
    <row r="574" spans="2:29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5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6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</row>
    <row r="575" spans="2:29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5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6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</row>
    <row r="576" spans="2:29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5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6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</row>
    <row r="577" spans="2:29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5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6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</row>
    <row r="578" spans="2:29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5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6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</row>
    <row r="579" spans="2:29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5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6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</row>
    <row r="580" spans="2:29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5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6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</row>
    <row r="581" spans="2:29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5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6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</row>
    <row r="582" spans="2:29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5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6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</row>
    <row r="583" spans="2:29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5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6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</row>
    <row r="584" spans="2:29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5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6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</row>
    <row r="585" spans="2:29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5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6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</row>
    <row r="586" spans="2:29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5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6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</row>
    <row r="587" spans="2:29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5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6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</row>
    <row r="588" spans="2:29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5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6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</row>
    <row r="589" spans="2:29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5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6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</row>
    <row r="590" spans="2:29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5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6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</row>
    <row r="591" spans="2:29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5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6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</row>
    <row r="592" spans="2:29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5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6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</row>
    <row r="593" spans="2:29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</row>
    <row r="594" spans="2:29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7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</row>
    <row r="595" spans="2:29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8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7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</row>
    <row r="596" spans="2:29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8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7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</row>
    <row r="597" spans="2:29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8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7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</row>
    <row r="598" spans="2:29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8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7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</row>
    <row r="599" spans="2:29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8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7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</row>
    <row r="600" spans="2:29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8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7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</row>
    <row r="601" spans="2:29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8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7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</row>
    <row r="602" spans="2:29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8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7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</row>
    <row r="603" spans="2:29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8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7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</row>
    <row r="604" spans="2:29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8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7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</row>
    <row r="605" spans="2:29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8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7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</row>
    <row r="606" spans="2:29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8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7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</row>
    <row r="607" spans="2:29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8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7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</row>
    <row r="608" spans="2:29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8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7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</row>
    <row r="609" spans="2:29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8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7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</row>
    <row r="610" spans="2:29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8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7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</row>
    <row r="611" spans="2:29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8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7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</row>
    <row r="612" spans="2:29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8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7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</row>
    <row r="613" spans="2:29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8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7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</row>
    <row r="614" spans="2:29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8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7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</row>
    <row r="615" spans="2:29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8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7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</row>
    <row r="616" spans="2:29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8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7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</row>
    <row r="617" spans="2:29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8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7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</row>
    <row r="618" spans="2:29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8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7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</row>
    <row r="619" spans="2:29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8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7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</row>
    <row r="620" spans="2:29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8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7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</row>
    <row r="621" spans="2:29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8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7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</row>
    <row r="622" spans="2:29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8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7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</row>
    <row r="623" spans="2:29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8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7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</row>
    <row r="624" spans="2:29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8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7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</row>
    <row r="625" spans="2:29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8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7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</row>
    <row r="626" spans="2:29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8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7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</row>
    <row r="627" spans="2:29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8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7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</row>
    <row r="628" spans="2:29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8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7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</row>
    <row r="629" spans="2:29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8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7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</row>
    <row r="630" spans="2:29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8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7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</row>
    <row r="631" spans="2:29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8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7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</row>
    <row r="632" spans="2:29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8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7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</row>
    <row r="633" spans="2:29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8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7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</row>
    <row r="634" spans="2:29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8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7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</row>
    <row r="635" spans="2:29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8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7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</row>
    <row r="636" spans="2:29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8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7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</row>
    <row r="637" spans="2:29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8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7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</row>
    <row r="638" spans="2:29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8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7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</row>
    <row r="639" spans="2:29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8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7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</row>
    <row r="640" spans="2:29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8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7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</row>
    <row r="641" spans="2:29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8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7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</row>
    <row r="642" spans="2:29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8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7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</row>
    <row r="643" spans="2:29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8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7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</row>
    <row r="644" spans="2:29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8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7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</row>
    <row r="645" spans="2:29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8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7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</row>
    <row r="646" spans="2:29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8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7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</row>
    <row r="647" spans="2:29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8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7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</row>
    <row r="648" spans="2:29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8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7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</row>
    <row r="649" spans="2:29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8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7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</row>
    <row r="650" spans="2:29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8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7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</row>
    <row r="651" spans="2:29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8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7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</row>
    <row r="652" spans="2:29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8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7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</row>
    <row r="653" spans="2:29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</row>
    <row r="654" spans="2:29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299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</row>
    <row r="655" spans="2:29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0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299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</row>
    <row r="656" spans="2:29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0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299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</row>
    <row r="657" spans="2:29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0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299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</row>
    <row r="658" spans="2:29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0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299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</row>
    <row r="659" spans="2:29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0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299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</row>
    <row r="660" spans="2:29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0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299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</row>
    <row r="661" spans="2:29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0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299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</row>
    <row r="662" spans="2:29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0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299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</row>
    <row r="663" spans="2:29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0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299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</row>
    <row r="664" spans="2:29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0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299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</row>
    <row r="665" spans="2:29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0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299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</row>
    <row r="666" spans="2:29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0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299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</row>
    <row r="667" spans="2:29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0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299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</row>
    <row r="668" spans="2:29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0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299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</row>
    <row r="669" spans="2:29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0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299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</row>
    <row r="670" spans="2:29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0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299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</row>
    <row r="671" spans="2:29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0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299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</row>
    <row r="672" spans="2:29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0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299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</row>
    <row r="673" spans="2:29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0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299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</row>
    <row r="674" spans="2:29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0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299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</row>
    <row r="675" spans="2:29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0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299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</row>
    <row r="676" spans="2:29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0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299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</row>
    <row r="677" spans="2:29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0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299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</row>
    <row r="678" spans="2:29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0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299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</row>
    <row r="679" spans="2:29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0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299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</row>
    <row r="680" spans="2:29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0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299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</row>
    <row r="681" spans="2:29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0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299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</row>
    <row r="682" spans="2:29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0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299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</row>
    <row r="683" spans="2:29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0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299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</row>
    <row r="684" spans="2:29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0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299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</row>
    <row r="685" spans="2:29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0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299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</row>
    <row r="686" spans="2:29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0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299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</row>
    <row r="687" spans="2:29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0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299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</row>
    <row r="688" spans="2:29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0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299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</row>
    <row r="689" spans="2:29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0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299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</row>
    <row r="690" spans="2:29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0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299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</row>
    <row r="691" spans="2:29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0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299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</row>
    <row r="692" spans="2:29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0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299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</row>
    <row r="693" spans="2:29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0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299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</row>
    <row r="694" spans="2:29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0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299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</row>
    <row r="695" spans="2:29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0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299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</row>
    <row r="696" spans="2:29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0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299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</row>
    <row r="697" spans="2:29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0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299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</row>
    <row r="698" spans="2:29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0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299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</row>
    <row r="699" spans="2:29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0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299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</row>
    <row r="700" spans="2:29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0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299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</row>
    <row r="701" spans="2:29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0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299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</row>
    <row r="702" spans="2:29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0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299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</row>
    <row r="703" spans="2:29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0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299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</row>
    <row r="704" spans="2:29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0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299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</row>
    <row r="705" spans="2:29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0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299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</row>
    <row r="706" spans="2:29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0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299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</row>
    <row r="707" spans="2:29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0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299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</row>
    <row r="708" spans="2:29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0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299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</row>
    <row r="709" spans="2:29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0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299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</row>
    <row r="710" spans="2:29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0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299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</row>
    <row r="711" spans="2:29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0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299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</row>
    <row r="712" spans="2:29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0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299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</row>
    <row r="713" spans="2:29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</row>
    <row r="714" spans="2:29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</row>
    <row r="715" spans="2:29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</row>
    <row r="716" spans="2:29" x14ac:dyDescent="0.3"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</row>
    <row r="717" spans="2:29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1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</row>
    <row r="718" spans="2:29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2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1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</row>
    <row r="719" spans="2:29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2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1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</row>
    <row r="720" spans="2:29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2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1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</row>
    <row r="721" spans="2:29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2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1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</row>
    <row r="722" spans="2:29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2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1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</row>
    <row r="723" spans="2:29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2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1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</row>
    <row r="724" spans="2:29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2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1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</row>
    <row r="725" spans="2:29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2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1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</row>
    <row r="726" spans="2:29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2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1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</row>
    <row r="727" spans="2:29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2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1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</row>
    <row r="728" spans="2:29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2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1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</row>
    <row r="729" spans="2:29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2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1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</row>
    <row r="730" spans="2:29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2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1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</row>
    <row r="731" spans="2:29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2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1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</row>
    <row r="732" spans="2:29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2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1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</row>
    <row r="733" spans="2:29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2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1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</row>
    <row r="734" spans="2:29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2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1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</row>
    <row r="735" spans="2:29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2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1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</row>
    <row r="736" spans="2:29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2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1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</row>
    <row r="737" spans="2:29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2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1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</row>
    <row r="738" spans="2:29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2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1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</row>
    <row r="739" spans="2:29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2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1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</row>
    <row r="740" spans="2:29" x14ac:dyDescent="0.3"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</row>
    <row r="741" spans="2:29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</row>
    <row r="742" spans="2:29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3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</row>
    <row r="743" spans="2:29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3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</row>
    <row r="744" spans="2:29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3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</row>
    <row r="745" spans="2:29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3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</row>
    <row r="746" spans="2:29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3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</row>
    <row r="747" spans="2:29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3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</row>
    <row r="748" spans="2:29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3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</row>
    <row r="749" spans="2:29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3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</row>
    <row r="750" spans="2:29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3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</row>
    <row r="751" spans="2:29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3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</row>
    <row r="752" spans="2:29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3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</row>
    <row r="753" spans="2:29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3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</row>
    <row r="754" spans="2:29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3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</row>
    <row r="755" spans="2:29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3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</row>
    <row r="756" spans="2:29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3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</row>
    <row r="757" spans="2:29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3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</row>
    <row r="758" spans="2:29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3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</row>
    <row r="759" spans="2:29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3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</row>
    <row r="760" spans="2:29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3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</row>
    <row r="761" spans="2:29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3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</row>
    <row r="762" spans="2:29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3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</row>
    <row r="763" spans="2:29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3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</row>
    <row r="764" spans="2:29" x14ac:dyDescent="0.3"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</row>
    <row r="765" spans="2:29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</row>
    <row r="766" spans="2:29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4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</row>
    <row r="767" spans="2:29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4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</row>
    <row r="768" spans="2:29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4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</row>
    <row r="769" spans="2:29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4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5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</row>
    <row r="770" spans="2:29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4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</row>
    <row r="771" spans="2:29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4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</row>
    <row r="772" spans="2:29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4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6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</row>
    <row r="773" spans="2:29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4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</row>
    <row r="774" spans="2:29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4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</row>
    <row r="775" spans="2:29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4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7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</row>
    <row r="776" spans="2:29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4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</row>
    <row r="777" spans="2:29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4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</row>
    <row r="778" spans="2:29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4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8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</row>
    <row r="779" spans="2:29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4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</row>
    <row r="780" spans="2:29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4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</row>
    <row r="781" spans="2:29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4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09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</row>
    <row r="782" spans="2:29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4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</row>
    <row r="783" spans="2:29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4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</row>
    <row r="784" spans="2:29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4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0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</row>
    <row r="785" spans="2:29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4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</row>
    <row r="786" spans="2:29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4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</row>
    <row r="787" spans="2:29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4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1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</row>
    <row r="788" spans="2:29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</row>
    <row r="789" spans="2:29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</row>
    <row r="790" spans="2:29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</row>
    <row r="791" spans="2:29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v>45352</v>
      </c>
      <c r="O791" s="1" t="str">
        <f>Items!$M$207</f>
        <v>Размещение ДС на депозитах и т.п.</v>
      </c>
      <c r="P791" s="1" t="str">
        <f>Items!$M$207</f>
        <v>Размещение ДС на депозитах и т.п.</v>
      </c>
      <c r="Q791" s="1" t="str">
        <f>Items!$M$207</f>
        <v>Размещение ДС на депозитах и т.п.</v>
      </c>
      <c r="AA791" s="1">
        <v>1000000</v>
      </c>
      <c r="AC791" s="31" t="str">
        <f>IF(OR(RepP!$J$3="",RepP!$J$3=0,COUNTIF(Lists!$D:$D,RepP!$J$3)=0),Lists!$D$9,IF(RepP!$J$3=Lists!$D$9,Lists!$D$9,IF(RepP!$J$3=$E791,RepP!$J$3,"")))</f>
        <v>Все проекты</v>
      </c>
    </row>
    <row r="792" spans="2:29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v>46082</v>
      </c>
      <c r="O792" s="1" t="str">
        <f>Items!$M$208</f>
        <v>Возврат вложений</v>
      </c>
      <c r="P792" s="1" t="str">
        <f>Items!$M$208</f>
        <v>Возврат вложений</v>
      </c>
      <c r="Q792" s="1" t="str">
        <f>Items!$M$208</f>
        <v>Возврат вложений</v>
      </c>
      <c r="Y792" s="1">
        <v>1000000</v>
      </c>
      <c r="AC792" s="31" t="str">
        <f>IF(OR(RepP!$J$3="",RepP!$J$3=0,COUNTIF(Lists!$D:$D,RepP!$J$3)=0),Lists!$D$9,IF(RepP!$J$3=Lists!$D$9,Lists!$D$9,IF(RepP!$J$3=$E792,RepP!$J$3,"")))</f>
        <v>Все проекты</v>
      </c>
    </row>
    <row r="793" spans="2:29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v>45382</v>
      </c>
      <c r="O793" s="1" t="str">
        <f>Items!$U$156</f>
        <v>Прочие доходы</v>
      </c>
      <c r="P793" s="1" t="str">
        <f>Items!$V$157</f>
        <v>%% по финвложениям</v>
      </c>
      <c r="Q793" s="1" t="str">
        <f>Items!$V$157</f>
        <v>%% по финвложениям</v>
      </c>
      <c r="Y793" s="1">
        <f>$AA$791*10%/12</f>
        <v>8333.3333333333339</v>
      </c>
      <c r="AC793" s="31" t="str">
        <f>IF(OR(RepP!$J$3="",RepP!$J$3=0,COUNTIF(Lists!$D:$D,RepP!$J$3)=0),Lists!$D$9,IF(RepP!$J$3=Lists!$D$9,Lists!$D$9,IF(RepP!$J$3=$E793,RepP!$J$3,"")))</f>
        <v>Все проекты</v>
      </c>
    </row>
    <row r="794" spans="2:29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EOMONTH(D793+1,0)</f>
        <v>45412</v>
      </c>
      <c r="O794" s="1" t="str">
        <f>Items!$U$156</f>
        <v>Прочие доходы</v>
      </c>
      <c r="P794" s="1" t="str">
        <f>Items!$V$157</f>
        <v>%% по финвложениям</v>
      </c>
      <c r="Q794" s="1" t="str">
        <f>Items!$V$157</f>
        <v>%% по финвложениям</v>
      </c>
      <c r="Y794" s="1">
        <f t="shared" ref="Y794:Y816" si="312">$AA$791*10%/12</f>
        <v>8333.3333333333339</v>
      </c>
      <c r="AC794" s="31" t="str">
        <f>IF(OR(RepP!$J$3="",RepP!$J$3=0,COUNTIF(Lists!$D:$D,RepP!$J$3)=0),Lists!$D$9,IF(RepP!$J$3=Lists!$D$9,Lists!$D$9,IF(RepP!$J$3=$E794,RepP!$J$3,"")))</f>
        <v>Все проекты</v>
      </c>
    </row>
    <row r="795" spans="2:29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 t="shared" ref="D795:D816" si="313">EOMONTH(D794+1,0)</f>
        <v>45443</v>
      </c>
      <c r="O795" s="1" t="str">
        <f>Items!$U$156</f>
        <v>Прочие доходы</v>
      </c>
      <c r="P795" s="1" t="str">
        <f>Items!$V$157</f>
        <v>%% по финвложениям</v>
      </c>
      <c r="Q795" s="1" t="str">
        <f>Items!$V$157</f>
        <v>%% по финвложениям</v>
      </c>
      <c r="Y795" s="1">
        <f t="shared" si="312"/>
        <v>8333.3333333333339</v>
      </c>
      <c r="AC795" s="31" t="str">
        <f>IF(OR(RepP!$J$3="",RepP!$J$3=0,COUNTIF(Lists!$D:$D,RepP!$J$3)=0),Lists!$D$9,IF(RepP!$J$3=Lists!$D$9,Lists!$D$9,IF(RepP!$J$3=$E795,RepP!$J$3,"")))</f>
        <v>Все проекты</v>
      </c>
    </row>
    <row r="796" spans="2:29" x14ac:dyDescent="0.3"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D796" s="24">
        <f t="shared" si="313"/>
        <v>45473</v>
      </c>
      <c r="O796" s="1" t="str">
        <f>Items!$U$156</f>
        <v>Прочие доходы</v>
      </c>
      <c r="P796" s="1" t="str">
        <f>Items!$V$157</f>
        <v>%% по финвложениям</v>
      </c>
      <c r="Q796" s="1" t="str">
        <f>Items!$V$157</f>
        <v>%% по финвложениям</v>
      </c>
      <c r="Y796" s="1">
        <f t="shared" si="312"/>
        <v>8333.3333333333339</v>
      </c>
      <c r="AC796" s="31" t="str">
        <f>IF(OR(RepP!$J$3="",RepP!$J$3=0,COUNTIF(Lists!$D:$D,RepP!$J$3)=0),Lists!$D$9,IF(RepP!$J$3=Lists!$D$9,Lists!$D$9,IF(RepP!$J$3=$E796,RepP!$J$3,"")))</f>
        <v>Все проекты</v>
      </c>
    </row>
    <row r="797" spans="2:29" x14ac:dyDescent="0.3"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D797" s="24">
        <f t="shared" si="313"/>
        <v>45504</v>
      </c>
      <c r="O797" s="1" t="str">
        <f>Items!$U$156</f>
        <v>Прочие доходы</v>
      </c>
      <c r="P797" s="1" t="str">
        <f>Items!$V$157</f>
        <v>%% по финвложениям</v>
      </c>
      <c r="Q797" s="1" t="str">
        <f>Items!$V$157</f>
        <v>%% по финвложениям</v>
      </c>
      <c r="Y797" s="1">
        <f t="shared" si="312"/>
        <v>8333.3333333333339</v>
      </c>
      <c r="AC797" s="31" t="str">
        <f>IF(OR(RepP!$J$3="",RepP!$J$3=0,COUNTIF(Lists!$D:$D,RepP!$J$3)=0),Lists!$D$9,IF(RepP!$J$3=Lists!$D$9,Lists!$D$9,IF(RepP!$J$3=$E797,RepP!$J$3,"")))</f>
        <v>Все проекты</v>
      </c>
    </row>
    <row r="798" spans="2:29" x14ac:dyDescent="0.3"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D798" s="24">
        <f t="shared" si="313"/>
        <v>45535</v>
      </c>
      <c r="O798" s="1" t="str">
        <f>Items!$U$156</f>
        <v>Прочие доходы</v>
      </c>
      <c r="P798" s="1" t="str">
        <f>Items!$V$157</f>
        <v>%% по финвложениям</v>
      </c>
      <c r="Q798" s="1" t="str">
        <f>Items!$V$157</f>
        <v>%% по финвложениям</v>
      </c>
      <c r="Y798" s="1">
        <f t="shared" si="312"/>
        <v>8333.3333333333339</v>
      </c>
      <c r="AC798" s="31" t="str">
        <f>IF(OR(RepP!$J$3="",RepP!$J$3=0,COUNTIF(Lists!$D:$D,RepP!$J$3)=0),Lists!$D$9,IF(RepP!$J$3=Lists!$D$9,Lists!$D$9,IF(RepP!$J$3=$E798,RepP!$J$3,"")))</f>
        <v>Все проекты</v>
      </c>
    </row>
    <row r="799" spans="2:29" x14ac:dyDescent="0.3"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D799" s="24">
        <f t="shared" si="313"/>
        <v>45565</v>
      </c>
      <c r="O799" s="1" t="str">
        <f>Items!$U$156</f>
        <v>Прочие доходы</v>
      </c>
      <c r="P799" s="1" t="str">
        <f>Items!$V$157</f>
        <v>%% по финвложениям</v>
      </c>
      <c r="Q799" s="1" t="str">
        <f>Items!$V$157</f>
        <v>%% по финвложениям</v>
      </c>
      <c r="Y799" s="1">
        <f t="shared" si="312"/>
        <v>8333.3333333333339</v>
      </c>
      <c r="AC799" s="31" t="str">
        <f>IF(OR(RepP!$J$3="",RepP!$J$3=0,COUNTIF(Lists!$D:$D,RepP!$J$3)=0),Lists!$D$9,IF(RepP!$J$3=Lists!$D$9,Lists!$D$9,IF(RepP!$J$3=$E799,RepP!$J$3,"")))</f>
        <v>Все проекты</v>
      </c>
    </row>
    <row r="800" spans="2:29" x14ac:dyDescent="0.3"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D800" s="24">
        <f t="shared" si="313"/>
        <v>45596</v>
      </c>
      <c r="O800" s="1" t="str">
        <f>Items!$U$156</f>
        <v>Прочие доходы</v>
      </c>
      <c r="P800" s="1" t="str">
        <f>Items!$V$157</f>
        <v>%% по финвложениям</v>
      </c>
      <c r="Q800" s="1" t="str">
        <f>Items!$V$157</f>
        <v>%% по финвложениям</v>
      </c>
      <c r="Y800" s="1">
        <f t="shared" si="312"/>
        <v>8333.3333333333339</v>
      </c>
      <c r="AC800" s="31" t="str">
        <f>IF(OR(RepP!$J$3="",RepP!$J$3=0,COUNTIF(Lists!$D:$D,RepP!$J$3)=0),Lists!$D$9,IF(RepP!$J$3=Lists!$D$9,Lists!$D$9,IF(RepP!$J$3=$E800,RepP!$J$3,"")))</f>
        <v>Все проекты</v>
      </c>
    </row>
    <row r="801" spans="2:29" x14ac:dyDescent="0.3"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D801" s="24">
        <f t="shared" si="313"/>
        <v>45626</v>
      </c>
      <c r="O801" s="1" t="str">
        <f>Items!$U$156</f>
        <v>Прочие доходы</v>
      </c>
      <c r="P801" s="1" t="str">
        <f>Items!$V$157</f>
        <v>%% по финвложениям</v>
      </c>
      <c r="Q801" s="1" t="str">
        <f>Items!$V$157</f>
        <v>%% по финвложениям</v>
      </c>
      <c r="Y801" s="1">
        <f t="shared" si="312"/>
        <v>8333.3333333333339</v>
      </c>
      <c r="AC801" s="31" t="str">
        <f>IF(OR(RepP!$J$3="",RepP!$J$3=0,COUNTIF(Lists!$D:$D,RepP!$J$3)=0),Lists!$D$9,IF(RepP!$J$3=Lists!$D$9,Lists!$D$9,IF(RepP!$J$3=$E801,RepP!$J$3,"")))</f>
        <v>Все проекты</v>
      </c>
    </row>
    <row r="802" spans="2:29" x14ac:dyDescent="0.3"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D802" s="24">
        <f t="shared" si="313"/>
        <v>45657</v>
      </c>
      <c r="O802" s="1" t="str">
        <f>Items!$U$156</f>
        <v>Прочие доходы</v>
      </c>
      <c r="P802" s="1" t="str">
        <f>Items!$V$157</f>
        <v>%% по финвложениям</v>
      </c>
      <c r="Q802" s="1" t="str">
        <f>Items!$V$157</f>
        <v>%% по финвложениям</v>
      </c>
      <c r="Y802" s="1">
        <f t="shared" si="312"/>
        <v>8333.3333333333339</v>
      </c>
      <c r="AC802" s="31" t="str">
        <f>IF(OR(RepP!$J$3="",RepP!$J$3=0,COUNTIF(Lists!$D:$D,RepP!$J$3)=0),Lists!$D$9,IF(RepP!$J$3=Lists!$D$9,Lists!$D$9,IF(RepP!$J$3=$E802,RepP!$J$3,"")))</f>
        <v>Все проекты</v>
      </c>
    </row>
    <row r="803" spans="2:29" x14ac:dyDescent="0.3"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D803" s="24">
        <f t="shared" si="313"/>
        <v>45688</v>
      </c>
      <c r="O803" s="1" t="str">
        <f>Items!$U$156</f>
        <v>Прочие доходы</v>
      </c>
      <c r="P803" s="1" t="str">
        <f>Items!$V$157</f>
        <v>%% по финвложениям</v>
      </c>
      <c r="Q803" s="1" t="str">
        <f>Items!$V$157</f>
        <v>%% по финвложениям</v>
      </c>
      <c r="Y803" s="1">
        <f t="shared" si="312"/>
        <v>8333.3333333333339</v>
      </c>
      <c r="AC803" s="31" t="str">
        <f>IF(OR(RepP!$J$3="",RepP!$J$3=0,COUNTIF(Lists!$D:$D,RepP!$J$3)=0),Lists!$D$9,IF(RepP!$J$3=Lists!$D$9,Lists!$D$9,IF(RepP!$J$3=$E803,RepP!$J$3,"")))</f>
        <v>Все проекты</v>
      </c>
    </row>
    <row r="804" spans="2:29" x14ac:dyDescent="0.3"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D804" s="24">
        <f t="shared" si="313"/>
        <v>45716</v>
      </c>
      <c r="O804" s="1" t="str">
        <f>Items!$U$156</f>
        <v>Прочие доходы</v>
      </c>
      <c r="P804" s="1" t="str">
        <f>Items!$V$157</f>
        <v>%% по финвложениям</v>
      </c>
      <c r="Q804" s="1" t="str">
        <f>Items!$V$157</f>
        <v>%% по финвложениям</v>
      </c>
      <c r="Y804" s="1">
        <f t="shared" si="312"/>
        <v>8333.3333333333339</v>
      </c>
      <c r="AC804" s="31" t="str">
        <f>IF(OR(RepP!$J$3="",RepP!$J$3=0,COUNTIF(Lists!$D:$D,RepP!$J$3)=0),Lists!$D$9,IF(RepP!$J$3=Lists!$D$9,Lists!$D$9,IF(RepP!$J$3=$E804,RepP!$J$3,"")))</f>
        <v>Все проекты</v>
      </c>
    </row>
    <row r="805" spans="2:29" x14ac:dyDescent="0.3"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D805" s="24">
        <f t="shared" si="313"/>
        <v>45747</v>
      </c>
      <c r="O805" s="1" t="str">
        <f>Items!$U$156</f>
        <v>Прочие доходы</v>
      </c>
      <c r="P805" s="1" t="str">
        <f>Items!$V$157</f>
        <v>%% по финвложениям</v>
      </c>
      <c r="Q805" s="1" t="str">
        <f>Items!$V$157</f>
        <v>%% по финвложениям</v>
      </c>
      <c r="Y805" s="1">
        <f t="shared" si="312"/>
        <v>8333.3333333333339</v>
      </c>
      <c r="AC805" s="31" t="str">
        <f>IF(OR(RepP!$J$3="",RepP!$J$3=0,COUNTIF(Lists!$D:$D,RepP!$J$3)=0),Lists!$D$9,IF(RepP!$J$3=Lists!$D$9,Lists!$D$9,IF(RepP!$J$3=$E805,RepP!$J$3,"")))</f>
        <v>Все проекты</v>
      </c>
    </row>
    <row r="806" spans="2:29" x14ac:dyDescent="0.3"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D806" s="24">
        <f t="shared" si="313"/>
        <v>45777</v>
      </c>
      <c r="O806" s="1" t="str">
        <f>Items!$U$156</f>
        <v>Прочие доходы</v>
      </c>
      <c r="P806" s="1" t="str">
        <f>Items!$V$157</f>
        <v>%% по финвложениям</v>
      </c>
      <c r="Q806" s="1" t="str">
        <f>Items!$V$157</f>
        <v>%% по финвложениям</v>
      </c>
      <c r="Y806" s="1">
        <f t="shared" si="312"/>
        <v>8333.3333333333339</v>
      </c>
      <c r="AC806" s="31" t="str">
        <f>IF(OR(RepP!$J$3="",RepP!$J$3=0,COUNTIF(Lists!$D:$D,RepP!$J$3)=0),Lists!$D$9,IF(RepP!$J$3=Lists!$D$9,Lists!$D$9,IF(RepP!$J$3=$E806,RepP!$J$3,"")))</f>
        <v>Все проекты</v>
      </c>
    </row>
    <row r="807" spans="2:29" x14ac:dyDescent="0.3"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D807" s="24">
        <f t="shared" si="313"/>
        <v>45808</v>
      </c>
      <c r="O807" s="1" t="str">
        <f>Items!$U$156</f>
        <v>Прочие доходы</v>
      </c>
      <c r="P807" s="1" t="str">
        <f>Items!$V$157</f>
        <v>%% по финвложениям</v>
      </c>
      <c r="Q807" s="1" t="str">
        <f>Items!$V$157</f>
        <v>%% по финвложениям</v>
      </c>
      <c r="Y807" s="1">
        <f t="shared" si="312"/>
        <v>8333.3333333333339</v>
      </c>
      <c r="AC807" s="31" t="str">
        <f>IF(OR(RepP!$J$3="",RepP!$J$3=0,COUNTIF(Lists!$D:$D,RepP!$J$3)=0),Lists!$D$9,IF(RepP!$J$3=Lists!$D$9,Lists!$D$9,IF(RepP!$J$3=$E807,RepP!$J$3,"")))</f>
        <v>Все проекты</v>
      </c>
    </row>
    <row r="808" spans="2:29" x14ac:dyDescent="0.3"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D808" s="24">
        <f t="shared" si="313"/>
        <v>45838</v>
      </c>
      <c r="O808" s="1" t="str">
        <f>Items!$U$156</f>
        <v>Прочие доходы</v>
      </c>
      <c r="P808" s="1" t="str">
        <f>Items!$V$157</f>
        <v>%% по финвложениям</v>
      </c>
      <c r="Q808" s="1" t="str">
        <f>Items!$V$157</f>
        <v>%% по финвложениям</v>
      </c>
      <c r="Y808" s="1">
        <f t="shared" si="312"/>
        <v>8333.3333333333339</v>
      </c>
      <c r="AC808" s="31" t="str">
        <f>IF(OR(RepP!$J$3="",RepP!$J$3=0,COUNTIF(Lists!$D:$D,RepP!$J$3)=0),Lists!$D$9,IF(RepP!$J$3=Lists!$D$9,Lists!$D$9,IF(RepP!$J$3=$E808,RepP!$J$3,"")))</f>
        <v>Все проекты</v>
      </c>
    </row>
    <row r="809" spans="2:29" x14ac:dyDescent="0.3"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D809" s="24">
        <f t="shared" si="313"/>
        <v>45869</v>
      </c>
      <c r="O809" s="1" t="str">
        <f>Items!$U$156</f>
        <v>Прочие доходы</v>
      </c>
      <c r="P809" s="1" t="str">
        <f>Items!$V$157</f>
        <v>%% по финвложениям</v>
      </c>
      <c r="Q809" s="1" t="str">
        <f>Items!$V$157</f>
        <v>%% по финвложениям</v>
      </c>
      <c r="Y809" s="1">
        <f t="shared" si="312"/>
        <v>8333.3333333333339</v>
      </c>
      <c r="AC809" s="31" t="str">
        <f>IF(OR(RepP!$J$3="",RepP!$J$3=0,COUNTIF(Lists!$D:$D,RepP!$J$3)=0),Lists!$D$9,IF(RepP!$J$3=Lists!$D$9,Lists!$D$9,IF(RepP!$J$3=$E809,RepP!$J$3,"")))</f>
        <v>Все проекты</v>
      </c>
    </row>
    <row r="810" spans="2:29" x14ac:dyDescent="0.3"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D810" s="24">
        <f t="shared" si="313"/>
        <v>45900</v>
      </c>
      <c r="O810" s="1" t="str">
        <f>Items!$U$156</f>
        <v>Прочие доходы</v>
      </c>
      <c r="P810" s="1" t="str">
        <f>Items!$V$157</f>
        <v>%% по финвложениям</v>
      </c>
      <c r="Q810" s="1" t="str">
        <f>Items!$V$157</f>
        <v>%% по финвложениям</v>
      </c>
      <c r="Y810" s="1">
        <f t="shared" si="312"/>
        <v>8333.3333333333339</v>
      </c>
      <c r="AC810" s="31" t="str">
        <f>IF(OR(RepP!$J$3="",RepP!$J$3=0,COUNTIF(Lists!$D:$D,RepP!$J$3)=0),Lists!$D$9,IF(RepP!$J$3=Lists!$D$9,Lists!$D$9,IF(RepP!$J$3=$E810,RepP!$J$3,"")))</f>
        <v>Все проекты</v>
      </c>
    </row>
    <row r="811" spans="2:29" x14ac:dyDescent="0.3"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D811" s="24">
        <f t="shared" si="313"/>
        <v>45930</v>
      </c>
      <c r="O811" s="1" t="str">
        <f>Items!$U$156</f>
        <v>Прочие доходы</v>
      </c>
      <c r="P811" s="1" t="str">
        <f>Items!$V$157</f>
        <v>%% по финвложениям</v>
      </c>
      <c r="Q811" s="1" t="str">
        <f>Items!$V$157</f>
        <v>%% по финвложениям</v>
      </c>
      <c r="Y811" s="1">
        <f t="shared" si="312"/>
        <v>8333.3333333333339</v>
      </c>
      <c r="AC811" s="31" t="str">
        <f>IF(OR(RepP!$J$3="",RepP!$J$3=0,COUNTIF(Lists!$D:$D,RepP!$J$3)=0),Lists!$D$9,IF(RepP!$J$3=Lists!$D$9,Lists!$D$9,IF(RepP!$J$3=$E811,RepP!$J$3,"")))</f>
        <v>Все проекты</v>
      </c>
    </row>
    <row r="812" spans="2:29" x14ac:dyDescent="0.3"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D812" s="24">
        <f t="shared" si="313"/>
        <v>45961</v>
      </c>
      <c r="O812" s="1" t="str">
        <f>Items!$U$156</f>
        <v>Прочие доходы</v>
      </c>
      <c r="P812" s="1" t="str">
        <f>Items!$V$157</f>
        <v>%% по финвложениям</v>
      </c>
      <c r="Q812" s="1" t="str">
        <f>Items!$V$157</f>
        <v>%% по финвложениям</v>
      </c>
      <c r="Y812" s="1">
        <f t="shared" si="312"/>
        <v>8333.3333333333339</v>
      </c>
      <c r="AC812" s="31" t="str">
        <f>IF(OR(RepP!$J$3="",RepP!$J$3=0,COUNTIF(Lists!$D:$D,RepP!$J$3)=0),Lists!$D$9,IF(RepP!$J$3=Lists!$D$9,Lists!$D$9,IF(RepP!$J$3=$E812,RepP!$J$3,"")))</f>
        <v>Все проекты</v>
      </c>
    </row>
    <row r="813" spans="2:29" x14ac:dyDescent="0.3"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D813" s="24">
        <f t="shared" si="313"/>
        <v>45991</v>
      </c>
      <c r="O813" s="1" t="str">
        <f>Items!$U$156</f>
        <v>Прочие доходы</v>
      </c>
      <c r="P813" s="1" t="str">
        <f>Items!$V$157</f>
        <v>%% по финвложениям</v>
      </c>
      <c r="Q813" s="1" t="str">
        <f>Items!$V$157</f>
        <v>%% по финвложениям</v>
      </c>
      <c r="Y813" s="1">
        <f t="shared" si="312"/>
        <v>8333.3333333333339</v>
      </c>
      <c r="AC813" s="31" t="str">
        <f>IF(OR(RepP!$J$3="",RepP!$J$3=0,COUNTIF(Lists!$D:$D,RepP!$J$3)=0),Lists!$D$9,IF(RepP!$J$3=Lists!$D$9,Lists!$D$9,IF(RepP!$J$3=$E813,RepP!$J$3,"")))</f>
        <v>Все проекты</v>
      </c>
    </row>
    <row r="814" spans="2:29" x14ac:dyDescent="0.3"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D814" s="24">
        <f t="shared" si="313"/>
        <v>46022</v>
      </c>
      <c r="O814" s="1" t="str">
        <f>Items!$U$156</f>
        <v>Прочие доходы</v>
      </c>
      <c r="P814" s="1" t="str">
        <f>Items!$V$157</f>
        <v>%% по финвложениям</v>
      </c>
      <c r="Q814" s="1" t="str">
        <f>Items!$V$157</f>
        <v>%% по финвложениям</v>
      </c>
      <c r="Y814" s="1">
        <f t="shared" si="312"/>
        <v>8333.3333333333339</v>
      </c>
      <c r="AC814" s="31" t="str">
        <f>IF(OR(RepP!$J$3="",RepP!$J$3=0,COUNTIF(Lists!$D:$D,RepP!$J$3)=0),Lists!$D$9,IF(RepP!$J$3=Lists!$D$9,Lists!$D$9,IF(RepP!$J$3=$E814,RepP!$J$3,"")))</f>
        <v>Все проекты</v>
      </c>
    </row>
    <row r="815" spans="2:29" x14ac:dyDescent="0.3"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D815" s="24">
        <f t="shared" si="313"/>
        <v>46053</v>
      </c>
      <c r="O815" s="1" t="str">
        <f>Items!$U$156</f>
        <v>Прочие доходы</v>
      </c>
      <c r="P815" s="1" t="str">
        <f>Items!$V$157</f>
        <v>%% по финвложениям</v>
      </c>
      <c r="Q815" s="1" t="str">
        <f>Items!$V$157</f>
        <v>%% по финвложениям</v>
      </c>
      <c r="Y815" s="1">
        <f t="shared" si="312"/>
        <v>8333.3333333333339</v>
      </c>
      <c r="AC815" s="31" t="str">
        <f>IF(OR(RepP!$J$3="",RepP!$J$3=0,COUNTIF(Lists!$D:$D,RepP!$J$3)=0),Lists!$D$9,IF(RepP!$J$3=Lists!$D$9,Lists!$D$9,IF(RepP!$J$3=$E815,RepP!$J$3,"")))</f>
        <v>Все проекты</v>
      </c>
    </row>
    <row r="816" spans="2:29" x14ac:dyDescent="0.3"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D816" s="24">
        <f t="shared" si="313"/>
        <v>46081</v>
      </c>
      <c r="O816" s="1" t="str">
        <f>Items!$U$156</f>
        <v>Прочие доходы</v>
      </c>
      <c r="P816" s="1" t="str">
        <f>Items!$V$157</f>
        <v>%% по финвложениям</v>
      </c>
      <c r="Q816" s="1" t="str">
        <f>Items!$V$157</f>
        <v>%% по финвложениям</v>
      </c>
      <c r="Y816" s="1">
        <f t="shared" si="312"/>
        <v>8333.3333333333339</v>
      </c>
      <c r="AC816" s="31" t="str">
        <f>IF(OR(RepP!$J$3="",RepP!$J$3=0,COUNTIF(Lists!$D:$D,RepP!$J$3)=0),Lists!$D$9,IF(RepP!$J$3=Lists!$D$9,Lists!$D$9,IF(RepP!$J$3=$E816,RepP!$J$3,"")))</f>
        <v>Все проекты</v>
      </c>
    </row>
    <row r="817" spans="2:29" x14ac:dyDescent="0.3"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D817" s="24">
        <f>D793</f>
        <v>45382</v>
      </c>
      <c r="O817" s="1" t="str">
        <f>Items!$M$209</f>
        <v>Поступление %% по вложениям</v>
      </c>
      <c r="P817" s="1" t="str">
        <f>Items!$M$209</f>
        <v>Поступление %% по вложениям</v>
      </c>
      <c r="Q817" s="1" t="str">
        <f>Items!$M$209</f>
        <v>Поступление %% по вложениям</v>
      </c>
      <c r="Y817" s="1">
        <f>0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</row>
    <row r="818" spans="2:29" x14ac:dyDescent="0.3"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D818" s="24">
        <f>EOMONTH(D817+1,0)</f>
        <v>45412</v>
      </c>
      <c r="O818" s="1" t="str">
        <f>Items!$M$209</f>
        <v>Поступление %% по вложениям</v>
      </c>
      <c r="P818" s="1" t="str">
        <f>Items!$M$209</f>
        <v>Поступление %% по вложениям</v>
      </c>
      <c r="Q818" s="1" t="str">
        <f>Items!$M$209</f>
        <v>Поступление %% по вложениям</v>
      </c>
      <c r="Y818" s="1">
        <f>0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</row>
    <row r="819" spans="2:29" x14ac:dyDescent="0.3"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D819" s="24">
        <f t="shared" ref="D819:D840" si="314">EOMONTH(D818+1,0)</f>
        <v>45443</v>
      </c>
      <c r="O819" s="1" t="str">
        <f>Items!$M$209</f>
        <v>Поступление %% по вложениям</v>
      </c>
      <c r="P819" s="1" t="str">
        <f>Items!$M$209</f>
        <v>Поступление %% по вложениям</v>
      </c>
      <c r="Q819" s="1" t="str">
        <f>Items!$M$209</f>
        <v>Поступление %% по вложениям</v>
      </c>
      <c r="Y819" s="1">
        <f>SUM(Y793:Y795)</f>
        <v>25000</v>
      </c>
      <c r="AC819" s="31" t="str">
        <f>IF(OR(RepP!$J$3="",RepP!$J$3=0,COUNTIF(Lists!$D:$D,RepP!$J$3)=0),Lists!$D$9,IF(RepP!$J$3=Lists!$D$9,Lists!$D$9,IF(RepP!$J$3=$E819,RepP!$J$3,"")))</f>
        <v>Все проекты</v>
      </c>
    </row>
    <row r="820" spans="2:29" x14ac:dyDescent="0.3"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D820" s="24">
        <f t="shared" si="314"/>
        <v>45473</v>
      </c>
      <c r="O820" s="1" t="str">
        <f>Items!$M$209</f>
        <v>Поступление %% по вложениям</v>
      </c>
      <c r="P820" s="1" t="str">
        <f>Items!$M$209</f>
        <v>Поступление %% по вложениям</v>
      </c>
      <c r="Q820" s="1" t="str">
        <f>Items!$M$209</f>
        <v>Поступление %% по вложениям</v>
      </c>
      <c r="Y820" s="1">
        <f>0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</row>
    <row r="821" spans="2:29" x14ac:dyDescent="0.3"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D821" s="24">
        <f t="shared" si="314"/>
        <v>45504</v>
      </c>
      <c r="O821" s="1" t="str">
        <f>Items!$M$209</f>
        <v>Поступление %% по вложениям</v>
      </c>
      <c r="P821" s="1" t="str">
        <f>Items!$M$209</f>
        <v>Поступление %% по вложениям</v>
      </c>
      <c r="Q821" s="1" t="str">
        <f>Items!$M$209</f>
        <v>Поступление %% по вложениям</v>
      </c>
      <c r="Y821" s="1">
        <f>0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</row>
    <row r="822" spans="2:29" x14ac:dyDescent="0.3"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D822" s="24">
        <f t="shared" si="314"/>
        <v>45535</v>
      </c>
      <c r="O822" s="1" t="str">
        <f>Items!$M$209</f>
        <v>Поступление %% по вложениям</v>
      </c>
      <c r="P822" s="1" t="str">
        <f>Items!$M$209</f>
        <v>Поступление %% по вложениям</v>
      </c>
      <c r="Q822" s="1" t="str">
        <f>Items!$M$209</f>
        <v>Поступление %% по вложениям</v>
      </c>
      <c r="Y822" s="1">
        <f t="shared" ref="Y822" si="315">SUM(Y796:Y798)</f>
        <v>25000</v>
      </c>
      <c r="AC822" s="31" t="str">
        <f>IF(OR(RepP!$J$3="",RepP!$J$3=0,COUNTIF(Lists!$D:$D,RepP!$J$3)=0),Lists!$D$9,IF(RepP!$J$3=Lists!$D$9,Lists!$D$9,IF(RepP!$J$3=$E822,RepP!$J$3,"")))</f>
        <v>Все проекты</v>
      </c>
    </row>
    <row r="823" spans="2:29" x14ac:dyDescent="0.3"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D823" s="24">
        <f t="shared" si="314"/>
        <v>45565</v>
      </c>
      <c r="O823" s="1" t="str">
        <f>Items!$M$209</f>
        <v>Поступление %% по вложениям</v>
      </c>
      <c r="P823" s="1" t="str">
        <f>Items!$M$209</f>
        <v>Поступление %% по вложениям</v>
      </c>
      <c r="Q823" s="1" t="str">
        <f>Items!$M$209</f>
        <v>Поступление %% по вложениям</v>
      </c>
      <c r="Y823" s="1">
        <f>0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</row>
    <row r="824" spans="2:29" x14ac:dyDescent="0.3"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D824" s="24">
        <f t="shared" si="314"/>
        <v>45596</v>
      </c>
      <c r="O824" s="1" t="str">
        <f>Items!$M$209</f>
        <v>Поступление %% по вложениям</v>
      </c>
      <c r="P824" s="1" t="str">
        <f>Items!$M$209</f>
        <v>Поступление %% по вложениям</v>
      </c>
      <c r="Q824" s="1" t="str">
        <f>Items!$M$209</f>
        <v>Поступление %% по вложениям</v>
      </c>
      <c r="Y824" s="1">
        <f>0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</row>
    <row r="825" spans="2:29" x14ac:dyDescent="0.3"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D825" s="24">
        <f t="shared" si="314"/>
        <v>45626</v>
      </c>
      <c r="O825" s="1" t="str">
        <f>Items!$M$209</f>
        <v>Поступление %% по вложениям</v>
      </c>
      <c r="P825" s="1" t="str">
        <f>Items!$M$209</f>
        <v>Поступление %% по вложениям</v>
      </c>
      <c r="Q825" s="1" t="str">
        <f>Items!$M$209</f>
        <v>Поступление %% по вложениям</v>
      </c>
      <c r="Y825" s="1">
        <f t="shared" ref="Y825" si="316">SUM(Y799:Y801)</f>
        <v>25000</v>
      </c>
      <c r="AC825" s="31" t="str">
        <f>IF(OR(RepP!$J$3="",RepP!$J$3=0,COUNTIF(Lists!$D:$D,RepP!$J$3)=0),Lists!$D$9,IF(RepP!$J$3=Lists!$D$9,Lists!$D$9,IF(RepP!$J$3=$E825,RepP!$J$3,"")))</f>
        <v>Все проекты</v>
      </c>
    </row>
    <row r="826" spans="2:29" x14ac:dyDescent="0.3"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D826" s="24">
        <f t="shared" si="314"/>
        <v>45657</v>
      </c>
      <c r="O826" s="1" t="str">
        <f>Items!$M$209</f>
        <v>Поступление %% по вложениям</v>
      </c>
      <c r="P826" s="1" t="str">
        <f>Items!$M$209</f>
        <v>Поступление %% по вложениям</v>
      </c>
      <c r="Q826" s="1" t="str">
        <f>Items!$M$209</f>
        <v>Поступление %% по вложениям</v>
      </c>
      <c r="Y826" s="1">
        <f>0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</row>
    <row r="827" spans="2:29" x14ac:dyDescent="0.3"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D827" s="24">
        <f t="shared" si="314"/>
        <v>45688</v>
      </c>
      <c r="O827" s="1" t="str">
        <f>Items!$M$209</f>
        <v>Поступление %% по вложениям</v>
      </c>
      <c r="P827" s="1" t="str">
        <f>Items!$M$209</f>
        <v>Поступление %% по вложениям</v>
      </c>
      <c r="Q827" s="1" t="str">
        <f>Items!$M$209</f>
        <v>Поступление %% по вложениям</v>
      </c>
      <c r="Y827" s="1">
        <f>0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</row>
    <row r="828" spans="2:29" x14ac:dyDescent="0.3"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D828" s="24">
        <f t="shared" si="314"/>
        <v>45716</v>
      </c>
      <c r="O828" s="1" t="str">
        <f>Items!$M$209</f>
        <v>Поступление %% по вложениям</v>
      </c>
      <c r="P828" s="1" t="str">
        <f>Items!$M$209</f>
        <v>Поступление %% по вложениям</v>
      </c>
      <c r="Q828" s="1" t="str">
        <f>Items!$M$209</f>
        <v>Поступление %% по вложениям</v>
      </c>
      <c r="Y828" s="1">
        <f t="shared" ref="Y828" si="317">SUM(Y802:Y804)</f>
        <v>25000</v>
      </c>
      <c r="AC828" s="31" t="str">
        <f>IF(OR(RepP!$J$3="",RepP!$J$3=0,COUNTIF(Lists!$D:$D,RepP!$J$3)=0),Lists!$D$9,IF(RepP!$J$3=Lists!$D$9,Lists!$D$9,IF(RepP!$J$3=$E828,RepP!$J$3,"")))</f>
        <v>Все проекты</v>
      </c>
    </row>
    <row r="829" spans="2:29" x14ac:dyDescent="0.3"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D829" s="24">
        <f t="shared" si="314"/>
        <v>45747</v>
      </c>
      <c r="O829" s="1" t="str">
        <f>Items!$M$209</f>
        <v>Поступление %% по вложениям</v>
      </c>
      <c r="P829" s="1" t="str">
        <f>Items!$M$209</f>
        <v>Поступление %% по вложениям</v>
      </c>
      <c r="Q829" s="1" t="str">
        <f>Items!$M$209</f>
        <v>Поступление %% по вложениям</v>
      </c>
      <c r="Y829" s="1">
        <f>0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</row>
    <row r="830" spans="2:29" x14ac:dyDescent="0.3"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D830" s="24">
        <f t="shared" si="314"/>
        <v>45777</v>
      </c>
      <c r="O830" s="1" t="str">
        <f>Items!$M$209</f>
        <v>Поступление %% по вложениям</v>
      </c>
      <c r="P830" s="1" t="str">
        <f>Items!$M$209</f>
        <v>Поступление %% по вложениям</v>
      </c>
      <c r="Q830" s="1" t="str">
        <f>Items!$M$209</f>
        <v>Поступление %% по вложениям</v>
      </c>
      <c r="Y830" s="1">
        <f>0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</row>
    <row r="831" spans="2:29" x14ac:dyDescent="0.3"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D831" s="24">
        <f t="shared" si="314"/>
        <v>45808</v>
      </c>
      <c r="O831" s="1" t="str">
        <f>Items!$M$209</f>
        <v>Поступление %% по вложениям</v>
      </c>
      <c r="P831" s="1" t="str">
        <f>Items!$M$209</f>
        <v>Поступление %% по вложениям</v>
      </c>
      <c r="Q831" s="1" t="str">
        <f>Items!$M$209</f>
        <v>Поступление %% по вложениям</v>
      </c>
      <c r="Y831" s="1">
        <f t="shared" ref="Y831" si="318">SUM(Y805:Y807)</f>
        <v>25000</v>
      </c>
      <c r="AC831" s="31" t="str">
        <f>IF(OR(RepP!$J$3="",RepP!$J$3=0,COUNTIF(Lists!$D:$D,RepP!$J$3)=0),Lists!$D$9,IF(RepP!$J$3=Lists!$D$9,Lists!$D$9,IF(RepP!$J$3=$E831,RepP!$J$3,"")))</f>
        <v>Все проекты</v>
      </c>
    </row>
    <row r="832" spans="2:29" x14ac:dyDescent="0.3"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D832" s="24">
        <f t="shared" si="314"/>
        <v>45838</v>
      </c>
      <c r="O832" s="1" t="str">
        <f>Items!$M$209</f>
        <v>Поступление %% по вложениям</v>
      </c>
      <c r="P832" s="1" t="str">
        <f>Items!$M$209</f>
        <v>Поступление %% по вложениям</v>
      </c>
      <c r="Q832" s="1" t="str">
        <f>Items!$M$209</f>
        <v>Поступление %% по вложениям</v>
      </c>
      <c r="Y832" s="1">
        <f>0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</row>
    <row r="833" spans="2:29" x14ac:dyDescent="0.3"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D833" s="24">
        <f t="shared" si="314"/>
        <v>45869</v>
      </c>
      <c r="O833" s="1" t="str">
        <f>Items!$M$209</f>
        <v>Поступление %% по вложениям</v>
      </c>
      <c r="P833" s="1" t="str">
        <f>Items!$M$209</f>
        <v>Поступление %% по вложениям</v>
      </c>
      <c r="Q833" s="1" t="str">
        <f>Items!$M$209</f>
        <v>Поступление %% по вложениям</v>
      </c>
      <c r="Y833" s="1">
        <f>0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</row>
    <row r="834" spans="2:29" x14ac:dyDescent="0.3"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D834" s="24">
        <f t="shared" si="314"/>
        <v>45900</v>
      </c>
      <c r="O834" s="1" t="str">
        <f>Items!$M$209</f>
        <v>Поступление %% по вложениям</v>
      </c>
      <c r="P834" s="1" t="str">
        <f>Items!$M$209</f>
        <v>Поступление %% по вложениям</v>
      </c>
      <c r="Q834" s="1" t="str">
        <f>Items!$M$209</f>
        <v>Поступление %% по вложениям</v>
      </c>
      <c r="Y834" s="1">
        <f t="shared" ref="Y834" si="319">SUM(Y808:Y810)</f>
        <v>25000</v>
      </c>
      <c r="AC834" s="31" t="str">
        <f>IF(OR(RepP!$J$3="",RepP!$J$3=0,COUNTIF(Lists!$D:$D,RepP!$J$3)=0),Lists!$D$9,IF(RepP!$J$3=Lists!$D$9,Lists!$D$9,IF(RepP!$J$3=$E834,RepP!$J$3,"")))</f>
        <v>Все проекты</v>
      </c>
    </row>
    <row r="835" spans="2:29" x14ac:dyDescent="0.3"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D835" s="24">
        <f t="shared" si="314"/>
        <v>45930</v>
      </c>
      <c r="O835" s="1" t="str">
        <f>Items!$M$209</f>
        <v>Поступление %% по вложениям</v>
      </c>
      <c r="P835" s="1" t="str">
        <f>Items!$M$209</f>
        <v>Поступление %% по вложениям</v>
      </c>
      <c r="Q835" s="1" t="str">
        <f>Items!$M$209</f>
        <v>Поступление %% по вложениям</v>
      </c>
      <c r="Y835" s="1">
        <f>0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</row>
    <row r="836" spans="2:29" x14ac:dyDescent="0.3"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D836" s="24">
        <f t="shared" si="314"/>
        <v>45961</v>
      </c>
      <c r="O836" s="1" t="str">
        <f>Items!$M$209</f>
        <v>Поступление %% по вложениям</v>
      </c>
      <c r="P836" s="1" t="str">
        <f>Items!$M$209</f>
        <v>Поступление %% по вложениям</v>
      </c>
      <c r="Q836" s="1" t="str">
        <f>Items!$M$209</f>
        <v>Поступление %% по вложениям</v>
      </c>
      <c r="Y836" s="1">
        <f>0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</row>
    <row r="837" spans="2:29" x14ac:dyDescent="0.3"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D837" s="24">
        <f t="shared" si="314"/>
        <v>45991</v>
      </c>
      <c r="O837" s="1" t="str">
        <f>Items!$M$209</f>
        <v>Поступление %% по вложениям</v>
      </c>
      <c r="P837" s="1" t="str">
        <f>Items!$M$209</f>
        <v>Поступление %% по вложениям</v>
      </c>
      <c r="Q837" s="1" t="str">
        <f>Items!$M$209</f>
        <v>Поступление %% по вложениям</v>
      </c>
      <c r="Y837" s="1">
        <f t="shared" ref="Y837" si="320">SUM(Y811:Y813)</f>
        <v>25000</v>
      </c>
      <c r="AC837" s="31" t="str">
        <f>IF(OR(RepP!$J$3="",RepP!$J$3=0,COUNTIF(Lists!$D:$D,RepP!$J$3)=0),Lists!$D$9,IF(RepP!$J$3=Lists!$D$9,Lists!$D$9,IF(RepP!$J$3=$E837,RepP!$J$3,"")))</f>
        <v>Все проекты</v>
      </c>
    </row>
    <row r="838" spans="2:29" x14ac:dyDescent="0.3"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D838" s="24">
        <f t="shared" si="314"/>
        <v>46022</v>
      </c>
      <c r="O838" s="1" t="str">
        <f>Items!$M$209</f>
        <v>Поступление %% по вложениям</v>
      </c>
      <c r="P838" s="1" t="str">
        <f>Items!$M$209</f>
        <v>Поступление %% по вложениям</v>
      </c>
      <c r="Q838" s="1" t="str">
        <f>Items!$M$209</f>
        <v>Поступление %% по вложениям</v>
      </c>
      <c r="Y838" s="1">
        <f>0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</row>
    <row r="839" spans="2:29" x14ac:dyDescent="0.3"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D839" s="24">
        <f t="shared" si="314"/>
        <v>46053</v>
      </c>
      <c r="O839" s="1" t="str">
        <f>Items!$M$209</f>
        <v>Поступление %% по вложениям</v>
      </c>
      <c r="P839" s="1" t="str">
        <f>Items!$M$209</f>
        <v>Поступление %% по вложениям</v>
      </c>
      <c r="Q839" s="1" t="str">
        <f>Items!$M$209</f>
        <v>Поступление %% по вложениям</v>
      </c>
      <c r="Y839" s="1">
        <f>0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</row>
    <row r="840" spans="2:29" x14ac:dyDescent="0.3"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D840" s="24">
        <f t="shared" si="314"/>
        <v>46081</v>
      </c>
      <c r="O840" s="1" t="str">
        <f>Items!$M$209</f>
        <v>Поступление %% по вложениям</v>
      </c>
      <c r="P840" s="1" t="str">
        <f>Items!$M$209</f>
        <v>Поступление %% по вложениям</v>
      </c>
      <c r="Q840" s="1" t="str">
        <f>Items!$M$209</f>
        <v>Поступление %% по вложениям</v>
      </c>
      <c r="Y840" s="1">
        <f t="shared" ref="Y840" si="321">SUM(Y814:Y816)</f>
        <v>25000</v>
      </c>
      <c r="AC840" s="31" t="str">
        <f>IF(OR(RepP!$J$3="",RepP!$J$3=0,COUNTIF(Lists!$D:$D,RepP!$J$3)=0),Lists!$D$9,IF(RepP!$J$3=Lists!$D$9,Lists!$D$9,IF(RepP!$J$3=$E840,RepP!$J$3,"")))</f>
        <v>Все проекты</v>
      </c>
    </row>
    <row r="841" spans="2:29" x14ac:dyDescent="0.3"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AC841" s="31" t="str">
        <f>IF(OR(RepP!$J$3="",RepP!$J$3=0,COUNTIF(Lists!$D:$D,RepP!$J$3)=0),Lists!$D$9,IF(RepP!$J$3=Lists!$D$9,Lists!$D$9,IF(RepP!$J$3=$E841,RepP!$J$3,"")))</f>
        <v>Все проекты</v>
      </c>
    </row>
    <row r="842" spans="2:29" x14ac:dyDescent="0.3"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AC842" s="31" t="str">
        <f>IF(OR(RepP!$J$3="",RepP!$J$3=0,COUNTIF(Lists!$D:$D,RepP!$J$3)=0),Lists!$D$9,IF(RepP!$J$3=Lists!$D$9,Lists!$D$9,IF(RepP!$J$3=$E842,RepP!$J$3,"")))</f>
        <v>Все проекты</v>
      </c>
    </row>
    <row r="843" spans="2:29" x14ac:dyDescent="0.3"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AC843" s="31" t="str">
        <f>IF(OR(RepP!$J$3="",RepP!$J$3=0,COUNTIF(Lists!$D:$D,RepP!$J$3)=0),Lists!$D$9,IF(RepP!$J$3=Lists!$D$9,Lists!$D$9,IF(RepP!$J$3=$E843,RepP!$J$3,"")))</f>
        <v>Все проекты</v>
      </c>
    </row>
    <row r="844" spans="2:29" x14ac:dyDescent="0.3"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AC844" s="31" t="str">
        <f>IF(OR(RepP!$J$3="",RepP!$J$3=0,COUNTIF(Lists!$D:$D,RepP!$J$3)=0),Lists!$D$9,IF(RepP!$J$3=Lists!$D$9,Lists!$D$9,IF(RepP!$J$3=$E844,RepP!$J$3,"")))</f>
        <v>Все проекты</v>
      </c>
    </row>
    <row r="845" spans="2:29" x14ac:dyDescent="0.3"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AC845" s="31" t="str">
        <f>IF(OR(RepP!$J$3="",RepP!$J$3=0,COUNTIF(Lists!$D:$D,RepP!$J$3)=0),Lists!$D$9,IF(RepP!$J$3=Lists!$D$9,Lists!$D$9,IF(RepP!$J$3=$E845,RepP!$J$3,"")))</f>
        <v>Все проекты</v>
      </c>
    </row>
    <row r="846" spans="2:29" x14ac:dyDescent="0.3"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AC846" s="31" t="str">
        <f>IF(OR(RepP!$J$3="",RepP!$J$3=0,COUNTIF(Lists!$D:$D,RepP!$J$3)=0),Lists!$D$9,IF(RepP!$J$3=Lists!$D$9,Lists!$D$9,IF(RepP!$J$3=$E846,RepP!$J$3,"")))</f>
        <v>Все проекты</v>
      </c>
    </row>
    <row r="847" spans="2:29" x14ac:dyDescent="0.3"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</row>
    <row r="848" spans="2:29" x14ac:dyDescent="0.3"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</row>
    <row r="849" spans="2:29" x14ac:dyDescent="0.3"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</row>
    <row r="850" spans="2:29" x14ac:dyDescent="0.3"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</row>
    <row r="851" spans="2:29" x14ac:dyDescent="0.3"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</row>
    <row r="852" spans="2:29" x14ac:dyDescent="0.3"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</row>
    <row r="853" spans="2:29" x14ac:dyDescent="0.3"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</row>
    <row r="854" spans="2:29" x14ac:dyDescent="0.3"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</row>
    <row r="855" spans="2:29" x14ac:dyDescent="0.3"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</row>
    <row r="856" spans="2:29" x14ac:dyDescent="0.3"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</row>
    <row r="857" spans="2:29" x14ac:dyDescent="0.3"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</row>
    <row r="858" spans="2:29" x14ac:dyDescent="0.3"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</row>
    <row r="859" spans="2:29" x14ac:dyDescent="0.3"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</row>
    <row r="860" spans="2:29" x14ac:dyDescent="0.3"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</row>
    <row r="861" spans="2:29" x14ac:dyDescent="0.3"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</row>
    <row r="862" spans="2:29" x14ac:dyDescent="0.3"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</row>
    <row r="863" spans="2:29" x14ac:dyDescent="0.3"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</row>
    <row r="864" spans="2:29" x14ac:dyDescent="0.3"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</row>
    <row r="865" spans="2:29" x14ac:dyDescent="0.3"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</row>
    <row r="866" spans="2:29" x14ac:dyDescent="0.3"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</row>
    <row r="867" spans="2:29" x14ac:dyDescent="0.3"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</row>
    <row r="868" spans="2:29" x14ac:dyDescent="0.3"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</row>
    <row r="869" spans="2:29" x14ac:dyDescent="0.3"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</row>
    <row r="870" spans="2:29" x14ac:dyDescent="0.3"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</row>
    <row r="871" spans="2:29" x14ac:dyDescent="0.3"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</row>
    <row r="872" spans="2:29" x14ac:dyDescent="0.3"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</row>
    <row r="873" spans="2:29" x14ac:dyDescent="0.3"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</row>
    <row r="874" spans="2:29" x14ac:dyDescent="0.3"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</row>
    <row r="875" spans="2:29" x14ac:dyDescent="0.3"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</row>
    <row r="876" spans="2:29" x14ac:dyDescent="0.3"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</row>
    <row r="877" spans="2:29" x14ac:dyDescent="0.3"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</row>
    <row r="878" spans="2:29" x14ac:dyDescent="0.3"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</row>
    <row r="879" spans="2:29" x14ac:dyDescent="0.3"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</row>
    <row r="880" spans="2:29" x14ac:dyDescent="0.3"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</row>
    <row r="881" spans="2:29" x14ac:dyDescent="0.3"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</row>
    <row r="882" spans="2:29" x14ac:dyDescent="0.3"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</row>
    <row r="883" spans="2:29" x14ac:dyDescent="0.3"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</row>
    <row r="884" spans="2:29" x14ac:dyDescent="0.3"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</row>
    <row r="885" spans="2:29" x14ac:dyDescent="0.3"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</row>
    <row r="886" spans="2:29" x14ac:dyDescent="0.3"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</row>
    <row r="887" spans="2:29" x14ac:dyDescent="0.3"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</row>
    <row r="888" spans="2:29" x14ac:dyDescent="0.3"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</row>
    <row r="889" spans="2:29" x14ac:dyDescent="0.3"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</row>
    <row r="890" spans="2:29" x14ac:dyDescent="0.3"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</row>
    <row r="891" spans="2:29" x14ac:dyDescent="0.3"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</row>
    <row r="892" spans="2:29" x14ac:dyDescent="0.3"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</row>
    <row r="893" spans="2:29" x14ac:dyDescent="0.3"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</row>
    <row r="894" spans="2:29" x14ac:dyDescent="0.3"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</row>
    <row r="895" spans="2:29" x14ac:dyDescent="0.3"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</row>
    <row r="896" spans="2:29" x14ac:dyDescent="0.3"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</row>
    <row r="897" spans="2:29" x14ac:dyDescent="0.3"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</row>
    <row r="898" spans="2:29" x14ac:dyDescent="0.3"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</row>
    <row r="899" spans="2:29" x14ac:dyDescent="0.3"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</row>
    <row r="900" spans="2:29" x14ac:dyDescent="0.3"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</row>
    <row r="901" spans="2:29" x14ac:dyDescent="0.3"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</row>
    <row r="902" spans="2:29" x14ac:dyDescent="0.3"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</row>
    <row r="903" spans="2:29" x14ac:dyDescent="0.3"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</row>
    <row r="904" spans="2:29" x14ac:dyDescent="0.3"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</row>
    <row r="905" spans="2:29" x14ac:dyDescent="0.3"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</row>
    <row r="906" spans="2:29" x14ac:dyDescent="0.3"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</row>
    <row r="907" spans="2:29" x14ac:dyDescent="0.3"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</row>
    <row r="908" spans="2:29" x14ac:dyDescent="0.3"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</row>
    <row r="909" spans="2:29" x14ac:dyDescent="0.3"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</row>
    <row r="910" spans="2:29" x14ac:dyDescent="0.3"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</row>
    <row r="911" spans="2:29" x14ac:dyDescent="0.3"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</row>
    <row r="912" spans="2:29" x14ac:dyDescent="0.3"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</row>
    <row r="913" spans="2:29" x14ac:dyDescent="0.3"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</row>
    <row r="914" spans="2:29" x14ac:dyDescent="0.3"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</row>
    <row r="915" spans="2:29" x14ac:dyDescent="0.3"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</row>
    <row r="916" spans="2:29" x14ac:dyDescent="0.3"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</row>
    <row r="917" spans="2:29" x14ac:dyDescent="0.3"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</row>
    <row r="918" spans="2:29" x14ac:dyDescent="0.3"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</row>
    <row r="919" spans="2:29" x14ac:dyDescent="0.3"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</row>
    <row r="920" spans="2:29" x14ac:dyDescent="0.3"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</row>
    <row r="921" spans="2:29" x14ac:dyDescent="0.3"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</row>
    <row r="922" spans="2:29" x14ac:dyDescent="0.3"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</row>
    <row r="923" spans="2:29" x14ac:dyDescent="0.3"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</row>
    <row r="924" spans="2:29" x14ac:dyDescent="0.3"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</row>
    <row r="925" spans="2:29" x14ac:dyDescent="0.3"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</row>
    <row r="926" spans="2:29" x14ac:dyDescent="0.3"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</row>
    <row r="927" spans="2:29" x14ac:dyDescent="0.3"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</row>
    <row r="928" spans="2:29" x14ac:dyDescent="0.3"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</row>
    <row r="929" spans="2:29" x14ac:dyDescent="0.3"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</row>
    <row r="930" spans="2:29" x14ac:dyDescent="0.3"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</row>
    <row r="931" spans="2:29" x14ac:dyDescent="0.3"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</row>
    <row r="932" spans="2:29" x14ac:dyDescent="0.3"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</row>
    <row r="933" spans="2:29" x14ac:dyDescent="0.3"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</row>
    <row r="934" spans="2:29" x14ac:dyDescent="0.3"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</row>
    <row r="935" spans="2:29" x14ac:dyDescent="0.3"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</row>
    <row r="936" spans="2:29" x14ac:dyDescent="0.3"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</row>
    <row r="937" spans="2:29" x14ac:dyDescent="0.3"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</row>
    <row r="938" spans="2:29" x14ac:dyDescent="0.3"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</row>
    <row r="939" spans="2:29" x14ac:dyDescent="0.3"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</row>
    <row r="940" spans="2:29" x14ac:dyDescent="0.3"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</row>
    <row r="941" spans="2:29" x14ac:dyDescent="0.3"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</row>
    <row r="942" spans="2:29" x14ac:dyDescent="0.3"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</row>
    <row r="943" spans="2:29" x14ac:dyDescent="0.3"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</row>
    <row r="944" spans="2:29" x14ac:dyDescent="0.3"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</row>
    <row r="945" spans="2:29" x14ac:dyDescent="0.3"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</row>
    <row r="946" spans="2:29" x14ac:dyDescent="0.3"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</row>
    <row r="947" spans="2:29" x14ac:dyDescent="0.3"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</row>
    <row r="948" spans="2:29" x14ac:dyDescent="0.3"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</row>
    <row r="949" spans="2:29" x14ac:dyDescent="0.3"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</row>
    <row r="950" spans="2:29" x14ac:dyDescent="0.3"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</row>
    <row r="951" spans="2:29" x14ac:dyDescent="0.3"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</row>
    <row r="952" spans="2:29" x14ac:dyDescent="0.3"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</row>
    <row r="953" spans="2:29" x14ac:dyDescent="0.3"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</row>
    <row r="954" spans="2:29" x14ac:dyDescent="0.3"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</row>
    <row r="955" spans="2:29" x14ac:dyDescent="0.3"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</row>
    <row r="956" spans="2:29" x14ac:dyDescent="0.3"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</row>
    <row r="957" spans="2:29" x14ac:dyDescent="0.3"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</row>
    <row r="958" spans="2:29" x14ac:dyDescent="0.3"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</row>
    <row r="959" spans="2:29" x14ac:dyDescent="0.3"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</row>
    <row r="960" spans="2:29" x14ac:dyDescent="0.3"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</row>
    <row r="961" spans="2:29" x14ac:dyDescent="0.3"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</row>
    <row r="962" spans="2:29" x14ac:dyDescent="0.3"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</row>
    <row r="963" spans="2:29" x14ac:dyDescent="0.3"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</row>
    <row r="964" spans="2:29" x14ac:dyDescent="0.3"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</row>
    <row r="965" spans="2:29" x14ac:dyDescent="0.3"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</row>
    <row r="966" spans="2:29" x14ac:dyDescent="0.3"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</row>
    <row r="967" spans="2:29" x14ac:dyDescent="0.3"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</row>
    <row r="968" spans="2:29" x14ac:dyDescent="0.3"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</row>
    <row r="969" spans="2:29" x14ac:dyDescent="0.3"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</row>
    <row r="970" spans="2:29" x14ac:dyDescent="0.3"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</row>
    <row r="971" spans="2:29" x14ac:dyDescent="0.3"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</row>
    <row r="972" spans="2:29" x14ac:dyDescent="0.3"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</row>
    <row r="973" spans="2:29" x14ac:dyDescent="0.3"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</row>
    <row r="974" spans="2:29" x14ac:dyDescent="0.3"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</row>
    <row r="975" spans="2:29" x14ac:dyDescent="0.3"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</row>
    <row r="976" spans="2:29" x14ac:dyDescent="0.3"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</row>
    <row r="977" spans="2:29" x14ac:dyDescent="0.3"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</row>
  </sheetData>
  <autoFilter ref="D1:AC977"/>
  <conditionalFormatting sqref="B2:B360 B788:B1048576">
    <cfRule type="cellIs" dxfId="887" priority="4" operator="notEqual">
      <formula>0</formula>
    </cfRule>
  </conditionalFormatting>
  <conditionalFormatting sqref="B361:B739">
    <cfRule type="cellIs" dxfId="886" priority="3" operator="notEqual">
      <formula>0</formula>
    </cfRule>
  </conditionalFormatting>
  <conditionalFormatting sqref="B740:B763">
    <cfRule type="cellIs" dxfId="885" priority="2" operator="notEqual">
      <formula>0</formula>
    </cfRule>
  </conditionalFormatting>
  <conditionalFormatting sqref="B764:B787">
    <cfRule type="cellIs" dxfId="884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1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U1" sqref="U1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9:29" x14ac:dyDescent="0.3"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9:29" x14ac:dyDescent="0.3"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9:29" x14ac:dyDescent="0.3"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9:29" x14ac:dyDescent="0.3"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9:29" x14ac:dyDescent="0.3"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9:29" x14ac:dyDescent="0.3"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9:29" x14ac:dyDescent="0.3"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9:29" x14ac:dyDescent="0.3"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9:29" x14ac:dyDescent="0.3"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9:29" x14ac:dyDescent="0.3"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9:29" x14ac:dyDescent="0.3"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9:29" x14ac:dyDescent="0.3"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9:29" x14ac:dyDescent="0.3"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9:29" x14ac:dyDescent="0.3"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9:29" x14ac:dyDescent="0.3"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9:29" x14ac:dyDescent="0.3"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9:29" x14ac:dyDescent="0.3"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9:29" x14ac:dyDescent="0.3"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9:29" x14ac:dyDescent="0.3"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9:29" x14ac:dyDescent="0.3"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9:29" x14ac:dyDescent="0.3"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9:29" x14ac:dyDescent="0.3"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9:29" x14ac:dyDescent="0.3"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9:29" x14ac:dyDescent="0.3"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9:29" x14ac:dyDescent="0.3"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9:29" x14ac:dyDescent="0.3"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9:29" x14ac:dyDescent="0.3"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9:29" x14ac:dyDescent="0.3"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9:29" x14ac:dyDescent="0.3"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9:29" x14ac:dyDescent="0.3"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9:29" x14ac:dyDescent="0.3"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9:29" x14ac:dyDescent="0.3"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9:29" x14ac:dyDescent="0.3"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9:29" x14ac:dyDescent="0.3"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9:29" x14ac:dyDescent="0.3"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9:29" x14ac:dyDescent="0.3"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9:29" x14ac:dyDescent="0.3"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9:29" x14ac:dyDescent="0.3"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9:29" x14ac:dyDescent="0.3"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9:29" x14ac:dyDescent="0.3"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9:29" x14ac:dyDescent="0.3"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9:29" x14ac:dyDescent="0.3"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9:29" x14ac:dyDescent="0.3"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9:29" x14ac:dyDescent="0.3"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9:29" x14ac:dyDescent="0.3"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9:29" x14ac:dyDescent="0.3"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9:29" x14ac:dyDescent="0.3"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9:29" x14ac:dyDescent="0.3"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9:29" x14ac:dyDescent="0.3"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9:29" x14ac:dyDescent="0.3"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9:29" x14ac:dyDescent="0.3"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9:29" x14ac:dyDescent="0.3"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9:29" x14ac:dyDescent="0.3"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9:29" x14ac:dyDescent="0.3"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9:29" x14ac:dyDescent="0.3"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9:29" x14ac:dyDescent="0.3"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9:29" x14ac:dyDescent="0.3"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9:29" x14ac:dyDescent="0.3"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9:29" x14ac:dyDescent="0.3"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9:29" x14ac:dyDescent="0.3"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9:29" x14ac:dyDescent="0.3"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9:29" x14ac:dyDescent="0.3"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9:29" x14ac:dyDescent="0.3"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9:29" x14ac:dyDescent="0.3"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9:29" x14ac:dyDescent="0.3"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9:29" x14ac:dyDescent="0.3"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9:29" x14ac:dyDescent="0.3"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9:29" x14ac:dyDescent="0.3"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9:29" x14ac:dyDescent="0.3"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9:29" x14ac:dyDescent="0.3"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9:29" x14ac:dyDescent="0.3"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9:29" x14ac:dyDescent="0.3"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9:29" x14ac:dyDescent="0.3"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9:29" x14ac:dyDescent="0.3"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9:29" x14ac:dyDescent="0.3"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9:29" x14ac:dyDescent="0.3"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9:29" x14ac:dyDescent="0.3"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9:29" x14ac:dyDescent="0.3"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9:29" x14ac:dyDescent="0.3"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9:29" x14ac:dyDescent="0.3"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9:29" x14ac:dyDescent="0.3"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9:29" x14ac:dyDescent="0.3"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9:29" x14ac:dyDescent="0.3"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9:29" x14ac:dyDescent="0.3"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9:29" x14ac:dyDescent="0.3"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9:29" x14ac:dyDescent="0.3"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9:29" x14ac:dyDescent="0.3"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9:29" x14ac:dyDescent="0.3"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9:29" x14ac:dyDescent="0.3"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9:29" x14ac:dyDescent="0.3"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9:29" x14ac:dyDescent="0.3"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9:29" x14ac:dyDescent="0.3"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9:29" x14ac:dyDescent="0.3"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9:29" x14ac:dyDescent="0.3"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9:29" x14ac:dyDescent="0.3"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9:29" x14ac:dyDescent="0.3"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9:29" x14ac:dyDescent="0.3"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9:29" x14ac:dyDescent="0.3"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9:29" x14ac:dyDescent="0.3"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9:29" x14ac:dyDescent="0.3"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9:29" x14ac:dyDescent="0.3"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9:29" x14ac:dyDescent="0.3"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9:29" x14ac:dyDescent="0.3"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9:29" x14ac:dyDescent="0.3"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9:29" x14ac:dyDescent="0.3"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9:29" x14ac:dyDescent="0.3"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9:29" x14ac:dyDescent="0.3"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9:29" x14ac:dyDescent="0.3"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9:29" x14ac:dyDescent="0.3"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9:29" x14ac:dyDescent="0.3"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9:29" x14ac:dyDescent="0.3"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9:29" x14ac:dyDescent="0.3"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9:29" x14ac:dyDescent="0.3"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9:29" x14ac:dyDescent="0.3">
      <c r="AC418" s="31" t="str">
        <f>IF(OR(RepP!$J$3="",RepP!$J$3=0,COUNTIF(Lists!$D:$D,RepP!$J$3)=0),Lists!$D$9,IF(RepP!$J$3=Lists!$D$9,Lists!$D$9,IF(RepP!$J$3=$E418,RepP!$J$3,"")))</f>
        <v>Все проекты</v>
      </c>
    </row>
  </sheetData>
  <conditionalFormatting sqref="A2 Y2:AB2 C2:W2">
    <cfRule type="cellIs" dxfId="883" priority="5" operator="notEqual">
      <formula>0</formula>
    </cfRule>
  </conditionalFormatting>
  <conditionalFormatting sqref="X2">
    <cfRule type="cellIs" dxfId="882" priority="4" operator="notEqual">
      <formula>0</formula>
    </cfRule>
  </conditionalFormatting>
  <conditionalFormatting sqref="B2:B1048576">
    <cfRule type="cellIs" dxfId="88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741"/>
  <sheetViews>
    <sheetView showGridLines="0" tabSelected="1" workbookViewId="0">
      <pane xSplit="20" ySplit="8" topLeftCell="U633" activePane="bottomRight" state="frozen"/>
      <selection pane="topRight" activeCell="U1" sqref="U1"/>
      <selection pane="bottomLeft" activeCell="A9" sqref="A9"/>
      <selection pane="bottomRight" activeCell="H710" sqref="H710:AC710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IFERROR(SUM(Q9:Q100136),1)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IF(ABS(S13-S53)&lt;0.001,0,ABS(S13-S53))</f>
        <v>0</v>
      </c>
      <c r="V11" s="1">
        <f t="shared" ref="V11:BE11" si="54">IF(ABS(V13-V53)&lt;0.001,0,ABS(V13-V53))</f>
        <v>0</v>
      </c>
      <c r="W11" s="1">
        <f ca="1">IF(ABS(W13-W53)&lt;0.001,0,ABS(W13-W53))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S15+S17+S25+S35+S42+S47</f>
        <v>0</v>
      </c>
      <c r="V13" s="1">
        <f>V15+V17+V19+V21+V25+V35+V42+V47</f>
        <v>0</v>
      </c>
      <c r="W13" s="1">
        <f t="shared" ref="W13:BE13" ca="1" si="55">W15+W17+W19+W21+W25+W35+W42+W47</f>
        <v>125485567.86737774</v>
      </c>
      <c r="X13" s="1">
        <f t="shared" ca="1" si="55"/>
        <v>96305845.600515097</v>
      </c>
      <c r="Y13" s="1">
        <f t="shared" ca="1" si="55"/>
        <v>91132791.096737802</v>
      </c>
      <c r="Z13" s="1">
        <f t="shared" ca="1" si="55"/>
        <v>86558879.435655981</v>
      </c>
      <c r="AA13" s="1">
        <f t="shared" ca="1" si="55"/>
        <v>94181944.268182933</v>
      </c>
      <c r="AB13" s="1">
        <f t="shared" ca="1" si="55"/>
        <v>120566161.83038712</v>
      </c>
      <c r="AC13" s="1">
        <f t="shared" ca="1" si="55"/>
        <v>122954512.75534435</v>
      </c>
      <c r="AD13" s="1">
        <f t="shared" ca="1" si="55"/>
        <v>135807702.47011364</v>
      </c>
      <c r="AE13" s="1">
        <f t="shared" ca="1" si="55"/>
        <v>144021131.80786753</v>
      </c>
      <c r="AF13" s="1">
        <f t="shared" ca="1" si="55"/>
        <v>140329172.25673249</v>
      </c>
      <c r="AG13" s="1">
        <f t="shared" ca="1" si="55"/>
        <v>138662972.81781372</v>
      </c>
      <c r="AH13" s="1">
        <f t="shared" ca="1" si="55"/>
        <v>137350940.04556164</v>
      </c>
      <c r="AI13" s="1">
        <f t="shared" ca="1" si="55"/>
        <v>136038907.27330953</v>
      </c>
      <c r="AJ13" s="1">
        <f t="shared" ca="1" si="55"/>
        <v>134435207.83439076</v>
      </c>
      <c r="AK13" s="1">
        <f t="shared" ca="1" si="55"/>
        <v>133123175.06213865</v>
      </c>
      <c r="AL13" s="1">
        <f t="shared" ca="1" si="55"/>
        <v>131811142.28988655</v>
      </c>
      <c r="AM13" s="1">
        <f t="shared" ca="1" si="55"/>
        <v>130269942.85096778</v>
      </c>
      <c r="AN13" s="1">
        <f t="shared" ca="1" si="55"/>
        <v>128957910.07871565</v>
      </c>
      <c r="AO13" s="1">
        <f t="shared" ca="1" si="55"/>
        <v>126742177.8675448</v>
      </c>
      <c r="AP13" s="1">
        <f t="shared" ca="1" si="55"/>
        <v>125263478.42862602</v>
      </c>
      <c r="AQ13" s="1">
        <f t="shared" ca="1" si="55"/>
        <v>123951445.65637392</v>
      </c>
      <c r="AR13" s="1">
        <f t="shared" ca="1" si="55"/>
        <v>122639412.88412181</v>
      </c>
      <c r="AS13" s="1">
        <f t="shared" ca="1" si="55"/>
        <v>121223213.44520304</v>
      </c>
      <c r="AT13" s="1">
        <f t="shared" ca="1" si="55"/>
        <v>119911180.67295095</v>
      </c>
      <c r="AU13" s="1">
        <f t="shared" ca="1" si="55"/>
        <v>118599147.90069884</v>
      </c>
      <c r="AV13" s="1">
        <f t="shared" ca="1" si="55"/>
        <v>117245448.46178007</v>
      </c>
      <c r="AW13" s="1">
        <f t="shared" ca="1" si="55"/>
        <v>116341749.0228613</v>
      </c>
      <c r="AX13" s="1">
        <f t="shared" ca="1" si="55"/>
        <v>115438049.58394252</v>
      </c>
      <c r="AY13" s="1">
        <f t="shared" ca="1" si="55"/>
        <v>114534350.14502375</v>
      </c>
      <c r="AZ13" s="1">
        <f t="shared" ca="1" si="55"/>
        <v>113630650.70610498</v>
      </c>
      <c r="BA13" s="1">
        <f t="shared" ca="1" si="55"/>
        <v>112726951.26718621</v>
      </c>
      <c r="BB13" s="1">
        <f t="shared" ca="1" si="55"/>
        <v>111823251.82826744</v>
      </c>
      <c r="BC13" s="1">
        <f t="shared" ca="1" si="55"/>
        <v>110919552.38934866</v>
      </c>
      <c r="BD13" s="1">
        <f t="shared" ca="1" si="55"/>
        <v>110015852.95042989</v>
      </c>
      <c r="BE13" s="1">
        <f t="shared" ca="1" si="55"/>
        <v>109112153.51151112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IF(V$5=1,$S15,U667)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6831164.5233193841</v>
      </c>
      <c r="Z15" s="1">
        <f t="shared" ca="1" si="56"/>
        <v>251120.95617240481</v>
      </c>
      <c r="AA15" s="1">
        <f t="shared" ca="1" si="56"/>
        <v>22145458.045910738</v>
      </c>
      <c r="AB15" s="1">
        <f t="shared" ca="1" si="56"/>
        <v>43805246.711949617</v>
      </c>
      <c r="AC15" s="1">
        <f t="shared" ca="1" si="56"/>
        <v>52353784.523998179</v>
      </c>
      <c r="AD15" s="1">
        <f t="shared" ca="1" si="56"/>
        <v>48127340.344352908</v>
      </c>
      <c r="AE15" s="1">
        <f t="shared" ca="1" si="56"/>
        <v>44316135.787692219</v>
      </c>
      <c r="AF15" s="1">
        <f t="shared" ca="1" si="56"/>
        <v>41519542.342142642</v>
      </c>
      <c r="AG15" s="1">
        <f t="shared" ca="1" si="56"/>
        <v>40773709.008809306</v>
      </c>
      <c r="AH15" s="1">
        <f t="shared" ca="1" si="56"/>
        <v>40357042.342142642</v>
      </c>
      <c r="AI15" s="1">
        <f t="shared" ca="1" si="56"/>
        <v>39940375.675475977</v>
      </c>
      <c r="AJ15" s="1">
        <f t="shared" ca="1" si="56"/>
        <v>39257042.342142642</v>
      </c>
      <c r="AK15" s="1">
        <f t="shared" ca="1" si="56"/>
        <v>38840375.675475977</v>
      </c>
      <c r="AL15" s="1">
        <f t="shared" ca="1" si="56"/>
        <v>38423709.008809313</v>
      </c>
      <c r="AM15" s="1">
        <f t="shared" ca="1" si="56"/>
        <v>37802875.675475977</v>
      </c>
      <c r="AN15" s="1">
        <f t="shared" ca="1" si="56"/>
        <v>37386209.008809313</v>
      </c>
      <c r="AO15" s="1">
        <f t="shared" ca="1" si="56"/>
        <v>36969542.342142649</v>
      </c>
      <c r="AP15" s="1">
        <f t="shared" ca="1" si="56"/>
        <v>36411209.008809313</v>
      </c>
      <c r="AQ15" s="1">
        <f t="shared" ca="1" si="56"/>
        <v>35994542.342142649</v>
      </c>
      <c r="AR15" s="1">
        <f t="shared" ca="1" si="56"/>
        <v>35577875.675475985</v>
      </c>
      <c r="AS15" s="1">
        <f t="shared" ca="1" si="56"/>
        <v>35082042.342142649</v>
      </c>
      <c r="AT15" s="1">
        <f t="shared" ca="1" si="56"/>
        <v>34665375.675475985</v>
      </c>
      <c r="AU15" s="1">
        <f t="shared" ca="1" si="56"/>
        <v>34248709.008809321</v>
      </c>
      <c r="AV15" s="1">
        <f t="shared" ca="1" si="56"/>
        <v>33815375.675475985</v>
      </c>
      <c r="AW15" s="1">
        <f t="shared" ca="1" si="56"/>
        <v>34815375.675475985</v>
      </c>
      <c r="AX15" s="1">
        <f t="shared" ca="1" si="56"/>
        <v>34815375.675475985</v>
      </c>
      <c r="AY15" s="1">
        <f t="shared" ca="1" si="56"/>
        <v>34815375.675475985</v>
      </c>
      <c r="AZ15" s="1">
        <f t="shared" ca="1" si="56"/>
        <v>34815375.675475985</v>
      </c>
      <c r="BA15" s="1">
        <f t="shared" ca="1" si="56"/>
        <v>34815375.675475985</v>
      </c>
      <c r="BB15" s="1">
        <f t="shared" ca="1" si="56"/>
        <v>34815375.675475985</v>
      </c>
      <c r="BC15" s="1">
        <f t="shared" ca="1" si="56"/>
        <v>34815375.675475985</v>
      </c>
      <c r="BD15" s="1">
        <f t="shared" ca="1" si="56"/>
        <v>34815375.675475985</v>
      </c>
      <c r="BE15" s="1">
        <f t="shared" ca="1" si="56"/>
        <v>34815375.675475985</v>
      </c>
    </row>
    <row r="17" spans="2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IF(V$5=1,$S17,U669)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2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IF(V$5=1,$S19,U671)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2:57" x14ac:dyDescent="0.3">
      <c r="B21" s="1">
        <f>ROW(Items!$A$254)</f>
        <v>254</v>
      </c>
      <c r="H21" s="13" t="str">
        <f ca="1">INDIRECT($B$1&amp;Items!E$2&amp;$B21)</f>
        <v>Финансовые вложения</v>
      </c>
      <c r="I21" s="13" t="str">
        <f ca="1">IF(INDIRECT($B$1&amp;Items!F$2&amp;$B21)="",H21,INDIRECT($B$1&amp;Items!F$2&amp;$B21))</f>
        <v>Финансовые вложения</v>
      </c>
      <c r="J21" s="1" t="str">
        <f ca="1">IF(INDIRECT($B$1&amp;Items!G$2&amp;$B21)="",IF(H21&lt;&gt;I21,"  "&amp;I21,I21),"    "&amp;INDIRECT($B$1&amp;Items!G$2&amp;$B21))</f>
        <v>Финансовые вложения</v>
      </c>
      <c r="S21" s="1">
        <f>SUM(S22:S24)</f>
        <v>0</v>
      </c>
      <c r="V21" s="1">
        <f>SUM(V22:V24)</f>
        <v>0</v>
      </c>
      <c r="W21" s="1">
        <f t="shared" ref="W21:BE21" ca="1" si="59">SUM(W22:W24)</f>
        <v>0</v>
      </c>
      <c r="X21" s="1">
        <f t="shared" ca="1" si="59"/>
        <v>0</v>
      </c>
      <c r="Y21" s="1">
        <f t="shared" ca="1" si="59"/>
        <v>1008333.3333333334</v>
      </c>
      <c r="Z21" s="1">
        <f t="shared" ca="1" si="59"/>
        <v>1016666.6666666666</v>
      </c>
      <c r="AA21" s="1">
        <f t="shared" ca="1" si="59"/>
        <v>1000000</v>
      </c>
      <c r="AB21" s="1">
        <f t="shared" ca="1" si="59"/>
        <v>1008333.3333333334</v>
      </c>
      <c r="AC21" s="1">
        <f t="shared" ca="1" si="59"/>
        <v>1016666.6666666666</v>
      </c>
      <c r="AD21" s="1">
        <f t="shared" ca="1" si="59"/>
        <v>1000000</v>
      </c>
      <c r="AE21" s="1">
        <f t="shared" ca="1" si="59"/>
        <v>1008333.3333333334</v>
      </c>
      <c r="AF21" s="1">
        <f t="shared" ca="1" si="59"/>
        <v>1016666.6666666666</v>
      </c>
      <c r="AG21" s="1">
        <f t="shared" ca="1" si="59"/>
        <v>1000000</v>
      </c>
      <c r="AH21" s="1">
        <f t="shared" ca="1" si="59"/>
        <v>1008333.3333333334</v>
      </c>
      <c r="AI21" s="1">
        <f t="shared" ca="1" si="59"/>
        <v>1016666.6666666666</v>
      </c>
      <c r="AJ21" s="1">
        <f t="shared" ca="1" si="59"/>
        <v>1000000</v>
      </c>
      <c r="AK21" s="1">
        <f t="shared" ca="1" si="59"/>
        <v>1008333.3333333334</v>
      </c>
      <c r="AL21" s="1">
        <f t="shared" ca="1" si="59"/>
        <v>1016666.6666666666</v>
      </c>
      <c r="AM21" s="1">
        <f t="shared" ca="1" si="59"/>
        <v>1000000</v>
      </c>
      <c r="AN21" s="1">
        <f t="shared" ca="1" si="59"/>
        <v>1008333.3333333334</v>
      </c>
      <c r="AO21" s="1">
        <f t="shared" ca="1" si="59"/>
        <v>1016666.6666666666</v>
      </c>
      <c r="AP21" s="1">
        <f t="shared" ca="1" si="59"/>
        <v>1000000</v>
      </c>
      <c r="AQ21" s="1">
        <f t="shared" ca="1" si="59"/>
        <v>1008333.3333333334</v>
      </c>
      <c r="AR21" s="1">
        <f t="shared" ca="1" si="59"/>
        <v>1016666.6666666666</v>
      </c>
      <c r="AS21" s="1">
        <f t="shared" ca="1" si="59"/>
        <v>1000000</v>
      </c>
      <c r="AT21" s="1">
        <f t="shared" ca="1" si="59"/>
        <v>1008333.3333333334</v>
      </c>
      <c r="AU21" s="1">
        <f t="shared" ca="1" si="59"/>
        <v>1016666.6666666666</v>
      </c>
      <c r="AV21" s="1">
        <f t="shared" ca="1" si="59"/>
        <v>1000000</v>
      </c>
      <c r="AW21" s="1">
        <f t="shared" ca="1" si="59"/>
        <v>0</v>
      </c>
      <c r="AX21" s="1">
        <f t="shared" ca="1" si="59"/>
        <v>0</v>
      </c>
      <c r="AY21" s="1">
        <f t="shared" ca="1" si="59"/>
        <v>0</v>
      </c>
      <c r="AZ21" s="1">
        <f t="shared" ca="1" si="59"/>
        <v>0</v>
      </c>
      <c r="BA21" s="1">
        <f t="shared" ca="1" si="59"/>
        <v>0</v>
      </c>
      <c r="BB21" s="1">
        <f t="shared" ca="1" si="59"/>
        <v>0</v>
      </c>
      <c r="BC21" s="1">
        <f t="shared" ca="1" si="59"/>
        <v>0</v>
      </c>
      <c r="BD21" s="1">
        <f t="shared" ca="1" si="59"/>
        <v>0</v>
      </c>
      <c r="BE21" s="1">
        <f t="shared" ca="1" si="59"/>
        <v>0</v>
      </c>
    </row>
    <row r="22" spans="2:57" x14ac:dyDescent="0.3">
      <c r="B22" s="1">
        <f>MAX(B21:B$21)+1</f>
        <v>255</v>
      </c>
      <c r="H22" s="13" t="str">
        <f ca="1">INDIRECT($B$1&amp;Items!E$2&amp;$B22)</f>
        <v>Финансовые вложения</v>
      </c>
      <c r="I22" s="13" t="str">
        <f ca="1">IF(INDIRECT($B$1&amp;Items!F$2&amp;$B22)="",H22,INDIRECT($B$1&amp;Items!F$2&amp;$B22))</f>
        <v>Депозиты и прочее</v>
      </c>
      <c r="J22" s="1" t="str">
        <f ca="1">IF(INDIRECT($B$1&amp;Items!G$2&amp;$B22)="",IF(H22&lt;&gt;I22,"  "&amp;I22,I22),"    "&amp;INDIRECT($B$1&amp;Items!G$2&amp;$B22))</f>
        <v xml:space="preserve">  Депозиты и прочее</v>
      </c>
      <c r="S22" s="3">
        <v>0</v>
      </c>
      <c r="V22" s="1">
        <f>IF(V$5=1,$S22,U674)</f>
        <v>0</v>
      </c>
      <c r="W22" s="1">
        <f ca="1">IF(W$5=1,$S22,V674)</f>
        <v>0</v>
      </c>
      <c r="X22" s="1">
        <f ca="1">IF(X$5=1,$S22,W674)</f>
        <v>0</v>
      </c>
      <c r="Y22" s="1">
        <f ca="1">IF(Y$5=1,$S22,X674)</f>
        <v>1000000</v>
      </c>
      <c r="Z22" s="1">
        <f ca="1">IF(Z$5=1,$S22,Y674)</f>
        <v>1000000</v>
      </c>
      <c r="AA22" s="1">
        <f ca="1">IF(AA$5=1,$S22,Z674)</f>
        <v>1000000</v>
      </c>
      <c r="AB22" s="1">
        <f ca="1">IF(AB$5=1,$S22,AA674)</f>
        <v>1000000</v>
      </c>
      <c r="AC22" s="1">
        <f ca="1">IF(AC$5=1,$S22,AB674)</f>
        <v>1000000</v>
      </c>
      <c r="AD22" s="1">
        <f ca="1">IF(AD$5=1,$S22,AC674)</f>
        <v>1000000</v>
      </c>
      <c r="AE22" s="1">
        <f ca="1">IF(AE$5=1,$S22,AD674)</f>
        <v>1000000</v>
      </c>
      <c r="AF22" s="1">
        <f ca="1">IF(AF$5=1,$S22,AE674)</f>
        <v>1000000</v>
      </c>
      <c r="AG22" s="1">
        <f ca="1">IF(AG$5=1,$S22,AF674)</f>
        <v>1000000</v>
      </c>
      <c r="AH22" s="1">
        <f ca="1">IF(AH$5=1,$S22,AG674)</f>
        <v>1000000</v>
      </c>
      <c r="AI22" s="1">
        <f ca="1">IF(AI$5=1,$S22,AH674)</f>
        <v>1000000</v>
      </c>
      <c r="AJ22" s="1">
        <f ca="1">IF(AJ$5=1,$S22,AI674)</f>
        <v>1000000</v>
      </c>
      <c r="AK22" s="1">
        <f ca="1">IF(AK$5=1,$S22,AJ674)</f>
        <v>1000000</v>
      </c>
      <c r="AL22" s="1">
        <f ca="1">IF(AL$5=1,$S22,AK674)</f>
        <v>1000000</v>
      </c>
      <c r="AM22" s="1">
        <f ca="1">IF(AM$5=1,$S22,AL674)</f>
        <v>1000000</v>
      </c>
      <c r="AN22" s="1">
        <f ca="1">IF(AN$5=1,$S22,AM674)</f>
        <v>1000000</v>
      </c>
      <c r="AO22" s="1">
        <f ca="1">IF(AO$5=1,$S22,AN674)</f>
        <v>1000000</v>
      </c>
      <c r="AP22" s="1">
        <f ca="1">IF(AP$5=1,$S22,AO674)</f>
        <v>1000000</v>
      </c>
      <c r="AQ22" s="1">
        <f ca="1">IF(AQ$5=1,$S22,AP674)</f>
        <v>1000000</v>
      </c>
      <c r="AR22" s="1">
        <f ca="1">IF(AR$5=1,$S22,AQ674)</f>
        <v>1000000</v>
      </c>
      <c r="AS22" s="1">
        <f ca="1">IF(AS$5=1,$S22,AR674)</f>
        <v>1000000</v>
      </c>
      <c r="AT22" s="1">
        <f ca="1">IF(AT$5=1,$S22,AS674)</f>
        <v>1000000</v>
      </c>
      <c r="AU22" s="1">
        <f ca="1">IF(AU$5=1,$S22,AT674)</f>
        <v>1000000</v>
      </c>
      <c r="AV22" s="1">
        <f ca="1">IF(AV$5=1,$S22,AU674)</f>
        <v>1000000</v>
      </c>
      <c r="AW22" s="1">
        <f ca="1">IF(AW$5=1,$S22,AV674)</f>
        <v>0</v>
      </c>
      <c r="AX22" s="1">
        <f ca="1">IF(AX$5=1,$S22,AW674)</f>
        <v>0</v>
      </c>
      <c r="AY22" s="1">
        <f ca="1">IF(AY$5=1,$S22,AX674)</f>
        <v>0</v>
      </c>
      <c r="AZ22" s="1">
        <f ca="1">IF(AZ$5=1,$S22,AY674)</f>
        <v>0</v>
      </c>
      <c r="BA22" s="1">
        <f ca="1">IF(BA$5=1,$S22,AZ674)</f>
        <v>0</v>
      </c>
      <c r="BB22" s="1">
        <f ca="1">IF(BB$5=1,$S22,BA674)</f>
        <v>0</v>
      </c>
      <c r="BC22" s="1">
        <f ca="1">IF(BC$5=1,$S22,BB674)</f>
        <v>0</v>
      </c>
      <c r="BD22" s="1">
        <f ca="1">IF(BD$5=1,$S22,BC674)</f>
        <v>0</v>
      </c>
      <c r="BE22" s="1">
        <f ca="1">IF(BE$5=1,$S22,BD674)</f>
        <v>0</v>
      </c>
    </row>
    <row r="23" spans="2:57" x14ac:dyDescent="0.3">
      <c r="B23" s="1">
        <f>MAX(B$21:B22)+1</f>
        <v>256</v>
      </c>
      <c r="H23" s="13" t="str">
        <f ca="1">INDIRECT($B$1&amp;Items!E$2&amp;$B23)</f>
        <v>Финансовые вложения</v>
      </c>
      <c r="I23" s="13" t="str">
        <f ca="1">IF(INDIRECT($B$1&amp;Items!F$2&amp;$B23)="",H23,INDIRECT($B$1&amp;Items!F$2&amp;$B23))</f>
        <v>Деб.задолженность по %% по депозитам и т.п.</v>
      </c>
      <c r="J23" s="1" t="str">
        <f ca="1">IF(INDIRECT($B$1&amp;Items!G$2&amp;$B23)="",IF(H23&lt;&gt;I23,"  "&amp;I23,I23),"    "&amp;INDIRECT($B$1&amp;Items!G$2&amp;$B23))</f>
        <v xml:space="preserve">  Деб.задолженность по %% по депозитам и т.п.</v>
      </c>
      <c r="S23" s="3">
        <v>0</v>
      </c>
      <c r="V23" s="1">
        <f>IF(V$5=1,$S23,U675)</f>
        <v>0</v>
      </c>
      <c r="W23" s="1">
        <f ca="1">IF(W$5=1,$S23,V675)</f>
        <v>0</v>
      </c>
      <c r="X23" s="1">
        <f ca="1">IF(X$5=1,$S23,W675)</f>
        <v>0</v>
      </c>
      <c r="Y23" s="1">
        <f ca="1">IF(Y$5=1,$S23,X675)</f>
        <v>8333.3333333333339</v>
      </c>
      <c r="Z23" s="1">
        <f ca="1">IF(Z$5=1,$S23,Y675)</f>
        <v>16666.666666666668</v>
      </c>
      <c r="AA23" s="1">
        <f ca="1">IF(AA$5=1,$S23,Z675)</f>
        <v>0</v>
      </c>
      <c r="AB23" s="1">
        <f ca="1">IF(AB$5=1,$S23,AA675)</f>
        <v>8333.3333333333339</v>
      </c>
      <c r="AC23" s="1">
        <f ca="1">IF(AC$5=1,$S23,AB675)</f>
        <v>16666.666666666668</v>
      </c>
      <c r="AD23" s="1">
        <f ca="1">IF(AD$5=1,$S23,AC675)</f>
        <v>0</v>
      </c>
      <c r="AE23" s="1">
        <f ca="1">IF(AE$5=1,$S23,AD675)</f>
        <v>8333.3333333333339</v>
      </c>
      <c r="AF23" s="1">
        <f ca="1">IF(AF$5=1,$S23,AE675)</f>
        <v>16666.666666666668</v>
      </c>
      <c r="AG23" s="1">
        <f ca="1">IF(AG$5=1,$S23,AF675)</f>
        <v>0</v>
      </c>
      <c r="AH23" s="1">
        <f ca="1">IF(AH$5=1,$S23,AG675)</f>
        <v>8333.3333333333339</v>
      </c>
      <c r="AI23" s="1">
        <f ca="1">IF(AI$5=1,$S23,AH675)</f>
        <v>16666.666666666668</v>
      </c>
      <c r="AJ23" s="1">
        <f ca="1">IF(AJ$5=1,$S23,AI675)</f>
        <v>0</v>
      </c>
      <c r="AK23" s="1">
        <f ca="1">IF(AK$5=1,$S23,AJ675)</f>
        <v>8333.3333333333339</v>
      </c>
      <c r="AL23" s="1">
        <f ca="1">IF(AL$5=1,$S23,AK675)</f>
        <v>16666.666666666668</v>
      </c>
      <c r="AM23" s="1">
        <f ca="1">IF(AM$5=1,$S23,AL675)</f>
        <v>0</v>
      </c>
      <c r="AN23" s="1">
        <f ca="1">IF(AN$5=1,$S23,AM675)</f>
        <v>8333.3333333333339</v>
      </c>
      <c r="AO23" s="1">
        <f ca="1">IF(AO$5=1,$S23,AN675)</f>
        <v>16666.666666666668</v>
      </c>
      <c r="AP23" s="1">
        <f ca="1">IF(AP$5=1,$S23,AO675)</f>
        <v>0</v>
      </c>
      <c r="AQ23" s="1">
        <f ca="1">IF(AQ$5=1,$S23,AP675)</f>
        <v>8333.3333333333339</v>
      </c>
      <c r="AR23" s="1">
        <f ca="1">IF(AR$5=1,$S23,AQ675)</f>
        <v>16666.666666666668</v>
      </c>
      <c r="AS23" s="1">
        <f ca="1">IF(AS$5=1,$S23,AR675)</f>
        <v>0</v>
      </c>
      <c r="AT23" s="1">
        <f ca="1">IF(AT$5=1,$S23,AS675)</f>
        <v>8333.3333333333339</v>
      </c>
      <c r="AU23" s="1">
        <f ca="1">IF(AU$5=1,$S23,AT675)</f>
        <v>16666.666666666668</v>
      </c>
      <c r="AV23" s="1">
        <f ca="1">IF(AV$5=1,$S23,AU675)</f>
        <v>0</v>
      </c>
      <c r="AW23" s="1">
        <f ca="1">IF(AW$5=1,$S23,AV675)</f>
        <v>0</v>
      </c>
      <c r="AX23" s="1">
        <f ca="1">IF(AX$5=1,$S23,AW675)</f>
        <v>0</v>
      </c>
      <c r="AY23" s="1">
        <f ca="1">IF(AY$5=1,$S23,AX675)</f>
        <v>0</v>
      </c>
      <c r="AZ23" s="1">
        <f ca="1">IF(AZ$5=1,$S23,AY675)</f>
        <v>0</v>
      </c>
      <c r="BA23" s="1">
        <f ca="1">IF(BA$5=1,$S23,AZ675)</f>
        <v>0</v>
      </c>
      <c r="BB23" s="1">
        <f ca="1">IF(BB$5=1,$S23,BA675)</f>
        <v>0</v>
      </c>
      <c r="BC23" s="1">
        <f ca="1">IF(BC$5=1,$S23,BB675)</f>
        <v>0</v>
      </c>
      <c r="BD23" s="1">
        <f ca="1">IF(BD$5=1,$S23,BC675)</f>
        <v>0</v>
      </c>
      <c r="BE23" s="1">
        <f ca="1">IF(BE$5=1,$S23,BD675)</f>
        <v>0</v>
      </c>
    </row>
    <row r="25" spans="2:57" x14ac:dyDescent="0.3">
      <c r="B25" s="1">
        <f>ROW(Items!$A$9)</f>
        <v>9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Дебиторская задолженность</v>
      </c>
      <c r="J25" s="1" t="str">
        <f ca="1">IF(INDIRECT($B$1&amp;Items!G$2&amp;$B25)="",IF(H25&lt;&gt;I25,"  "&amp;I25,I25),"    "&amp;INDIRECT($B$1&amp;Items!G$2&amp;$B25))</f>
        <v>Дебиторская задолженность</v>
      </c>
      <c r="S25" s="1">
        <f>S26+S30</f>
        <v>0</v>
      </c>
      <c r="V25" s="1">
        <f t="shared" ref="V25:BE25" si="60">IF(V$5=1,$S25,U677)</f>
        <v>0</v>
      </c>
      <c r="W25" s="1">
        <f t="shared" ca="1" si="60"/>
        <v>0</v>
      </c>
      <c r="X25" s="1">
        <f t="shared" ca="1" si="60"/>
        <v>0</v>
      </c>
      <c r="Y25" s="1">
        <f t="shared" ca="1" si="60"/>
        <v>-5892353.6089953966</v>
      </c>
      <c r="Z25" s="1">
        <f t="shared" ca="1" si="60"/>
        <v>-11784707.217990793</v>
      </c>
      <c r="AA25" s="1">
        <f t="shared" ca="1" si="60"/>
        <v>-16847897.295181446</v>
      </c>
      <c r="AB25" s="1">
        <f t="shared" ca="1" si="60"/>
        <v>19264820.781505909</v>
      </c>
      <c r="AC25" s="1">
        <f t="shared" ca="1" si="60"/>
        <v>14000000.000000004</v>
      </c>
      <c r="AD25" s="1">
        <f t="shared" ca="1" si="60"/>
        <v>32000000.000000004</v>
      </c>
      <c r="AE25" s="1">
        <f t="shared" ca="1" si="60"/>
        <v>44920000</v>
      </c>
      <c r="AF25" s="1">
        <f t="shared" ca="1" si="60"/>
        <v>44920000</v>
      </c>
      <c r="AG25" s="1">
        <f t="shared" ca="1" si="60"/>
        <v>44920000</v>
      </c>
      <c r="AH25" s="1">
        <f t="shared" ca="1" si="60"/>
        <v>44920000</v>
      </c>
      <c r="AI25" s="1">
        <f t="shared" ca="1" si="60"/>
        <v>44920000</v>
      </c>
      <c r="AJ25" s="1">
        <f t="shared" ca="1" si="60"/>
        <v>44920000</v>
      </c>
      <c r="AK25" s="1">
        <f t="shared" ca="1" si="60"/>
        <v>44920000</v>
      </c>
      <c r="AL25" s="1">
        <f t="shared" ca="1" si="60"/>
        <v>44920000</v>
      </c>
      <c r="AM25" s="1">
        <f t="shared" ca="1" si="60"/>
        <v>44920000</v>
      </c>
      <c r="AN25" s="1">
        <f t="shared" ca="1" si="60"/>
        <v>44920000</v>
      </c>
      <c r="AO25" s="1">
        <f t="shared" ca="1" si="60"/>
        <v>44920000</v>
      </c>
      <c r="AP25" s="1">
        <f t="shared" ca="1" si="60"/>
        <v>44920000</v>
      </c>
      <c r="AQ25" s="1">
        <f t="shared" ca="1" si="60"/>
        <v>44920000</v>
      </c>
      <c r="AR25" s="1">
        <f t="shared" ca="1" si="60"/>
        <v>44920000</v>
      </c>
      <c r="AS25" s="1">
        <f t="shared" ca="1" si="60"/>
        <v>44920000</v>
      </c>
      <c r="AT25" s="1">
        <f t="shared" ca="1" si="60"/>
        <v>44920000</v>
      </c>
      <c r="AU25" s="1">
        <f t="shared" ca="1" si="60"/>
        <v>44920000</v>
      </c>
      <c r="AV25" s="1">
        <f t="shared" ca="1" si="60"/>
        <v>44920000</v>
      </c>
      <c r="AW25" s="1">
        <f t="shared" ca="1" si="60"/>
        <v>44920000</v>
      </c>
      <c r="AX25" s="1">
        <f t="shared" ca="1" si="60"/>
        <v>44920000</v>
      </c>
      <c r="AY25" s="1">
        <f t="shared" ca="1" si="60"/>
        <v>44920000</v>
      </c>
      <c r="AZ25" s="1">
        <f t="shared" ca="1" si="60"/>
        <v>44920000</v>
      </c>
      <c r="BA25" s="1">
        <f t="shared" ca="1" si="60"/>
        <v>44920000</v>
      </c>
      <c r="BB25" s="1">
        <f t="shared" ca="1" si="60"/>
        <v>44920000</v>
      </c>
      <c r="BC25" s="1">
        <f t="shared" ca="1" si="60"/>
        <v>44920000</v>
      </c>
      <c r="BD25" s="1">
        <f t="shared" ca="1" si="60"/>
        <v>44920000</v>
      </c>
      <c r="BE25" s="1">
        <f t="shared" ca="1" si="60"/>
        <v>44920000</v>
      </c>
    </row>
    <row r="26" spans="2:57" x14ac:dyDescent="0.3">
      <c r="B26" s="1">
        <f>MAX(B$25:B25)+1</f>
        <v>10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ДЗ при реализации</v>
      </c>
      <c r="J26" s="1" t="str">
        <f ca="1">IF(INDIRECT($B$1&amp;Items!G$2&amp;$B26)="",IF(H26&lt;&gt;I26,"  "&amp;I26,I26),"    "&amp;INDIRECT($B$1&amp;Items!G$2&amp;$B26))</f>
        <v xml:space="preserve">  ДЗ при реализации</v>
      </c>
      <c r="S26" s="6">
        <f>SUM(S27:S29)</f>
        <v>0</v>
      </c>
      <c r="V26" s="1">
        <f t="shared" ref="V26:BE26" si="61">IF(V$5=1,$S26,U678)</f>
        <v>0</v>
      </c>
      <c r="W26" s="1">
        <f t="shared" ca="1" si="61"/>
        <v>0</v>
      </c>
      <c r="X26" s="1">
        <f t="shared" ca="1" si="61"/>
        <v>0</v>
      </c>
      <c r="Y26" s="1">
        <f t="shared" ca="1" si="61"/>
        <v>-5892353.6089953966</v>
      </c>
      <c r="Z26" s="1">
        <f t="shared" ca="1" si="61"/>
        <v>-11784707.217990793</v>
      </c>
      <c r="AA26" s="1">
        <f t="shared" ca="1" si="61"/>
        <v>-16847897.295181446</v>
      </c>
      <c r="AB26" s="1">
        <f t="shared" ca="1" si="61"/>
        <v>19264820.781505909</v>
      </c>
      <c r="AC26" s="1">
        <f t="shared" ca="1" si="61"/>
        <v>14000000.000000004</v>
      </c>
      <c r="AD26" s="1">
        <f t="shared" ca="1" si="61"/>
        <v>32000000.000000004</v>
      </c>
      <c r="AE26" s="1">
        <f t="shared" ca="1" si="61"/>
        <v>44920000</v>
      </c>
      <c r="AF26" s="1">
        <f t="shared" ca="1" si="61"/>
        <v>44920000</v>
      </c>
      <c r="AG26" s="1">
        <f t="shared" ca="1" si="61"/>
        <v>44920000</v>
      </c>
      <c r="AH26" s="1">
        <f t="shared" ca="1" si="61"/>
        <v>44920000</v>
      </c>
      <c r="AI26" s="1">
        <f t="shared" ca="1" si="61"/>
        <v>44920000</v>
      </c>
      <c r="AJ26" s="1">
        <f t="shared" ca="1" si="61"/>
        <v>44920000</v>
      </c>
      <c r="AK26" s="1">
        <f t="shared" ca="1" si="61"/>
        <v>44920000</v>
      </c>
      <c r="AL26" s="1">
        <f t="shared" ca="1" si="61"/>
        <v>44920000</v>
      </c>
      <c r="AM26" s="1">
        <f t="shared" ca="1" si="61"/>
        <v>44920000</v>
      </c>
      <c r="AN26" s="1">
        <f t="shared" ca="1" si="61"/>
        <v>44920000</v>
      </c>
      <c r="AO26" s="1">
        <f t="shared" ca="1" si="61"/>
        <v>44920000</v>
      </c>
      <c r="AP26" s="1">
        <f t="shared" ca="1" si="61"/>
        <v>44920000</v>
      </c>
      <c r="AQ26" s="1">
        <f t="shared" ca="1" si="61"/>
        <v>44920000</v>
      </c>
      <c r="AR26" s="1">
        <f t="shared" ca="1" si="61"/>
        <v>44920000</v>
      </c>
      <c r="AS26" s="1">
        <f t="shared" ca="1" si="61"/>
        <v>44920000</v>
      </c>
      <c r="AT26" s="1">
        <f t="shared" ca="1" si="61"/>
        <v>44920000</v>
      </c>
      <c r="AU26" s="1">
        <f t="shared" ca="1" si="61"/>
        <v>44920000</v>
      </c>
      <c r="AV26" s="1">
        <f t="shared" ca="1" si="61"/>
        <v>44920000</v>
      </c>
      <c r="AW26" s="1">
        <f t="shared" ca="1" si="61"/>
        <v>44920000</v>
      </c>
      <c r="AX26" s="1">
        <f t="shared" ca="1" si="61"/>
        <v>44920000</v>
      </c>
      <c r="AY26" s="1">
        <f t="shared" ca="1" si="61"/>
        <v>44920000</v>
      </c>
      <c r="AZ26" s="1">
        <f t="shared" ca="1" si="61"/>
        <v>44920000</v>
      </c>
      <c r="BA26" s="1">
        <f t="shared" ca="1" si="61"/>
        <v>44920000</v>
      </c>
      <c r="BB26" s="1">
        <f t="shared" ca="1" si="61"/>
        <v>44920000</v>
      </c>
      <c r="BC26" s="1">
        <f t="shared" ca="1" si="61"/>
        <v>44920000</v>
      </c>
      <c r="BD26" s="1">
        <f t="shared" ca="1" si="61"/>
        <v>44920000</v>
      </c>
      <c r="BE26" s="1">
        <f t="shared" ca="1" si="61"/>
        <v>44920000</v>
      </c>
    </row>
    <row r="27" spans="2:57" x14ac:dyDescent="0.3">
      <c r="B27" s="1">
        <f>MAX(B$25:B26)+1</f>
        <v>11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ДЗ при реализации</v>
      </c>
      <c r="J27" s="1" t="str">
        <f ca="1">IF(INDIRECT($B$1&amp;Items!G$2&amp;$B27)="",IF(H27&lt;&gt;I27,"  "&amp;I27,I27),"    "&amp;INDIRECT($B$1&amp;Items!G$2&amp;$B27))</f>
        <v xml:space="preserve">    Направление-1</v>
      </c>
      <c r="S27" s="3">
        <v>0</v>
      </c>
      <c r="V27" s="1">
        <f t="shared" ref="V27:BE27" si="62">IF(V$5=1,$S27,U679)</f>
        <v>0</v>
      </c>
      <c r="W27" s="1">
        <f t="shared" ca="1" si="62"/>
        <v>0</v>
      </c>
      <c r="X27" s="1">
        <f t="shared" ca="1" si="62"/>
        <v>0</v>
      </c>
      <c r="Y27" s="1">
        <f t="shared" ca="1" si="62"/>
        <v>-5892353.6089953966</v>
      </c>
      <c r="Z27" s="1">
        <f t="shared" ca="1" si="62"/>
        <v>-11784707.217990793</v>
      </c>
      <c r="AA27" s="1">
        <f t="shared" ca="1" si="62"/>
        <v>8838530.4134930931</v>
      </c>
      <c r="AB27" s="1">
        <f t="shared" ca="1" si="62"/>
        <v>0</v>
      </c>
      <c r="AC27" s="1">
        <f t="shared" ca="1" si="62"/>
        <v>14000000</v>
      </c>
      <c r="AD27" s="1">
        <f t="shared" ca="1" si="62"/>
        <v>14000000</v>
      </c>
      <c r="AE27" s="1">
        <f t="shared" ca="1" si="62"/>
        <v>14000000</v>
      </c>
      <c r="AF27" s="1">
        <f t="shared" ca="1" si="62"/>
        <v>14000000</v>
      </c>
      <c r="AG27" s="1">
        <f t="shared" ca="1" si="62"/>
        <v>14000000</v>
      </c>
      <c r="AH27" s="1">
        <f t="shared" ca="1" si="62"/>
        <v>14000000</v>
      </c>
      <c r="AI27" s="1">
        <f t="shared" ca="1" si="62"/>
        <v>14000000</v>
      </c>
      <c r="AJ27" s="1">
        <f t="shared" ca="1" si="62"/>
        <v>14000000</v>
      </c>
      <c r="AK27" s="1">
        <f t="shared" ca="1" si="62"/>
        <v>14000000</v>
      </c>
      <c r="AL27" s="1">
        <f t="shared" ca="1" si="62"/>
        <v>14000000</v>
      </c>
      <c r="AM27" s="1">
        <f t="shared" ca="1" si="62"/>
        <v>14000000</v>
      </c>
      <c r="AN27" s="1">
        <f t="shared" ca="1" si="62"/>
        <v>14000000</v>
      </c>
      <c r="AO27" s="1">
        <f t="shared" ca="1" si="62"/>
        <v>14000000</v>
      </c>
      <c r="AP27" s="1">
        <f t="shared" ca="1" si="62"/>
        <v>14000000</v>
      </c>
      <c r="AQ27" s="1">
        <f t="shared" ca="1" si="62"/>
        <v>14000000</v>
      </c>
      <c r="AR27" s="1">
        <f t="shared" ca="1" si="62"/>
        <v>14000000</v>
      </c>
      <c r="AS27" s="1">
        <f t="shared" ca="1" si="62"/>
        <v>14000000</v>
      </c>
      <c r="AT27" s="1">
        <f t="shared" ca="1" si="62"/>
        <v>14000000</v>
      </c>
      <c r="AU27" s="1">
        <f t="shared" ca="1" si="62"/>
        <v>14000000</v>
      </c>
      <c r="AV27" s="1">
        <f t="shared" ca="1" si="62"/>
        <v>14000000</v>
      </c>
      <c r="AW27" s="1">
        <f t="shared" ca="1" si="62"/>
        <v>14000000</v>
      </c>
      <c r="AX27" s="1">
        <f t="shared" ca="1" si="62"/>
        <v>14000000</v>
      </c>
      <c r="AY27" s="1">
        <f t="shared" ca="1" si="62"/>
        <v>14000000</v>
      </c>
      <c r="AZ27" s="1">
        <f t="shared" ca="1" si="62"/>
        <v>14000000</v>
      </c>
      <c r="BA27" s="1">
        <f t="shared" ca="1" si="62"/>
        <v>14000000</v>
      </c>
      <c r="BB27" s="1">
        <f t="shared" ca="1" si="62"/>
        <v>14000000</v>
      </c>
      <c r="BC27" s="1">
        <f t="shared" ca="1" si="62"/>
        <v>14000000</v>
      </c>
      <c r="BD27" s="1">
        <f t="shared" ca="1" si="62"/>
        <v>14000000</v>
      </c>
      <c r="BE27" s="1">
        <f t="shared" ca="1" si="62"/>
        <v>14000000</v>
      </c>
    </row>
    <row r="28" spans="2:57" x14ac:dyDescent="0.3">
      <c r="B28" s="1">
        <f>MAX(B$25:B27)+1</f>
        <v>12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ДЗ при реализации</v>
      </c>
      <c r="J28" s="1" t="str">
        <f ca="1">IF(INDIRECT($B$1&amp;Items!G$2&amp;$B28)="",IF(H28&lt;&gt;I28,"  "&amp;I28,I28),"    "&amp;INDIRECT($B$1&amp;Items!G$2&amp;$B28))</f>
        <v xml:space="preserve">    Направление-2</v>
      </c>
      <c r="S28" s="3">
        <v>0</v>
      </c>
      <c r="V28" s="1">
        <f t="shared" ref="V28:BE28" si="63">IF(V$5=1,$S28,U680)</f>
        <v>0</v>
      </c>
      <c r="W28" s="1">
        <f t="shared" ca="1" si="63"/>
        <v>0</v>
      </c>
      <c r="X28" s="1">
        <f t="shared" ca="1" si="63"/>
        <v>0</v>
      </c>
      <c r="Y28" s="1">
        <f t="shared" ca="1" si="63"/>
        <v>0</v>
      </c>
      <c r="Z28" s="1">
        <f t="shared" ca="1" si="63"/>
        <v>0</v>
      </c>
      <c r="AA28" s="1">
        <f t="shared" ca="1" si="63"/>
        <v>-25686427.708674543</v>
      </c>
      <c r="AB28" s="1">
        <f t="shared" ca="1" si="63"/>
        <v>19264820.781505905</v>
      </c>
      <c r="AC28" s="1">
        <f t="shared" ca="1" si="63"/>
        <v>0</v>
      </c>
      <c r="AD28" s="1">
        <f t="shared" ca="1" si="63"/>
        <v>18000000</v>
      </c>
      <c r="AE28" s="1">
        <f t="shared" ca="1" si="63"/>
        <v>18000000</v>
      </c>
      <c r="AF28" s="1">
        <f t="shared" ca="1" si="63"/>
        <v>18000000</v>
      </c>
      <c r="AG28" s="1">
        <f t="shared" ca="1" si="63"/>
        <v>18000000</v>
      </c>
      <c r="AH28" s="1">
        <f t="shared" ca="1" si="63"/>
        <v>18000000</v>
      </c>
      <c r="AI28" s="1">
        <f t="shared" ca="1" si="63"/>
        <v>18000000</v>
      </c>
      <c r="AJ28" s="1">
        <f t="shared" ca="1" si="63"/>
        <v>18000000</v>
      </c>
      <c r="AK28" s="1">
        <f t="shared" ca="1" si="63"/>
        <v>18000000</v>
      </c>
      <c r="AL28" s="1">
        <f t="shared" ca="1" si="63"/>
        <v>18000000</v>
      </c>
      <c r="AM28" s="1">
        <f t="shared" ca="1" si="63"/>
        <v>18000000</v>
      </c>
      <c r="AN28" s="1">
        <f t="shared" ca="1" si="63"/>
        <v>18000000</v>
      </c>
      <c r="AO28" s="1">
        <f t="shared" ca="1" si="63"/>
        <v>18000000</v>
      </c>
      <c r="AP28" s="1">
        <f t="shared" ca="1" si="63"/>
        <v>18000000</v>
      </c>
      <c r="AQ28" s="1">
        <f t="shared" ca="1" si="63"/>
        <v>18000000</v>
      </c>
      <c r="AR28" s="1">
        <f t="shared" ca="1" si="63"/>
        <v>18000000</v>
      </c>
      <c r="AS28" s="1">
        <f t="shared" ca="1" si="63"/>
        <v>18000000</v>
      </c>
      <c r="AT28" s="1">
        <f t="shared" ca="1" si="63"/>
        <v>18000000</v>
      </c>
      <c r="AU28" s="1">
        <f t="shared" ca="1" si="63"/>
        <v>18000000</v>
      </c>
      <c r="AV28" s="1">
        <f t="shared" ca="1" si="63"/>
        <v>18000000</v>
      </c>
      <c r="AW28" s="1">
        <f t="shared" ca="1" si="63"/>
        <v>18000000</v>
      </c>
      <c r="AX28" s="1">
        <f t="shared" ca="1" si="63"/>
        <v>18000000</v>
      </c>
      <c r="AY28" s="1">
        <f t="shared" ca="1" si="63"/>
        <v>18000000</v>
      </c>
      <c r="AZ28" s="1">
        <f t="shared" ca="1" si="63"/>
        <v>18000000</v>
      </c>
      <c r="BA28" s="1">
        <f t="shared" ca="1" si="63"/>
        <v>18000000</v>
      </c>
      <c r="BB28" s="1">
        <f t="shared" ca="1" si="63"/>
        <v>18000000</v>
      </c>
      <c r="BC28" s="1">
        <f t="shared" ca="1" si="63"/>
        <v>18000000</v>
      </c>
      <c r="BD28" s="1">
        <f t="shared" ca="1" si="63"/>
        <v>18000000</v>
      </c>
      <c r="BE28" s="1">
        <f t="shared" ca="1" si="63"/>
        <v>18000000</v>
      </c>
    </row>
    <row r="29" spans="2:57" x14ac:dyDescent="0.3">
      <c r="B29" s="1">
        <f>MAX(B$25:B28)+1</f>
        <v>13</v>
      </c>
      <c r="H29" s="13" t="str">
        <f ca="1">INDIRECT($B$1&amp;Items!E$2&amp;$B29)</f>
        <v>Дебиторская задолженность</v>
      </c>
      <c r="I29" s="13" t="str">
        <f ca="1">IF(INDIRECT($B$1&amp;Items!F$2&amp;$B29)="",H29,INDIRECT($B$1&amp;Items!F$2&amp;$B29))</f>
        <v>ДЗ при реализации</v>
      </c>
      <c r="J29" s="1" t="str">
        <f ca="1">IF(INDIRECT($B$1&amp;Items!G$2&amp;$B29)="",IF(H29&lt;&gt;I29,"  "&amp;I29,I29),"    "&amp;INDIRECT($B$1&amp;Items!G$2&amp;$B29))</f>
        <v xml:space="preserve">    Направление-3</v>
      </c>
      <c r="S29" s="3">
        <v>0</v>
      </c>
      <c r="V29" s="1">
        <f t="shared" ref="V29:BE29" si="64">IF(V$5=1,$S29,U681)</f>
        <v>0</v>
      </c>
      <c r="W29" s="1">
        <f t="shared" ca="1" si="64"/>
        <v>0</v>
      </c>
      <c r="X29" s="1">
        <f t="shared" ca="1" si="64"/>
        <v>0</v>
      </c>
      <c r="Y29" s="1">
        <f t="shared" ca="1" si="64"/>
        <v>0</v>
      </c>
      <c r="Z29" s="1">
        <f t="shared" ca="1" si="64"/>
        <v>0</v>
      </c>
      <c r="AA29" s="1">
        <f t="shared" ca="1" si="64"/>
        <v>0</v>
      </c>
      <c r="AB29" s="1">
        <f t="shared" ca="1" si="64"/>
        <v>0</v>
      </c>
      <c r="AC29" s="1">
        <f t="shared" ca="1" si="64"/>
        <v>0</v>
      </c>
      <c r="AD29" s="1">
        <f t="shared" ca="1" si="64"/>
        <v>0</v>
      </c>
      <c r="AE29" s="1">
        <f t="shared" ca="1" si="64"/>
        <v>12920000</v>
      </c>
      <c r="AF29" s="1">
        <f t="shared" ca="1" si="64"/>
        <v>12920000</v>
      </c>
      <c r="AG29" s="1">
        <f t="shared" ca="1" si="64"/>
        <v>12920000</v>
      </c>
      <c r="AH29" s="1">
        <f t="shared" ca="1" si="64"/>
        <v>12920000</v>
      </c>
      <c r="AI29" s="1">
        <f t="shared" ca="1" si="64"/>
        <v>12920000</v>
      </c>
      <c r="AJ29" s="1">
        <f t="shared" ca="1" si="64"/>
        <v>12920000</v>
      </c>
      <c r="AK29" s="1">
        <f t="shared" ca="1" si="64"/>
        <v>12920000</v>
      </c>
      <c r="AL29" s="1">
        <f t="shared" ca="1" si="64"/>
        <v>12920000</v>
      </c>
      <c r="AM29" s="1">
        <f t="shared" ca="1" si="64"/>
        <v>12920000</v>
      </c>
      <c r="AN29" s="1">
        <f t="shared" ca="1" si="64"/>
        <v>12920000</v>
      </c>
      <c r="AO29" s="1">
        <f t="shared" ca="1" si="64"/>
        <v>12920000</v>
      </c>
      <c r="AP29" s="1">
        <f t="shared" ca="1" si="64"/>
        <v>12920000</v>
      </c>
      <c r="AQ29" s="1">
        <f t="shared" ca="1" si="64"/>
        <v>12920000</v>
      </c>
      <c r="AR29" s="1">
        <f t="shared" ca="1" si="64"/>
        <v>12920000</v>
      </c>
      <c r="AS29" s="1">
        <f t="shared" ca="1" si="64"/>
        <v>12920000</v>
      </c>
      <c r="AT29" s="1">
        <f t="shared" ca="1" si="64"/>
        <v>12920000</v>
      </c>
      <c r="AU29" s="1">
        <f t="shared" ca="1" si="64"/>
        <v>12920000</v>
      </c>
      <c r="AV29" s="1">
        <f t="shared" ca="1" si="64"/>
        <v>12920000</v>
      </c>
      <c r="AW29" s="1">
        <f t="shared" ca="1" si="64"/>
        <v>12920000</v>
      </c>
      <c r="AX29" s="1">
        <f t="shared" ca="1" si="64"/>
        <v>12920000</v>
      </c>
      <c r="AY29" s="1">
        <f t="shared" ca="1" si="64"/>
        <v>12920000</v>
      </c>
      <c r="AZ29" s="1">
        <f t="shared" ca="1" si="64"/>
        <v>12920000</v>
      </c>
      <c r="BA29" s="1">
        <f t="shared" ca="1" si="64"/>
        <v>12920000</v>
      </c>
      <c r="BB29" s="1">
        <f t="shared" ca="1" si="64"/>
        <v>12920000</v>
      </c>
      <c r="BC29" s="1">
        <f t="shared" ca="1" si="64"/>
        <v>12920000</v>
      </c>
      <c r="BD29" s="1">
        <f t="shared" ca="1" si="64"/>
        <v>12920000</v>
      </c>
      <c r="BE29" s="1">
        <f t="shared" ca="1" si="64"/>
        <v>12920000</v>
      </c>
    </row>
    <row r="30" spans="2:57" x14ac:dyDescent="0.3">
      <c r="B30" s="1">
        <f>MAX(B$25:B29)+1</f>
        <v>14</v>
      </c>
      <c r="H30" s="13" t="str">
        <f ca="1">INDIRECT($B$1&amp;Items!E$2&amp;$B30)</f>
        <v>Дебиторская задолженность</v>
      </c>
      <c r="I30" s="13" t="str">
        <f ca="1">IF(INDIRECT($B$1&amp;Items!F$2&amp;$B30)="",H30,INDIRECT($B$1&amp;Items!F$2&amp;$B30))</f>
        <v>Прочая ДЗ</v>
      </c>
      <c r="J30" s="1" t="str">
        <f ca="1">IF(INDIRECT($B$1&amp;Items!G$2&amp;$B30)="",IF(H30&lt;&gt;I30,"  "&amp;I30,I30),"    "&amp;INDIRECT($B$1&amp;Items!G$2&amp;$B30))</f>
        <v xml:space="preserve">  Прочая ДЗ</v>
      </c>
      <c r="S30" s="6">
        <f>SUM(S31:S33)</f>
        <v>0</v>
      </c>
      <c r="V30" s="1">
        <f t="shared" ref="V30:BE30" si="65">IF(V$5=1,$S30,U682)</f>
        <v>0</v>
      </c>
      <c r="W30" s="1">
        <f t="shared" ca="1" si="65"/>
        <v>0</v>
      </c>
      <c r="X30" s="1">
        <f t="shared" ca="1" si="65"/>
        <v>0</v>
      </c>
      <c r="Y30" s="1">
        <f t="shared" ca="1" si="65"/>
        <v>0</v>
      </c>
      <c r="Z30" s="1">
        <f t="shared" ca="1" si="65"/>
        <v>0</v>
      </c>
      <c r="AA30" s="1">
        <f t="shared" ca="1" si="65"/>
        <v>0</v>
      </c>
      <c r="AB30" s="1">
        <f t="shared" ca="1" si="65"/>
        <v>0</v>
      </c>
      <c r="AC30" s="1">
        <f t="shared" ca="1" si="65"/>
        <v>0</v>
      </c>
      <c r="AD30" s="1">
        <f t="shared" ca="1" si="65"/>
        <v>0</v>
      </c>
      <c r="AE30" s="1">
        <f t="shared" ca="1" si="65"/>
        <v>0</v>
      </c>
      <c r="AF30" s="1">
        <f t="shared" ca="1" si="65"/>
        <v>0</v>
      </c>
      <c r="AG30" s="1">
        <f t="shared" ca="1" si="65"/>
        <v>0</v>
      </c>
      <c r="AH30" s="1">
        <f t="shared" ca="1" si="65"/>
        <v>0</v>
      </c>
      <c r="AI30" s="1">
        <f t="shared" ca="1" si="65"/>
        <v>0</v>
      </c>
      <c r="AJ30" s="1">
        <f t="shared" ca="1" si="65"/>
        <v>0</v>
      </c>
      <c r="AK30" s="1">
        <f t="shared" ca="1" si="65"/>
        <v>0</v>
      </c>
      <c r="AL30" s="1">
        <f t="shared" ca="1" si="65"/>
        <v>0</v>
      </c>
      <c r="AM30" s="1">
        <f t="shared" ca="1" si="65"/>
        <v>0</v>
      </c>
      <c r="AN30" s="1">
        <f t="shared" ca="1" si="65"/>
        <v>0</v>
      </c>
      <c r="AO30" s="1">
        <f t="shared" ca="1" si="65"/>
        <v>0</v>
      </c>
      <c r="AP30" s="1">
        <f t="shared" ca="1" si="65"/>
        <v>0</v>
      </c>
      <c r="AQ30" s="1">
        <f t="shared" ca="1" si="65"/>
        <v>0</v>
      </c>
      <c r="AR30" s="1">
        <f t="shared" ca="1" si="65"/>
        <v>0</v>
      </c>
      <c r="AS30" s="1">
        <f t="shared" ca="1" si="65"/>
        <v>0</v>
      </c>
      <c r="AT30" s="1">
        <f t="shared" ca="1" si="65"/>
        <v>0</v>
      </c>
      <c r="AU30" s="1">
        <f t="shared" ca="1" si="65"/>
        <v>0</v>
      </c>
      <c r="AV30" s="1">
        <f t="shared" ca="1" si="65"/>
        <v>0</v>
      </c>
      <c r="AW30" s="1">
        <f t="shared" ca="1" si="65"/>
        <v>0</v>
      </c>
      <c r="AX30" s="1">
        <f t="shared" ca="1" si="65"/>
        <v>0</v>
      </c>
      <c r="AY30" s="1">
        <f t="shared" ca="1" si="65"/>
        <v>0</v>
      </c>
      <c r="AZ30" s="1">
        <f t="shared" ca="1" si="65"/>
        <v>0</v>
      </c>
      <c r="BA30" s="1">
        <f t="shared" ca="1" si="65"/>
        <v>0</v>
      </c>
      <c r="BB30" s="1">
        <f t="shared" ca="1" si="65"/>
        <v>0</v>
      </c>
      <c r="BC30" s="1">
        <f t="shared" ca="1" si="65"/>
        <v>0</v>
      </c>
      <c r="BD30" s="1">
        <f t="shared" ca="1" si="65"/>
        <v>0</v>
      </c>
      <c r="BE30" s="1">
        <f t="shared" ca="1" si="65"/>
        <v>0</v>
      </c>
    </row>
    <row r="31" spans="2:57" x14ac:dyDescent="0.3">
      <c r="B31" s="1">
        <f>MAX(B$25:B30)+1</f>
        <v>15</v>
      </c>
      <c r="H31" s="13" t="str">
        <f ca="1">INDIRECT($B$1&amp;Items!E$2&amp;$B31)</f>
        <v>Дебиторская задолженность</v>
      </c>
      <c r="I31" s="13" t="str">
        <f ca="1">IF(INDIRECT($B$1&amp;Items!F$2&amp;$B31)="",H31,INDIRECT($B$1&amp;Items!F$2&amp;$B31))</f>
        <v>Прочая ДЗ</v>
      </c>
      <c r="J31" s="1" t="str">
        <f ca="1">IF(INDIRECT($B$1&amp;Items!G$2&amp;$B31)="",IF(H31&lt;&gt;I31,"  "&amp;I31,I31),"    "&amp;INDIRECT($B$1&amp;Items!G$2&amp;$B31))</f>
        <v xml:space="preserve">    Прочие продажи-1</v>
      </c>
      <c r="S31" s="3">
        <v>0</v>
      </c>
      <c r="V31" s="1">
        <f t="shared" ref="V31:BE31" si="66">IF(V$5=1,$S31,U683)</f>
        <v>0</v>
      </c>
      <c r="W31" s="1">
        <f t="shared" ca="1" si="66"/>
        <v>0</v>
      </c>
      <c r="X31" s="1">
        <f t="shared" ca="1" si="66"/>
        <v>0</v>
      </c>
      <c r="Y31" s="1">
        <f t="shared" ca="1" si="66"/>
        <v>0</v>
      </c>
      <c r="Z31" s="1">
        <f t="shared" ca="1" si="66"/>
        <v>0</v>
      </c>
      <c r="AA31" s="1">
        <f t="shared" ca="1" si="66"/>
        <v>0</v>
      </c>
      <c r="AB31" s="1">
        <f t="shared" ca="1" si="66"/>
        <v>0</v>
      </c>
      <c r="AC31" s="1">
        <f t="shared" ca="1" si="66"/>
        <v>0</v>
      </c>
      <c r="AD31" s="1">
        <f t="shared" ca="1" si="66"/>
        <v>0</v>
      </c>
      <c r="AE31" s="1">
        <f t="shared" ca="1" si="66"/>
        <v>0</v>
      </c>
      <c r="AF31" s="1">
        <f t="shared" ca="1" si="66"/>
        <v>0</v>
      </c>
      <c r="AG31" s="1">
        <f t="shared" ca="1" si="66"/>
        <v>0</v>
      </c>
      <c r="AH31" s="1">
        <f t="shared" ca="1" si="66"/>
        <v>0</v>
      </c>
      <c r="AI31" s="1">
        <f t="shared" ca="1" si="66"/>
        <v>0</v>
      </c>
      <c r="AJ31" s="1">
        <f t="shared" ca="1" si="66"/>
        <v>0</v>
      </c>
      <c r="AK31" s="1">
        <f t="shared" ca="1" si="66"/>
        <v>0</v>
      </c>
      <c r="AL31" s="1">
        <f t="shared" ca="1" si="66"/>
        <v>0</v>
      </c>
      <c r="AM31" s="1">
        <f t="shared" ca="1" si="66"/>
        <v>0</v>
      </c>
      <c r="AN31" s="1">
        <f t="shared" ca="1" si="66"/>
        <v>0</v>
      </c>
      <c r="AO31" s="1">
        <f t="shared" ca="1" si="66"/>
        <v>0</v>
      </c>
      <c r="AP31" s="1">
        <f t="shared" ca="1" si="66"/>
        <v>0</v>
      </c>
      <c r="AQ31" s="1">
        <f t="shared" ca="1" si="66"/>
        <v>0</v>
      </c>
      <c r="AR31" s="1">
        <f t="shared" ca="1" si="66"/>
        <v>0</v>
      </c>
      <c r="AS31" s="1">
        <f t="shared" ca="1" si="66"/>
        <v>0</v>
      </c>
      <c r="AT31" s="1">
        <f t="shared" ca="1" si="66"/>
        <v>0</v>
      </c>
      <c r="AU31" s="1">
        <f t="shared" ca="1" si="66"/>
        <v>0</v>
      </c>
      <c r="AV31" s="1">
        <f t="shared" ca="1" si="66"/>
        <v>0</v>
      </c>
      <c r="AW31" s="1">
        <f t="shared" ca="1" si="66"/>
        <v>0</v>
      </c>
      <c r="AX31" s="1">
        <f t="shared" ca="1" si="66"/>
        <v>0</v>
      </c>
      <c r="AY31" s="1">
        <f t="shared" ca="1" si="66"/>
        <v>0</v>
      </c>
      <c r="AZ31" s="1">
        <f t="shared" ca="1" si="66"/>
        <v>0</v>
      </c>
      <c r="BA31" s="1">
        <f t="shared" ca="1" si="66"/>
        <v>0</v>
      </c>
      <c r="BB31" s="1">
        <f t="shared" ca="1" si="66"/>
        <v>0</v>
      </c>
      <c r="BC31" s="1">
        <f t="shared" ca="1" si="66"/>
        <v>0</v>
      </c>
      <c r="BD31" s="1">
        <f t="shared" ca="1" si="66"/>
        <v>0</v>
      </c>
      <c r="BE31" s="1">
        <f t="shared" ca="1" si="66"/>
        <v>0</v>
      </c>
    </row>
    <row r="32" spans="2:57" x14ac:dyDescent="0.3">
      <c r="B32" s="1">
        <f>MAX(B$25:B31)+1</f>
        <v>16</v>
      </c>
      <c r="H32" s="13" t="str">
        <f ca="1">INDIRECT($B$1&amp;Items!E$2&amp;$B32)</f>
        <v>Дебиторская задолженность</v>
      </c>
      <c r="I32" s="13" t="str">
        <f ca="1">IF(INDIRECT($B$1&amp;Items!F$2&amp;$B32)="",H32,INDIRECT($B$1&amp;Items!F$2&amp;$B32))</f>
        <v>Прочая ДЗ</v>
      </c>
      <c r="J32" s="1" t="str">
        <f ca="1">IF(INDIRECT($B$1&amp;Items!G$2&amp;$B32)="",IF(H32&lt;&gt;I32,"  "&amp;I32,I32),"    "&amp;INDIRECT($B$1&amp;Items!G$2&amp;$B32))</f>
        <v xml:space="preserve">    Прочие продажи-2</v>
      </c>
      <c r="S32" s="3">
        <v>0</v>
      </c>
      <c r="V32" s="1">
        <f t="shared" ref="V32:BE32" si="67">IF(V$5=1,$S32,U684)</f>
        <v>0</v>
      </c>
      <c r="W32" s="1">
        <f t="shared" ca="1" si="67"/>
        <v>0</v>
      </c>
      <c r="X32" s="1">
        <f t="shared" ca="1" si="67"/>
        <v>0</v>
      </c>
      <c r="Y32" s="1">
        <f t="shared" ca="1" si="67"/>
        <v>0</v>
      </c>
      <c r="Z32" s="1">
        <f t="shared" ca="1" si="67"/>
        <v>0</v>
      </c>
      <c r="AA32" s="1">
        <f t="shared" ca="1" si="67"/>
        <v>0</v>
      </c>
      <c r="AB32" s="1">
        <f t="shared" ca="1" si="67"/>
        <v>0</v>
      </c>
      <c r="AC32" s="1">
        <f t="shared" ca="1" si="67"/>
        <v>0</v>
      </c>
      <c r="AD32" s="1">
        <f t="shared" ca="1" si="67"/>
        <v>0</v>
      </c>
      <c r="AE32" s="1">
        <f t="shared" ca="1" si="67"/>
        <v>0</v>
      </c>
      <c r="AF32" s="1">
        <f t="shared" ca="1" si="67"/>
        <v>0</v>
      </c>
      <c r="AG32" s="1">
        <f t="shared" ca="1" si="67"/>
        <v>0</v>
      </c>
      <c r="AH32" s="1">
        <f t="shared" ca="1" si="67"/>
        <v>0</v>
      </c>
      <c r="AI32" s="1">
        <f t="shared" ca="1" si="67"/>
        <v>0</v>
      </c>
      <c r="AJ32" s="1">
        <f t="shared" ca="1" si="67"/>
        <v>0</v>
      </c>
      <c r="AK32" s="1">
        <f t="shared" ca="1" si="67"/>
        <v>0</v>
      </c>
      <c r="AL32" s="1">
        <f t="shared" ca="1" si="67"/>
        <v>0</v>
      </c>
      <c r="AM32" s="1">
        <f t="shared" ca="1" si="67"/>
        <v>0</v>
      </c>
      <c r="AN32" s="1">
        <f t="shared" ca="1" si="67"/>
        <v>0</v>
      </c>
      <c r="AO32" s="1">
        <f t="shared" ca="1" si="67"/>
        <v>0</v>
      </c>
      <c r="AP32" s="1">
        <f t="shared" ca="1" si="67"/>
        <v>0</v>
      </c>
      <c r="AQ32" s="1">
        <f t="shared" ca="1" si="67"/>
        <v>0</v>
      </c>
      <c r="AR32" s="1">
        <f t="shared" ca="1" si="67"/>
        <v>0</v>
      </c>
      <c r="AS32" s="1">
        <f t="shared" ca="1" si="67"/>
        <v>0</v>
      </c>
      <c r="AT32" s="1">
        <f t="shared" ca="1" si="67"/>
        <v>0</v>
      </c>
      <c r="AU32" s="1">
        <f t="shared" ca="1" si="67"/>
        <v>0</v>
      </c>
      <c r="AV32" s="1">
        <f t="shared" ca="1" si="67"/>
        <v>0</v>
      </c>
      <c r="AW32" s="1">
        <f t="shared" ca="1" si="67"/>
        <v>0</v>
      </c>
      <c r="AX32" s="1">
        <f t="shared" ca="1" si="67"/>
        <v>0</v>
      </c>
      <c r="AY32" s="1">
        <f t="shared" ca="1" si="67"/>
        <v>0</v>
      </c>
      <c r="AZ32" s="1">
        <f t="shared" ca="1" si="67"/>
        <v>0</v>
      </c>
      <c r="BA32" s="1">
        <f t="shared" ca="1" si="67"/>
        <v>0</v>
      </c>
      <c r="BB32" s="1">
        <f t="shared" ca="1" si="67"/>
        <v>0</v>
      </c>
      <c r="BC32" s="1">
        <f t="shared" ca="1" si="67"/>
        <v>0</v>
      </c>
      <c r="BD32" s="1">
        <f t="shared" ca="1" si="67"/>
        <v>0</v>
      </c>
      <c r="BE32" s="1">
        <f t="shared" ca="1" si="67"/>
        <v>0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B35" s="1">
        <f>ROW(Items!$A$83)</f>
        <v>83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Незавершенное производство</v>
      </c>
      <c r="J35" s="1" t="str">
        <f ca="1">IF(INDIRECT($B$1&amp;Items!G$2&amp;$B35)="",IF(H35&lt;&gt;I35,"  "&amp;I35,I35),"    "&amp;INDIRECT($B$1&amp;Items!G$2&amp;$B35))</f>
        <v>Незавершенное производство</v>
      </c>
      <c r="S35" s="1">
        <f>SUM(S36:S41)</f>
        <v>0</v>
      </c>
      <c r="V35" s="1">
        <f t="shared" ref="V35:BE35" si="68">SUM(V36:V41)</f>
        <v>0</v>
      </c>
      <c r="W35" s="1">
        <f t="shared" ca="1" si="68"/>
        <v>12166127.686100001</v>
      </c>
      <c r="X35" s="1">
        <f t="shared" ca="1" si="68"/>
        <v>22773648.879333999</v>
      </c>
      <c r="Y35" s="1">
        <f t="shared" ca="1" si="68"/>
        <v>35867379.952873006</v>
      </c>
      <c r="Z35" s="1">
        <f t="shared" ca="1" si="68"/>
        <v>44661231.573518999</v>
      </c>
      <c r="AA35" s="1">
        <f t="shared" ca="1" si="68"/>
        <v>36373515.499083698</v>
      </c>
      <c r="AB35" s="1">
        <f t="shared" ca="1" si="68"/>
        <v>5880592.4241470974</v>
      </c>
      <c r="AC35" s="1">
        <f t="shared" ca="1" si="68"/>
        <v>5880592.4241470974</v>
      </c>
      <c r="AD35" s="1">
        <f t="shared" ca="1" si="68"/>
        <v>5880592.4241470974</v>
      </c>
      <c r="AE35" s="1">
        <f t="shared" ca="1" si="68"/>
        <v>5880592.4241470974</v>
      </c>
      <c r="AF35" s="1">
        <f t="shared" ca="1" si="68"/>
        <v>5880592.4241470974</v>
      </c>
      <c r="AG35" s="1">
        <f t="shared" ca="1" si="68"/>
        <v>5880592.4241470974</v>
      </c>
      <c r="AH35" s="1">
        <f t="shared" ca="1" si="68"/>
        <v>5880592.4241470974</v>
      </c>
      <c r="AI35" s="1">
        <f t="shared" ca="1" si="68"/>
        <v>5880592.4241470974</v>
      </c>
      <c r="AJ35" s="1">
        <f t="shared" ca="1" si="68"/>
        <v>5880592.4241470974</v>
      </c>
      <c r="AK35" s="1">
        <f t="shared" ca="1" si="68"/>
        <v>5880592.4241470974</v>
      </c>
      <c r="AL35" s="1">
        <f t="shared" ca="1" si="68"/>
        <v>5880592.4241470974</v>
      </c>
      <c r="AM35" s="1">
        <f t="shared" ca="1" si="68"/>
        <v>5880592.4241470974</v>
      </c>
      <c r="AN35" s="1">
        <f t="shared" ca="1" si="68"/>
        <v>5880592.4241470974</v>
      </c>
      <c r="AO35" s="1">
        <f t="shared" ca="1" si="68"/>
        <v>5880592.4241470974</v>
      </c>
      <c r="AP35" s="1">
        <f t="shared" ca="1" si="68"/>
        <v>5880592.4241470974</v>
      </c>
      <c r="AQ35" s="1">
        <f t="shared" ca="1" si="68"/>
        <v>5880592.4241470974</v>
      </c>
      <c r="AR35" s="1">
        <f t="shared" ca="1" si="68"/>
        <v>5880592.4241470974</v>
      </c>
      <c r="AS35" s="1">
        <f t="shared" ca="1" si="68"/>
        <v>5880592.4241470974</v>
      </c>
      <c r="AT35" s="1">
        <f t="shared" ca="1" si="68"/>
        <v>5880592.4241470974</v>
      </c>
      <c r="AU35" s="1">
        <f t="shared" ca="1" si="68"/>
        <v>5880592.4241470974</v>
      </c>
      <c r="AV35" s="1">
        <f t="shared" ca="1" si="68"/>
        <v>5880592.4241470974</v>
      </c>
      <c r="AW35" s="1">
        <f t="shared" ca="1" si="68"/>
        <v>5880592.4241470974</v>
      </c>
      <c r="AX35" s="1">
        <f t="shared" ca="1" si="68"/>
        <v>5880592.4241470974</v>
      </c>
      <c r="AY35" s="1">
        <f t="shared" ca="1" si="68"/>
        <v>5880592.4241470974</v>
      </c>
      <c r="AZ35" s="1">
        <f t="shared" ca="1" si="68"/>
        <v>5880592.4241470974</v>
      </c>
      <c r="BA35" s="1">
        <f t="shared" ca="1" si="68"/>
        <v>5880592.4241470974</v>
      </c>
      <c r="BB35" s="1">
        <f t="shared" ca="1" si="68"/>
        <v>5880592.4241470974</v>
      </c>
      <c r="BC35" s="1">
        <f t="shared" ca="1" si="68"/>
        <v>5880592.4241470974</v>
      </c>
      <c r="BD35" s="1">
        <f t="shared" ca="1" si="68"/>
        <v>5880592.4241470974</v>
      </c>
      <c r="BE35" s="1">
        <f t="shared" ca="1" si="68"/>
        <v>5880592.4241470974</v>
      </c>
    </row>
    <row r="36" spans="1:57" x14ac:dyDescent="0.3">
      <c r="B36" s="1">
        <f>MAX(B$34:B35)+1</f>
        <v>84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этапа-1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этапа-1 бизнес-процесса</v>
      </c>
      <c r="S36" s="3">
        <v>0</v>
      </c>
      <c r="V36" s="1">
        <f t="shared" ref="V36:BE36" si="69">IF(V$5=1,$S36,U688)</f>
        <v>0</v>
      </c>
      <c r="W36" s="1">
        <f t="shared" ca="1" si="69"/>
        <v>3995100</v>
      </c>
      <c r="X36" s="1">
        <f t="shared" ca="1" si="69"/>
        <v>6204757</v>
      </c>
      <c r="Y36" s="1">
        <f t="shared" ca="1" si="69"/>
        <v>11098926.2893</v>
      </c>
      <c r="Z36" s="1">
        <f t="shared" ca="1" si="69"/>
        <v>12501478.02</v>
      </c>
      <c r="AA36" s="1">
        <f t="shared" ca="1" si="69"/>
        <v>8751034.6140000001</v>
      </c>
      <c r="AB36" s="1">
        <f t="shared" ca="1" si="69"/>
        <v>1250147.8020000001</v>
      </c>
      <c r="AC36" s="1">
        <f t="shared" ca="1" si="69"/>
        <v>1250147.8020000001</v>
      </c>
      <c r="AD36" s="1">
        <f t="shared" ca="1" si="69"/>
        <v>1250147.8020000001</v>
      </c>
      <c r="AE36" s="1">
        <f t="shared" ca="1" si="69"/>
        <v>1250147.8020000001</v>
      </c>
      <c r="AF36" s="1">
        <f t="shared" ca="1" si="69"/>
        <v>1250147.8020000001</v>
      </c>
      <c r="AG36" s="1">
        <f t="shared" ca="1" si="69"/>
        <v>1250147.8020000001</v>
      </c>
      <c r="AH36" s="1">
        <f t="shared" ca="1" si="69"/>
        <v>1250147.8020000001</v>
      </c>
      <c r="AI36" s="1">
        <f t="shared" ca="1" si="69"/>
        <v>1250147.8020000001</v>
      </c>
      <c r="AJ36" s="1">
        <f t="shared" ca="1" si="69"/>
        <v>1250147.8020000001</v>
      </c>
      <c r="AK36" s="1">
        <f t="shared" ca="1" si="69"/>
        <v>1250147.8020000001</v>
      </c>
      <c r="AL36" s="1">
        <f t="shared" ca="1" si="69"/>
        <v>1250147.8020000001</v>
      </c>
      <c r="AM36" s="1">
        <f t="shared" ca="1" si="69"/>
        <v>1250147.8020000001</v>
      </c>
      <c r="AN36" s="1">
        <f t="shared" ca="1" si="69"/>
        <v>1250147.8020000001</v>
      </c>
      <c r="AO36" s="1">
        <f t="shared" ca="1" si="69"/>
        <v>1250147.8020000001</v>
      </c>
      <c r="AP36" s="1">
        <f t="shared" ca="1" si="69"/>
        <v>1250147.8020000001</v>
      </c>
      <c r="AQ36" s="1">
        <f t="shared" ca="1" si="69"/>
        <v>1250147.8020000001</v>
      </c>
      <c r="AR36" s="1">
        <f t="shared" ca="1" si="69"/>
        <v>1250147.8020000001</v>
      </c>
      <c r="AS36" s="1">
        <f t="shared" ca="1" si="69"/>
        <v>1250147.8020000001</v>
      </c>
      <c r="AT36" s="1">
        <f t="shared" ca="1" si="69"/>
        <v>1250147.8020000001</v>
      </c>
      <c r="AU36" s="1">
        <f t="shared" ca="1" si="69"/>
        <v>1250147.8020000001</v>
      </c>
      <c r="AV36" s="1">
        <f t="shared" ca="1" si="69"/>
        <v>1250147.8020000001</v>
      </c>
      <c r="AW36" s="1">
        <f t="shared" ca="1" si="69"/>
        <v>1250147.8020000001</v>
      </c>
      <c r="AX36" s="1">
        <f t="shared" ca="1" si="69"/>
        <v>1250147.8020000001</v>
      </c>
      <c r="AY36" s="1">
        <f t="shared" ca="1" si="69"/>
        <v>1250147.8020000001</v>
      </c>
      <c r="AZ36" s="1">
        <f t="shared" ca="1" si="69"/>
        <v>1250147.8020000001</v>
      </c>
      <c r="BA36" s="1">
        <f t="shared" ca="1" si="69"/>
        <v>1250147.8020000001</v>
      </c>
      <c r="BB36" s="1">
        <f t="shared" ca="1" si="69"/>
        <v>1250147.8020000001</v>
      </c>
      <c r="BC36" s="1">
        <f t="shared" ca="1" si="69"/>
        <v>1250147.8020000001</v>
      </c>
      <c r="BD36" s="1">
        <f t="shared" ca="1" si="69"/>
        <v>1250147.8020000001</v>
      </c>
      <c r="BE36" s="1">
        <f t="shared" ca="1" si="69"/>
        <v>1250147.8020000001</v>
      </c>
    </row>
    <row r="37" spans="1:57" x14ac:dyDescent="0.3">
      <c r="B37" s="1">
        <f>MAX(B$34:B36)+1</f>
        <v>85</v>
      </c>
      <c r="H37" s="13" t="str">
        <f ca="1">INDIRECT($B$1&amp;Items!E$2&amp;$B37)</f>
        <v>Незавершенное производство</v>
      </c>
      <c r="I37" s="13" t="str">
        <f ca="1">IF(INDIRECT($B$1&amp;Items!F$2&amp;$B37)="",H37,INDIRECT($B$1&amp;Items!F$2&amp;$B37))</f>
        <v>Начисление затрат этапа-2 бизнес-процесса</v>
      </c>
      <c r="J37" s="1" t="str">
        <f ca="1">IF(INDIRECT($B$1&amp;Items!G$2&amp;$B37)="",IF(H37&lt;&gt;I37,"  "&amp;I37,I37),"    "&amp;INDIRECT($B$1&amp;Items!G$2&amp;$B37))</f>
        <v xml:space="preserve">  Начисление затрат этапа-2 бизнес-процесса</v>
      </c>
      <c r="S37" s="3">
        <v>0</v>
      </c>
      <c r="V37" s="1">
        <f t="shared" ref="V37:BE37" si="70">IF(V$5=1,$S37,U689)</f>
        <v>0</v>
      </c>
      <c r="W37" s="1">
        <f t="shared" ca="1" si="70"/>
        <v>3567656.2376999995</v>
      </c>
      <c r="X37" s="1">
        <f t="shared" ca="1" si="70"/>
        <v>4736696.5269999998</v>
      </c>
      <c r="Y37" s="1">
        <f t="shared" ca="1" si="70"/>
        <v>4736696.5269999998</v>
      </c>
      <c r="Z37" s="1">
        <f t="shared" ca="1" si="70"/>
        <v>6516696.5269999998</v>
      </c>
      <c r="AA37" s="1">
        <f t="shared" ca="1" si="70"/>
        <v>6429691.5688999984</v>
      </c>
      <c r="AB37" s="1">
        <f t="shared" ca="1" si="70"/>
        <v>1063492.6526999986</v>
      </c>
      <c r="AC37" s="1">
        <f t="shared" ca="1" si="70"/>
        <v>1063492.6526999986</v>
      </c>
      <c r="AD37" s="1">
        <f t="shared" ca="1" si="70"/>
        <v>1063492.6526999986</v>
      </c>
      <c r="AE37" s="1">
        <f t="shared" ca="1" si="70"/>
        <v>1063492.6526999986</v>
      </c>
      <c r="AF37" s="1">
        <f t="shared" ca="1" si="70"/>
        <v>1063492.6526999986</v>
      </c>
      <c r="AG37" s="1">
        <f t="shared" ca="1" si="70"/>
        <v>1063492.6526999986</v>
      </c>
      <c r="AH37" s="1">
        <f t="shared" ca="1" si="70"/>
        <v>1063492.6526999986</v>
      </c>
      <c r="AI37" s="1">
        <f t="shared" ca="1" si="70"/>
        <v>1063492.6526999986</v>
      </c>
      <c r="AJ37" s="1">
        <f t="shared" ca="1" si="70"/>
        <v>1063492.6526999986</v>
      </c>
      <c r="AK37" s="1">
        <f t="shared" ca="1" si="70"/>
        <v>1063492.6526999986</v>
      </c>
      <c r="AL37" s="1">
        <f t="shared" ca="1" si="70"/>
        <v>1063492.6526999986</v>
      </c>
      <c r="AM37" s="1">
        <f t="shared" ca="1" si="70"/>
        <v>1063492.6526999986</v>
      </c>
      <c r="AN37" s="1">
        <f t="shared" ca="1" si="70"/>
        <v>1063492.6526999986</v>
      </c>
      <c r="AO37" s="1">
        <f t="shared" ca="1" si="70"/>
        <v>1063492.6526999986</v>
      </c>
      <c r="AP37" s="1">
        <f t="shared" ca="1" si="70"/>
        <v>1063492.6526999986</v>
      </c>
      <c r="AQ37" s="1">
        <f t="shared" ca="1" si="70"/>
        <v>1063492.6526999986</v>
      </c>
      <c r="AR37" s="1">
        <f t="shared" ca="1" si="70"/>
        <v>1063492.6526999986</v>
      </c>
      <c r="AS37" s="1">
        <f t="shared" ca="1" si="70"/>
        <v>1063492.6526999986</v>
      </c>
      <c r="AT37" s="1">
        <f t="shared" ca="1" si="70"/>
        <v>1063492.6526999986</v>
      </c>
      <c r="AU37" s="1">
        <f t="shared" ca="1" si="70"/>
        <v>1063492.6526999986</v>
      </c>
      <c r="AV37" s="1">
        <f t="shared" ca="1" si="70"/>
        <v>1063492.6526999986</v>
      </c>
      <c r="AW37" s="1">
        <f t="shared" ca="1" si="70"/>
        <v>1063492.6526999986</v>
      </c>
      <c r="AX37" s="1">
        <f t="shared" ca="1" si="70"/>
        <v>1063492.6526999986</v>
      </c>
      <c r="AY37" s="1">
        <f t="shared" ca="1" si="70"/>
        <v>1063492.6526999986</v>
      </c>
      <c r="AZ37" s="1">
        <f t="shared" ca="1" si="70"/>
        <v>1063492.6526999986</v>
      </c>
      <c r="BA37" s="1">
        <f t="shared" ca="1" si="70"/>
        <v>1063492.6526999986</v>
      </c>
      <c r="BB37" s="1">
        <f t="shared" ca="1" si="70"/>
        <v>1063492.6526999986</v>
      </c>
      <c r="BC37" s="1">
        <f t="shared" ca="1" si="70"/>
        <v>1063492.6526999986</v>
      </c>
      <c r="BD37" s="1">
        <f t="shared" ca="1" si="70"/>
        <v>1063492.6526999986</v>
      </c>
      <c r="BE37" s="1">
        <f t="shared" ca="1" si="70"/>
        <v>1063492.6526999986</v>
      </c>
    </row>
    <row r="38" spans="1:57" x14ac:dyDescent="0.3">
      <c r="B38" s="1">
        <f>MAX(B$34:B37)+1</f>
        <v>86</v>
      </c>
      <c r="H38" s="13" t="str">
        <f ca="1">INDIRECT($B$1&amp;Items!E$2&amp;$B38)</f>
        <v>Незавершенное производство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этапа-3 бизнес-процесса</v>
      </c>
      <c r="S38" s="3">
        <v>0</v>
      </c>
      <c r="V38" s="1">
        <f t="shared" ref="V38:BE38" si="71">IF(V$5=1,$S38,U690)</f>
        <v>0</v>
      </c>
      <c r="W38" s="1">
        <f t="shared" ca="1" si="71"/>
        <v>2548698.94</v>
      </c>
      <c r="X38" s="1">
        <f t="shared" ca="1" si="71"/>
        <v>5752166.3499459997</v>
      </c>
      <c r="Y38" s="1">
        <f t="shared" ca="1" si="71"/>
        <v>8271465.2899459992</v>
      </c>
      <c r="Z38" s="1">
        <f t="shared" ca="1" si="71"/>
        <v>11376982.829946</v>
      </c>
      <c r="AA38" s="1">
        <f t="shared" ca="1" si="71"/>
        <v>9947600.8145826012</v>
      </c>
      <c r="AB38" s="1">
        <f t="shared" ca="1" si="71"/>
        <v>1693578.7377898004</v>
      </c>
      <c r="AC38" s="1">
        <f t="shared" ca="1" si="71"/>
        <v>1693578.7377898004</v>
      </c>
      <c r="AD38" s="1">
        <f t="shared" ca="1" si="71"/>
        <v>1693578.7377898004</v>
      </c>
      <c r="AE38" s="1">
        <f t="shared" ca="1" si="71"/>
        <v>1693578.7377898004</v>
      </c>
      <c r="AF38" s="1">
        <f t="shared" ca="1" si="71"/>
        <v>1693578.7377898004</v>
      </c>
      <c r="AG38" s="1">
        <f t="shared" ca="1" si="71"/>
        <v>1693578.7377898004</v>
      </c>
      <c r="AH38" s="1">
        <f t="shared" ca="1" si="71"/>
        <v>1693578.7377898004</v>
      </c>
      <c r="AI38" s="1">
        <f t="shared" ca="1" si="71"/>
        <v>1693578.7377898004</v>
      </c>
      <c r="AJ38" s="1">
        <f t="shared" ca="1" si="71"/>
        <v>1693578.7377898004</v>
      </c>
      <c r="AK38" s="1">
        <f t="shared" ca="1" si="71"/>
        <v>1693578.7377898004</v>
      </c>
      <c r="AL38" s="1">
        <f t="shared" ca="1" si="71"/>
        <v>1693578.7377898004</v>
      </c>
      <c r="AM38" s="1">
        <f t="shared" ca="1" si="71"/>
        <v>1693578.7377898004</v>
      </c>
      <c r="AN38" s="1">
        <f t="shared" ca="1" si="71"/>
        <v>1693578.7377898004</v>
      </c>
      <c r="AO38" s="1">
        <f t="shared" ca="1" si="71"/>
        <v>1693578.7377898004</v>
      </c>
      <c r="AP38" s="1">
        <f t="shared" ca="1" si="71"/>
        <v>1693578.7377898004</v>
      </c>
      <c r="AQ38" s="1">
        <f t="shared" ca="1" si="71"/>
        <v>1693578.7377898004</v>
      </c>
      <c r="AR38" s="1">
        <f t="shared" ca="1" si="71"/>
        <v>1693578.7377898004</v>
      </c>
      <c r="AS38" s="1">
        <f t="shared" ca="1" si="71"/>
        <v>1693578.7377898004</v>
      </c>
      <c r="AT38" s="1">
        <f t="shared" ca="1" si="71"/>
        <v>1693578.7377898004</v>
      </c>
      <c r="AU38" s="1">
        <f t="shared" ca="1" si="71"/>
        <v>1693578.7377898004</v>
      </c>
      <c r="AV38" s="1">
        <f t="shared" ca="1" si="71"/>
        <v>1693578.7377898004</v>
      </c>
      <c r="AW38" s="1">
        <f t="shared" ca="1" si="71"/>
        <v>1693578.7377898004</v>
      </c>
      <c r="AX38" s="1">
        <f t="shared" ca="1" si="71"/>
        <v>1693578.7377898004</v>
      </c>
      <c r="AY38" s="1">
        <f t="shared" ca="1" si="71"/>
        <v>1693578.7377898004</v>
      </c>
      <c r="AZ38" s="1">
        <f t="shared" ca="1" si="71"/>
        <v>1693578.7377898004</v>
      </c>
      <c r="BA38" s="1">
        <f t="shared" ca="1" si="71"/>
        <v>1693578.7377898004</v>
      </c>
      <c r="BB38" s="1">
        <f t="shared" ca="1" si="71"/>
        <v>1693578.7377898004</v>
      </c>
      <c r="BC38" s="1">
        <f t="shared" ca="1" si="71"/>
        <v>1693578.7377898004</v>
      </c>
      <c r="BD38" s="1">
        <f t="shared" ca="1" si="71"/>
        <v>1693578.7377898004</v>
      </c>
      <c r="BE38" s="1">
        <f t="shared" ca="1" si="71"/>
        <v>1693578.7377898004</v>
      </c>
    </row>
    <row r="39" spans="1:57" x14ac:dyDescent="0.3">
      <c r="B39" s="1">
        <f>MAX(B$34:B38)+1</f>
        <v>87</v>
      </c>
      <c r="H39" s="13" t="str">
        <f ca="1">INDIRECT($B$1&amp;Items!E$2&amp;$B39)</f>
        <v>Незавершенное производство</v>
      </c>
      <c r="I39" s="13" t="str">
        <f ca="1">IF(INDIRECT($B$1&amp;Items!F$2&amp;$B39)="",H39,INDIRECT($B$1&amp;Items!F$2&amp;$B39))</f>
        <v>Начисление затрат этапа-4 бизнес-процесса</v>
      </c>
      <c r="J39" s="1" t="str">
        <f ca="1">IF(INDIRECT($B$1&amp;Items!G$2&amp;$B39)="",IF(H39&lt;&gt;I39,"  "&amp;I39,I39),"    "&amp;INDIRECT($B$1&amp;Items!G$2&amp;$B39))</f>
        <v xml:space="preserve">  Начисление затрат этапа-4 бизнес-процесса</v>
      </c>
      <c r="S39" s="3">
        <v>0</v>
      </c>
      <c r="V39" s="1">
        <f t="shared" ref="V39:BE39" si="72">IF(V$5=1,$S39,U691)</f>
        <v>0</v>
      </c>
      <c r="W39" s="1">
        <f t="shared" ca="1" si="72"/>
        <v>0</v>
      </c>
      <c r="X39" s="1">
        <f t="shared" ca="1" si="72"/>
        <v>1125151.1099999999</v>
      </c>
      <c r="Y39" s="1">
        <f t="shared" ca="1" si="72"/>
        <v>5450276.7142389994</v>
      </c>
      <c r="Z39" s="1">
        <f t="shared" ca="1" si="72"/>
        <v>7956059.0641849991</v>
      </c>
      <c r="AA39" s="1">
        <f t="shared" ca="1" si="72"/>
        <v>6721971.2029294986</v>
      </c>
      <c r="AB39" s="1">
        <f t="shared" ca="1" si="72"/>
        <v>960281.60041849874</v>
      </c>
      <c r="AC39" s="1">
        <f t="shared" ca="1" si="72"/>
        <v>960281.60041849874</v>
      </c>
      <c r="AD39" s="1">
        <f t="shared" ca="1" si="72"/>
        <v>960281.60041849874</v>
      </c>
      <c r="AE39" s="1">
        <f t="shared" ca="1" si="72"/>
        <v>960281.60041849874</v>
      </c>
      <c r="AF39" s="1">
        <f t="shared" ca="1" si="72"/>
        <v>960281.60041849874</v>
      </c>
      <c r="AG39" s="1">
        <f t="shared" ca="1" si="72"/>
        <v>960281.60041849874</v>
      </c>
      <c r="AH39" s="1">
        <f t="shared" ca="1" si="72"/>
        <v>960281.60041849874</v>
      </c>
      <c r="AI39" s="1">
        <f t="shared" ca="1" si="72"/>
        <v>960281.60041849874</v>
      </c>
      <c r="AJ39" s="1">
        <f t="shared" ca="1" si="72"/>
        <v>960281.60041849874</v>
      </c>
      <c r="AK39" s="1">
        <f t="shared" ca="1" si="72"/>
        <v>960281.60041849874</v>
      </c>
      <c r="AL39" s="1">
        <f t="shared" ca="1" si="72"/>
        <v>960281.60041849874</v>
      </c>
      <c r="AM39" s="1">
        <f t="shared" ca="1" si="72"/>
        <v>960281.60041849874</v>
      </c>
      <c r="AN39" s="1">
        <f t="shared" ca="1" si="72"/>
        <v>960281.60041849874</v>
      </c>
      <c r="AO39" s="1">
        <f t="shared" ca="1" si="72"/>
        <v>960281.60041849874</v>
      </c>
      <c r="AP39" s="1">
        <f t="shared" ca="1" si="72"/>
        <v>960281.60041849874</v>
      </c>
      <c r="AQ39" s="1">
        <f t="shared" ca="1" si="72"/>
        <v>960281.60041849874</v>
      </c>
      <c r="AR39" s="1">
        <f t="shared" ca="1" si="72"/>
        <v>960281.60041849874</v>
      </c>
      <c r="AS39" s="1">
        <f t="shared" ca="1" si="72"/>
        <v>960281.60041849874</v>
      </c>
      <c r="AT39" s="1">
        <f t="shared" ca="1" si="72"/>
        <v>960281.60041849874</v>
      </c>
      <c r="AU39" s="1">
        <f t="shared" ca="1" si="72"/>
        <v>960281.60041849874</v>
      </c>
      <c r="AV39" s="1">
        <f t="shared" ca="1" si="72"/>
        <v>960281.60041849874</v>
      </c>
      <c r="AW39" s="1">
        <f t="shared" ca="1" si="72"/>
        <v>960281.60041849874</v>
      </c>
      <c r="AX39" s="1">
        <f t="shared" ca="1" si="72"/>
        <v>960281.60041849874</v>
      </c>
      <c r="AY39" s="1">
        <f t="shared" ca="1" si="72"/>
        <v>960281.60041849874</v>
      </c>
      <c r="AZ39" s="1">
        <f t="shared" ca="1" si="72"/>
        <v>960281.60041849874</v>
      </c>
      <c r="BA39" s="1">
        <f t="shared" ca="1" si="72"/>
        <v>960281.60041849874</v>
      </c>
      <c r="BB39" s="1">
        <f t="shared" ca="1" si="72"/>
        <v>960281.60041849874</v>
      </c>
      <c r="BC39" s="1">
        <f t="shared" ca="1" si="72"/>
        <v>960281.60041849874</v>
      </c>
      <c r="BD39" s="1">
        <f t="shared" ca="1" si="72"/>
        <v>960281.60041849874</v>
      </c>
      <c r="BE39" s="1">
        <f t="shared" ca="1" si="72"/>
        <v>960281.60041849874</v>
      </c>
    </row>
    <row r="40" spans="1:57" x14ac:dyDescent="0.3">
      <c r="B40" s="1">
        <f>MAX(B$34:B39)+1</f>
        <v>88</v>
      </c>
      <c r="H40" s="13" t="str">
        <f ca="1">INDIRECT($B$1&amp;Items!E$2&amp;$B40)</f>
        <v>Незавершенное производство</v>
      </c>
      <c r="I40" s="13" t="str">
        <f ca="1">IF(INDIRECT($B$1&amp;Items!F$2&amp;$B40)="",H40,INDIRECT($B$1&amp;Items!F$2&amp;$B40))</f>
        <v>Начисление затрат этапа-5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этапа-5 бизнес-процесса</v>
      </c>
      <c r="S40" s="3">
        <v>0</v>
      </c>
      <c r="V40" s="1">
        <f t="shared" ref="V40:BE40" si="73">IF(V$5=1,$S40,U692)</f>
        <v>0</v>
      </c>
      <c r="W40" s="1">
        <f t="shared" ca="1" si="73"/>
        <v>2054672.5083999999</v>
      </c>
      <c r="X40" s="1">
        <f t="shared" ca="1" si="73"/>
        <v>4954877.8923880002</v>
      </c>
      <c r="Y40" s="1">
        <f t="shared" ca="1" si="73"/>
        <v>6310015.1323880004</v>
      </c>
      <c r="Z40" s="1">
        <f t="shared" ca="1" si="73"/>
        <v>6310015.1323880004</v>
      </c>
      <c r="AA40" s="1">
        <f t="shared" ca="1" si="73"/>
        <v>4523217.2986715995</v>
      </c>
      <c r="AB40" s="1">
        <f t="shared" ca="1" si="73"/>
        <v>913091.63123879954</v>
      </c>
      <c r="AC40" s="1">
        <f t="shared" ca="1" si="73"/>
        <v>913091.63123879954</v>
      </c>
      <c r="AD40" s="1">
        <f t="shared" ca="1" si="73"/>
        <v>913091.63123879954</v>
      </c>
      <c r="AE40" s="1">
        <f t="shared" ca="1" si="73"/>
        <v>913091.63123879954</v>
      </c>
      <c r="AF40" s="1">
        <f t="shared" ca="1" si="73"/>
        <v>913091.63123879954</v>
      </c>
      <c r="AG40" s="1">
        <f t="shared" ca="1" si="73"/>
        <v>913091.63123879954</v>
      </c>
      <c r="AH40" s="1">
        <f t="shared" ca="1" si="73"/>
        <v>913091.63123879954</v>
      </c>
      <c r="AI40" s="1">
        <f t="shared" ca="1" si="73"/>
        <v>913091.63123879954</v>
      </c>
      <c r="AJ40" s="1">
        <f t="shared" ca="1" si="73"/>
        <v>913091.63123879954</v>
      </c>
      <c r="AK40" s="1">
        <f t="shared" ca="1" si="73"/>
        <v>913091.63123879954</v>
      </c>
      <c r="AL40" s="1">
        <f t="shared" ca="1" si="73"/>
        <v>913091.63123879954</v>
      </c>
      <c r="AM40" s="1">
        <f t="shared" ca="1" si="73"/>
        <v>913091.63123879954</v>
      </c>
      <c r="AN40" s="1">
        <f t="shared" ca="1" si="73"/>
        <v>913091.63123879954</v>
      </c>
      <c r="AO40" s="1">
        <f t="shared" ca="1" si="73"/>
        <v>913091.63123879954</v>
      </c>
      <c r="AP40" s="1">
        <f t="shared" ca="1" si="73"/>
        <v>913091.63123879954</v>
      </c>
      <c r="AQ40" s="1">
        <f t="shared" ca="1" si="73"/>
        <v>913091.63123879954</v>
      </c>
      <c r="AR40" s="1">
        <f t="shared" ca="1" si="73"/>
        <v>913091.63123879954</v>
      </c>
      <c r="AS40" s="1">
        <f t="shared" ca="1" si="73"/>
        <v>913091.63123879954</v>
      </c>
      <c r="AT40" s="1">
        <f t="shared" ca="1" si="73"/>
        <v>913091.63123879954</v>
      </c>
      <c r="AU40" s="1">
        <f t="shared" ca="1" si="73"/>
        <v>913091.63123879954</v>
      </c>
      <c r="AV40" s="1">
        <f t="shared" ca="1" si="73"/>
        <v>913091.63123879954</v>
      </c>
      <c r="AW40" s="1">
        <f t="shared" ca="1" si="73"/>
        <v>913091.63123879954</v>
      </c>
      <c r="AX40" s="1">
        <f t="shared" ca="1" si="73"/>
        <v>913091.63123879954</v>
      </c>
      <c r="AY40" s="1">
        <f t="shared" ca="1" si="73"/>
        <v>913091.63123879954</v>
      </c>
      <c r="AZ40" s="1">
        <f t="shared" ca="1" si="73"/>
        <v>913091.63123879954</v>
      </c>
      <c r="BA40" s="1">
        <f t="shared" ca="1" si="73"/>
        <v>913091.63123879954</v>
      </c>
      <c r="BB40" s="1">
        <f t="shared" ca="1" si="73"/>
        <v>913091.63123879954</v>
      </c>
      <c r="BC40" s="1">
        <f t="shared" ca="1" si="73"/>
        <v>913091.63123879954</v>
      </c>
      <c r="BD40" s="1">
        <f t="shared" ca="1" si="73"/>
        <v>913091.63123879954</v>
      </c>
      <c r="BE40" s="1">
        <f t="shared" ca="1" si="73"/>
        <v>913091.63123879954</v>
      </c>
    </row>
    <row r="41" spans="1:57" ht="4.9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3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x14ac:dyDescent="0.3">
      <c r="B42" s="1">
        <f>ROW(Items!A233)</f>
        <v>233</v>
      </c>
      <c r="H42" s="13" t="str">
        <f ca="1">INDIRECT($B$1&amp;Items!E$2&amp;$B42)</f>
        <v>Незавершенные капзатраты</v>
      </c>
      <c r="I42" s="13" t="str">
        <f ca="1">IF(INDIRECT($B$1&amp;Items!F$2&amp;$B42)="",H42,INDIRECT($B$1&amp;Items!F$2&amp;$B42))</f>
        <v>Незавершенные капзатраты</v>
      </c>
      <c r="J42" s="1" t="str">
        <f ca="1">IF(INDIRECT($B$1&amp;Items!G$2&amp;$B42)="",IF(H42&lt;&gt;I42,"  "&amp;I42,I42),"    "&amp;INDIRECT($B$1&amp;Items!G$2&amp;$B42))</f>
        <v>Незавершенные капзатраты</v>
      </c>
      <c r="S42" s="1">
        <f>SUM(S43:S46)</f>
        <v>0</v>
      </c>
      <c r="V42" s="1">
        <f>SUM(V43:V46)</f>
        <v>0</v>
      </c>
      <c r="W42" s="1">
        <f t="shared" ref="W42:BE42" ca="1" si="74">SUM(W43:W46)</f>
        <v>44966299.931350991</v>
      </c>
      <c r="X42" s="1">
        <f t="shared" ca="1" si="74"/>
        <v>0</v>
      </c>
      <c r="Y42" s="1">
        <f t="shared" ca="1" si="74"/>
        <v>0</v>
      </c>
      <c r="Z42" s="1">
        <f t="shared" ca="1" si="74"/>
        <v>0</v>
      </c>
      <c r="AA42" s="1">
        <f t="shared" ca="1" si="74"/>
        <v>0</v>
      </c>
      <c r="AB42" s="1">
        <f t="shared" ca="1" si="74"/>
        <v>0</v>
      </c>
      <c r="AC42" s="1">
        <f t="shared" ca="1" si="74"/>
        <v>0</v>
      </c>
      <c r="AD42" s="1">
        <f t="shared" ca="1" si="74"/>
        <v>0</v>
      </c>
      <c r="AE42" s="1">
        <f t="shared" ca="1" si="74"/>
        <v>0</v>
      </c>
      <c r="AF42" s="1">
        <f t="shared" ca="1" si="74"/>
        <v>0</v>
      </c>
      <c r="AG42" s="1">
        <f t="shared" ca="1" si="74"/>
        <v>0</v>
      </c>
      <c r="AH42" s="1">
        <f t="shared" ca="1" si="74"/>
        <v>0</v>
      </c>
      <c r="AI42" s="1">
        <f t="shared" ca="1" si="74"/>
        <v>0</v>
      </c>
      <c r="AJ42" s="1">
        <f t="shared" ca="1" si="74"/>
        <v>0</v>
      </c>
      <c r="AK42" s="1">
        <f t="shared" ca="1" si="74"/>
        <v>0</v>
      </c>
      <c r="AL42" s="1">
        <f t="shared" ca="1" si="74"/>
        <v>0</v>
      </c>
      <c r="AM42" s="1">
        <f t="shared" ca="1" si="74"/>
        <v>0</v>
      </c>
      <c r="AN42" s="1">
        <f t="shared" ca="1" si="74"/>
        <v>0</v>
      </c>
      <c r="AO42" s="1">
        <f t="shared" ca="1" si="74"/>
        <v>0</v>
      </c>
      <c r="AP42" s="1">
        <f t="shared" ca="1" si="74"/>
        <v>0</v>
      </c>
      <c r="AQ42" s="1">
        <f t="shared" ca="1" si="74"/>
        <v>0</v>
      </c>
      <c r="AR42" s="1">
        <f t="shared" ca="1" si="74"/>
        <v>0</v>
      </c>
      <c r="AS42" s="1">
        <f t="shared" ca="1" si="74"/>
        <v>0</v>
      </c>
      <c r="AT42" s="1">
        <f t="shared" ca="1" si="74"/>
        <v>0</v>
      </c>
      <c r="AU42" s="1">
        <f t="shared" ca="1" si="74"/>
        <v>0</v>
      </c>
      <c r="AV42" s="1">
        <f t="shared" ca="1" si="74"/>
        <v>0</v>
      </c>
      <c r="AW42" s="1">
        <f t="shared" ca="1" si="74"/>
        <v>0</v>
      </c>
      <c r="AX42" s="1">
        <f t="shared" ca="1" si="74"/>
        <v>0</v>
      </c>
      <c r="AY42" s="1">
        <f t="shared" ca="1" si="74"/>
        <v>0</v>
      </c>
      <c r="AZ42" s="1">
        <f t="shared" ca="1" si="74"/>
        <v>0</v>
      </c>
      <c r="BA42" s="1">
        <f t="shared" ca="1" si="74"/>
        <v>0</v>
      </c>
      <c r="BB42" s="1">
        <f t="shared" ca="1" si="74"/>
        <v>0</v>
      </c>
      <c r="BC42" s="1">
        <f t="shared" ca="1" si="74"/>
        <v>0</v>
      </c>
      <c r="BD42" s="1">
        <f t="shared" ca="1" si="74"/>
        <v>0</v>
      </c>
      <c r="BE42" s="1">
        <f t="shared" ca="1" si="74"/>
        <v>0</v>
      </c>
    </row>
    <row r="43" spans="1:57" x14ac:dyDescent="0.3">
      <c r="B43" s="1">
        <f>MAX(B$41:B42)+1</f>
        <v>234</v>
      </c>
      <c r="H43" s="13" t="str">
        <f ca="1">INDIRECT($B$1&amp;Items!E$2&amp;$B43)</f>
        <v>Незавершенные капзатраты</v>
      </c>
      <c r="I43" s="13" t="str">
        <f ca="1">IF(INDIRECT($B$1&amp;Items!F$2&amp;$B43)="",H43,INDIRECT($B$1&amp;Items!F$2&amp;$B43))</f>
        <v>Основные средства - тип - 1</v>
      </c>
      <c r="J43" s="1" t="str">
        <f ca="1">IF(INDIRECT($B$1&amp;Items!G$2&amp;$B43)="",IF(H43&lt;&gt;I43,"  "&amp;I43,I43),"    "&amp;INDIRECT($B$1&amp;Items!G$2&amp;$B43))</f>
        <v xml:space="preserve">  Основные средства - тип - 1</v>
      </c>
      <c r="S43" s="3">
        <v>0</v>
      </c>
      <c r="V43" s="1">
        <f t="shared" ref="V43:BE43" si="75">IF(V$5=1,$S43,U695)</f>
        <v>0</v>
      </c>
      <c r="W43" s="1">
        <f t="shared" ca="1" si="75"/>
        <v>19641256.262499999</v>
      </c>
      <c r="X43" s="1">
        <f t="shared" ca="1" si="75"/>
        <v>0</v>
      </c>
      <c r="Y43" s="1">
        <f t="shared" ca="1" si="75"/>
        <v>0</v>
      </c>
      <c r="Z43" s="1">
        <f t="shared" ca="1" si="75"/>
        <v>0</v>
      </c>
      <c r="AA43" s="1">
        <f t="shared" ca="1" si="75"/>
        <v>0</v>
      </c>
      <c r="AB43" s="1">
        <f t="shared" ca="1" si="75"/>
        <v>0</v>
      </c>
      <c r="AC43" s="1">
        <f t="shared" ca="1" si="75"/>
        <v>0</v>
      </c>
      <c r="AD43" s="1">
        <f t="shared" ca="1" si="75"/>
        <v>0</v>
      </c>
      <c r="AE43" s="1">
        <f t="shared" ca="1" si="75"/>
        <v>0</v>
      </c>
      <c r="AF43" s="1">
        <f t="shared" ca="1" si="75"/>
        <v>0</v>
      </c>
      <c r="AG43" s="1">
        <f t="shared" ca="1" si="75"/>
        <v>0</v>
      </c>
      <c r="AH43" s="1">
        <f t="shared" ca="1" si="75"/>
        <v>0</v>
      </c>
      <c r="AI43" s="1">
        <f t="shared" ca="1" si="75"/>
        <v>0</v>
      </c>
      <c r="AJ43" s="1">
        <f t="shared" ca="1" si="75"/>
        <v>0</v>
      </c>
      <c r="AK43" s="1">
        <f t="shared" ca="1" si="75"/>
        <v>0</v>
      </c>
      <c r="AL43" s="1">
        <f t="shared" ca="1" si="75"/>
        <v>0</v>
      </c>
      <c r="AM43" s="1">
        <f t="shared" ca="1" si="75"/>
        <v>0</v>
      </c>
      <c r="AN43" s="1">
        <f t="shared" ca="1" si="75"/>
        <v>0</v>
      </c>
      <c r="AO43" s="1">
        <f t="shared" ca="1" si="75"/>
        <v>0</v>
      </c>
      <c r="AP43" s="1">
        <f t="shared" ca="1" si="75"/>
        <v>0</v>
      </c>
      <c r="AQ43" s="1">
        <f t="shared" ca="1" si="75"/>
        <v>0</v>
      </c>
      <c r="AR43" s="1">
        <f t="shared" ca="1" si="75"/>
        <v>0</v>
      </c>
      <c r="AS43" s="1">
        <f t="shared" ca="1" si="75"/>
        <v>0</v>
      </c>
      <c r="AT43" s="1">
        <f t="shared" ca="1" si="75"/>
        <v>0</v>
      </c>
      <c r="AU43" s="1">
        <f t="shared" ca="1" si="75"/>
        <v>0</v>
      </c>
      <c r="AV43" s="1">
        <f t="shared" ca="1" si="75"/>
        <v>0</v>
      </c>
      <c r="AW43" s="1">
        <f t="shared" ca="1" si="75"/>
        <v>0</v>
      </c>
      <c r="AX43" s="1">
        <f t="shared" ca="1" si="75"/>
        <v>0</v>
      </c>
      <c r="AY43" s="1">
        <f t="shared" ca="1" si="75"/>
        <v>0</v>
      </c>
      <c r="AZ43" s="1">
        <f t="shared" ca="1" si="75"/>
        <v>0</v>
      </c>
      <c r="BA43" s="1">
        <f t="shared" ca="1" si="75"/>
        <v>0</v>
      </c>
      <c r="BB43" s="1">
        <f t="shared" ca="1" si="75"/>
        <v>0</v>
      </c>
      <c r="BC43" s="1">
        <f t="shared" ca="1" si="75"/>
        <v>0</v>
      </c>
      <c r="BD43" s="1">
        <f t="shared" ca="1" si="75"/>
        <v>0</v>
      </c>
      <c r="BE43" s="1">
        <f t="shared" ca="1" si="75"/>
        <v>0</v>
      </c>
    </row>
    <row r="44" spans="1:57" x14ac:dyDescent="0.3">
      <c r="B44" s="1">
        <f>MAX(B$41:B43)+1</f>
        <v>235</v>
      </c>
      <c r="H44" s="13" t="str">
        <f ca="1">INDIRECT($B$1&amp;Items!E$2&amp;$B44)</f>
        <v>Незавершенные капзатраты</v>
      </c>
      <c r="I44" s="13" t="str">
        <f ca="1">IF(INDIRECT($B$1&amp;Items!F$2&amp;$B44)="",H44,INDIRECT($B$1&amp;Items!F$2&amp;$B44))</f>
        <v>Основные средства - тип - 2</v>
      </c>
      <c r="J44" s="1" t="str">
        <f ca="1">IF(INDIRECT($B$1&amp;Items!G$2&amp;$B44)="",IF(H44&lt;&gt;I44,"  "&amp;I44,I44),"    "&amp;INDIRECT($B$1&amp;Items!G$2&amp;$B44))</f>
        <v xml:space="preserve">  Основные средства - тип - 2</v>
      </c>
      <c r="S44" s="3">
        <v>0</v>
      </c>
      <c r="V44" s="1">
        <f t="shared" ref="V44:BE44" si="76">IF(V$5=1,$S44,U696)</f>
        <v>0</v>
      </c>
      <c r="W44" s="1">
        <f t="shared" ca="1" si="76"/>
        <v>12156986.775592251</v>
      </c>
      <c r="X44" s="1">
        <f t="shared" ca="1" si="76"/>
        <v>0</v>
      </c>
      <c r="Y44" s="1">
        <f t="shared" ca="1" si="76"/>
        <v>0</v>
      </c>
      <c r="Z44" s="1">
        <f t="shared" ca="1" si="76"/>
        <v>0</v>
      </c>
      <c r="AA44" s="1">
        <f t="shared" ca="1" si="76"/>
        <v>0</v>
      </c>
      <c r="AB44" s="1">
        <f t="shared" ca="1" si="76"/>
        <v>0</v>
      </c>
      <c r="AC44" s="1">
        <f t="shared" ca="1" si="76"/>
        <v>0</v>
      </c>
      <c r="AD44" s="1">
        <f t="shared" ca="1" si="76"/>
        <v>0</v>
      </c>
      <c r="AE44" s="1">
        <f t="shared" ca="1" si="76"/>
        <v>0</v>
      </c>
      <c r="AF44" s="1">
        <f t="shared" ca="1" si="76"/>
        <v>0</v>
      </c>
      <c r="AG44" s="1">
        <f t="shared" ca="1" si="76"/>
        <v>0</v>
      </c>
      <c r="AH44" s="1">
        <f t="shared" ca="1" si="76"/>
        <v>0</v>
      </c>
      <c r="AI44" s="1">
        <f t="shared" ca="1" si="76"/>
        <v>0</v>
      </c>
      <c r="AJ44" s="1">
        <f t="shared" ca="1" si="76"/>
        <v>0</v>
      </c>
      <c r="AK44" s="1">
        <f t="shared" ca="1" si="76"/>
        <v>0</v>
      </c>
      <c r="AL44" s="1">
        <f t="shared" ca="1" si="76"/>
        <v>0</v>
      </c>
      <c r="AM44" s="1">
        <f t="shared" ca="1" si="76"/>
        <v>0</v>
      </c>
      <c r="AN44" s="1">
        <f t="shared" ca="1" si="76"/>
        <v>0</v>
      </c>
      <c r="AO44" s="1">
        <f t="shared" ca="1" si="76"/>
        <v>0</v>
      </c>
      <c r="AP44" s="1">
        <f t="shared" ca="1" si="76"/>
        <v>0</v>
      </c>
      <c r="AQ44" s="1">
        <f t="shared" ca="1" si="76"/>
        <v>0</v>
      </c>
      <c r="AR44" s="1">
        <f t="shared" ca="1" si="76"/>
        <v>0</v>
      </c>
      <c r="AS44" s="1">
        <f t="shared" ca="1" si="76"/>
        <v>0</v>
      </c>
      <c r="AT44" s="1">
        <f t="shared" ca="1" si="76"/>
        <v>0</v>
      </c>
      <c r="AU44" s="1">
        <f t="shared" ca="1" si="76"/>
        <v>0</v>
      </c>
      <c r="AV44" s="1">
        <f t="shared" ca="1" si="76"/>
        <v>0</v>
      </c>
      <c r="AW44" s="1">
        <f t="shared" ca="1" si="76"/>
        <v>0</v>
      </c>
      <c r="AX44" s="1">
        <f t="shared" ca="1" si="76"/>
        <v>0</v>
      </c>
      <c r="AY44" s="1">
        <f t="shared" ca="1" si="76"/>
        <v>0</v>
      </c>
      <c r="AZ44" s="1">
        <f t="shared" ca="1" si="76"/>
        <v>0</v>
      </c>
      <c r="BA44" s="1">
        <f t="shared" ca="1" si="76"/>
        <v>0</v>
      </c>
      <c r="BB44" s="1">
        <f t="shared" ca="1" si="76"/>
        <v>0</v>
      </c>
      <c r="BC44" s="1">
        <f t="shared" ca="1" si="76"/>
        <v>0</v>
      </c>
      <c r="BD44" s="1">
        <f t="shared" ca="1" si="76"/>
        <v>0</v>
      </c>
      <c r="BE44" s="1">
        <f t="shared" ca="1" si="76"/>
        <v>0</v>
      </c>
    </row>
    <row r="45" spans="1:57" x14ac:dyDescent="0.3">
      <c r="B45" s="1">
        <f>MAX(B$41:B44)+1</f>
        <v>236</v>
      </c>
      <c r="H45" s="13" t="str">
        <f ca="1">INDIRECT($B$1&amp;Items!E$2&amp;$B45)</f>
        <v>Незавершенные капзатраты</v>
      </c>
      <c r="I45" s="13" t="str">
        <f ca="1">IF(INDIRECT($B$1&amp;Items!F$2&amp;$B45)="",H45,INDIRECT($B$1&amp;Items!F$2&amp;$B45))</f>
        <v>Основные средства - тип - 3</v>
      </c>
      <c r="J45" s="1" t="str">
        <f ca="1">IF(INDIRECT($B$1&amp;Items!G$2&amp;$B45)="",IF(H45&lt;&gt;I45,"  "&amp;I45,I45),"    "&amp;INDIRECT($B$1&amp;Items!G$2&amp;$B45))</f>
        <v xml:space="preserve">  Основные средства - тип - 3</v>
      </c>
      <c r="S45" s="3">
        <v>0</v>
      </c>
      <c r="V45" s="1">
        <f t="shared" ref="V45:BE45" si="77">IF(V$5=1,$S45,U697)</f>
        <v>0</v>
      </c>
      <c r="W45" s="1">
        <f t="shared" ca="1" si="77"/>
        <v>13168056.893258747</v>
      </c>
      <c r="X45" s="1">
        <f t="shared" ca="1" si="77"/>
        <v>0</v>
      </c>
      <c r="Y45" s="1">
        <f t="shared" ca="1" si="77"/>
        <v>0</v>
      </c>
      <c r="Z45" s="1">
        <f t="shared" ca="1" si="77"/>
        <v>0</v>
      </c>
      <c r="AA45" s="1">
        <f t="shared" ca="1" si="77"/>
        <v>0</v>
      </c>
      <c r="AB45" s="1">
        <f t="shared" ca="1" si="77"/>
        <v>0</v>
      </c>
      <c r="AC45" s="1">
        <f t="shared" ca="1" si="77"/>
        <v>0</v>
      </c>
      <c r="AD45" s="1">
        <f t="shared" ca="1" si="77"/>
        <v>0</v>
      </c>
      <c r="AE45" s="1">
        <f t="shared" ca="1" si="77"/>
        <v>0</v>
      </c>
      <c r="AF45" s="1">
        <f t="shared" ca="1" si="77"/>
        <v>0</v>
      </c>
      <c r="AG45" s="1">
        <f t="shared" ca="1" si="77"/>
        <v>0</v>
      </c>
      <c r="AH45" s="1">
        <f t="shared" ca="1" si="77"/>
        <v>0</v>
      </c>
      <c r="AI45" s="1">
        <f t="shared" ca="1" si="77"/>
        <v>0</v>
      </c>
      <c r="AJ45" s="1">
        <f t="shared" ca="1" si="77"/>
        <v>0</v>
      </c>
      <c r="AK45" s="1">
        <f t="shared" ca="1" si="77"/>
        <v>0</v>
      </c>
      <c r="AL45" s="1">
        <f t="shared" ca="1" si="77"/>
        <v>0</v>
      </c>
      <c r="AM45" s="1">
        <f t="shared" ca="1" si="77"/>
        <v>0</v>
      </c>
      <c r="AN45" s="1">
        <f t="shared" ca="1" si="77"/>
        <v>0</v>
      </c>
      <c r="AO45" s="1">
        <f t="shared" ca="1" si="77"/>
        <v>0</v>
      </c>
      <c r="AP45" s="1">
        <f t="shared" ca="1" si="77"/>
        <v>0</v>
      </c>
      <c r="AQ45" s="1">
        <f t="shared" ca="1" si="77"/>
        <v>0</v>
      </c>
      <c r="AR45" s="1">
        <f t="shared" ca="1" si="77"/>
        <v>0</v>
      </c>
      <c r="AS45" s="1">
        <f t="shared" ca="1" si="77"/>
        <v>0</v>
      </c>
      <c r="AT45" s="1">
        <f t="shared" ca="1" si="77"/>
        <v>0</v>
      </c>
      <c r="AU45" s="1">
        <f t="shared" ca="1" si="77"/>
        <v>0</v>
      </c>
      <c r="AV45" s="1">
        <f t="shared" ca="1" si="77"/>
        <v>0</v>
      </c>
      <c r="AW45" s="1">
        <f t="shared" ca="1" si="77"/>
        <v>0</v>
      </c>
      <c r="AX45" s="1">
        <f t="shared" ca="1" si="77"/>
        <v>0</v>
      </c>
      <c r="AY45" s="1">
        <f t="shared" ca="1" si="77"/>
        <v>0</v>
      </c>
      <c r="AZ45" s="1">
        <f t="shared" ca="1" si="77"/>
        <v>0</v>
      </c>
      <c r="BA45" s="1">
        <f t="shared" ca="1" si="77"/>
        <v>0</v>
      </c>
      <c r="BB45" s="1">
        <f t="shared" ca="1" si="77"/>
        <v>0</v>
      </c>
      <c r="BC45" s="1">
        <f t="shared" ca="1" si="77"/>
        <v>0</v>
      </c>
      <c r="BD45" s="1">
        <f t="shared" ca="1" si="77"/>
        <v>0</v>
      </c>
      <c r="BE45" s="1">
        <f t="shared" ca="1" si="77"/>
        <v>0</v>
      </c>
    </row>
    <row r="46" spans="1:57" ht="4.9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x14ac:dyDescent="0.3">
      <c r="B47" s="1">
        <f>ROW(Items!A237)</f>
        <v>237</v>
      </c>
      <c r="H47" s="13" t="str">
        <f ca="1">INDIRECT($B$1&amp;Items!E$2&amp;$B47)</f>
        <v>Основные средства</v>
      </c>
      <c r="I47" s="13" t="str">
        <f ca="1">IF(INDIRECT($B$1&amp;Items!F$2&amp;$B47)="",H47,INDIRECT($B$1&amp;Items!F$2&amp;$B47))</f>
        <v>Основные средства</v>
      </c>
      <c r="J47" s="1" t="str">
        <f ca="1">IF(INDIRECT($B$1&amp;Items!G$2&amp;$B47)="",IF(H47&lt;&gt;I47,"  "&amp;I47,I47),"    "&amp;INDIRECT($B$1&amp;Items!G$2&amp;$B47))</f>
        <v>Основные средства</v>
      </c>
      <c r="S47" s="1">
        <f>SUM(S48:S51)</f>
        <v>0</v>
      </c>
      <c r="V47" s="1">
        <f>SUM(V48:V51)</f>
        <v>0</v>
      </c>
      <c r="W47" s="1">
        <f t="shared" ref="W47:BE47" ca="1" si="78">SUM(W48:W51)</f>
        <v>0</v>
      </c>
      <c r="X47" s="1">
        <f t="shared" ca="1" si="78"/>
        <v>54221966.335126244</v>
      </c>
      <c r="Y47" s="1">
        <f t="shared" ca="1" si="78"/>
        <v>53318266.896207482</v>
      </c>
      <c r="Z47" s="1">
        <f t="shared" ca="1" si="78"/>
        <v>52414567.457288705</v>
      </c>
      <c r="AA47" s="1">
        <f t="shared" ca="1" si="78"/>
        <v>51510868.018369943</v>
      </c>
      <c r="AB47" s="1">
        <f t="shared" ca="1" si="78"/>
        <v>50607168.579451166</v>
      </c>
      <c r="AC47" s="1">
        <f t="shared" ca="1" si="78"/>
        <v>49703469.140532404</v>
      </c>
      <c r="AD47" s="1">
        <f t="shared" ca="1" si="78"/>
        <v>48799769.701613627</v>
      </c>
      <c r="AE47" s="1">
        <f t="shared" ca="1" si="78"/>
        <v>47896070.262694865</v>
      </c>
      <c r="AF47" s="1">
        <f t="shared" ca="1" si="78"/>
        <v>46992370.823776089</v>
      </c>
      <c r="AG47" s="1">
        <f t="shared" ca="1" si="78"/>
        <v>46088671.384857319</v>
      </c>
      <c r="AH47" s="1">
        <f t="shared" ca="1" si="78"/>
        <v>45184971.94593855</v>
      </c>
      <c r="AI47" s="1">
        <f t="shared" ca="1" si="78"/>
        <v>44281272.507019773</v>
      </c>
      <c r="AJ47" s="1">
        <f t="shared" ca="1" si="78"/>
        <v>43377573.068101004</v>
      </c>
      <c r="AK47" s="1">
        <f t="shared" ca="1" si="78"/>
        <v>42473873.629182234</v>
      </c>
      <c r="AL47" s="1">
        <f t="shared" ca="1" si="78"/>
        <v>41570174.190263465</v>
      </c>
      <c r="AM47" s="1">
        <f t="shared" ca="1" si="78"/>
        <v>40666474.751344696</v>
      </c>
      <c r="AN47" s="1">
        <f t="shared" ca="1" si="78"/>
        <v>39762775.312425919</v>
      </c>
      <c r="AO47" s="1">
        <f t="shared" ca="1" si="78"/>
        <v>37955376.43458838</v>
      </c>
      <c r="AP47" s="1">
        <f t="shared" ca="1" si="78"/>
        <v>37051676.995669603</v>
      </c>
      <c r="AQ47" s="1">
        <f t="shared" ca="1" si="78"/>
        <v>36147977.556750834</v>
      </c>
      <c r="AR47" s="1">
        <f t="shared" ca="1" si="78"/>
        <v>35244278.117832065</v>
      </c>
      <c r="AS47" s="1">
        <f t="shared" ca="1" si="78"/>
        <v>34340578.678913295</v>
      </c>
      <c r="AT47" s="1">
        <f t="shared" ca="1" si="78"/>
        <v>33436879.239994522</v>
      </c>
      <c r="AU47" s="1">
        <f t="shared" ca="1" si="78"/>
        <v>32533179.801075749</v>
      </c>
      <c r="AV47" s="1">
        <f t="shared" ca="1" si="78"/>
        <v>31629480.36215698</v>
      </c>
      <c r="AW47" s="1">
        <f t="shared" ca="1" si="78"/>
        <v>30725780.92323821</v>
      </c>
      <c r="AX47" s="1">
        <f t="shared" ca="1" si="78"/>
        <v>29822081.484319437</v>
      </c>
      <c r="AY47" s="1">
        <f t="shared" ca="1" si="78"/>
        <v>28918382.045400664</v>
      </c>
      <c r="AZ47" s="1">
        <f t="shared" ca="1" si="78"/>
        <v>28014682.606481895</v>
      </c>
      <c r="BA47" s="1">
        <f t="shared" ca="1" si="78"/>
        <v>27110983.167563125</v>
      </c>
      <c r="BB47" s="1">
        <f t="shared" ca="1" si="78"/>
        <v>26207283.728644352</v>
      </c>
      <c r="BC47" s="1">
        <f t="shared" ca="1" si="78"/>
        <v>25303584.289725579</v>
      </c>
      <c r="BD47" s="1">
        <f t="shared" ca="1" si="78"/>
        <v>24399884.85080681</v>
      </c>
      <c r="BE47" s="1">
        <f t="shared" ca="1" si="78"/>
        <v>23496185.411888041</v>
      </c>
    </row>
    <row r="48" spans="1:57" x14ac:dyDescent="0.3">
      <c r="B48" s="1">
        <f>MAX(B$46:B47)+1</f>
        <v>238</v>
      </c>
      <c r="H48" s="13" t="str">
        <f ca="1">INDIRECT($B$1&amp;Items!E$2&amp;$B48)</f>
        <v>Основные средства</v>
      </c>
      <c r="I48" s="13" t="str">
        <f ca="1">IF(INDIRECT($B$1&amp;Items!F$2&amp;$B48)="",H48,INDIRECT($B$1&amp;Items!F$2&amp;$B48))</f>
        <v>Основные средства - тип - 1</v>
      </c>
      <c r="J48" s="1" t="str">
        <f ca="1">IF(INDIRECT($B$1&amp;Items!G$2&amp;$B48)="",IF(H48&lt;&gt;I48,"  "&amp;I48,I48),"    "&amp;INDIRECT($B$1&amp;Items!G$2&amp;$B48))</f>
        <v xml:space="preserve">  Основные средства - тип - 1</v>
      </c>
      <c r="S48" s="3">
        <v>0</v>
      </c>
      <c r="V48" s="1">
        <f t="shared" ref="V48:BE48" si="79">IF(V$5=1,$S48,U700)</f>
        <v>0</v>
      </c>
      <c r="W48" s="1">
        <f t="shared" ca="1" si="79"/>
        <v>0</v>
      </c>
      <c r="X48" s="1">
        <f t="shared" ca="1" si="79"/>
        <v>19641256.262499999</v>
      </c>
      <c r="Y48" s="1">
        <f t="shared" ca="1" si="79"/>
        <v>19313901.991458334</v>
      </c>
      <c r="Z48" s="1">
        <f t="shared" ca="1" si="79"/>
        <v>18986547.720416669</v>
      </c>
      <c r="AA48" s="1">
        <f t="shared" ca="1" si="79"/>
        <v>18659193.449375004</v>
      </c>
      <c r="AB48" s="1">
        <f t="shared" ca="1" si="79"/>
        <v>18331839.178333338</v>
      </c>
      <c r="AC48" s="1">
        <f t="shared" ca="1" si="79"/>
        <v>18004484.907291673</v>
      </c>
      <c r="AD48" s="1">
        <f t="shared" ca="1" si="79"/>
        <v>17677130.636250008</v>
      </c>
      <c r="AE48" s="1">
        <f t="shared" ca="1" si="79"/>
        <v>17349776.365208343</v>
      </c>
      <c r="AF48" s="1">
        <f t="shared" ca="1" si="79"/>
        <v>17022422.094166677</v>
      </c>
      <c r="AG48" s="1">
        <f t="shared" ca="1" si="79"/>
        <v>16695067.82312501</v>
      </c>
      <c r="AH48" s="1">
        <f t="shared" ca="1" si="79"/>
        <v>16367713.552083343</v>
      </c>
      <c r="AI48" s="1">
        <f t="shared" ca="1" si="79"/>
        <v>16040359.281041676</v>
      </c>
      <c r="AJ48" s="1">
        <f t="shared" ca="1" si="79"/>
        <v>15713005.010000009</v>
      </c>
      <c r="AK48" s="1">
        <f t="shared" ca="1" si="79"/>
        <v>15385650.738958342</v>
      </c>
      <c r="AL48" s="1">
        <f t="shared" ca="1" si="79"/>
        <v>15058296.467916675</v>
      </c>
      <c r="AM48" s="1">
        <f t="shared" ca="1" si="79"/>
        <v>14730942.196875008</v>
      </c>
      <c r="AN48" s="1">
        <f t="shared" ca="1" si="79"/>
        <v>14403587.925833341</v>
      </c>
      <c r="AO48" s="1">
        <f t="shared" ca="1" si="79"/>
        <v>13748879.383750007</v>
      </c>
      <c r="AP48" s="1">
        <f t="shared" ca="1" si="79"/>
        <v>13421525.112708339</v>
      </c>
      <c r="AQ48" s="1">
        <f t="shared" ca="1" si="79"/>
        <v>13094170.841666672</v>
      </c>
      <c r="AR48" s="1">
        <f t="shared" ca="1" si="79"/>
        <v>12766816.570625005</v>
      </c>
      <c r="AS48" s="1">
        <f t="shared" ca="1" si="79"/>
        <v>12439462.299583338</v>
      </c>
      <c r="AT48" s="1">
        <f t="shared" ca="1" si="79"/>
        <v>12112108.028541671</v>
      </c>
      <c r="AU48" s="1">
        <f t="shared" ca="1" si="79"/>
        <v>11784753.757500004</v>
      </c>
      <c r="AV48" s="1">
        <f t="shared" ca="1" si="79"/>
        <v>11457399.486458337</v>
      </c>
      <c r="AW48" s="1">
        <f t="shared" ca="1" si="79"/>
        <v>11130045.21541667</v>
      </c>
      <c r="AX48" s="1">
        <f t="shared" ca="1" si="79"/>
        <v>10802690.944375003</v>
      </c>
      <c r="AY48" s="1">
        <f t="shared" ca="1" si="79"/>
        <v>10475336.673333336</v>
      </c>
      <c r="AZ48" s="1">
        <f t="shared" ca="1" si="79"/>
        <v>10147982.402291669</v>
      </c>
      <c r="BA48" s="1">
        <f t="shared" ca="1" si="79"/>
        <v>9820628.1312500015</v>
      </c>
      <c r="BB48" s="1">
        <f t="shared" ca="1" si="79"/>
        <v>9493273.8602083344</v>
      </c>
      <c r="BC48" s="1">
        <f t="shared" ca="1" si="79"/>
        <v>9165919.5891666673</v>
      </c>
      <c r="BD48" s="1">
        <f t="shared" ca="1" si="79"/>
        <v>8838565.3181250002</v>
      </c>
      <c r="BE48" s="1">
        <f t="shared" ca="1" si="79"/>
        <v>8511211.0470833331</v>
      </c>
    </row>
    <row r="49" spans="1:57" x14ac:dyDescent="0.3">
      <c r="B49" s="1">
        <f>MAX(B$46:B48)+1</f>
        <v>239</v>
      </c>
      <c r="H49" s="13" t="str">
        <f ca="1">INDIRECT($B$1&amp;Items!E$2&amp;$B49)</f>
        <v>Основные средства</v>
      </c>
      <c r="I49" s="13" t="str">
        <f ca="1">IF(INDIRECT($B$1&amp;Items!F$2&amp;$B49)="",H49,INDIRECT($B$1&amp;Items!F$2&amp;$B49))</f>
        <v>Основные средства - тип - 2</v>
      </c>
      <c r="J49" s="1" t="str">
        <f ca="1">IF(INDIRECT($B$1&amp;Items!G$2&amp;$B49)="",IF(H49&lt;&gt;I49,"  "&amp;I49,I49),"    "&amp;INDIRECT($B$1&amp;Items!G$2&amp;$B49))</f>
        <v xml:space="preserve">  Основные средства - тип - 2</v>
      </c>
      <c r="S49" s="3">
        <v>0</v>
      </c>
      <c r="V49" s="1">
        <f t="shared" ref="V49:BE49" si="80">IF(V$5=1,$S49,U701)</f>
        <v>0</v>
      </c>
      <c r="W49" s="1">
        <f t="shared" ca="1" si="80"/>
        <v>0</v>
      </c>
      <c r="X49" s="1">
        <f t="shared" ca="1" si="80"/>
        <v>12156986.775592251</v>
      </c>
      <c r="Y49" s="1">
        <f t="shared" ca="1" si="80"/>
        <v>11954370.32933238</v>
      </c>
      <c r="Z49" s="1">
        <f t="shared" ca="1" si="80"/>
        <v>11751753.883072508</v>
      </c>
      <c r="AA49" s="1">
        <f t="shared" ca="1" si="80"/>
        <v>11549137.436812637</v>
      </c>
      <c r="AB49" s="1">
        <f t="shared" ca="1" si="80"/>
        <v>11346520.990552766</v>
      </c>
      <c r="AC49" s="1">
        <f t="shared" ca="1" si="80"/>
        <v>11143904.544292895</v>
      </c>
      <c r="AD49" s="1">
        <f t="shared" ca="1" si="80"/>
        <v>10941288.098033024</v>
      </c>
      <c r="AE49" s="1">
        <f t="shared" ca="1" si="80"/>
        <v>10738671.651773153</v>
      </c>
      <c r="AF49" s="1">
        <f t="shared" ca="1" si="80"/>
        <v>10536055.205513282</v>
      </c>
      <c r="AG49" s="1">
        <f t="shared" ca="1" si="80"/>
        <v>10333438.759253411</v>
      </c>
      <c r="AH49" s="1">
        <f t="shared" ca="1" si="80"/>
        <v>10130822.312993539</v>
      </c>
      <c r="AI49" s="1">
        <f t="shared" ca="1" si="80"/>
        <v>9928205.8667336684</v>
      </c>
      <c r="AJ49" s="1">
        <f t="shared" ca="1" si="80"/>
        <v>9725589.4204737972</v>
      </c>
      <c r="AK49" s="1">
        <f t="shared" ca="1" si="80"/>
        <v>9522972.9742139261</v>
      </c>
      <c r="AL49" s="1">
        <f t="shared" ca="1" si="80"/>
        <v>9320356.527954055</v>
      </c>
      <c r="AM49" s="1">
        <f t="shared" ca="1" si="80"/>
        <v>9117740.0816941839</v>
      </c>
      <c r="AN49" s="1">
        <f t="shared" ca="1" si="80"/>
        <v>8915123.6354343127</v>
      </c>
      <c r="AO49" s="1">
        <f t="shared" ca="1" si="80"/>
        <v>8509890.7429145705</v>
      </c>
      <c r="AP49" s="1">
        <f t="shared" ca="1" si="80"/>
        <v>8307274.2966546994</v>
      </c>
      <c r="AQ49" s="1">
        <f t="shared" ca="1" si="80"/>
        <v>8104657.8503948282</v>
      </c>
      <c r="AR49" s="1">
        <f t="shared" ca="1" si="80"/>
        <v>7902041.4041349571</v>
      </c>
      <c r="AS49" s="1">
        <f t="shared" ca="1" si="80"/>
        <v>7699424.957875086</v>
      </c>
      <c r="AT49" s="1">
        <f t="shared" ca="1" si="80"/>
        <v>7496808.5116152149</v>
      </c>
      <c r="AU49" s="1">
        <f t="shared" ca="1" si="80"/>
        <v>7294192.0653553437</v>
      </c>
      <c r="AV49" s="1">
        <f t="shared" ca="1" si="80"/>
        <v>7091575.6190954726</v>
      </c>
      <c r="AW49" s="1">
        <f t="shared" ca="1" si="80"/>
        <v>6888959.1728356015</v>
      </c>
      <c r="AX49" s="1">
        <f t="shared" ca="1" si="80"/>
        <v>6686342.7265757304</v>
      </c>
      <c r="AY49" s="1">
        <f t="shared" ca="1" si="80"/>
        <v>6483726.2803158592</v>
      </c>
      <c r="AZ49" s="1">
        <f t="shared" ca="1" si="80"/>
        <v>6281109.8340559881</v>
      </c>
      <c r="BA49" s="1">
        <f t="shared" ca="1" si="80"/>
        <v>6078493.387796117</v>
      </c>
      <c r="BB49" s="1">
        <f t="shared" ca="1" si="80"/>
        <v>5875876.9415362459</v>
      </c>
      <c r="BC49" s="1">
        <f t="shared" ca="1" si="80"/>
        <v>5673260.4952763747</v>
      </c>
      <c r="BD49" s="1">
        <f t="shared" ca="1" si="80"/>
        <v>5470644.0490165036</v>
      </c>
      <c r="BE49" s="1">
        <f t="shared" ca="1" si="80"/>
        <v>5268027.6027566325</v>
      </c>
    </row>
    <row r="50" spans="1:57" x14ac:dyDescent="0.3">
      <c r="B50" s="1">
        <f>MAX(B$46:B49)+1</f>
        <v>240</v>
      </c>
      <c r="H50" s="13" t="str">
        <f ca="1">INDIRECT($B$1&amp;Items!E$2&amp;$B50)</f>
        <v>Основные средства</v>
      </c>
      <c r="I50" s="13" t="str">
        <f ca="1">IF(INDIRECT($B$1&amp;Items!F$2&amp;$B50)="",H50,INDIRECT($B$1&amp;Items!F$2&amp;$B50))</f>
        <v>Основные средства - тип - 3</v>
      </c>
      <c r="J50" s="1" t="str">
        <f ca="1">IF(INDIRECT($B$1&amp;Items!G$2&amp;$B50)="",IF(H50&lt;&gt;I50,"  "&amp;I50,I50),"    "&amp;INDIRECT($B$1&amp;Items!G$2&amp;$B50))</f>
        <v xml:space="preserve">  Основные средства - тип - 3</v>
      </c>
      <c r="S50" s="3">
        <v>0</v>
      </c>
      <c r="V50" s="1">
        <f t="shared" ref="V50:BE50" si="81">IF(V$5=1,$S50,U702)</f>
        <v>0</v>
      </c>
      <c r="W50" s="1">
        <f t="shared" ca="1" si="81"/>
        <v>0</v>
      </c>
      <c r="X50" s="1">
        <f t="shared" ca="1" si="81"/>
        <v>22423723.297033995</v>
      </c>
      <c r="Y50" s="1">
        <f t="shared" ca="1" si="81"/>
        <v>22049994.575416762</v>
      </c>
      <c r="Z50" s="1">
        <f t="shared" ca="1" si="81"/>
        <v>21676265.853799529</v>
      </c>
      <c r="AA50" s="1">
        <f t="shared" ca="1" si="81"/>
        <v>21302537.132182296</v>
      </c>
      <c r="AB50" s="1">
        <f t="shared" ca="1" si="81"/>
        <v>20928808.410565063</v>
      </c>
      <c r="AC50" s="1">
        <f t="shared" ca="1" si="81"/>
        <v>20555079.68894783</v>
      </c>
      <c r="AD50" s="1">
        <f t="shared" ca="1" si="81"/>
        <v>20181350.967330597</v>
      </c>
      <c r="AE50" s="1">
        <f t="shared" ca="1" si="81"/>
        <v>19807622.245713364</v>
      </c>
      <c r="AF50" s="1">
        <f t="shared" ca="1" si="81"/>
        <v>19433893.524096131</v>
      </c>
      <c r="AG50" s="1">
        <f t="shared" ca="1" si="81"/>
        <v>19060164.802478898</v>
      </c>
      <c r="AH50" s="1">
        <f t="shared" ca="1" si="81"/>
        <v>18686436.080861665</v>
      </c>
      <c r="AI50" s="1">
        <f t="shared" ca="1" si="81"/>
        <v>18312707.359244432</v>
      </c>
      <c r="AJ50" s="1">
        <f t="shared" ca="1" si="81"/>
        <v>17938978.637627199</v>
      </c>
      <c r="AK50" s="1">
        <f t="shared" ca="1" si="81"/>
        <v>17565249.916009966</v>
      </c>
      <c r="AL50" s="1">
        <f t="shared" ca="1" si="81"/>
        <v>17191521.194392733</v>
      </c>
      <c r="AM50" s="1">
        <f t="shared" ca="1" si="81"/>
        <v>16817792.4727755</v>
      </c>
      <c r="AN50" s="1">
        <f t="shared" ca="1" si="81"/>
        <v>16444063.751158267</v>
      </c>
      <c r="AO50" s="1">
        <f t="shared" ca="1" si="81"/>
        <v>15696606.307923801</v>
      </c>
      <c r="AP50" s="1">
        <f t="shared" ca="1" si="81"/>
        <v>15322877.586306568</v>
      </c>
      <c r="AQ50" s="1">
        <f t="shared" ca="1" si="81"/>
        <v>14949148.864689335</v>
      </c>
      <c r="AR50" s="1">
        <f t="shared" ca="1" si="81"/>
        <v>14575420.143072102</v>
      </c>
      <c r="AS50" s="1">
        <f t="shared" ca="1" si="81"/>
        <v>14201691.421454869</v>
      </c>
      <c r="AT50" s="1">
        <f t="shared" ca="1" si="81"/>
        <v>13827962.699837636</v>
      </c>
      <c r="AU50" s="1">
        <f t="shared" ca="1" si="81"/>
        <v>13454233.978220403</v>
      </c>
      <c r="AV50" s="1">
        <f t="shared" ca="1" si="81"/>
        <v>13080505.25660317</v>
      </c>
      <c r="AW50" s="1">
        <f t="shared" ca="1" si="81"/>
        <v>12706776.534985937</v>
      </c>
      <c r="AX50" s="1">
        <f t="shared" ca="1" si="81"/>
        <v>12333047.813368704</v>
      </c>
      <c r="AY50" s="1">
        <f t="shared" ca="1" si="81"/>
        <v>11959319.091751471</v>
      </c>
      <c r="AZ50" s="1">
        <f t="shared" ca="1" si="81"/>
        <v>11585590.370134238</v>
      </c>
      <c r="BA50" s="1">
        <f t="shared" ca="1" si="81"/>
        <v>11211861.648517005</v>
      </c>
      <c r="BB50" s="1">
        <f t="shared" ca="1" si="81"/>
        <v>10838132.926899772</v>
      </c>
      <c r="BC50" s="1">
        <f t="shared" ca="1" si="81"/>
        <v>10464404.205282539</v>
      </c>
      <c r="BD50" s="1">
        <f t="shared" ca="1" si="81"/>
        <v>10090675.483665306</v>
      </c>
      <c r="BE50" s="1">
        <f t="shared" ca="1" si="81"/>
        <v>9716946.7620480731</v>
      </c>
    </row>
    <row r="51" spans="1:57" ht="4.9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3" spans="1:57" x14ac:dyDescent="0.3">
      <c r="H53" s="3" t="s">
        <v>177</v>
      </c>
      <c r="I53" s="3"/>
      <c r="J53" s="3"/>
      <c r="S53" s="1">
        <f>S55+S60</f>
        <v>0</v>
      </c>
      <c r="V53" s="1">
        <f>V55+V60+V76+V82</f>
        <v>0</v>
      </c>
      <c r="W53" s="1">
        <f t="shared" ref="W53:BE53" ca="1" si="82">W55+W60+W76+W82</f>
        <v>125485567.86737774</v>
      </c>
      <c r="X53" s="1">
        <f t="shared" ca="1" si="82"/>
        <v>96305845.600515082</v>
      </c>
      <c r="Y53" s="1">
        <f t="shared" ca="1" si="82"/>
        <v>91132791.096737802</v>
      </c>
      <c r="Z53" s="1">
        <f t="shared" ca="1" si="82"/>
        <v>86558879.435655981</v>
      </c>
      <c r="AA53" s="1">
        <f t="shared" ca="1" si="82"/>
        <v>94181944.268182904</v>
      </c>
      <c r="AB53" s="1">
        <f t="shared" ca="1" si="82"/>
        <v>120566161.83038712</v>
      </c>
      <c r="AC53" s="1">
        <f t="shared" ca="1" si="82"/>
        <v>122954512.75534432</v>
      </c>
      <c r="AD53" s="1">
        <f t="shared" ca="1" si="82"/>
        <v>135807702.47011361</v>
      </c>
      <c r="AE53" s="1">
        <f t="shared" ca="1" si="82"/>
        <v>144021131.8078675</v>
      </c>
      <c r="AF53" s="1">
        <f t="shared" ca="1" si="82"/>
        <v>140329172.25673246</v>
      </c>
      <c r="AG53" s="1">
        <f t="shared" ca="1" si="82"/>
        <v>138662972.81781369</v>
      </c>
      <c r="AH53" s="1">
        <f t="shared" ca="1" si="82"/>
        <v>137350940.04556161</v>
      </c>
      <c r="AI53" s="1">
        <f t="shared" ca="1" si="82"/>
        <v>136038907.2733095</v>
      </c>
      <c r="AJ53" s="1">
        <f t="shared" ca="1" si="82"/>
        <v>134435207.83439073</v>
      </c>
      <c r="AK53" s="1">
        <f t="shared" ca="1" si="82"/>
        <v>133123175.06213863</v>
      </c>
      <c r="AL53" s="1">
        <f t="shared" ca="1" si="82"/>
        <v>131811142.28988653</v>
      </c>
      <c r="AM53" s="1">
        <f t="shared" ca="1" si="82"/>
        <v>130269942.85096775</v>
      </c>
      <c r="AN53" s="1">
        <f t="shared" ca="1" si="82"/>
        <v>128957910.07871564</v>
      </c>
      <c r="AO53" s="1">
        <f t="shared" ca="1" si="82"/>
        <v>126742177.86754477</v>
      </c>
      <c r="AP53" s="1">
        <f t="shared" ca="1" si="82"/>
        <v>125263478.428626</v>
      </c>
      <c r="AQ53" s="1">
        <f t="shared" ca="1" si="82"/>
        <v>123951445.65637389</v>
      </c>
      <c r="AR53" s="1">
        <f t="shared" ca="1" si="82"/>
        <v>122639412.88412179</v>
      </c>
      <c r="AS53" s="1">
        <f t="shared" ca="1" si="82"/>
        <v>121223213.44520302</v>
      </c>
      <c r="AT53" s="1">
        <f t="shared" ca="1" si="82"/>
        <v>119911180.67295092</v>
      </c>
      <c r="AU53" s="1">
        <f t="shared" ca="1" si="82"/>
        <v>118599147.90069881</v>
      </c>
      <c r="AV53" s="1">
        <f t="shared" ca="1" si="82"/>
        <v>117245448.46178004</v>
      </c>
      <c r="AW53" s="1">
        <f t="shared" ca="1" si="82"/>
        <v>116341749.02286127</v>
      </c>
      <c r="AX53" s="1">
        <f t="shared" ca="1" si="82"/>
        <v>115438049.5839425</v>
      </c>
      <c r="AY53" s="1">
        <f t="shared" ca="1" si="82"/>
        <v>114534350.14502373</v>
      </c>
      <c r="AZ53" s="1">
        <f t="shared" ca="1" si="82"/>
        <v>113630650.70610496</v>
      </c>
      <c r="BA53" s="1">
        <f t="shared" ca="1" si="82"/>
        <v>112726951.26718619</v>
      </c>
      <c r="BB53" s="1">
        <f t="shared" ca="1" si="82"/>
        <v>111823251.82826743</v>
      </c>
      <c r="BC53" s="1">
        <f t="shared" ca="1" si="82"/>
        <v>110919552.38934866</v>
      </c>
      <c r="BD53" s="1">
        <f t="shared" ca="1" si="82"/>
        <v>110015852.95042989</v>
      </c>
      <c r="BE53" s="1">
        <f t="shared" ca="1" si="82"/>
        <v>109112153.51151112</v>
      </c>
    </row>
    <row r="55" spans="1:57" x14ac:dyDescent="0.3">
      <c r="B55" s="1">
        <f>ROW(Items!$A$111)</f>
        <v>111</v>
      </c>
      <c r="H55" s="13" t="str">
        <f ca="1">INDIRECT($B$1&amp;Items!E$2&amp;$B55)</f>
        <v>Собственный капитал</v>
      </c>
      <c r="I55" s="13" t="str">
        <f ca="1">IF(INDIRECT($B$1&amp;Items!F$2&amp;$B55)="",H55,INDIRECT($B$1&amp;Items!F$2&amp;$B55))</f>
        <v>Собственный капитал</v>
      </c>
      <c r="J55" s="1" t="str">
        <f ca="1">IF(INDIRECT($B$1&amp;Items!G$2&amp;$B55)="",IF(H55&lt;&gt;I55,"  "&amp;I55,I55),"    "&amp;INDIRECT($B$1&amp;Items!G$2&amp;$B55))</f>
        <v>Собственный капитал</v>
      </c>
      <c r="S55" s="3">
        <v>0</v>
      </c>
      <c r="V55" s="1">
        <f t="shared" ref="V55:BE55" si="83">IF(V$5=1,$S55,U707)</f>
        <v>0</v>
      </c>
      <c r="W55" s="1">
        <f t="shared" ca="1" si="83"/>
        <v>77404564.460360929</v>
      </c>
      <c r="X55" s="1">
        <f t="shared" ca="1" si="83"/>
        <v>75810892.343356788</v>
      </c>
      <c r="Y55" s="1">
        <f t="shared" ca="1" si="83"/>
        <v>73030521.932064086</v>
      </c>
      <c r="Z55" s="1">
        <f t="shared" ca="1" si="83"/>
        <v>70440977.501796931</v>
      </c>
      <c r="AA55" s="1">
        <f t="shared" ca="1" si="83"/>
        <v>79764360.170800269</v>
      </c>
      <c r="AB55" s="1">
        <f t="shared" ca="1" si="83"/>
        <v>101144725.36649576</v>
      </c>
      <c r="AC55" s="1">
        <f t="shared" ca="1" si="83"/>
        <v>111335013.02014349</v>
      </c>
      <c r="AD55" s="1">
        <f t="shared" ca="1" si="83"/>
        <v>124913164.58011959</v>
      </c>
      <c r="AE55" s="1">
        <f t="shared" ca="1" si="83"/>
        <v>134432871.69565123</v>
      </c>
      <c r="AF55" s="1">
        <f t="shared" ca="1" si="83"/>
        <v>133419450.03451025</v>
      </c>
      <c r="AG55" s="1">
        <f t="shared" ca="1" si="83"/>
        <v>132412972.81781371</v>
      </c>
      <c r="AH55" s="1">
        <f t="shared" ca="1" si="83"/>
        <v>131413440.04556161</v>
      </c>
      <c r="AI55" s="1">
        <f t="shared" ca="1" si="83"/>
        <v>130420851.71775395</v>
      </c>
      <c r="AJ55" s="1">
        <f t="shared" ca="1" si="83"/>
        <v>129435207.83439073</v>
      </c>
      <c r="AK55" s="1">
        <f t="shared" ca="1" si="83"/>
        <v>128456508.39547196</v>
      </c>
      <c r="AL55" s="1">
        <f t="shared" ca="1" si="83"/>
        <v>127484753.40099764</v>
      </c>
      <c r="AM55" s="1">
        <f t="shared" ca="1" si="83"/>
        <v>126519942.85096775</v>
      </c>
      <c r="AN55" s="1">
        <f t="shared" ca="1" si="83"/>
        <v>125562076.74538231</v>
      </c>
      <c r="AO55" s="1">
        <f t="shared" ca="1" si="83"/>
        <v>123707455.64532255</v>
      </c>
      <c r="AP55" s="1">
        <f t="shared" ca="1" si="83"/>
        <v>122763478.428626</v>
      </c>
      <c r="AQ55" s="1">
        <f t="shared" ca="1" si="83"/>
        <v>121826445.65637389</v>
      </c>
      <c r="AR55" s="1">
        <f t="shared" ca="1" si="83"/>
        <v>120896357.32856624</v>
      </c>
      <c r="AS55" s="1">
        <f t="shared" ca="1" si="83"/>
        <v>119973213.44520302</v>
      </c>
      <c r="AT55" s="1">
        <f t="shared" ca="1" si="83"/>
        <v>119057014.00628425</v>
      </c>
      <c r="AU55" s="1">
        <f t="shared" ca="1" si="83"/>
        <v>118147759.01180992</v>
      </c>
      <c r="AV55" s="1">
        <f t="shared" ca="1" si="83"/>
        <v>117245448.46178004</v>
      </c>
      <c r="AW55" s="1">
        <f t="shared" ca="1" si="83"/>
        <v>116341749.02286127</v>
      </c>
      <c r="AX55" s="1">
        <f t="shared" ca="1" si="83"/>
        <v>115438049.5839425</v>
      </c>
      <c r="AY55" s="1">
        <f t="shared" ca="1" si="83"/>
        <v>114534350.14502373</v>
      </c>
      <c r="AZ55" s="1">
        <f t="shared" ca="1" si="83"/>
        <v>113630650.70610496</v>
      </c>
      <c r="BA55" s="1">
        <f t="shared" ca="1" si="83"/>
        <v>112726951.26718619</v>
      </c>
      <c r="BB55" s="1">
        <f t="shared" ca="1" si="83"/>
        <v>111823251.82826743</v>
      </c>
      <c r="BC55" s="1">
        <f t="shared" ca="1" si="83"/>
        <v>110919552.38934866</v>
      </c>
      <c r="BD55" s="1">
        <f t="shared" ca="1" si="83"/>
        <v>110015852.95042989</v>
      </c>
      <c r="BE55" s="1">
        <f t="shared" ca="1" si="83"/>
        <v>109112153.51151112</v>
      </c>
    </row>
    <row r="56" spans="1:57" x14ac:dyDescent="0.3">
      <c r="B56" s="1">
        <f>MAX(B55:B$55)+1</f>
        <v>112</v>
      </c>
      <c r="H56" s="13" t="str">
        <f ca="1">INDIRECT($B$1&amp;Items!E$2&amp;$B56)</f>
        <v>Собственный капитал</v>
      </c>
      <c r="I56" s="13" t="str">
        <f ca="1">IF(INDIRECT($B$1&amp;Items!F$2&amp;$B56)="",H56,INDIRECT($B$1&amp;Items!F$2&amp;$B56))</f>
        <v>УК</v>
      </c>
      <c r="J56" s="1" t="str">
        <f ca="1">IF(INDIRECT($B$1&amp;Items!G$2&amp;$B56)="",IF(H56&lt;&gt;I56,"  "&amp;I56,I56),"    "&amp;INDIRECT($B$1&amp;Items!G$2&amp;$B56))</f>
        <v xml:space="preserve">  УК</v>
      </c>
      <c r="S56" s="3">
        <v>0</v>
      </c>
      <c r="V56" s="1">
        <f t="shared" ref="V56:BE56" si="84">IF(V$5=1,$S56,U708)</f>
        <v>0</v>
      </c>
      <c r="W56" s="1">
        <f t="shared" ca="1" si="84"/>
        <v>40000000</v>
      </c>
      <c r="X56" s="1">
        <f t="shared" ca="1" si="84"/>
        <v>40000000</v>
      </c>
      <c r="Y56" s="1">
        <f t="shared" ca="1" si="84"/>
        <v>40000000</v>
      </c>
      <c r="Z56" s="1">
        <f t="shared" ca="1" si="84"/>
        <v>40000000</v>
      </c>
      <c r="AA56" s="1">
        <f t="shared" ca="1" si="84"/>
        <v>40000000</v>
      </c>
      <c r="AB56" s="1">
        <f t="shared" ca="1" si="84"/>
        <v>40000000</v>
      </c>
      <c r="AC56" s="1">
        <f t="shared" ca="1" si="84"/>
        <v>40000000</v>
      </c>
      <c r="AD56" s="1">
        <f t="shared" ca="1" si="84"/>
        <v>40000000</v>
      </c>
      <c r="AE56" s="1">
        <f t="shared" ca="1" si="84"/>
        <v>40000000</v>
      </c>
      <c r="AF56" s="1">
        <f t="shared" ca="1" si="84"/>
        <v>40000000</v>
      </c>
      <c r="AG56" s="1">
        <f t="shared" ca="1" si="84"/>
        <v>40000000</v>
      </c>
      <c r="AH56" s="1">
        <f t="shared" ca="1" si="84"/>
        <v>40000000</v>
      </c>
      <c r="AI56" s="1">
        <f t="shared" ca="1" si="84"/>
        <v>40000000</v>
      </c>
      <c r="AJ56" s="1">
        <f t="shared" ca="1" si="84"/>
        <v>40000000</v>
      </c>
      <c r="AK56" s="1">
        <f t="shared" ca="1" si="84"/>
        <v>40000000</v>
      </c>
      <c r="AL56" s="1">
        <f t="shared" ca="1" si="84"/>
        <v>40000000</v>
      </c>
      <c r="AM56" s="1">
        <f t="shared" ca="1" si="84"/>
        <v>40000000</v>
      </c>
      <c r="AN56" s="1">
        <f t="shared" ca="1" si="84"/>
        <v>40000000</v>
      </c>
      <c r="AO56" s="1">
        <f t="shared" ca="1" si="84"/>
        <v>40000000</v>
      </c>
      <c r="AP56" s="1">
        <f t="shared" ca="1" si="84"/>
        <v>40000000</v>
      </c>
      <c r="AQ56" s="1">
        <f t="shared" ca="1" si="84"/>
        <v>40000000</v>
      </c>
      <c r="AR56" s="1">
        <f t="shared" ca="1" si="84"/>
        <v>40000000</v>
      </c>
      <c r="AS56" s="1">
        <f t="shared" ca="1" si="84"/>
        <v>40000000</v>
      </c>
      <c r="AT56" s="1">
        <f t="shared" ca="1" si="84"/>
        <v>40000000</v>
      </c>
      <c r="AU56" s="1">
        <f t="shared" ca="1" si="84"/>
        <v>40000000</v>
      </c>
      <c r="AV56" s="1">
        <f t="shared" ca="1" si="84"/>
        <v>40000000</v>
      </c>
      <c r="AW56" s="1">
        <f t="shared" ca="1" si="84"/>
        <v>40000000</v>
      </c>
      <c r="AX56" s="1">
        <f t="shared" ca="1" si="84"/>
        <v>40000000</v>
      </c>
      <c r="AY56" s="1">
        <f t="shared" ca="1" si="84"/>
        <v>40000000</v>
      </c>
      <c r="AZ56" s="1">
        <f t="shared" ca="1" si="84"/>
        <v>40000000</v>
      </c>
      <c r="BA56" s="1">
        <f t="shared" ca="1" si="84"/>
        <v>40000000</v>
      </c>
      <c r="BB56" s="1">
        <f t="shared" ca="1" si="84"/>
        <v>40000000</v>
      </c>
      <c r="BC56" s="1">
        <f t="shared" ca="1" si="84"/>
        <v>40000000</v>
      </c>
      <c r="BD56" s="1">
        <f t="shared" ca="1" si="84"/>
        <v>40000000</v>
      </c>
      <c r="BE56" s="1">
        <f t="shared" ca="1" si="84"/>
        <v>40000000</v>
      </c>
    </row>
    <row r="57" spans="1:57" x14ac:dyDescent="0.3">
      <c r="B57" s="1">
        <f>MAX(B$55:B56)+1</f>
        <v>113</v>
      </c>
      <c r="H57" s="13" t="str">
        <f ca="1">INDIRECT($B$1&amp;Items!E$2&amp;$B57)</f>
        <v>Собственный капитал</v>
      </c>
      <c r="I57" s="13" t="str">
        <f ca="1">IF(INDIRECT($B$1&amp;Items!F$2&amp;$B57)="",H57,INDIRECT($B$1&amp;Items!F$2&amp;$B57))</f>
        <v>Доля Инвестора</v>
      </c>
      <c r="J57" s="1" t="str">
        <f ca="1">IF(INDIRECT($B$1&amp;Items!G$2&amp;$B57)="",IF(H57&lt;&gt;I57,"  "&amp;I57,I57),"    "&amp;INDIRECT($B$1&amp;Items!G$2&amp;$B57))</f>
        <v xml:space="preserve">  Доля Инвестора</v>
      </c>
      <c r="S57" s="3">
        <v>0</v>
      </c>
      <c r="V57" s="1">
        <f t="shared" ref="V57:BE57" si="85">IF(V$5=1,$S57,U709)</f>
        <v>0</v>
      </c>
      <c r="W57" s="1">
        <f t="shared" ca="1" si="85"/>
        <v>38302124.194320954</v>
      </c>
      <c r="X57" s="1">
        <f t="shared" ca="1" si="85"/>
        <v>38302124.194320954</v>
      </c>
      <c r="Y57" s="1">
        <f t="shared" ca="1" si="85"/>
        <v>38302124.194320954</v>
      </c>
      <c r="Z57" s="1">
        <f t="shared" ca="1" si="85"/>
        <v>38302124.194320954</v>
      </c>
      <c r="AA57" s="1">
        <f t="shared" ca="1" si="85"/>
        <v>38302124.194320954</v>
      </c>
      <c r="AB57" s="1">
        <f t="shared" ca="1" si="85"/>
        <v>38302124.194320954</v>
      </c>
      <c r="AC57" s="1">
        <f t="shared" ca="1" si="85"/>
        <v>38302124.194320954</v>
      </c>
      <c r="AD57" s="1">
        <f t="shared" ca="1" si="85"/>
        <v>38302124.194320954</v>
      </c>
      <c r="AE57" s="1">
        <f t="shared" ca="1" si="85"/>
        <v>38302124.194320954</v>
      </c>
      <c r="AF57" s="1">
        <f t="shared" ca="1" si="85"/>
        <v>38302124.194320954</v>
      </c>
      <c r="AG57" s="1">
        <f t="shared" ca="1" si="85"/>
        <v>38302124.194320954</v>
      </c>
      <c r="AH57" s="1">
        <f t="shared" ca="1" si="85"/>
        <v>38302124.194320954</v>
      </c>
      <c r="AI57" s="1">
        <f t="shared" ca="1" si="85"/>
        <v>38302124.194320954</v>
      </c>
      <c r="AJ57" s="1">
        <f t="shared" ca="1" si="85"/>
        <v>38302124.194320954</v>
      </c>
      <c r="AK57" s="1">
        <f t="shared" ca="1" si="85"/>
        <v>38302124.194320954</v>
      </c>
      <c r="AL57" s="1">
        <f t="shared" ca="1" si="85"/>
        <v>38302124.194320954</v>
      </c>
      <c r="AM57" s="1">
        <f t="shared" ca="1" si="85"/>
        <v>38302124.194320954</v>
      </c>
      <c r="AN57" s="1">
        <f t="shared" ca="1" si="85"/>
        <v>38302124.194320954</v>
      </c>
      <c r="AO57" s="1">
        <f t="shared" ca="1" si="85"/>
        <v>38302124.194320954</v>
      </c>
      <c r="AP57" s="1">
        <f t="shared" ca="1" si="85"/>
        <v>38302124.194320954</v>
      </c>
      <c r="AQ57" s="1">
        <f t="shared" ca="1" si="85"/>
        <v>38302124.194320954</v>
      </c>
      <c r="AR57" s="1">
        <f t="shared" ca="1" si="85"/>
        <v>38302124.194320954</v>
      </c>
      <c r="AS57" s="1">
        <f t="shared" ca="1" si="85"/>
        <v>38302124.194320954</v>
      </c>
      <c r="AT57" s="1">
        <f t="shared" ca="1" si="85"/>
        <v>38302124.194320954</v>
      </c>
      <c r="AU57" s="1">
        <f t="shared" ca="1" si="85"/>
        <v>38302124.194320954</v>
      </c>
      <c r="AV57" s="1">
        <f t="shared" ca="1" si="85"/>
        <v>38302124.194320954</v>
      </c>
      <c r="AW57" s="1">
        <f t="shared" ca="1" si="85"/>
        <v>38302124.194320954</v>
      </c>
      <c r="AX57" s="1">
        <f t="shared" ca="1" si="85"/>
        <v>38302124.194320954</v>
      </c>
      <c r="AY57" s="1">
        <f t="shared" ca="1" si="85"/>
        <v>38302124.194320954</v>
      </c>
      <c r="AZ57" s="1">
        <f t="shared" ca="1" si="85"/>
        <v>38302124.194320954</v>
      </c>
      <c r="BA57" s="1">
        <f t="shared" ca="1" si="85"/>
        <v>38302124.194320954</v>
      </c>
      <c r="BB57" s="1">
        <f t="shared" ca="1" si="85"/>
        <v>38302124.194320954</v>
      </c>
      <c r="BC57" s="1">
        <f t="shared" ca="1" si="85"/>
        <v>38302124.194320954</v>
      </c>
      <c r="BD57" s="1">
        <f t="shared" ca="1" si="85"/>
        <v>38302124.194320954</v>
      </c>
      <c r="BE57" s="1">
        <f t="shared" ca="1" si="85"/>
        <v>38302124.194320954</v>
      </c>
    </row>
    <row r="58" spans="1:57" x14ac:dyDescent="0.3">
      <c r="B58" s="1">
        <f>MAX(B$55:B57)+1</f>
        <v>114</v>
      </c>
      <c r="H58" s="13" t="str">
        <f ca="1">INDIRECT($B$1&amp;Items!E$2&amp;$B58)</f>
        <v>Собственный капитал</v>
      </c>
      <c r="I58" s="13" t="str">
        <f ca="1">IF(INDIRECT($B$1&amp;Items!F$2&amp;$B58)="",H58,INDIRECT($B$1&amp;Items!F$2&amp;$B58))</f>
        <v>Нераспределенная прибыль</v>
      </c>
      <c r="J58" s="1" t="str">
        <f ca="1">IF(INDIRECT($B$1&amp;Items!G$2&amp;$B58)="",IF(H58&lt;&gt;I58,"  "&amp;I58,I58),"    "&amp;INDIRECT($B$1&amp;Items!G$2&amp;$B58))</f>
        <v xml:space="preserve">  Нераспределенная прибыль</v>
      </c>
      <c r="S58" s="3">
        <v>0</v>
      </c>
      <c r="V58" s="1">
        <f t="shared" ref="V58:BE58" si="86">IF(V$5=1,$S58,U710)</f>
        <v>0</v>
      </c>
      <c r="W58" s="1">
        <f t="shared" ca="1" si="86"/>
        <v>-897559.73396002001</v>
      </c>
      <c r="X58" s="1">
        <f t="shared" ca="1" si="86"/>
        <v>-2491231.8509641644</v>
      </c>
      <c r="Y58" s="1">
        <f t="shared" ca="1" si="86"/>
        <v>-5271602.2622568682</v>
      </c>
      <c r="Z58" s="1">
        <f t="shared" ca="1" si="86"/>
        <v>-7861146.6925240178</v>
      </c>
      <c r="AA58" s="1">
        <f t="shared" ca="1" si="86"/>
        <v>1462235.9764793161</v>
      </c>
      <c r="AB58" s="1">
        <f t="shared" ca="1" si="86"/>
        <v>22842601.172174811</v>
      </c>
      <c r="AC58" s="1">
        <f t="shared" ca="1" si="86"/>
        <v>33032888.825822551</v>
      </c>
      <c r="AD58" s="1">
        <f t="shared" ca="1" si="86"/>
        <v>46611040.385798648</v>
      </c>
      <c r="AE58" s="1">
        <f t="shared" ca="1" si="86"/>
        <v>56130747.501330301</v>
      </c>
      <c r="AF58" s="1">
        <f t="shared" ca="1" si="86"/>
        <v>55117325.840189308</v>
      </c>
      <c r="AG58" s="1">
        <f t="shared" ca="1" si="86"/>
        <v>54110848.623492762</v>
      </c>
      <c r="AH58" s="1">
        <f t="shared" ca="1" si="86"/>
        <v>53111315.851240657</v>
      </c>
      <c r="AI58" s="1">
        <f t="shared" ca="1" si="86"/>
        <v>52118727.523433</v>
      </c>
      <c r="AJ58" s="1">
        <f t="shared" ca="1" si="86"/>
        <v>51133083.640069783</v>
      </c>
      <c r="AK58" s="1">
        <f t="shared" ca="1" si="86"/>
        <v>50154384.201151013</v>
      </c>
      <c r="AL58" s="1">
        <f t="shared" ca="1" si="86"/>
        <v>49182629.206676684</v>
      </c>
      <c r="AM58" s="1">
        <f t="shared" ca="1" si="86"/>
        <v>48217818.656646803</v>
      </c>
      <c r="AN58" s="1">
        <f t="shared" ca="1" si="86"/>
        <v>47259952.551061362</v>
      </c>
      <c r="AO58" s="1">
        <f t="shared" ca="1" si="86"/>
        <v>45405331.451001599</v>
      </c>
      <c r="AP58" s="1">
        <f t="shared" ca="1" si="86"/>
        <v>44461354.234305054</v>
      </c>
      <c r="AQ58" s="1">
        <f t="shared" ca="1" si="86"/>
        <v>43524321.462052949</v>
      </c>
      <c r="AR58" s="1">
        <f t="shared" ca="1" si="86"/>
        <v>42594233.134245291</v>
      </c>
      <c r="AS58" s="1">
        <f t="shared" ca="1" si="86"/>
        <v>41671089.250882074</v>
      </c>
      <c r="AT58" s="1">
        <f t="shared" ca="1" si="86"/>
        <v>40754889.811963305</v>
      </c>
      <c r="AU58" s="1">
        <f t="shared" ca="1" si="86"/>
        <v>39845634.817488976</v>
      </c>
      <c r="AV58" s="1">
        <f t="shared" ca="1" si="86"/>
        <v>38943324.267459095</v>
      </c>
      <c r="AW58" s="1">
        <f t="shared" ca="1" si="86"/>
        <v>38039624.828540325</v>
      </c>
      <c r="AX58" s="1">
        <f t="shared" ca="1" si="86"/>
        <v>37135925.389621556</v>
      </c>
      <c r="AY58" s="1">
        <f t="shared" ca="1" si="86"/>
        <v>36232225.950702786</v>
      </c>
      <c r="AZ58" s="1">
        <f t="shared" ca="1" si="86"/>
        <v>35328526.511784017</v>
      </c>
      <c r="BA58" s="1">
        <f t="shared" ca="1" si="86"/>
        <v>34424827.072865248</v>
      </c>
      <c r="BB58" s="1">
        <f t="shared" ca="1" si="86"/>
        <v>33521127.633946478</v>
      </c>
      <c r="BC58" s="1">
        <f t="shared" ca="1" si="86"/>
        <v>32617428.195027709</v>
      </c>
      <c r="BD58" s="1">
        <f t="shared" ca="1" si="86"/>
        <v>31713728.75610894</v>
      </c>
      <c r="BE58" s="1">
        <f t="shared" ca="1" si="86"/>
        <v>30810029.31719017</v>
      </c>
    </row>
    <row r="60" spans="1:57" x14ac:dyDescent="0.3">
      <c r="B60" s="1">
        <f>ROW(Items!$A$91)</f>
        <v>91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Кредиторская задолженность</v>
      </c>
      <c r="J60" s="1" t="str">
        <f ca="1">IF(INDIRECT($B$1&amp;Items!G$2&amp;$B60)="",IF(H60&lt;&gt;I60,"  "&amp;I60,I60),"    "&amp;INDIRECT($B$1&amp;Items!G$2&amp;$B60))</f>
        <v>Кредиторская задолженность</v>
      </c>
      <c r="S60" s="1">
        <f>SUM(S61:S74)</f>
        <v>0</v>
      </c>
      <c r="V60" s="1">
        <f t="shared" ref="V60:BE60" si="87">SUM(V61:V74)</f>
        <v>0</v>
      </c>
      <c r="W60" s="1">
        <f t="shared" ca="1" si="87"/>
        <v>48081003.407016814</v>
      </c>
      <c r="X60" s="1">
        <f t="shared" ca="1" si="87"/>
        <v>20494953.257158298</v>
      </c>
      <c r="Y60" s="1">
        <f t="shared" ca="1" si="87"/>
        <v>8352269.1646737102</v>
      </c>
      <c r="Z60" s="1">
        <f t="shared" ca="1" si="87"/>
        <v>6624846.3783034906</v>
      </c>
      <c r="AA60" s="1">
        <f t="shared" ca="1" si="87"/>
        <v>5302025.1032628193</v>
      </c>
      <c r="AB60" s="1">
        <f t="shared" ca="1" si="87"/>
        <v>5597178.4983007992</v>
      </c>
      <c r="AC60" s="1">
        <f t="shared" ca="1" si="87"/>
        <v>870538.93289999862</v>
      </c>
      <c r="AD60" s="1">
        <f t="shared" ca="1" si="87"/>
        <v>-1.280568540096283E-9</v>
      </c>
      <c r="AE60" s="1">
        <f t="shared" ca="1" si="87"/>
        <v>-1.280568540096283E-9</v>
      </c>
      <c r="AF60" s="1">
        <f t="shared" ca="1" si="87"/>
        <v>-1.280568540096283E-9</v>
      </c>
      <c r="AG60" s="1">
        <f t="shared" ca="1" si="87"/>
        <v>-1.280568540096283E-9</v>
      </c>
      <c r="AH60" s="1">
        <f t="shared" ca="1" si="87"/>
        <v>-1.280568540096283E-9</v>
      </c>
      <c r="AI60" s="1">
        <f t="shared" ca="1" si="87"/>
        <v>-1.280568540096283E-9</v>
      </c>
      <c r="AJ60" s="1">
        <f t="shared" ca="1" si="87"/>
        <v>-1.280568540096283E-9</v>
      </c>
      <c r="AK60" s="1">
        <f t="shared" ca="1" si="87"/>
        <v>-1.280568540096283E-9</v>
      </c>
      <c r="AL60" s="1">
        <f t="shared" ca="1" si="87"/>
        <v>-1.280568540096283E-9</v>
      </c>
      <c r="AM60" s="1">
        <f t="shared" ca="1" si="87"/>
        <v>-1.280568540096283E-9</v>
      </c>
      <c r="AN60" s="1">
        <f t="shared" ca="1" si="87"/>
        <v>-1.280568540096283E-9</v>
      </c>
      <c r="AO60" s="1">
        <f t="shared" ca="1" si="87"/>
        <v>-1.280568540096283E-9</v>
      </c>
      <c r="AP60" s="1">
        <f t="shared" ca="1" si="87"/>
        <v>-1.280568540096283E-9</v>
      </c>
      <c r="AQ60" s="1">
        <f t="shared" ca="1" si="87"/>
        <v>-1.280568540096283E-9</v>
      </c>
      <c r="AR60" s="1">
        <f t="shared" ca="1" si="87"/>
        <v>-1.280568540096283E-9</v>
      </c>
      <c r="AS60" s="1">
        <f t="shared" ca="1" si="87"/>
        <v>-1.280568540096283E-9</v>
      </c>
      <c r="AT60" s="1">
        <f t="shared" ca="1" si="87"/>
        <v>-1.280568540096283E-9</v>
      </c>
      <c r="AU60" s="1">
        <f t="shared" ca="1" si="87"/>
        <v>-1.280568540096283E-9</v>
      </c>
      <c r="AV60" s="1">
        <f t="shared" ca="1" si="87"/>
        <v>-1.280568540096283E-9</v>
      </c>
      <c r="AW60" s="1">
        <f t="shared" ca="1" si="87"/>
        <v>-1.280568540096283E-9</v>
      </c>
      <c r="AX60" s="1">
        <f t="shared" ca="1" si="87"/>
        <v>-1.280568540096283E-9</v>
      </c>
      <c r="AY60" s="1">
        <f t="shared" ca="1" si="87"/>
        <v>-1.280568540096283E-9</v>
      </c>
      <c r="AZ60" s="1">
        <f t="shared" ca="1" si="87"/>
        <v>-1.280568540096283E-9</v>
      </c>
      <c r="BA60" s="1">
        <f t="shared" ca="1" si="87"/>
        <v>-1.280568540096283E-9</v>
      </c>
      <c r="BB60" s="1">
        <f t="shared" ca="1" si="87"/>
        <v>-1.280568540096283E-9</v>
      </c>
      <c r="BC60" s="1">
        <f t="shared" ca="1" si="87"/>
        <v>-1.280568540096283E-9</v>
      </c>
      <c r="BD60" s="1">
        <f t="shared" ca="1" si="87"/>
        <v>-1.280568540096283E-9</v>
      </c>
      <c r="BE60" s="1">
        <f t="shared" ca="1" si="87"/>
        <v>-1.280568540096283E-9</v>
      </c>
    </row>
    <row r="61" spans="1:57" x14ac:dyDescent="0.3">
      <c r="B61" s="1">
        <f>MAX(B$59:B60)+1</f>
        <v>92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этапа-1 бизнес-процесса</v>
      </c>
      <c r="S61" s="3">
        <v>0</v>
      </c>
      <c r="V61" s="1">
        <f t="shared" ref="V61:BE61" si="88">IF(V$5=1,$S61,U713)</f>
        <v>0</v>
      </c>
      <c r="W61" s="1">
        <f t="shared" ca="1" si="88"/>
        <v>1486000</v>
      </c>
      <c r="X61" s="1">
        <f t="shared" ca="1" si="88"/>
        <v>1798808.5</v>
      </c>
      <c r="Y61" s="1">
        <f t="shared" ca="1" si="88"/>
        <v>2426968.75165</v>
      </c>
      <c r="Z61" s="1">
        <f t="shared" ca="1" si="88"/>
        <v>1030285.6638600002</v>
      </c>
      <c r="AA61" s="1">
        <f t="shared" ca="1" si="88"/>
        <v>609520.14465000003</v>
      </c>
      <c r="AB61" s="1">
        <f t="shared" ca="1" si="88"/>
        <v>0</v>
      </c>
      <c r="AC61" s="1">
        <f t="shared" ca="1" si="88"/>
        <v>0</v>
      </c>
      <c r="AD61" s="1">
        <f t="shared" ca="1" si="88"/>
        <v>0</v>
      </c>
      <c r="AE61" s="1">
        <f t="shared" ca="1" si="88"/>
        <v>0</v>
      </c>
      <c r="AF61" s="1">
        <f t="shared" ca="1" si="88"/>
        <v>0</v>
      </c>
      <c r="AG61" s="1">
        <f t="shared" ca="1" si="88"/>
        <v>0</v>
      </c>
      <c r="AH61" s="1">
        <f t="shared" ca="1" si="88"/>
        <v>0</v>
      </c>
      <c r="AI61" s="1">
        <f t="shared" ca="1" si="88"/>
        <v>0</v>
      </c>
      <c r="AJ61" s="1">
        <f t="shared" ca="1" si="88"/>
        <v>0</v>
      </c>
      <c r="AK61" s="1">
        <f t="shared" ca="1" si="88"/>
        <v>0</v>
      </c>
      <c r="AL61" s="1">
        <f t="shared" ca="1" si="88"/>
        <v>0</v>
      </c>
      <c r="AM61" s="1">
        <f t="shared" ca="1" si="88"/>
        <v>0</v>
      </c>
      <c r="AN61" s="1">
        <f t="shared" ca="1" si="88"/>
        <v>0</v>
      </c>
      <c r="AO61" s="1">
        <f t="shared" ca="1" si="88"/>
        <v>0</v>
      </c>
      <c r="AP61" s="1">
        <f t="shared" ca="1" si="88"/>
        <v>0</v>
      </c>
      <c r="AQ61" s="1">
        <f t="shared" ca="1" si="88"/>
        <v>0</v>
      </c>
      <c r="AR61" s="1">
        <f t="shared" ca="1" si="88"/>
        <v>0</v>
      </c>
      <c r="AS61" s="1">
        <f t="shared" ca="1" si="88"/>
        <v>0</v>
      </c>
      <c r="AT61" s="1">
        <f t="shared" ca="1" si="88"/>
        <v>0</v>
      </c>
      <c r="AU61" s="1">
        <f t="shared" ca="1" si="88"/>
        <v>0</v>
      </c>
      <c r="AV61" s="1">
        <f t="shared" ca="1" si="88"/>
        <v>0</v>
      </c>
      <c r="AW61" s="1">
        <f t="shared" ca="1" si="88"/>
        <v>0</v>
      </c>
      <c r="AX61" s="1">
        <f t="shared" ca="1" si="88"/>
        <v>0</v>
      </c>
      <c r="AY61" s="1">
        <f t="shared" ca="1" si="88"/>
        <v>0</v>
      </c>
      <c r="AZ61" s="1">
        <f t="shared" ca="1" si="88"/>
        <v>0</v>
      </c>
      <c r="BA61" s="1">
        <f t="shared" ca="1" si="88"/>
        <v>0</v>
      </c>
      <c r="BB61" s="1">
        <f t="shared" ca="1" si="88"/>
        <v>0</v>
      </c>
      <c r="BC61" s="1">
        <f t="shared" ca="1" si="88"/>
        <v>0</v>
      </c>
      <c r="BD61" s="1">
        <f t="shared" ca="1" si="88"/>
        <v>0</v>
      </c>
      <c r="BE61" s="1">
        <f t="shared" ca="1" si="88"/>
        <v>0</v>
      </c>
    </row>
    <row r="62" spans="1:57" x14ac:dyDescent="0.3">
      <c r="B62" s="1">
        <f>MAX(B$59:B61)+1</f>
        <v>93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Начисление затрат этапа-2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этапа-2 бизнес-процесса</v>
      </c>
      <c r="S62" s="3">
        <v>0</v>
      </c>
      <c r="V62" s="1">
        <f t="shared" ref="V62:BE62" si="89">IF(V$5=1,$S62,U714)</f>
        <v>0</v>
      </c>
      <c r="W62" s="1">
        <f t="shared" ca="1" si="89"/>
        <v>898164.77630999964</v>
      </c>
      <c r="X62" s="1">
        <f t="shared" ca="1" si="89"/>
        <v>1296094.9725099995</v>
      </c>
      <c r="Y62" s="1">
        <f t="shared" ca="1" si="89"/>
        <v>0</v>
      </c>
      <c r="Z62" s="1">
        <f t="shared" ca="1" si="89"/>
        <v>616000</v>
      </c>
      <c r="AA62" s="1">
        <f t="shared" ca="1" si="89"/>
        <v>1400491.9</v>
      </c>
      <c r="AB62" s="1">
        <f t="shared" ca="1" si="89"/>
        <v>1127629.8999999999</v>
      </c>
      <c r="AC62" s="1">
        <f t="shared" ca="1" si="89"/>
        <v>0</v>
      </c>
      <c r="AD62" s="1">
        <f t="shared" ca="1" si="89"/>
        <v>0</v>
      </c>
      <c r="AE62" s="1">
        <f t="shared" ca="1" si="89"/>
        <v>0</v>
      </c>
      <c r="AF62" s="1">
        <f t="shared" ca="1" si="89"/>
        <v>0</v>
      </c>
      <c r="AG62" s="1">
        <f t="shared" ca="1" si="89"/>
        <v>0</v>
      </c>
      <c r="AH62" s="1">
        <f t="shared" ca="1" si="89"/>
        <v>0</v>
      </c>
      <c r="AI62" s="1">
        <f t="shared" ca="1" si="89"/>
        <v>0</v>
      </c>
      <c r="AJ62" s="1">
        <f t="shared" ca="1" si="89"/>
        <v>0</v>
      </c>
      <c r="AK62" s="1">
        <f t="shared" ca="1" si="89"/>
        <v>0</v>
      </c>
      <c r="AL62" s="1">
        <f t="shared" ca="1" si="89"/>
        <v>0</v>
      </c>
      <c r="AM62" s="1">
        <f t="shared" ca="1" si="89"/>
        <v>0</v>
      </c>
      <c r="AN62" s="1">
        <f t="shared" ca="1" si="89"/>
        <v>0</v>
      </c>
      <c r="AO62" s="1">
        <f t="shared" ca="1" si="89"/>
        <v>0</v>
      </c>
      <c r="AP62" s="1">
        <f t="shared" ca="1" si="89"/>
        <v>0</v>
      </c>
      <c r="AQ62" s="1">
        <f t="shared" ca="1" si="89"/>
        <v>0</v>
      </c>
      <c r="AR62" s="1">
        <f t="shared" ca="1" si="89"/>
        <v>0</v>
      </c>
      <c r="AS62" s="1">
        <f t="shared" ca="1" si="89"/>
        <v>0</v>
      </c>
      <c r="AT62" s="1">
        <f t="shared" ca="1" si="89"/>
        <v>0</v>
      </c>
      <c r="AU62" s="1">
        <f t="shared" ca="1" si="89"/>
        <v>0</v>
      </c>
      <c r="AV62" s="1">
        <f t="shared" ca="1" si="89"/>
        <v>0</v>
      </c>
      <c r="AW62" s="1">
        <f t="shared" ca="1" si="89"/>
        <v>0</v>
      </c>
      <c r="AX62" s="1">
        <f t="shared" ca="1" si="89"/>
        <v>0</v>
      </c>
      <c r="AY62" s="1">
        <f t="shared" ca="1" si="89"/>
        <v>0</v>
      </c>
      <c r="AZ62" s="1">
        <f t="shared" ca="1" si="89"/>
        <v>0</v>
      </c>
      <c r="BA62" s="1">
        <f t="shared" ca="1" si="89"/>
        <v>0</v>
      </c>
      <c r="BB62" s="1">
        <f t="shared" ca="1" si="89"/>
        <v>0</v>
      </c>
      <c r="BC62" s="1">
        <f t="shared" ca="1" si="89"/>
        <v>0</v>
      </c>
      <c r="BD62" s="1">
        <f t="shared" ca="1" si="89"/>
        <v>0</v>
      </c>
      <c r="BE62" s="1">
        <f t="shared" ca="1" si="89"/>
        <v>0</v>
      </c>
    </row>
    <row r="63" spans="1:57" x14ac:dyDescent="0.3">
      <c r="B63" s="1">
        <f>MAX(B$59:B62)+1</f>
        <v>94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Начисление затрат этапа-3 бизнес-процесса</v>
      </c>
      <c r="S63" s="3">
        <v>0</v>
      </c>
      <c r="V63" s="1">
        <f t="shared" ref="V63:BE63" si="90">IF(V$5=1,$S63,U715)</f>
        <v>0</v>
      </c>
      <c r="W63" s="1">
        <f t="shared" ca="1" si="90"/>
        <v>921109.25799999991</v>
      </c>
      <c r="X63" s="1">
        <f t="shared" ca="1" si="90"/>
        <v>2013622.962973</v>
      </c>
      <c r="Y63" s="1">
        <f t="shared" ca="1" si="90"/>
        <v>2074803.1749729998</v>
      </c>
      <c r="Z63" s="1">
        <f t="shared" ca="1" si="90"/>
        <v>1496791.0479999995</v>
      </c>
      <c r="AA63" s="1">
        <f t="shared" ca="1" si="90"/>
        <v>993301.13589299936</v>
      </c>
      <c r="AB63" s="1">
        <f t="shared" ca="1" si="90"/>
        <v>1709040.6531651993</v>
      </c>
      <c r="AC63" s="1">
        <f t="shared" ca="1" si="90"/>
        <v>431729.9999999993</v>
      </c>
      <c r="AD63" s="1">
        <f t="shared" ca="1" si="90"/>
        <v>-6.9849193096160889E-10</v>
      </c>
      <c r="AE63" s="1">
        <f t="shared" ca="1" si="90"/>
        <v>-6.9849193096160889E-10</v>
      </c>
      <c r="AF63" s="1">
        <f t="shared" ca="1" si="90"/>
        <v>-6.9849193096160889E-10</v>
      </c>
      <c r="AG63" s="1">
        <f t="shared" ca="1" si="90"/>
        <v>-6.9849193096160889E-10</v>
      </c>
      <c r="AH63" s="1">
        <f t="shared" ca="1" si="90"/>
        <v>-6.9849193096160889E-10</v>
      </c>
      <c r="AI63" s="1">
        <f t="shared" ca="1" si="90"/>
        <v>-6.9849193096160889E-10</v>
      </c>
      <c r="AJ63" s="1">
        <f t="shared" ca="1" si="90"/>
        <v>-6.9849193096160889E-10</v>
      </c>
      <c r="AK63" s="1">
        <f t="shared" ca="1" si="90"/>
        <v>-6.9849193096160889E-10</v>
      </c>
      <c r="AL63" s="1">
        <f t="shared" ca="1" si="90"/>
        <v>-6.9849193096160889E-10</v>
      </c>
      <c r="AM63" s="1">
        <f t="shared" ca="1" si="90"/>
        <v>-6.9849193096160889E-10</v>
      </c>
      <c r="AN63" s="1">
        <f t="shared" ca="1" si="90"/>
        <v>-6.9849193096160889E-10</v>
      </c>
      <c r="AO63" s="1">
        <f t="shared" ca="1" si="90"/>
        <v>-6.9849193096160889E-10</v>
      </c>
      <c r="AP63" s="1">
        <f t="shared" ca="1" si="90"/>
        <v>-6.9849193096160889E-10</v>
      </c>
      <c r="AQ63" s="1">
        <f t="shared" ca="1" si="90"/>
        <v>-6.9849193096160889E-10</v>
      </c>
      <c r="AR63" s="1">
        <f t="shared" ca="1" si="90"/>
        <v>-6.9849193096160889E-10</v>
      </c>
      <c r="AS63" s="1">
        <f t="shared" ca="1" si="90"/>
        <v>-6.9849193096160889E-10</v>
      </c>
      <c r="AT63" s="1">
        <f t="shared" ca="1" si="90"/>
        <v>-6.9849193096160889E-10</v>
      </c>
      <c r="AU63" s="1">
        <f t="shared" ca="1" si="90"/>
        <v>-6.9849193096160889E-10</v>
      </c>
      <c r="AV63" s="1">
        <f t="shared" ca="1" si="90"/>
        <v>-6.9849193096160889E-10</v>
      </c>
      <c r="AW63" s="1">
        <f t="shared" ca="1" si="90"/>
        <v>-6.9849193096160889E-10</v>
      </c>
      <c r="AX63" s="1">
        <f t="shared" ca="1" si="90"/>
        <v>-6.9849193096160889E-10</v>
      </c>
      <c r="AY63" s="1">
        <f t="shared" ca="1" si="90"/>
        <v>-6.9849193096160889E-10</v>
      </c>
      <c r="AZ63" s="1">
        <f t="shared" ca="1" si="90"/>
        <v>-6.9849193096160889E-10</v>
      </c>
      <c r="BA63" s="1">
        <f t="shared" ca="1" si="90"/>
        <v>-6.9849193096160889E-10</v>
      </c>
      <c r="BB63" s="1">
        <f t="shared" ca="1" si="90"/>
        <v>-6.9849193096160889E-10</v>
      </c>
      <c r="BC63" s="1">
        <f t="shared" ca="1" si="90"/>
        <v>-6.9849193096160889E-10</v>
      </c>
      <c r="BD63" s="1">
        <f t="shared" ca="1" si="90"/>
        <v>-6.9849193096160889E-10</v>
      </c>
      <c r="BE63" s="1">
        <f t="shared" ca="1" si="90"/>
        <v>-6.9849193096160889E-10</v>
      </c>
    </row>
    <row r="64" spans="1:57" x14ac:dyDescent="0.3">
      <c r="B64" s="1">
        <f>MAX(B$59:B63)+1</f>
        <v>95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Начисление затрат этапа-4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этапа-4 бизнес-процесса</v>
      </c>
      <c r="S64" s="3">
        <v>0</v>
      </c>
      <c r="V64" s="1">
        <f t="shared" ref="V64:BE64" si="91">IF(V$5=1,$S64,U716)</f>
        <v>0</v>
      </c>
      <c r="W64" s="1">
        <f t="shared" ca="1" si="91"/>
        <v>0</v>
      </c>
      <c r="X64" s="1">
        <f t="shared" ca="1" si="91"/>
        <v>337545.33299999998</v>
      </c>
      <c r="Y64" s="1">
        <f t="shared" ca="1" si="91"/>
        <v>1705419.0842328994</v>
      </c>
      <c r="Z64" s="1">
        <f t="shared" ca="1" si="91"/>
        <v>1918882.7127486998</v>
      </c>
      <c r="AA64" s="1">
        <f t="shared" ca="1" si="91"/>
        <v>626783.39999999944</v>
      </c>
      <c r="AB64" s="1">
        <f t="shared" ca="1" si="91"/>
        <v>374165.99999999942</v>
      </c>
      <c r="AC64" s="1">
        <f t="shared" ca="1" si="91"/>
        <v>-5.8207660913467407E-10</v>
      </c>
      <c r="AD64" s="1">
        <f t="shared" ca="1" si="91"/>
        <v>-5.8207660913467407E-10</v>
      </c>
      <c r="AE64" s="1">
        <f t="shared" ca="1" si="91"/>
        <v>-5.8207660913467407E-10</v>
      </c>
      <c r="AF64" s="1">
        <f t="shared" ca="1" si="91"/>
        <v>-5.8207660913467407E-10</v>
      </c>
      <c r="AG64" s="1">
        <f t="shared" ca="1" si="91"/>
        <v>-5.8207660913467407E-10</v>
      </c>
      <c r="AH64" s="1">
        <f t="shared" ca="1" si="91"/>
        <v>-5.8207660913467407E-10</v>
      </c>
      <c r="AI64" s="1">
        <f t="shared" ca="1" si="91"/>
        <v>-5.8207660913467407E-10</v>
      </c>
      <c r="AJ64" s="1">
        <f t="shared" ca="1" si="91"/>
        <v>-5.8207660913467407E-10</v>
      </c>
      <c r="AK64" s="1">
        <f t="shared" ca="1" si="91"/>
        <v>-5.8207660913467407E-10</v>
      </c>
      <c r="AL64" s="1">
        <f t="shared" ca="1" si="91"/>
        <v>-5.8207660913467407E-10</v>
      </c>
      <c r="AM64" s="1">
        <f t="shared" ca="1" si="91"/>
        <v>-5.8207660913467407E-10</v>
      </c>
      <c r="AN64" s="1">
        <f t="shared" ca="1" si="91"/>
        <v>-5.8207660913467407E-10</v>
      </c>
      <c r="AO64" s="1">
        <f t="shared" ca="1" si="91"/>
        <v>-5.8207660913467407E-10</v>
      </c>
      <c r="AP64" s="1">
        <f t="shared" ca="1" si="91"/>
        <v>-5.8207660913467407E-10</v>
      </c>
      <c r="AQ64" s="1">
        <f t="shared" ca="1" si="91"/>
        <v>-5.8207660913467407E-10</v>
      </c>
      <c r="AR64" s="1">
        <f t="shared" ca="1" si="91"/>
        <v>-5.8207660913467407E-10</v>
      </c>
      <c r="AS64" s="1">
        <f t="shared" ca="1" si="91"/>
        <v>-5.8207660913467407E-10</v>
      </c>
      <c r="AT64" s="1">
        <f t="shared" ca="1" si="91"/>
        <v>-5.8207660913467407E-10</v>
      </c>
      <c r="AU64" s="1">
        <f t="shared" ca="1" si="91"/>
        <v>-5.8207660913467407E-10</v>
      </c>
      <c r="AV64" s="1">
        <f t="shared" ca="1" si="91"/>
        <v>-5.8207660913467407E-10</v>
      </c>
      <c r="AW64" s="1">
        <f t="shared" ca="1" si="91"/>
        <v>-5.8207660913467407E-10</v>
      </c>
      <c r="AX64" s="1">
        <f t="shared" ca="1" si="91"/>
        <v>-5.8207660913467407E-10</v>
      </c>
      <c r="AY64" s="1">
        <f t="shared" ca="1" si="91"/>
        <v>-5.8207660913467407E-10</v>
      </c>
      <c r="AZ64" s="1">
        <f t="shared" ca="1" si="91"/>
        <v>-5.8207660913467407E-10</v>
      </c>
      <c r="BA64" s="1">
        <f t="shared" ca="1" si="91"/>
        <v>-5.8207660913467407E-10</v>
      </c>
      <c r="BB64" s="1">
        <f t="shared" ca="1" si="91"/>
        <v>-5.8207660913467407E-10</v>
      </c>
      <c r="BC64" s="1">
        <f t="shared" ca="1" si="91"/>
        <v>-5.8207660913467407E-10</v>
      </c>
      <c r="BD64" s="1">
        <f t="shared" ca="1" si="91"/>
        <v>-5.8207660913467407E-10</v>
      </c>
      <c r="BE64" s="1">
        <f t="shared" ca="1" si="91"/>
        <v>-5.8207660913467407E-10</v>
      </c>
    </row>
    <row r="65" spans="1:57" x14ac:dyDescent="0.3">
      <c r="B65" s="1">
        <f>MAX(B$59:B64)+1</f>
        <v>96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Начисление затрат этапа-5 бизнес-процесса</v>
      </c>
      <c r="S65" s="3">
        <v>0</v>
      </c>
      <c r="V65" s="1">
        <f t="shared" ref="V65:BE65" si="92">IF(V$5=1,$S65,U717)</f>
        <v>0</v>
      </c>
      <c r="W65" s="1">
        <f t="shared" ca="1" si="92"/>
        <v>778146.38439580007</v>
      </c>
      <c r="X65" s="1">
        <f t="shared" ca="1" si="92"/>
        <v>1639297.4503030844</v>
      </c>
      <c r="Y65" s="1">
        <f t="shared" ca="1" si="92"/>
        <v>512818.62677721027</v>
      </c>
      <c r="Z65" s="1">
        <f t="shared" ca="1" si="92"/>
        <v>0</v>
      </c>
      <c r="AA65" s="1">
        <f t="shared" ca="1" si="92"/>
        <v>666733.94200000004</v>
      </c>
      <c r="AB65" s="1">
        <f t="shared" ca="1" si="92"/>
        <v>1402784.75116</v>
      </c>
      <c r="AC65" s="1">
        <f t="shared" ca="1" si="92"/>
        <v>438808.9328999999</v>
      </c>
      <c r="AD65" s="1">
        <f t="shared" ca="1" si="92"/>
        <v>0</v>
      </c>
      <c r="AE65" s="1">
        <f t="shared" ca="1" si="92"/>
        <v>0</v>
      </c>
      <c r="AF65" s="1">
        <f t="shared" ca="1" si="92"/>
        <v>0</v>
      </c>
      <c r="AG65" s="1">
        <f t="shared" ca="1" si="92"/>
        <v>0</v>
      </c>
      <c r="AH65" s="1">
        <f t="shared" ca="1" si="92"/>
        <v>0</v>
      </c>
      <c r="AI65" s="1">
        <f t="shared" ca="1" si="92"/>
        <v>0</v>
      </c>
      <c r="AJ65" s="1">
        <f t="shared" ca="1" si="92"/>
        <v>0</v>
      </c>
      <c r="AK65" s="1">
        <f t="shared" ca="1" si="92"/>
        <v>0</v>
      </c>
      <c r="AL65" s="1">
        <f t="shared" ca="1" si="92"/>
        <v>0</v>
      </c>
      <c r="AM65" s="1">
        <f t="shared" ca="1" si="92"/>
        <v>0</v>
      </c>
      <c r="AN65" s="1">
        <f t="shared" ca="1" si="92"/>
        <v>0</v>
      </c>
      <c r="AO65" s="1">
        <f t="shared" ca="1" si="92"/>
        <v>0</v>
      </c>
      <c r="AP65" s="1">
        <f t="shared" ca="1" si="92"/>
        <v>0</v>
      </c>
      <c r="AQ65" s="1">
        <f t="shared" ca="1" si="92"/>
        <v>0</v>
      </c>
      <c r="AR65" s="1">
        <f t="shared" ca="1" si="92"/>
        <v>0</v>
      </c>
      <c r="AS65" s="1">
        <f t="shared" ca="1" si="92"/>
        <v>0</v>
      </c>
      <c r="AT65" s="1">
        <f t="shared" ca="1" si="92"/>
        <v>0</v>
      </c>
      <c r="AU65" s="1">
        <f t="shared" ca="1" si="92"/>
        <v>0</v>
      </c>
      <c r="AV65" s="1">
        <f t="shared" ca="1" si="92"/>
        <v>0</v>
      </c>
      <c r="AW65" s="1">
        <f t="shared" ca="1" si="92"/>
        <v>0</v>
      </c>
      <c r="AX65" s="1">
        <f t="shared" ca="1" si="92"/>
        <v>0</v>
      </c>
      <c r="AY65" s="1">
        <f t="shared" ca="1" si="92"/>
        <v>0</v>
      </c>
      <c r="AZ65" s="1">
        <f t="shared" ca="1" si="92"/>
        <v>0</v>
      </c>
      <c r="BA65" s="1">
        <f t="shared" ca="1" si="92"/>
        <v>0</v>
      </c>
      <c r="BB65" s="1">
        <f t="shared" ca="1" si="92"/>
        <v>0</v>
      </c>
      <c r="BC65" s="1">
        <f t="shared" ca="1" si="92"/>
        <v>0</v>
      </c>
      <c r="BD65" s="1">
        <f t="shared" ca="1" si="92"/>
        <v>0</v>
      </c>
      <c r="BE65" s="1">
        <f t="shared" ca="1" si="92"/>
        <v>0</v>
      </c>
    </row>
    <row r="66" spans="1:57" x14ac:dyDescent="0.3">
      <c r="B66" s="1">
        <f>MAX(B$59:B65)+1</f>
        <v>97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блок-1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блок-1</v>
      </c>
      <c r="S66" s="3">
        <v>0</v>
      </c>
      <c r="V66" s="1">
        <f t="shared" ref="V66:BE66" si="93">IF(V$5=1,$S66,U718)</f>
        <v>0</v>
      </c>
      <c r="W66" s="1">
        <f t="shared" ca="1" si="93"/>
        <v>0</v>
      </c>
      <c r="X66" s="1">
        <f t="shared" ca="1" si="93"/>
        <v>529757</v>
      </c>
      <c r="Y66" s="1">
        <f t="shared" ca="1" si="93"/>
        <v>475439.18830000015</v>
      </c>
      <c r="Z66" s="1">
        <f t="shared" ca="1" si="93"/>
        <v>516266.19636100018</v>
      </c>
      <c r="AA66" s="1">
        <f t="shared" ca="1" si="93"/>
        <v>0</v>
      </c>
      <c r="AB66" s="1">
        <f t="shared" ca="1" si="93"/>
        <v>0</v>
      </c>
      <c r="AC66" s="1">
        <f t="shared" ca="1" si="93"/>
        <v>0</v>
      </c>
      <c r="AD66" s="1">
        <f t="shared" ca="1" si="93"/>
        <v>0</v>
      </c>
      <c r="AE66" s="1">
        <f t="shared" ca="1" si="93"/>
        <v>0</v>
      </c>
      <c r="AF66" s="1">
        <f t="shared" ca="1" si="93"/>
        <v>0</v>
      </c>
      <c r="AG66" s="1">
        <f t="shared" ca="1" si="93"/>
        <v>0</v>
      </c>
      <c r="AH66" s="1">
        <f t="shared" ca="1" si="93"/>
        <v>0</v>
      </c>
      <c r="AI66" s="1">
        <f t="shared" ca="1" si="93"/>
        <v>0</v>
      </c>
      <c r="AJ66" s="1">
        <f t="shared" ca="1" si="93"/>
        <v>0</v>
      </c>
      <c r="AK66" s="1">
        <f t="shared" ca="1" si="93"/>
        <v>0</v>
      </c>
      <c r="AL66" s="1">
        <f t="shared" ca="1" si="93"/>
        <v>0</v>
      </c>
      <c r="AM66" s="1">
        <f t="shared" ca="1" si="93"/>
        <v>0</v>
      </c>
      <c r="AN66" s="1">
        <f t="shared" ca="1" si="93"/>
        <v>0</v>
      </c>
      <c r="AO66" s="1">
        <f t="shared" ca="1" si="93"/>
        <v>0</v>
      </c>
      <c r="AP66" s="1">
        <f t="shared" ca="1" si="93"/>
        <v>0</v>
      </c>
      <c r="AQ66" s="1">
        <f t="shared" ca="1" si="93"/>
        <v>0</v>
      </c>
      <c r="AR66" s="1">
        <f t="shared" ca="1" si="93"/>
        <v>0</v>
      </c>
      <c r="AS66" s="1">
        <f t="shared" ca="1" si="93"/>
        <v>0</v>
      </c>
      <c r="AT66" s="1">
        <f t="shared" ca="1" si="93"/>
        <v>0</v>
      </c>
      <c r="AU66" s="1">
        <f t="shared" ca="1" si="93"/>
        <v>0</v>
      </c>
      <c r="AV66" s="1">
        <f t="shared" ca="1" si="93"/>
        <v>0</v>
      </c>
      <c r="AW66" s="1">
        <f t="shared" ca="1" si="93"/>
        <v>0</v>
      </c>
      <c r="AX66" s="1">
        <f t="shared" ca="1" si="93"/>
        <v>0</v>
      </c>
      <c r="AY66" s="1">
        <f t="shared" ca="1" si="93"/>
        <v>0</v>
      </c>
      <c r="AZ66" s="1">
        <f t="shared" ca="1" si="93"/>
        <v>0</v>
      </c>
      <c r="BA66" s="1">
        <f t="shared" ca="1" si="93"/>
        <v>0</v>
      </c>
      <c r="BB66" s="1">
        <f t="shared" ca="1" si="93"/>
        <v>0</v>
      </c>
      <c r="BC66" s="1">
        <f t="shared" ca="1" si="93"/>
        <v>0</v>
      </c>
      <c r="BD66" s="1">
        <f t="shared" ca="1" si="93"/>
        <v>0</v>
      </c>
      <c r="BE66" s="1">
        <f t="shared" ca="1" si="93"/>
        <v>0</v>
      </c>
    </row>
    <row r="67" spans="1:57" x14ac:dyDescent="0.3">
      <c r="B67" s="1">
        <f>MAX(B$59:B66)+1</f>
        <v>98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Операционные расходы - блок-2</v>
      </c>
      <c r="J67" s="1" t="str">
        <f ca="1">IF(INDIRECT($B$1&amp;Items!G$2&amp;$B67)="",IF(H67&lt;&gt;I67,"  "&amp;I67,I67),"    "&amp;INDIRECT($B$1&amp;Items!G$2&amp;$B67))</f>
        <v xml:space="preserve">  Операционные расходы - блок-2</v>
      </c>
      <c r="S67" s="3">
        <v>0</v>
      </c>
      <c r="V67" s="1">
        <f t="shared" ref="V67:BE67" si="94">IF(V$5=1,$S67,U719)</f>
        <v>0</v>
      </c>
      <c r="W67" s="1">
        <f t="shared" ca="1" si="94"/>
        <v>322305.138171</v>
      </c>
      <c r="X67" s="1">
        <f t="shared" ca="1" si="94"/>
        <v>322739.35063000006</v>
      </c>
      <c r="Y67" s="1">
        <f t="shared" ca="1" si="94"/>
        <v>0</v>
      </c>
      <c r="Z67" s="1">
        <f t="shared" ca="1" si="94"/>
        <v>0</v>
      </c>
      <c r="AA67" s="1">
        <f t="shared" ca="1" si="94"/>
        <v>153000</v>
      </c>
      <c r="AB67" s="1">
        <f t="shared" ca="1" si="94"/>
        <v>560622.49</v>
      </c>
      <c r="AC67" s="1">
        <f t="shared" ca="1" si="94"/>
        <v>0</v>
      </c>
      <c r="AD67" s="1">
        <f t="shared" ca="1" si="94"/>
        <v>0</v>
      </c>
      <c r="AE67" s="1">
        <f t="shared" ca="1" si="94"/>
        <v>0</v>
      </c>
      <c r="AF67" s="1">
        <f t="shared" ca="1" si="94"/>
        <v>0</v>
      </c>
      <c r="AG67" s="1">
        <f t="shared" ca="1" si="94"/>
        <v>0</v>
      </c>
      <c r="AH67" s="1">
        <f t="shared" ca="1" si="94"/>
        <v>0</v>
      </c>
      <c r="AI67" s="1">
        <f t="shared" ca="1" si="94"/>
        <v>0</v>
      </c>
      <c r="AJ67" s="1">
        <f t="shared" ca="1" si="94"/>
        <v>0</v>
      </c>
      <c r="AK67" s="1">
        <f t="shared" ca="1" si="94"/>
        <v>0</v>
      </c>
      <c r="AL67" s="1">
        <f t="shared" ca="1" si="94"/>
        <v>0</v>
      </c>
      <c r="AM67" s="1">
        <f t="shared" ca="1" si="94"/>
        <v>0</v>
      </c>
      <c r="AN67" s="1">
        <f t="shared" ca="1" si="94"/>
        <v>0</v>
      </c>
      <c r="AO67" s="1">
        <f t="shared" ca="1" si="94"/>
        <v>0</v>
      </c>
      <c r="AP67" s="1">
        <f t="shared" ca="1" si="94"/>
        <v>0</v>
      </c>
      <c r="AQ67" s="1">
        <f t="shared" ca="1" si="94"/>
        <v>0</v>
      </c>
      <c r="AR67" s="1">
        <f t="shared" ca="1" si="94"/>
        <v>0</v>
      </c>
      <c r="AS67" s="1">
        <f t="shared" ca="1" si="94"/>
        <v>0</v>
      </c>
      <c r="AT67" s="1">
        <f t="shared" ca="1" si="94"/>
        <v>0</v>
      </c>
      <c r="AU67" s="1">
        <f t="shared" ca="1" si="94"/>
        <v>0</v>
      </c>
      <c r="AV67" s="1">
        <f t="shared" ca="1" si="94"/>
        <v>0</v>
      </c>
      <c r="AW67" s="1">
        <f t="shared" ca="1" si="94"/>
        <v>0</v>
      </c>
      <c r="AX67" s="1">
        <f t="shared" ca="1" si="94"/>
        <v>0</v>
      </c>
      <c r="AY67" s="1">
        <f t="shared" ca="1" si="94"/>
        <v>0</v>
      </c>
      <c r="AZ67" s="1">
        <f t="shared" ca="1" si="94"/>
        <v>0</v>
      </c>
      <c r="BA67" s="1">
        <f t="shared" ca="1" si="94"/>
        <v>0</v>
      </c>
      <c r="BB67" s="1">
        <f t="shared" ca="1" si="94"/>
        <v>0</v>
      </c>
      <c r="BC67" s="1">
        <f t="shared" ca="1" si="94"/>
        <v>0</v>
      </c>
      <c r="BD67" s="1">
        <f t="shared" ca="1" si="94"/>
        <v>0</v>
      </c>
      <c r="BE67" s="1">
        <f t="shared" ca="1" si="94"/>
        <v>0</v>
      </c>
    </row>
    <row r="68" spans="1:57" x14ac:dyDescent="0.3">
      <c r="B68" s="1">
        <f>MAX(B$59:B67)+1</f>
        <v>99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Операционные расходы - блок-3</v>
      </c>
      <c r="J68" s="1" t="str">
        <f ca="1">IF(INDIRECT($B$1&amp;Items!G$2&amp;$B68)="",IF(H68&lt;&gt;I68,"  "&amp;I68,I68),"    "&amp;INDIRECT($B$1&amp;Items!G$2&amp;$B68))</f>
        <v xml:space="preserve">  Операционные расходы - блок-3</v>
      </c>
      <c r="S68" s="3">
        <v>0</v>
      </c>
      <c r="V68" s="1">
        <f t="shared" ref="V68:BE68" si="95">IF(V$5=1,$S68,U720)</f>
        <v>0</v>
      </c>
      <c r="W68" s="1">
        <f t="shared" ca="1" si="95"/>
        <v>220662</v>
      </c>
      <c r="X68" s="1">
        <f t="shared" ca="1" si="95"/>
        <v>116382</v>
      </c>
      <c r="Y68" s="1">
        <f t="shared" ca="1" si="95"/>
        <v>465670</v>
      </c>
      <c r="Z68" s="1">
        <f t="shared" ca="1" si="95"/>
        <v>583710.90000000014</v>
      </c>
      <c r="AA68" s="1">
        <f t="shared" ca="1" si="95"/>
        <v>498042.88122900028</v>
      </c>
      <c r="AB68" s="1">
        <f t="shared" ca="1" si="95"/>
        <v>286135.88417560037</v>
      </c>
      <c r="AC68" s="1">
        <f t="shared" ca="1" si="95"/>
        <v>0</v>
      </c>
      <c r="AD68" s="1">
        <f t="shared" ca="1" si="95"/>
        <v>0</v>
      </c>
      <c r="AE68" s="1">
        <f t="shared" ca="1" si="95"/>
        <v>0</v>
      </c>
      <c r="AF68" s="1">
        <f t="shared" ca="1" si="95"/>
        <v>0</v>
      </c>
      <c r="AG68" s="1">
        <f t="shared" ca="1" si="95"/>
        <v>0</v>
      </c>
      <c r="AH68" s="1">
        <f t="shared" ca="1" si="95"/>
        <v>0</v>
      </c>
      <c r="AI68" s="1">
        <f t="shared" ca="1" si="95"/>
        <v>0</v>
      </c>
      <c r="AJ68" s="1">
        <f t="shared" ca="1" si="95"/>
        <v>0</v>
      </c>
      <c r="AK68" s="1">
        <f t="shared" ca="1" si="95"/>
        <v>0</v>
      </c>
      <c r="AL68" s="1">
        <f t="shared" ca="1" si="95"/>
        <v>0</v>
      </c>
      <c r="AM68" s="1">
        <f t="shared" ca="1" si="95"/>
        <v>0</v>
      </c>
      <c r="AN68" s="1">
        <f t="shared" ca="1" si="95"/>
        <v>0</v>
      </c>
      <c r="AO68" s="1">
        <f t="shared" ca="1" si="95"/>
        <v>0</v>
      </c>
      <c r="AP68" s="1">
        <f t="shared" ca="1" si="95"/>
        <v>0</v>
      </c>
      <c r="AQ68" s="1">
        <f t="shared" ca="1" si="95"/>
        <v>0</v>
      </c>
      <c r="AR68" s="1">
        <f t="shared" ca="1" si="95"/>
        <v>0</v>
      </c>
      <c r="AS68" s="1">
        <f t="shared" ca="1" si="95"/>
        <v>0</v>
      </c>
      <c r="AT68" s="1">
        <f t="shared" ca="1" si="95"/>
        <v>0</v>
      </c>
      <c r="AU68" s="1">
        <f t="shared" ca="1" si="95"/>
        <v>0</v>
      </c>
      <c r="AV68" s="1">
        <f t="shared" ca="1" si="95"/>
        <v>0</v>
      </c>
      <c r="AW68" s="1">
        <f t="shared" ca="1" si="95"/>
        <v>0</v>
      </c>
      <c r="AX68" s="1">
        <f t="shared" ca="1" si="95"/>
        <v>0</v>
      </c>
      <c r="AY68" s="1">
        <f t="shared" ca="1" si="95"/>
        <v>0</v>
      </c>
      <c r="AZ68" s="1">
        <f t="shared" ca="1" si="95"/>
        <v>0</v>
      </c>
      <c r="BA68" s="1">
        <f t="shared" ca="1" si="95"/>
        <v>0</v>
      </c>
      <c r="BB68" s="1">
        <f t="shared" ca="1" si="95"/>
        <v>0</v>
      </c>
      <c r="BC68" s="1">
        <f t="shared" ca="1" si="95"/>
        <v>0</v>
      </c>
      <c r="BD68" s="1">
        <f t="shared" ca="1" si="95"/>
        <v>0</v>
      </c>
      <c r="BE68" s="1">
        <f t="shared" ca="1" si="95"/>
        <v>0</v>
      </c>
    </row>
    <row r="69" spans="1:57" x14ac:dyDescent="0.3">
      <c r="B69" s="1">
        <f>MAX(B$59:B68)+1</f>
        <v>100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Операционные расходы - блок-4</v>
      </c>
      <c r="J69" s="1" t="str">
        <f ca="1">IF(INDIRECT($B$1&amp;Items!G$2&amp;$B69)="",IF(H69&lt;&gt;I69,"  "&amp;I69,I69),"    "&amp;INDIRECT($B$1&amp;Items!G$2&amp;$B69))</f>
        <v xml:space="preserve">  Операционные расходы - блок-4</v>
      </c>
      <c r="S69" s="3">
        <v>0</v>
      </c>
      <c r="V69" s="1">
        <f t="shared" ref="V69:BE69" si="96">IF(V$5=1,$S69,U721)</f>
        <v>0</v>
      </c>
      <c r="W69" s="1">
        <f t="shared" ca="1" si="96"/>
        <v>0</v>
      </c>
      <c r="X69" s="1">
        <f t="shared" ca="1" si="96"/>
        <v>0</v>
      </c>
      <c r="Y69" s="1">
        <f t="shared" ca="1" si="96"/>
        <v>500028.93874060002</v>
      </c>
      <c r="Z69" s="1">
        <f t="shared" ca="1" si="96"/>
        <v>462909.85733379005</v>
      </c>
      <c r="AA69" s="1">
        <f t="shared" ca="1" si="96"/>
        <v>354151.69949082</v>
      </c>
      <c r="AB69" s="1">
        <f t="shared" ca="1" si="96"/>
        <v>136798.81979999994</v>
      </c>
      <c r="AC69" s="1">
        <f t="shared" ca="1" si="96"/>
        <v>0</v>
      </c>
      <c r="AD69" s="1">
        <f t="shared" ca="1" si="96"/>
        <v>0</v>
      </c>
      <c r="AE69" s="1">
        <f t="shared" ca="1" si="96"/>
        <v>0</v>
      </c>
      <c r="AF69" s="1">
        <f t="shared" ca="1" si="96"/>
        <v>0</v>
      </c>
      <c r="AG69" s="1">
        <f t="shared" ca="1" si="96"/>
        <v>0</v>
      </c>
      <c r="AH69" s="1">
        <f t="shared" ca="1" si="96"/>
        <v>0</v>
      </c>
      <c r="AI69" s="1">
        <f t="shared" ca="1" si="96"/>
        <v>0</v>
      </c>
      <c r="AJ69" s="1">
        <f t="shared" ca="1" si="96"/>
        <v>0</v>
      </c>
      <c r="AK69" s="1">
        <f t="shared" ca="1" si="96"/>
        <v>0</v>
      </c>
      <c r="AL69" s="1">
        <f t="shared" ca="1" si="96"/>
        <v>0</v>
      </c>
      <c r="AM69" s="1">
        <f t="shared" ca="1" si="96"/>
        <v>0</v>
      </c>
      <c r="AN69" s="1">
        <f t="shared" ca="1" si="96"/>
        <v>0</v>
      </c>
      <c r="AO69" s="1">
        <f t="shared" ca="1" si="96"/>
        <v>0</v>
      </c>
      <c r="AP69" s="1">
        <f t="shared" ca="1" si="96"/>
        <v>0</v>
      </c>
      <c r="AQ69" s="1">
        <f t="shared" ca="1" si="96"/>
        <v>0</v>
      </c>
      <c r="AR69" s="1">
        <f t="shared" ca="1" si="96"/>
        <v>0</v>
      </c>
      <c r="AS69" s="1">
        <f t="shared" ca="1" si="96"/>
        <v>0</v>
      </c>
      <c r="AT69" s="1">
        <f t="shared" ca="1" si="96"/>
        <v>0</v>
      </c>
      <c r="AU69" s="1">
        <f t="shared" ca="1" si="96"/>
        <v>0</v>
      </c>
      <c r="AV69" s="1">
        <f t="shared" ca="1" si="96"/>
        <v>0</v>
      </c>
      <c r="AW69" s="1">
        <f t="shared" ca="1" si="96"/>
        <v>0</v>
      </c>
      <c r="AX69" s="1">
        <f t="shared" ca="1" si="96"/>
        <v>0</v>
      </c>
      <c r="AY69" s="1">
        <f t="shared" ca="1" si="96"/>
        <v>0</v>
      </c>
      <c r="AZ69" s="1">
        <f t="shared" ca="1" si="96"/>
        <v>0</v>
      </c>
      <c r="BA69" s="1">
        <f t="shared" ca="1" si="96"/>
        <v>0</v>
      </c>
      <c r="BB69" s="1">
        <f t="shared" ca="1" si="96"/>
        <v>0</v>
      </c>
      <c r="BC69" s="1">
        <f t="shared" ca="1" si="96"/>
        <v>0</v>
      </c>
      <c r="BD69" s="1">
        <f t="shared" ca="1" si="96"/>
        <v>0</v>
      </c>
      <c r="BE69" s="1">
        <f t="shared" ca="1" si="96"/>
        <v>0</v>
      </c>
    </row>
    <row r="70" spans="1:57" x14ac:dyDescent="0.3">
      <c r="B70" s="1">
        <f>MAX(B$59:B69)+1</f>
        <v>101</v>
      </c>
      <c r="H70" s="13" t="str">
        <f ca="1">INDIRECT($B$1&amp;Items!E$2&amp;$B70)</f>
        <v>Кредиторская задолженность</v>
      </c>
      <c r="I70" s="13" t="str">
        <f ca="1">IF(INDIRECT($B$1&amp;Items!F$2&amp;$B70)="",H70,INDIRECT($B$1&amp;Items!F$2&amp;$B70))</f>
        <v>Операционные расходы - блок-5</v>
      </c>
      <c r="J70" s="1" t="str">
        <f ca="1">IF(INDIRECT($B$1&amp;Items!G$2&amp;$B70)="",IF(H70&lt;&gt;I70,"  "&amp;I70,I70),"    "&amp;INDIRECT($B$1&amp;Items!G$2&amp;$B70))</f>
        <v xml:space="preserve">  Операционные расходы - блок-5</v>
      </c>
      <c r="S70" s="3">
        <v>0</v>
      </c>
      <c r="V70" s="1">
        <f t="shared" ref="V70:BE70" si="97">IF(V$5=1,$S70,U722)</f>
        <v>0</v>
      </c>
      <c r="W70" s="1">
        <f t="shared" ca="1" si="97"/>
        <v>160315.91878902001</v>
      </c>
      <c r="X70" s="1">
        <f t="shared" ca="1" si="97"/>
        <v>427370.78878874343</v>
      </c>
      <c r="Y70" s="1">
        <f t="shared" ca="1" si="97"/>
        <v>191121.40000000002</v>
      </c>
      <c r="Z70" s="1">
        <f t="shared" ca="1" si="97"/>
        <v>0</v>
      </c>
      <c r="AA70" s="1">
        <f t="shared" ca="1" si="97"/>
        <v>0</v>
      </c>
      <c r="AB70" s="1">
        <f t="shared" ca="1" si="97"/>
        <v>0</v>
      </c>
      <c r="AC70" s="1">
        <f t="shared" ca="1" si="97"/>
        <v>0</v>
      </c>
      <c r="AD70" s="1">
        <f t="shared" ca="1" si="97"/>
        <v>0</v>
      </c>
      <c r="AE70" s="1">
        <f t="shared" ca="1" si="97"/>
        <v>0</v>
      </c>
      <c r="AF70" s="1">
        <f t="shared" ca="1" si="97"/>
        <v>0</v>
      </c>
      <c r="AG70" s="1">
        <f t="shared" ca="1" si="97"/>
        <v>0</v>
      </c>
      <c r="AH70" s="1">
        <f t="shared" ca="1" si="97"/>
        <v>0</v>
      </c>
      <c r="AI70" s="1">
        <f t="shared" ca="1" si="97"/>
        <v>0</v>
      </c>
      <c r="AJ70" s="1">
        <f t="shared" ca="1" si="97"/>
        <v>0</v>
      </c>
      <c r="AK70" s="1">
        <f t="shared" ca="1" si="97"/>
        <v>0</v>
      </c>
      <c r="AL70" s="1">
        <f t="shared" ca="1" si="97"/>
        <v>0</v>
      </c>
      <c r="AM70" s="1">
        <f t="shared" ca="1" si="97"/>
        <v>0</v>
      </c>
      <c r="AN70" s="1">
        <f t="shared" ca="1" si="97"/>
        <v>0</v>
      </c>
      <c r="AO70" s="1">
        <f t="shared" ca="1" si="97"/>
        <v>0</v>
      </c>
      <c r="AP70" s="1">
        <f t="shared" ca="1" si="97"/>
        <v>0</v>
      </c>
      <c r="AQ70" s="1">
        <f t="shared" ca="1" si="97"/>
        <v>0</v>
      </c>
      <c r="AR70" s="1">
        <f t="shared" ca="1" si="97"/>
        <v>0</v>
      </c>
      <c r="AS70" s="1">
        <f t="shared" ca="1" si="97"/>
        <v>0</v>
      </c>
      <c r="AT70" s="1">
        <f t="shared" ca="1" si="97"/>
        <v>0</v>
      </c>
      <c r="AU70" s="1">
        <f t="shared" ca="1" si="97"/>
        <v>0</v>
      </c>
      <c r="AV70" s="1">
        <f t="shared" ca="1" si="97"/>
        <v>0</v>
      </c>
      <c r="AW70" s="1">
        <f t="shared" ca="1" si="97"/>
        <v>0</v>
      </c>
      <c r="AX70" s="1">
        <f t="shared" ca="1" si="97"/>
        <v>0</v>
      </c>
      <c r="AY70" s="1">
        <f t="shared" ca="1" si="97"/>
        <v>0</v>
      </c>
      <c r="AZ70" s="1">
        <f t="shared" ca="1" si="97"/>
        <v>0</v>
      </c>
      <c r="BA70" s="1">
        <f t="shared" ca="1" si="97"/>
        <v>0</v>
      </c>
      <c r="BB70" s="1">
        <f t="shared" ca="1" si="97"/>
        <v>0</v>
      </c>
      <c r="BC70" s="1">
        <f t="shared" ca="1" si="97"/>
        <v>0</v>
      </c>
      <c r="BD70" s="1">
        <f t="shared" ca="1" si="97"/>
        <v>0</v>
      </c>
      <c r="BE70" s="1">
        <f t="shared" ca="1" si="97"/>
        <v>0</v>
      </c>
    </row>
    <row r="71" spans="1:57" x14ac:dyDescent="0.3">
      <c r="B71" s="1">
        <f>MAX(B$59:B70)+1</f>
        <v>102</v>
      </c>
      <c r="H71" s="13" t="str">
        <f ca="1">INDIRECT($B$1&amp;Items!E$2&amp;$B71)</f>
        <v>Кредиторская задолженность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Основные средства - тип - 1</v>
      </c>
      <c r="S71" s="3">
        <v>0</v>
      </c>
      <c r="V71" s="1">
        <f t="shared" ref="V71:BE71" si="98">IF(V$5=1,$S71,U723)</f>
        <v>0</v>
      </c>
      <c r="W71" s="1">
        <f t="shared" ca="1" si="98"/>
        <v>17969256.262499999</v>
      </c>
      <c r="X71" s="1">
        <f t="shared" ca="1" si="98"/>
        <v>0</v>
      </c>
      <c r="Y71" s="1">
        <f t="shared" ca="1" si="98"/>
        <v>0</v>
      </c>
      <c r="Z71" s="1">
        <f t="shared" ca="1" si="98"/>
        <v>0</v>
      </c>
      <c r="AA71" s="1">
        <f t="shared" ca="1" si="98"/>
        <v>0</v>
      </c>
      <c r="AB71" s="1">
        <f t="shared" ca="1" si="98"/>
        <v>0</v>
      </c>
      <c r="AC71" s="1">
        <f t="shared" ca="1" si="98"/>
        <v>0</v>
      </c>
      <c r="AD71" s="1">
        <f t="shared" ca="1" si="98"/>
        <v>0</v>
      </c>
      <c r="AE71" s="1">
        <f t="shared" ca="1" si="98"/>
        <v>0</v>
      </c>
      <c r="AF71" s="1">
        <f t="shared" ca="1" si="98"/>
        <v>0</v>
      </c>
      <c r="AG71" s="1">
        <f t="shared" ca="1" si="98"/>
        <v>0</v>
      </c>
      <c r="AH71" s="1">
        <f t="shared" ca="1" si="98"/>
        <v>0</v>
      </c>
      <c r="AI71" s="1">
        <f t="shared" ca="1" si="98"/>
        <v>0</v>
      </c>
      <c r="AJ71" s="1">
        <f t="shared" ca="1" si="98"/>
        <v>0</v>
      </c>
      <c r="AK71" s="1">
        <f t="shared" ca="1" si="98"/>
        <v>0</v>
      </c>
      <c r="AL71" s="1">
        <f t="shared" ca="1" si="98"/>
        <v>0</v>
      </c>
      <c r="AM71" s="1">
        <f t="shared" ca="1" si="98"/>
        <v>0</v>
      </c>
      <c r="AN71" s="1">
        <f t="shared" ca="1" si="98"/>
        <v>0</v>
      </c>
      <c r="AO71" s="1">
        <f t="shared" ca="1" si="98"/>
        <v>0</v>
      </c>
      <c r="AP71" s="1">
        <f t="shared" ca="1" si="98"/>
        <v>0</v>
      </c>
      <c r="AQ71" s="1">
        <f t="shared" ca="1" si="98"/>
        <v>0</v>
      </c>
      <c r="AR71" s="1">
        <f t="shared" ca="1" si="98"/>
        <v>0</v>
      </c>
      <c r="AS71" s="1">
        <f t="shared" ca="1" si="98"/>
        <v>0</v>
      </c>
      <c r="AT71" s="1">
        <f t="shared" ca="1" si="98"/>
        <v>0</v>
      </c>
      <c r="AU71" s="1">
        <f t="shared" ca="1" si="98"/>
        <v>0</v>
      </c>
      <c r="AV71" s="1">
        <f t="shared" ca="1" si="98"/>
        <v>0</v>
      </c>
      <c r="AW71" s="1">
        <f t="shared" ca="1" si="98"/>
        <v>0</v>
      </c>
      <c r="AX71" s="1">
        <f t="shared" ca="1" si="98"/>
        <v>0</v>
      </c>
      <c r="AY71" s="1">
        <f t="shared" ca="1" si="98"/>
        <v>0</v>
      </c>
      <c r="AZ71" s="1">
        <f t="shared" ca="1" si="98"/>
        <v>0</v>
      </c>
      <c r="BA71" s="1">
        <f t="shared" ca="1" si="98"/>
        <v>0</v>
      </c>
      <c r="BB71" s="1">
        <f t="shared" ca="1" si="98"/>
        <v>0</v>
      </c>
      <c r="BC71" s="1">
        <f t="shared" ca="1" si="98"/>
        <v>0</v>
      </c>
      <c r="BD71" s="1">
        <f t="shared" ca="1" si="98"/>
        <v>0</v>
      </c>
      <c r="BE71" s="1">
        <f t="shared" ca="1" si="98"/>
        <v>0</v>
      </c>
    </row>
    <row r="72" spans="1:57" x14ac:dyDescent="0.3">
      <c r="B72" s="1">
        <f>MAX(B$59:B71)+1</f>
        <v>103</v>
      </c>
      <c r="H72" s="13" t="str">
        <f ca="1">INDIRECT($B$1&amp;Items!E$2&amp;$B72)</f>
        <v>Кредиторская задолженность</v>
      </c>
      <c r="I72" s="13" t="str">
        <f ca="1">IF(INDIRECT($B$1&amp;Items!F$2&amp;$B72)="",H72,INDIRECT($B$1&amp;Items!F$2&amp;$B72))</f>
        <v>Основные средства - тип - 2</v>
      </c>
      <c r="J72" s="1" t="str">
        <f ca="1">IF(INDIRECT($B$1&amp;Items!G$2&amp;$B72)="",IF(H72&lt;&gt;I72,"  "&amp;I72,I72),"    "&amp;INDIRECT($B$1&amp;Items!G$2&amp;$B72))</f>
        <v xml:space="preserve">  Основные средства - тип - 2</v>
      </c>
      <c r="S72" s="3">
        <v>0</v>
      </c>
      <c r="V72" s="1">
        <f t="shared" ref="V72:BE72" si="99">IF(V$5=1,$S72,U724)</f>
        <v>0</v>
      </c>
      <c r="W72" s="1">
        <f t="shared" ca="1" si="99"/>
        <v>12156986.775592251</v>
      </c>
      <c r="X72" s="1">
        <f t="shared" ca="1" si="99"/>
        <v>0</v>
      </c>
      <c r="Y72" s="1">
        <f t="shared" ca="1" si="99"/>
        <v>0</v>
      </c>
      <c r="Z72" s="1">
        <f t="shared" ca="1" si="99"/>
        <v>0</v>
      </c>
      <c r="AA72" s="1">
        <f t="shared" ca="1" si="99"/>
        <v>0</v>
      </c>
      <c r="AB72" s="1">
        <f t="shared" ca="1" si="99"/>
        <v>0</v>
      </c>
      <c r="AC72" s="1">
        <f t="shared" ca="1" si="99"/>
        <v>0</v>
      </c>
      <c r="AD72" s="1">
        <f t="shared" ca="1" si="99"/>
        <v>0</v>
      </c>
      <c r="AE72" s="1">
        <f t="shared" ca="1" si="99"/>
        <v>0</v>
      </c>
      <c r="AF72" s="1">
        <f t="shared" ca="1" si="99"/>
        <v>0</v>
      </c>
      <c r="AG72" s="1">
        <f t="shared" ca="1" si="99"/>
        <v>0</v>
      </c>
      <c r="AH72" s="1">
        <f t="shared" ca="1" si="99"/>
        <v>0</v>
      </c>
      <c r="AI72" s="1">
        <f t="shared" ca="1" si="99"/>
        <v>0</v>
      </c>
      <c r="AJ72" s="1">
        <f t="shared" ca="1" si="99"/>
        <v>0</v>
      </c>
      <c r="AK72" s="1">
        <f t="shared" ca="1" si="99"/>
        <v>0</v>
      </c>
      <c r="AL72" s="1">
        <f t="shared" ca="1" si="99"/>
        <v>0</v>
      </c>
      <c r="AM72" s="1">
        <f t="shared" ca="1" si="99"/>
        <v>0</v>
      </c>
      <c r="AN72" s="1">
        <f t="shared" ca="1" si="99"/>
        <v>0</v>
      </c>
      <c r="AO72" s="1">
        <f t="shared" ca="1" si="99"/>
        <v>0</v>
      </c>
      <c r="AP72" s="1">
        <f t="shared" ca="1" si="99"/>
        <v>0</v>
      </c>
      <c r="AQ72" s="1">
        <f t="shared" ca="1" si="99"/>
        <v>0</v>
      </c>
      <c r="AR72" s="1">
        <f t="shared" ca="1" si="99"/>
        <v>0</v>
      </c>
      <c r="AS72" s="1">
        <f t="shared" ca="1" si="99"/>
        <v>0</v>
      </c>
      <c r="AT72" s="1">
        <f t="shared" ca="1" si="99"/>
        <v>0</v>
      </c>
      <c r="AU72" s="1">
        <f t="shared" ca="1" si="99"/>
        <v>0</v>
      </c>
      <c r="AV72" s="1">
        <f t="shared" ca="1" si="99"/>
        <v>0</v>
      </c>
      <c r="AW72" s="1">
        <f t="shared" ca="1" si="99"/>
        <v>0</v>
      </c>
      <c r="AX72" s="1">
        <f t="shared" ca="1" si="99"/>
        <v>0</v>
      </c>
      <c r="AY72" s="1">
        <f t="shared" ca="1" si="99"/>
        <v>0</v>
      </c>
      <c r="AZ72" s="1">
        <f t="shared" ca="1" si="99"/>
        <v>0</v>
      </c>
      <c r="BA72" s="1">
        <f t="shared" ca="1" si="99"/>
        <v>0</v>
      </c>
      <c r="BB72" s="1">
        <f t="shared" ca="1" si="99"/>
        <v>0</v>
      </c>
      <c r="BC72" s="1">
        <f t="shared" ca="1" si="99"/>
        <v>0</v>
      </c>
      <c r="BD72" s="1">
        <f t="shared" ca="1" si="99"/>
        <v>0</v>
      </c>
      <c r="BE72" s="1">
        <f t="shared" ca="1" si="99"/>
        <v>0</v>
      </c>
    </row>
    <row r="73" spans="1:57" x14ac:dyDescent="0.3">
      <c r="B73" s="1">
        <f>MAX(B$59:B72)+1</f>
        <v>104</v>
      </c>
      <c r="H73" s="13" t="str">
        <f ca="1">INDIRECT($B$1&amp;Items!E$2&amp;$B73)</f>
        <v>Кредиторская задолженность</v>
      </c>
      <c r="I73" s="13" t="str">
        <f ca="1">IF(INDIRECT($B$1&amp;Items!F$2&amp;$B73)="",H73,INDIRECT($B$1&amp;Items!F$2&amp;$B73))</f>
        <v>Основные средства - тип - 3</v>
      </c>
      <c r="J73" s="1" t="str">
        <f ca="1">IF(INDIRECT($B$1&amp;Items!G$2&amp;$B73)="",IF(H73&lt;&gt;I73,"  "&amp;I73,I73),"    "&amp;INDIRECT($B$1&amp;Items!G$2&amp;$B73))</f>
        <v xml:space="preserve">  Основные средства - тип - 3</v>
      </c>
      <c r="S73" s="3">
        <v>0</v>
      </c>
      <c r="V73" s="1">
        <f t="shared" ref="V73:BE73" si="100">IF(V$5=1,$S73,U725)</f>
        <v>0</v>
      </c>
      <c r="W73" s="1">
        <f t="shared" ca="1" si="100"/>
        <v>13168056.893258747</v>
      </c>
      <c r="X73" s="1">
        <f t="shared" ca="1" si="100"/>
        <v>12013334.898953471</v>
      </c>
      <c r="Y73" s="1">
        <f t="shared" ca="1" si="100"/>
        <v>0</v>
      </c>
      <c r="Z73" s="1">
        <f t="shared" ca="1" si="100"/>
        <v>0</v>
      </c>
      <c r="AA73" s="1">
        <f t="shared" ca="1" si="100"/>
        <v>0</v>
      </c>
      <c r="AB73" s="1">
        <f t="shared" ca="1" si="100"/>
        <v>0</v>
      </c>
      <c r="AC73" s="1">
        <f t="shared" ca="1" si="100"/>
        <v>0</v>
      </c>
      <c r="AD73" s="1">
        <f t="shared" ca="1" si="100"/>
        <v>0</v>
      </c>
      <c r="AE73" s="1">
        <f t="shared" ca="1" si="100"/>
        <v>0</v>
      </c>
      <c r="AF73" s="1">
        <f t="shared" ca="1" si="100"/>
        <v>0</v>
      </c>
      <c r="AG73" s="1">
        <f t="shared" ca="1" si="100"/>
        <v>0</v>
      </c>
      <c r="AH73" s="1">
        <f t="shared" ca="1" si="100"/>
        <v>0</v>
      </c>
      <c r="AI73" s="1">
        <f t="shared" ca="1" si="100"/>
        <v>0</v>
      </c>
      <c r="AJ73" s="1">
        <f t="shared" ca="1" si="100"/>
        <v>0</v>
      </c>
      <c r="AK73" s="1">
        <f t="shared" ca="1" si="100"/>
        <v>0</v>
      </c>
      <c r="AL73" s="1">
        <f t="shared" ca="1" si="100"/>
        <v>0</v>
      </c>
      <c r="AM73" s="1">
        <f t="shared" ca="1" si="100"/>
        <v>0</v>
      </c>
      <c r="AN73" s="1">
        <f t="shared" ca="1" si="100"/>
        <v>0</v>
      </c>
      <c r="AO73" s="1">
        <f t="shared" ca="1" si="100"/>
        <v>0</v>
      </c>
      <c r="AP73" s="1">
        <f t="shared" ca="1" si="100"/>
        <v>0</v>
      </c>
      <c r="AQ73" s="1">
        <f t="shared" ca="1" si="100"/>
        <v>0</v>
      </c>
      <c r="AR73" s="1">
        <f t="shared" ca="1" si="100"/>
        <v>0</v>
      </c>
      <c r="AS73" s="1">
        <f t="shared" ca="1" si="100"/>
        <v>0</v>
      </c>
      <c r="AT73" s="1">
        <f t="shared" ca="1" si="100"/>
        <v>0</v>
      </c>
      <c r="AU73" s="1">
        <f t="shared" ca="1" si="100"/>
        <v>0</v>
      </c>
      <c r="AV73" s="1">
        <f t="shared" ca="1" si="100"/>
        <v>0</v>
      </c>
      <c r="AW73" s="1">
        <f t="shared" ca="1" si="100"/>
        <v>0</v>
      </c>
      <c r="AX73" s="1">
        <f t="shared" ca="1" si="100"/>
        <v>0</v>
      </c>
      <c r="AY73" s="1">
        <f t="shared" ca="1" si="100"/>
        <v>0</v>
      </c>
      <c r="AZ73" s="1">
        <f t="shared" ca="1" si="100"/>
        <v>0</v>
      </c>
      <c r="BA73" s="1">
        <f t="shared" ca="1" si="100"/>
        <v>0</v>
      </c>
      <c r="BB73" s="1">
        <f t="shared" ca="1" si="100"/>
        <v>0</v>
      </c>
      <c r="BC73" s="1">
        <f t="shared" ca="1" si="100"/>
        <v>0</v>
      </c>
      <c r="BD73" s="1">
        <f t="shared" ca="1" si="100"/>
        <v>0</v>
      </c>
      <c r="BE73" s="1">
        <f t="shared" ca="1" si="100"/>
        <v>0</v>
      </c>
    </row>
    <row r="74" spans="1:57" ht="4.9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6" spans="1:57" x14ac:dyDescent="0.3">
      <c r="B76" s="1">
        <f>ROW(Items!$A$248)</f>
        <v>248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кредитам и займам</v>
      </c>
      <c r="J76" s="1" t="str">
        <f ca="1">IF(INDIRECT($B$1&amp;Items!G$2&amp;$B76)="",IF(H76&lt;&gt;I76,"  "&amp;I76,I76),"    "&amp;INDIRECT($B$1&amp;Items!G$2&amp;$B76))</f>
        <v>Задолженность по кредитам и займам</v>
      </c>
      <c r="S76" s="1">
        <f>SUM(S77:S81)</f>
        <v>0</v>
      </c>
      <c r="V76" s="1">
        <f t="shared" ref="V76:BE76" si="101">SUM(V77:V81)</f>
        <v>0</v>
      </c>
      <c r="W76" s="1">
        <f t="shared" ca="1" si="101"/>
        <v>0</v>
      </c>
      <c r="X76" s="1">
        <f t="shared" ca="1" si="101"/>
        <v>0</v>
      </c>
      <c r="Y76" s="1">
        <f t="shared" ca="1" si="101"/>
        <v>9750000</v>
      </c>
      <c r="Z76" s="1">
        <f t="shared" ca="1" si="101"/>
        <v>9493055.555555556</v>
      </c>
      <c r="AA76" s="1">
        <f t="shared" ca="1" si="101"/>
        <v>8750000.0000000019</v>
      </c>
      <c r="AB76" s="1">
        <f t="shared" ca="1" si="101"/>
        <v>8479166.6666666679</v>
      </c>
      <c r="AC76" s="1">
        <f t="shared" ca="1" si="101"/>
        <v>8201388.8888888899</v>
      </c>
      <c r="AD76" s="1">
        <f t="shared" ca="1" si="101"/>
        <v>7500000.0000000009</v>
      </c>
      <c r="AE76" s="1">
        <f t="shared" ca="1" si="101"/>
        <v>7208333.333333334</v>
      </c>
      <c r="AF76" s="1">
        <f t="shared" ca="1" si="101"/>
        <v>6909722.2222222229</v>
      </c>
      <c r="AG76" s="1">
        <f t="shared" ca="1" si="101"/>
        <v>6250000</v>
      </c>
      <c r="AH76" s="1">
        <f t="shared" ca="1" si="101"/>
        <v>5937500</v>
      </c>
      <c r="AI76" s="1">
        <f t="shared" ca="1" si="101"/>
        <v>5618055.555555555</v>
      </c>
      <c r="AJ76" s="1">
        <f t="shared" ca="1" si="101"/>
        <v>4999999.9999999991</v>
      </c>
      <c r="AK76" s="1">
        <f t="shared" ca="1" si="101"/>
        <v>4666666.6666666651</v>
      </c>
      <c r="AL76" s="1">
        <f t="shared" ca="1" si="101"/>
        <v>4326388.8888888881</v>
      </c>
      <c r="AM76" s="1">
        <f t="shared" ca="1" si="101"/>
        <v>3749999.9999999991</v>
      </c>
      <c r="AN76" s="1">
        <f t="shared" ca="1" si="101"/>
        <v>3395833.3333333326</v>
      </c>
      <c r="AO76" s="1">
        <f t="shared" ca="1" si="101"/>
        <v>3034722.2222222215</v>
      </c>
      <c r="AP76" s="1">
        <f t="shared" ca="1" si="101"/>
        <v>2499999.9999999995</v>
      </c>
      <c r="AQ76" s="1">
        <f t="shared" ca="1" si="101"/>
        <v>2124999.9999999995</v>
      </c>
      <c r="AR76" s="1">
        <f t="shared" ca="1" si="101"/>
        <v>1743055.5555555548</v>
      </c>
      <c r="AS76" s="1">
        <f t="shared" ca="1" si="101"/>
        <v>1249999.9999999993</v>
      </c>
      <c r="AT76" s="1">
        <f t="shared" ca="1" si="101"/>
        <v>854166.66666666581</v>
      </c>
      <c r="AU76" s="1">
        <f t="shared" ca="1" si="101"/>
        <v>451388.88888888806</v>
      </c>
      <c r="AV76" s="1">
        <f t="shared" ca="1" si="101"/>
        <v>-8.149072527885437E-10</v>
      </c>
      <c r="AW76" s="1">
        <f t="shared" ca="1" si="101"/>
        <v>-8.149072527885437E-10</v>
      </c>
      <c r="AX76" s="1">
        <f t="shared" ca="1" si="101"/>
        <v>-8.149072527885437E-10</v>
      </c>
      <c r="AY76" s="1">
        <f t="shared" ca="1" si="101"/>
        <v>-8.149072527885437E-10</v>
      </c>
      <c r="AZ76" s="1">
        <f t="shared" ca="1" si="101"/>
        <v>-8.149072527885437E-10</v>
      </c>
      <c r="BA76" s="1">
        <f t="shared" ca="1" si="101"/>
        <v>-8.149072527885437E-10</v>
      </c>
      <c r="BB76" s="1">
        <f t="shared" ca="1" si="101"/>
        <v>-8.149072527885437E-10</v>
      </c>
      <c r="BC76" s="1">
        <f t="shared" ca="1" si="101"/>
        <v>-8.149072527885437E-10</v>
      </c>
      <c r="BD76" s="1">
        <f t="shared" ca="1" si="101"/>
        <v>-8.149072527885437E-10</v>
      </c>
      <c r="BE76" s="1">
        <f t="shared" ca="1" si="101"/>
        <v>-8.149072527885437E-10</v>
      </c>
    </row>
    <row r="77" spans="1:57" x14ac:dyDescent="0.3">
      <c r="B77" s="1">
        <f>MAX(B$59:B76)+1</f>
        <v>249</v>
      </c>
      <c r="H77" s="13" t="str">
        <f ca="1">INDIRECT($B$1&amp;Items!E$2&amp;$B77)</f>
        <v>Задолженность по кредитам и займам</v>
      </c>
      <c r="I77" s="13" t="str">
        <f ca="1">IF(INDIRECT($B$1&amp;Items!F$2&amp;$B77)="",H77,INDIRECT($B$1&amp;Items!F$2&amp;$B77))</f>
        <v>Кредиты</v>
      </c>
      <c r="J77" s="1" t="str">
        <f ca="1">IF(INDIRECT($B$1&amp;Items!G$2&amp;$B77)="",IF(H77&lt;&gt;I77,"  "&amp;I77,I77),"    "&amp;INDIRECT($B$1&amp;Items!G$2&amp;$B77))</f>
        <v xml:space="preserve">  Кредиты</v>
      </c>
      <c r="S77" s="3">
        <v>0</v>
      </c>
      <c r="V77" s="1">
        <f t="shared" ref="V77:BE77" si="102">IF(V$5=1,$S77,U729)</f>
        <v>0</v>
      </c>
      <c r="W77" s="1">
        <f t="shared" ca="1" si="102"/>
        <v>0</v>
      </c>
      <c r="X77" s="1">
        <f t="shared" ca="1" si="102"/>
        <v>0</v>
      </c>
      <c r="Y77" s="1">
        <f t="shared" ca="1" si="102"/>
        <v>9583333.333333334</v>
      </c>
      <c r="Z77" s="1">
        <f t="shared" ca="1" si="102"/>
        <v>9166666.6666666679</v>
      </c>
      <c r="AA77" s="1">
        <f t="shared" ca="1" si="102"/>
        <v>8750000.0000000019</v>
      </c>
      <c r="AB77" s="1">
        <f t="shared" ca="1" si="102"/>
        <v>8333333.3333333349</v>
      </c>
      <c r="AC77" s="1">
        <f t="shared" ca="1" si="102"/>
        <v>7916666.6666666679</v>
      </c>
      <c r="AD77" s="1">
        <f t="shared" ca="1" si="102"/>
        <v>7500000.0000000009</v>
      </c>
      <c r="AE77" s="1">
        <f t="shared" ca="1" si="102"/>
        <v>7083333.333333334</v>
      </c>
      <c r="AF77" s="1">
        <f t="shared" ca="1" si="102"/>
        <v>6666666.666666667</v>
      </c>
      <c r="AG77" s="1">
        <f t="shared" ca="1" si="102"/>
        <v>6250000</v>
      </c>
      <c r="AH77" s="1">
        <f t="shared" ca="1" si="102"/>
        <v>5833333.333333333</v>
      </c>
      <c r="AI77" s="1">
        <f t="shared" ca="1" si="102"/>
        <v>5416666.666666666</v>
      </c>
      <c r="AJ77" s="1">
        <f t="shared" ca="1" si="102"/>
        <v>4999999.9999999991</v>
      </c>
      <c r="AK77" s="1">
        <f t="shared" ca="1" si="102"/>
        <v>4583333.3333333321</v>
      </c>
      <c r="AL77" s="1">
        <f t="shared" ca="1" si="102"/>
        <v>4166666.6666666656</v>
      </c>
      <c r="AM77" s="1">
        <f t="shared" ca="1" si="102"/>
        <v>3749999.9999999991</v>
      </c>
      <c r="AN77" s="1">
        <f t="shared" ca="1" si="102"/>
        <v>3333333.3333333326</v>
      </c>
      <c r="AO77" s="1">
        <f t="shared" ca="1" si="102"/>
        <v>2916666.666666666</v>
      </c>
      <c r="AP77" s="1">
        <f t="shared" ca="1" si="102"/>
        <v>2499999.9999999995</v>
      </c>
      <c r="AQ77" s="1">
        <f t="shared" ca="1" si="102"/>
        <v>2083333.3333333328</v>
      </c>
      <c r="AR77" s="1">
        <f t="shared" ca="1" si="102"/>
        <v>1666666.666666666</v>
      </c>
      <c r="AS77" s="1">
        <f t="shared" ca="1" si="102"/>
        <v>1249999.9999999993</v>
      </c>
      <c r="AT77" s="1">
        <f t="shared" ca="1" si="102"/>
        <v>833333.33333333256</v>
      </c>
      <c r="AU77" s="1">
        <f t="shared" ca="1" si="102"/>
        <v>416666.66666666587</v>
      </c>
      <c r="AV77" s="1">
        <f t="shared" ca="1" si="102"/>
        <v>-8.149072527885437E-10</v>
      </c>
      <c r="AW77" s="1">
        <f t="shared" ca="1" si="102"/>
        <v>-8.149072527885437E-10</v>
      </c>
      <c r="AX77" s="1">
        <f t="shared" ca="1" si="102"/>
        <v>-8.149072527885437E-10</v>
      </c>
      <c r="AY77" s="1">
        <f t="shared" ca="1" si="102"/>
        <v>-8.149072527885437E-10</v>
      </c>
      <c r="AZ77" s="1">
        <f t="shared" ca="1" si="102"/>
        <v>-8.149072527885437E-10</v>
      </c>
      <c r="BA77" s="1">
        <f t="shared" ca="1" si="102"/>
        <v>-8.149072527885437E-10</v>
      </c>
      <c r="BB77" s="1">
        <f t="shared" ca="1" si="102"/>
        <v>-8.149072527885437E-10</v>
      </c>
      <c r="BC77" s="1">
        <f t="shared" ca="1" si="102"/>
        <v>-8.149072527885437E-10</v>
      </c>
      <c r="BD77" s="1">
        <f t="shared" ca="1" si="102"/>
        <v>-8.149072527885437E-10</v>
      </c>
      <c r="BE77" s="1">
        <f t="shared" ca="1" si="102"/>
        <v>-8.149072527885437E-10</v>
      </c>
    </row>
    <row r="78" spans="1:57" x14ac:dyDescent="0.3">
      <c r="B78" s="1">
        <f>MAX(B$59:B77)+1</f>
        <v>250</v>
      </c>
      <c r="H78" s="13" t="str">
        <f ca="1">INDIRECT($B$1&amp;Items!E$2&amp;$B78)</f>
        <v>Задолженность по кредитам и займам</v>
      </c>
      <c r="I78" s="13" t="str">
        <f ca="1">IF(INDIRECT($B$1&amp;Items!F$2&amp;$B78)="",H78,INDIRECT($B$1&amp;Items!F$2&amp;$B78))</f>
        <v>Задолженность по %% по кредитам</v>
      </c>
      <c r="J78" s="1" t="str">
        <f ca="1">IF(INDIRECT($B$1&amp;Items!G$2&amp;$B78)="",IF(H78&lt;&gt;I78,"  "&amp;I78,I78),"    "&amp;INDIRECT($B$1&amp;Items!G$2&amp;$B78))</f>
        <v xml:space="preserve">  Задолженность по %% по кредитам</v>
      </c>
      <c r="S78" s="3">
        <v>0</v>
      </c>
      <c r="V78" s="1">
        <f t="shared" ref="V78:BE78" si="103">IF(V$5=1,$S78,U730)</f>
        <v>0</v>
      </c>
      <c r="W78" s="1">
        <f t="shared" ca="1" si="103"/>
        <v>0</v>
      </c>
      <c r="X78" s="1">
        <f t="shared" ca="1" si="103"/>
        <v>0</v>
      </c>
      <c r="Y78" s="1">
        <f t="shared" ca="1" si="103"/>
        <v>166666.66666666666</v>
      </c>
      <c r="Z78" s="1">
        <f t="shared" ca="1" si="103"/>
        <v>326388.88888888888</v>
      </c>
      <c r="AA78" s="1">
        <f t="shared" ca="1" si="103"/>
        <v>0</v>
      </c>
      <c r="AB78" s="1">
        <f t="shared" ca="1" si="103"/>
        <v>145833.33333333334</v>
      </c>
      <c r="AC78" s="1">
        <f t="shared" ca="1" si="103"/>
        <v>284722.22222222225</v>
      </c>
      <c r="AD78" s="1">
        <f t="shared" ca="1" si="103"/>
        <v>0</v>
      </c>
      <c r="AE78" s="1">
        <f t="shared" ca="1" si="103"/>
        <v>125000</v>
      </c>
      <c r="AF78" s="1">
        <f t="shared" ca="1" si="103"/>
        <v>243055.55555555556</v>
      </c>
      <c r="AG78" s="1">
        <f t="shared" ca="1" si="103"/>
        <v>0</v>
      </c>
      <c r="AH78" s="1">
        <f t="shared" ca="1" si="103"/>
        <v>104166.66666666667</v>
      </c>
      <c r="AI78" s="1">
        <f t="shared" ca="1" si="103"/>
        <v>201388.88888888891</v>
      </c>
      <c r="AJ78" s="1">
        <f t="shared" ca="1" si="103"/>
        <v>0</v>
      </c>
      <c r="AK78" s="1">
        <f t="shared" ca="1" si="103"/>
        <v>83333.333333333328</v>
      </c>
      <c r="AL78" s="1">
        <f t="shared" ca="1" si="103"/>
        <v>159722.22222222222</v>
      </c>
      <c r="AM78" s="1">
        <f t="shared" ca="1" si="103"/>
        <v>0</v>
      </c>
      <c r="AN78" s="1">
        <f t="shared" ca="1" si="103"/>
        <v>62499.999999999993</v>
      </c>
      <c r="AO78" s="1">
        <f t="shared" ca="1" si="103"/>
        <v>118055.55555555553</v>
      </c>
      <c r="AP78" s="1">
        <f t="shared" ca="1" si="103"/>
        <v>0</v>
      </c>
      <c r="AQ78" s="1">
        <f t="shared" ca="1" si="103"/>
        <v>41666.666666666635</v>
      </c>
      <c r="AR78" s="1">
        <f t="shared" ca="1" si="103"/>
        <v>76388.888888888818</v>
      </c>
      <c r="AS78" s="1">
        <f t="shared" ca="1" si="103"/>
        <v>0</v>
      </c>
      <c r="AT78" s="1">
        <f t="shared" ca="1" si="103"/>
        <v>20833.333333333303</v>
      </c>
      <c r="AU78" s="1">
        <f t="shared" ca="1" si="103"/>
        <v>34722.222222222175</v>
      </c>
      <c r="AV78" s="1">
        <f t="shared" ca="1" si="103"/>
        <v>0</v>
      </c>
      <c r="AW78" s="1">
        <f t="shared" ca="1" si="103"/>
        <v>0</v>
      </c>
      <c r="AX78" s="1">
        <f t="shared" ca="1" si="103"/>
        <v>0</v>
      </c>
      <c r="AY78" s="1">
        <f t="shared" ca="1" si="103"/>
        <v>0</v>
      </c>
      <c r="AZ78" s="1">
        <f t="shared" ca="1" si="103"/>
        <v>0</v>
      </c>
      <c r="BA78" s="1">
        <f t="shared" ca="1" si="103"/>
        <v>0</v>
      </c>
      <c r="BB78" s="1">
        <f t="shared" ca="1" si="103"/>
        <v>0</v>
      </c>
      <c r="BC78" s="1">
        <f t="shared" ca="1" si="103"/>
        <v>0</v>
      </c>
      <c r="BD78" s="1">
        <f t="shared" ca="1" si="103"/>
        <v>0</v>
      </c>
      <c r="BE78" s="1">
        <f t="shared" ca="1" si="103"/>
        <v>0</v>
      </c>
    </row>
    <row r="79" spans="1:57" x14ac:dyDescent="0.3">
      <c r="B79" s="1">
        <f>MAX(B$59:B78)+1</f>
        <v>251</v>
      </c>
      <c r="H79" s="13" t="str">
        <f ca="1">INDIRECT($B$1&amp;Items!E$2&amp;$B79)</f>
        <v>Задолженность по кредитам и займам</v>
      </c>
      <c r="I79" s="13" t="str">
        <f ca="1">IF(INDIRECT($B$1&amp;Items!F$2&amp;$B79)="",H79,INDIRECT($B$1&amp;Items!F$2&amp;$B79))</f>
        <v>Займы</v>
      </c>
      <c r="J79" s="1" t="str">
        <f ca="1">IF(INDIRECT($B$1&amp;Items!G$2&amp;$B79)="",IF(H79&lt;&gt;I79,"  "&amp;I79,I79),"    "&amp;INDIRECT($B$1&amp;Items!G$2&amp;$B79))</f>
        <v xml:space="preserve">  Займы</v>
      </c>
      <c r="S79" s="3">
        <v>0</v>
      </c>
      <c r="V79" s="1">
        <f t="shared" ref="V79:BE79" si="104">IF(V$5=1,$S79,U731)</f>
        <v>0</v>
      </c>
      <c r="W79" s="1">
        <f t="shared" ca="1" si="104"/>
        <v>0</v>
      </c>
      <c r="X79" s="1">
        <f t="shared" ca="1" si="104"/>
        <v>0</v>
      </c>
      <c r="Y79" s="1">
        <f t="shared" ca="1" si="104"/>
        <v>0</v>
      </c>
      <c r="Z79" s="1">
        <f t="shared" ca="1" si="104"/>
        <v>0</v>
      </c>
      <c r="AA79" s="1">
        <f t="shared" ca="1" si="104"/>
        <v>0</v>
      </c>
      <c r="AB79" s="1">
        <f t="shared" ca="1" si="104"/>
        <v>0</v>
      </c>
      <c r="AC79" s="1">
        <f t="shared" ca="1" si="104"/>
        <v>0</v>
      </c>
      <c r="AD79" s="1">
        <f t="shared" ca="1" si="104"/>
        <v>0</v>
      </c>
      <c r="AE79" s="1">
        <f t="shared" ca="1" si="104"/>
        <v>0</v>
      </c>
      <c r="AF79" s="1">
        <f t="shared" ca="1" si="104"/>
        <v>0</v>
      </c>
      <c r="AG79" s="1">
        <f t="shared" ca="1" si="104"/>
        <v>0</v>
      </c>
      <c r="AH79" s="1">
        <f t="shared" ca="1" si="104"/>
        <v>0</v>
      </c>
      <c r="AI79" s="1">
        <f t="shared" ca="1" si="104"/>
        <v>0</v>
      </c>
      <c r="AJ79" s="1">
        <f t="shared" ca="1" si="104"/>
        <v>0</v>
      </c>
      <c r="AK79" s="1">
        <f t="shared" ca="1" si="104"/>
        <v>0</v>
      </c>
      <c r="AL79" s="1">
        <f t="shared" ca="1" si="104"/>
        <v>0</v>
      </c>
      <c r="AM79" s="1">
        <f t="shared" ca="1" si="104"/>
        <v>0</v>
      </c>
      <c r="AN79" s="1">
        <f t="shared" ca="1" si="104"/>
        <v>0</v>
      </c>
      <c r="AO79" s="1">
        <f t="shared" ca="1" si="104"/>
        <v>0</v>
      </c>
      <c r="AP79" s="1">
        <f t="shared" ca="1" si="104"/>
        <v>0</v>
      </c>
      <c r="AQ79" s="1">
        <f t="shared" ca="1" si="104"/>
        <v>0</v>
      </c>
      <c r="AR79" s="1">
        <f t="shared" ca="1" si="104"/>
        <v>0</v>
      </c>
      <c r="AS79" s="1">
        <f t="shared" ca="1" si="104"/>
        <v>0</v>
      </c>
      <c r="AT79" s="1">
        <f t="shared" ca="1" si="104"/>
        <v>0</v>
      </c>
      <c r="AU79" s="1">
        <f t="shared" ca="1" si="104"/>
        <v>0</v>
      </c>
      <c r="AV79" s="1">
        <f t="shared" ca="1" si="104"/>
        <v>0</v>
      </c>
      <c r="AW79" s="1">
        <f t="shared" ca="1" si="104"/>
        <v>0</v>
      </c>
      <c r="AX79" s="1">
        <f t="shared" ca="1" si="104"/>
        <v>0</v>
      </c>
      <c r="AY79" s="1">
        <f t="shared" ca="1" si="104"/>
        <v>0</v>
      </c>
      <c r="AZ79" s="1">
        <f t="shared" ca="1" si="104"/>
        <v>0</v>
      </c>
      <c r="BA79" s="1">
        <f t="shared" ca="1" si="104"/>
        <v>0</v>
      </c>
      <c r="BB79" s="1">
        <f t="shared" ca="1" si="104"/>
        <v>0</v>
      </c>
      <c r="BC79" s="1">
        <f t="shared" ca="1" si="104"/>
        <v>0</v>
      </c>
      <c r="BD79" s="1">
        <f t="shared" ca="1" si="104"/>
        <v>0</v>
      </c>
      <c r="BE79" s="1">
        <f t="shared" ca="1" si="104"/>
        <v>0</v>
      </c>
    </row>
    <row r="80" spans="1:57" x14ac:dyDescent="0.3">
      <c r="B80" s="1">
        <f>MAX(B$59:B79)+1</f>
        <v>252</v>
      </c>
      <c r="H80" s="13" t="str">
        <f ca="1">INDIRECT($B$1&amp;Items!E$2&amp;$B80)</f>
        <v>Задолженность по кредитам и займам</v>
      </c>
      <c r="I80" s="13" t="str">
        <f ca="1">IF(INDIRECT($B$1&amp;Items!F$2&amp;$B80)="",H80,INDIRECT($B$1&amp;Items!F$2&amp;$B80))</f>
        <v>Задолженность по %% по займам</v>
      </c>
      <c r="J80" s="1" t="str">
        <f ca="1">IF(INDIRECT($B$1&amp;Items!G$2&amp;$B80)="",IF(H80&lt;&gt;I80,"  "&amp;I80,I80),"    "&amp;INDIRECT($B$1&amp;Items!G$2&amp;$B80))</f>
        <v xml:space="preserve">  Задолженность по %% по займам</v>
      </c>
      <c r="S80" s="3">
        <v>0</v>
      </c>
      <c r="V80" s="1">
        <f t="shared" ref="V80:BE80" si="105">IF(V$5=1,$S80,U732)</f>
        <v>0</v>
      </c>
      <c r="W80" s="1">
        <f t="shared" ca="1" si="105"/>
        <v>0</v>
      </c>
      <c r="X80" s="1">
        <f t="shared" ca="1" si="105"/>
        <v>0</v>
      </c>
      <c r="Y80" s="1">
        <f t="shared" ca="1" si="105"/>
        <v>0</v>
      </c>
      <c r="Z80" s="1">
        <f t="shared" ca="1" si="105"/>
        <v>0</v>
      </c>
      <c r="AA80" s="1">
        <f t="shared" ca="1" si="105"/>
        <v>0</v>
      </c>
      <c r="AB80" s="1">
        <f t="shared" ca="1" si="105"/>
        <v>0</v>
      </c>
      <c r="AC80" s="1">
        <f t="shared" ca="1" si="105"/>
        <v>0</v>
      </c>
      <c r="AD80" s="1">
        <f t="shared" ca="1" si="105"/>
        <v>0</v>
      </c>
      <c r="AE80" s="1">
        <f t="shared" ca="1" si="105"/>
        <v>0</v>
      </c>
      <c r="AF80" s="1">
        <f t="shared" ca="1" si="105"/>
        <v>0</v>
      </c>
      <c r="AG80" s="1">
        <f t="shared" ca="1" si="105"/>
        <v>0</v>
      </c>
      <c r="AH80" s="1">
        <f t="shared" ca="1" si="105"/>
        <v>0</v>
      </c>
      <c r="AI80" s="1">
        <f t="shared" ca="1" si="105"/>
        <v>0</v>
      </c>
      <c r="AJ80" s="1">
        <f t="shared" ca="1" si="105"/>
        <v>0</v>
      </c>
      <c r="AK80" s="1">
        <f t="shared" ca="1" si="105"/>
        <v>0</v>
      </c>
      <c r="AL80" s="1">
        <f t="shared" ca="1" si="105"/>
        <v>0</v>
      </c>
      <c r="AM80" s="1">
        <f t="shared" ca="1" si="105"/>
        <v>0</v>
      </c>
      <c r="AN80" s="1">
        <f t="shared" ca="1" si="105"/>
        <v>0</v>
      </c>
      <c r="AO80" s="1">
        <f t="shared" ca="1" si="105"/>
        <v>0</v>
      </c>
      <c r="AP80" s="1">
        <f t="shared" ca="1" si="105"/>
        <v>0</v>
      </c>
      <c r="AQ80" s="1">
        <f t="shared" ca="1" si="105"/>
        <v>0</v>
      </c>
      <c r="AR80" s="1">
        <f t="shared" ca="1" si="105"/>
        <v>0</v>
      </c>
      <c r="AS80" s="1">
        <f t="shared" ca="1" si="105"/>
        <v>0</v>
      </c>
      <c r="AT80" s="1">
        <f t="shared" ca="1" si="105"/>
        <v>0</v>
      </c>
      <c r="AU80" s="1">
        <f t="shared" ca="1" si="105"/>
        <v>0</v>
      </c>
      <c r="AV80" s="1">
        <f t="shared" ca="1" si="105"/>
        <v>0</v>
      </c>
      <c r="AW80" s="1">
        <f t="shared" ca="1" si="105"/>
        <v>0</v>
      </c>
      <c r="AX80" s="1">
        <f t="shared" ca="1" si="105"/>
        <v>0</v>
      </c>
      <c r="AY80" s="1">
        <f t="shared" ca="1" si="105"/>
        <v>0</v>
      </c>
      <c r="AZ80" s="1">
        <f t="shared" ca="1" si="105"/>
        <v>0</v>
      </c>
      <c r="BA80" s="1">
        <f t="shared" ca="1" si="105"/>
        <v>0</v>
      </c>
      <c r="BB80" s="1">
        <f t="shared" ca="1" si="105"/>
        <v>0</v>
      </c>
      <c r="BC80" s="1">
        <f t="shared" ca="1" si="105"/>
        <v>0</v>
      </c>
      <c r="BD80" s="1">
        <f t="shared" ca="1" si="105"/>
        <v>0</v>
      </c>
      <c r="BE80" s="1">
        <f t="shared" ca="1" si="105"/>
        <v>0</v>
      </c>
    </row>
    <row r="81" spans="1:57" ht="4.9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x14ac:dyDescent="0.3">
      <c r="B82" s="1">
        <f>ROW(Items!$A$258)</f>
        <v>258</v>
      </c>
      <c r="H82" s="13" t="str">
        <f ca="1">INDIRECT($B$1&amp;Items!E$2&amp;$B82)</f>
        <v>Задолженность по оплате налогов и сборов</v>
      </c>
      <c r="I82" s="13" t="str">
        <f ca="1">IF(INDIRECT($B$1&amp;Items!F$2&amp;$B82)="",H82,INDIRECT($B$1&amp;Items!F$2&amp;$B82))</f>
        <v>Задолженность по оплате налогов и сборов</v>
      </c>
      <c r="J82" s="1" t="str">
        <f ca="1">IF(INDIRECT($B$1&amp;Items!G$2&amp;$B82)="",IF(H82&lt;&gt;I82,"  "&amp;I82,I82),"    "&amp;INDIRECT($B$1&amp;Items!G$2&amp;$B82))</f>
        <v>Задолженность по оплате налогов и сборов</v>
      </c>
      <c r="S82" s="1">
        <f>SUM(S83:S87)</f>
        <v>0</v>
      </c>
      <c r="V82" s="1">
        <f>SUM(V83:V87)</f>
        <v>0</v>
      </c>
      <c r="W82" s="1">
        <f t="shared" ref="V82:BE82" ca="1" si="106">SUM(W83:W87)</f>
        <v>0</v>
      </c>
      <c r="X82" s="1">
        <f t="shared" ca="1" si="106"/>
        <v>0</v>
      </c>
      <c r="Y82" s="1">
        <f t="shared" ca="1" si="106"/>
        <v>0</v>
      </c>
      <c r="Z82" s="1">
        <f t="shared" ca="1" si="106"/>
        <v>0</v>
      </c>
      <c r="AA82" s="1">
        <f t="shared" ca="1" si="106"/>
        <v>365558.99411982857</v>
      </c>
      <c r="AB82" s="1">
        <f t="shared" ca="1" si="106"/>
        <v>5345091.2989238743</v>
      </c>
      <c r="AC82" s="1">
        <f t="shared" ca="1" si="106"/>
        <v>2547571.9134119349</v>
      </c>
      <c r="AD82" s="1">
        <f t="shared" ca="1" si="106"/>
        <v>3394537.8899940243</v>
      </c>
      <c r="AE82" s="1">
        <f t="shared" ca="1" si="106"/>
        <v>2379926.7788829114</v>
      </c>
      <c r="AF82" s="1">
        <f t="shared" ca="1" si="106"/>
        <v>0</v>
      </c>
      <c r="AG82" s="1">
        <f t="shared" ca="1" si="106"/>
        <v>0</v>
      </c>
      <c r="AH82" s="1">
        <f t="shared" ca="1" si="106"/>
        <v>0</v>
      </c>
      <c r="AI82" s="1">
        <f t="shared" ca="1" si="106"/>
        <v>0</v>
      </c>
      <c r="AJ82" s="1">
        <f t="shared" ca="1" si="106"/>
        <v>0</v>
      </c>
      <c r="AK82" s="1">
        <f t="shared" ca="1" si="106"/>
        <v>0</v>
      </c>
      <c r="AL82" s="1">
        <f t="shared" ca="1" si="106"/>
        <v>0</v>
      </c>
      <c r="AM82" s="1">
        <f t="shared" ca="1" si="106"/>
        <v>0</v>
      </c>
      <c r="AN82" s="1">
        <f t="shared" ca="1" si="106"/>
        <v>0</v>
      </c>
      <c r="AO82" s="1">
        <f t="shared" ca="1" si="106"/>
        <v>0</v>
      </c>
      <c r="AP82" s="1">
        <f t="shared" ca="1" si="106"/>
        <v>0</v>
      </c>
      <c r="AQ82" s="1">
        <f t="shared" ca="1" si="106"/>
        <v>0</v>
      </c>
      <c r="AR82" s="1">
        <f t="shared" ca="1" si="106"/>
        <v>0</v>
      </c>
      <c r="AS82" s="1">
        <f t="shared" ca="1" si="106"/>
        <v>0</v>
      </c>
      <c r="AT82" s="1">
        <f t="shared" ca="1" si="106"/>
        <v>0</v>
      </c>
      <c r="AU82" s="1">
        <f t="shared" ca="1" si="106"/>
        <v>0</v>
      </c>
      <c r="AV82" s="1">
        <f t="shared" ca="1" si="106"/>
        <v>0</v>
      </c>
      <c r="AW82" s="1">
        <f t="shared" ca="1" si="106"/>
        <v>0</v>
      </c>
      <c r="AX82" s="1">
        <f t="shared" ca="1" si="106"/>
        <v>0</v>
      </c>
      <c r="AY82" s="1">
        <f t="shared" ca="1" si="106"/>
        <v>0</v>
      </c>
      <c r="AZ82" s="1">
        <f t="shared" ca="1" si="106"/>
        <v>0</v>
      </c>
      <c r="BA82" s="1">
        <f t="shared" ca="1" si="106"/>
        <v>0</v>
      </c>
      <c r="BB82" s="1">
        <f t="shared" ca="1" si="106"/>
        <v>0</v>
      </c>
      <c r="BC82" s="1">
        <f t="shared" ca="1" si="106"/>
        <v>0</v>
      </c>
      <c r="BD82" s="1">
        <f t="shared" ca="1" si="106"/>
        <v>0</v>
      </c>
      <c r="BE82" s="1">
        <f t="shared" ca="1" si="106"/>
        <v>0</v>
      </c>
    </row>
    <row r="83" spans="1:57" x14ac:dyDescent="0.3">
      <c r="B83" s="1">
        <f>MAX(B$59:B82)+1</f>
        <v>259</v>
      </c>
      <c r="H83" s="13" t="str">
        <f ca="1">INDIRECT($B$1&amp;Items!E$2&amp;$B83)</f>
        <v>Задолженность по оплате налогов и сборов</v>
      </c>
      <c r="I83" s="13" t="str">
        <f ca="1">IF(INDIRECT($B$1&amp;Items!F$2&amp;$B83)="",H83,INDIRECT($B$1&amp;Items!F$2&amp;$B83))</f>
        <v>Задолженность по оплате НП</v>
      </c>
      <c r="J83" s="1" t="str">
        <f ca="1">IF(INDIRECT($B$1&amp;Items!G$2&amp;$B83)="",IF(H83&lt;&gt;I83,"  "&amp;I83,I83),"    "&amp;INDIRECT($B$1&amp;Items!G$2&amp;$B83))</f>
        <v xml:space="preserve">  Задолженность по оплате НП</v>
      </c>
      <c r="S83" s="3">
        <v>0</v>
      </c>
      <c r="V83" s="1">
        <f t="shared" ref="V83:V86" si="107">IF(V$5=1,$S83,U735)</f>
        <v>0</v>
      </c>
      <c r="W83" s="1">
        <f t="shared" ref="W83:W86" ca="1" si="108">IF(W$5=1,$S83,V735)</f>
        <v>0</v>
      </c>
      <c r="X83" s="1">
        <f t="shared" ref="X83:X86" ca="1" si="109">IF(X$5=1,$S83,W735)</f>
        <v>0</v>
      </c>
      <c r="Y83" s="1">
        <f t="shared" ref="Y83:Y86" ca="1" si="110">IF(Y$5=1,$S83,X735)</f>
        <v>0</v>
      </c>
      <c r="Z83" s="1">
        <f t="shared" ref="Z83:Z86" ca="1" si="111">IF(Z$5=1,$S83,Y735)</f>
        <v>0</v>
      </c>
      <c r="AA83" s="1">
        <f t="shared" ref="AA83:AA86" ca="1" si="112">IF(AA$5=1,$S83,Z735)</f>
        <v>365558.99411982857</v>
      </c>
      <c r="AB83" s="1">
        <f t="shared" ref="AB83:AB86" ca="1" si="113">IF(AB$5=1,$S83,AA735)</f>
        <v>5345091.2989238743</v>
      </c>
      <c r="AC83" s="1">
        <f t="shared" ref="AC83:AC86" ca="1" si="114">IF(AC$5=1,$S83,AB735)</f>
        <v>2547571.9134119349</v>
      </c>
      <c r="AD83" s="1">
        <f t="shared" ref="AD83:AD86" ca="1" si="115">IF(AD$5=1,$S83,AC735)</f>
        <v>3394537.8899940243</v>
      </c>
      <c r="AE83" s="1">
        <f t="shared" ref="AE83:AE86" ca="1" si="116">IF(AE$5=1,$S83,AD735)</f>
        <v>2379926.7788829114</v>
      </c>
      <c r="AF83" s="1">
        <f t="shared" ref="AF83:AF86" ca="1" si="117">IF(AF$5=1,$S83,AE735)</f>
        <v>0</v>
      </c>
      <c r="AG83" s="1">
        <f t="shared" ref="AG83:AG86" ca="1" si="118">IF(AG$5=1,$S83,AF735)</f>
        <v>0</v>
      </c>
      <c r="AH83" s="1">
        <f t="shared" ref="AH83:AH86" ca="1" si="119">IF(AH$5=1,$S83,AG735)</f>
        <v>0</v>
      </c>
      <c r="AI83" s="1">
        <f t="shared" ref="AI83:AI86" ca="1" si="120">IF(AI$5=1,$S83,AH735)</f>
        <v>0</v>
      </c>
      <c r="AJ83" s="1">
        <f t="shared" ref="AJ83:AJ86" ca="1" si="121">IF(AJ$5=1,$S83,AI735)</f>
        <v>0</v>
      </c>
      <c r="AK83" s="1">
        <f t="shared" ref="AK83:AK86" ca="1" si="122">IF(AK$5=1,$S83,AJ735)</f>
        <v>0</v>
      </c>
      <c r="AL83" s="1">
        <f t="shared" ref="AL83:AL86" ca="1" si="123">IF(AL$5=1,$S83,AK735)</f>
        <v>0</v>
      </c>
      <c r="AM83" s="1">
        <f t="shared" ref="AM83:AM86" ca="1" si="124">IF(AM$5=1,$S83,AL735)</f>
        <v>0</v>
      </c>
      <c r="AN83" s="1">
        <f t="shared" ref="AN83:AN86" ca="1" si="125">IF(AN$5=1,$S83,AM735)</f>
        <v>0</v>
      </c>
      <c r="AO83" s="1">
        <f t="shared" ref="AO83:AO86" ca="1" si="126">IF(AO$5=1,$S83,AN735)</f>
        <v>0</v>
      </c>
      <c r="AP83" s="1">
        <f t="shared" ref="AP83:AP86" ca="1" si="127">IF(AP$5=1,$S83,AO735)</f>
        <v>0</v>
      </c>
      <c r="AQ83" s="1">
        <f t="shared" ref="AQ83:AQ86" ca="1" si="128">IF(AQ$5=1,$S83,AP735)</f>
        <v>0</v>
      </c>
      <c r="AR83" s="1">
        <f t="shared" ref="AR83:AR86" ca="1" si="129">IF(AR$5=1,$S83,AQ735)</f>
        <v>0</v>
      </c>
      <c r="AS83" s="1">
        <f t="shared" ref="AS83:AS86" ca="1" si="130">IF(AS$5=1,$S83,AR735)</f>
        <v>0</v>
      </c>
      <c r="AT83" s="1">
        <f t="shared" ref="AT83:AT86" ca="1" si="131">IF(AT$5=1,$S83,AS735)</f>
        <v>0</v>
      </c>
      <c r="AU83" s="1">
        <f t="shared" ref="AU83:AU86" ca="1" si="132">IF(AU$5=1,$S83,AT735)</f>
        <v>0</v>
      </c>
      <c r="AV83" s="1">
        <f t="shared" ref="AV83:AV86" ca="1" si="133">IF(AV$5=1,$S83,AU735)</f>
        <v>0</v>
      </c>
      <c r="AW83" s="1">
        <f t="shared" ref="AW83:AW86" ca="1" si="134">IF(AW$5=1,$S83,AV735)</f>
        <v>0</v>
      </c>
      <c r="AX83" s="1">
        <f t="shared" ref="AX83:AX86" ca="1" si="135">IF(AX$5=1,$S83,AW735)</f>
        <v>0</v>
      </c>
      <c r="AY83" s="1">
        <f t="shared" ref="AY83:AY86" ca="1" si="136">IF(AY$5=1,$S83,AX735)</f>
        <v>0</v>
      </c>
      <c r="AZ83" s="1">
        <f t="shared" ref="AZ83:AZ86" ca="1" si="137">IF(AZ$5=1,$S83,AY735)</f>
        <v>0</v>
      </c>
      <c r="BA83" s="1">
        <f t="shared" ref="BA83:BA86" ca="1" si="138">IF(BA$5=1,$S83,AZ735)</f>
        <v>0</v>
      </c>
      <c r="BB83" s="1">
        <f t="shared" ref="BB83:BB86" ca="1" si="139">IF(BB$5=1,$S83,BA735)</f>
        <v>0</v>
      </c>
      <c r="BC83" s="1">
        <f t="shared" ref="BC83:BC86" ca="1" si="140">IF(BC$5=1,$S83,BB735)</f>
        <v>0</v>
      </c>
      <c r="BD83" s="1">
        <f t="shared" ref="BD83:BD86" ca="1" si="141">IF(BD$5=1,$S83,BC735)</f>
        <v>0</v>
      </c>
      <c r="BE83" s="1">
        <f t="shared" ref="BE83:BE86" ca="1" si="142">IF(BE$5=1,$S83,BD735)</f>
        <v>0</v>
      </c>
    </row>
    <row r="84" spans="1:57" x14ac:dyDescent="0.3">
      <c r="B84" s="1">
        <f>MAX(B$59:B83)+1</f>
        <v>260</v>
      </c>
      <c r="H84" s="13" t="str">
        <f ca="1">INDIRECT($B$1&amp;Items!E$2&amp;$B84)</f>
        <v>Задолженность по оплате налогов и сборов</v>
      </c>
      <c r="I84" s="13" t="str">
        <f ca="1">IF(INDIRECT($B$1&amp;Items!F$2&amp;$B84)="",H84,INDIRECT($B$1&amp;Items!F$2&amp;$B84))</f>
        <v>Задолженность по оплате НДС</v>
      </c>
      <c r="J84" s="1" t="str">
        <f ca="1">IF(INDIRECT($B$1&amp;Items!G$2&amp;$B84)="",IF(H84&lt;&gt;I84,"  "&amp;I84,I84),"    "&amp;INDIRECT($B$1&amp;Items!G$2&amp;$B84))</f>
        <v xml:space="preserve">  Задолженность по оплате НДС</v>
      </c>
      <c r="S84" s="3">
        <v>0</v>
      </c>
      <c r="V84" s="1">
        <f t="shared" si="107"/>
        <v>0</v>
      </c>
      <c r="W84" s="1">
        <f t="shared" si="108"/>
        <v>0</v>
      </c>
      <c r="X84" s="1">
        <f t="shared" si="109"/>
        <v>0</v>
      </c>
      <c r="Y84" s="1">
        <f t="shared" si="110"/>
        <v>0</v>
      </c>
      <c r="Z84" s="1">
        <f t="shared" si="111"/>
        <v>0</v>
      </c>
      <c r="AA84" s="1">
        <f t="shared" si="112"/>
        <v>0</v>
      </c>
      <c r="AB84" s="1">
        <f t="shared" si="113"/>
        <v>0</v>
      </c>
      <c r="AC84" s="1">
        <f t="shared" si="114"/>
        <v>0</v>
      </c>
      <c r="AD84" s="1">
        <f t="shared" si="115"/>
        <v>0</v>
      </c>
      <c r="AE84" s="1">
        <f t="shared" si="116"/>
        <v>0</v>
      </c>
      <c r="AF84" s="1">
        <f t="shared" si="117"/>
        <v>0</v>
      </c>
      <c r="AG84" s="1">
        <f t="shared" si="118"/>
        <v>0</v>
      </c>
      <c r="AH84" s="1">
        <f t="shared" si="119"/>
        <v>0</v>
      </c>
      <c r="AI84" s="1">
        <f t="shared" si="120"/>
        <v>0</v>
      </c>
      <c r="AJ84" s="1">
        <f t="shared" si="121"/>
        <v>0</v>
      </c>
      <c r="AK84" s="1">
        <f t="shared" si="122"/>
        <v>0</v>
      </c>
      <c r="AL84" s="1">
        <f t="shared" si="123"/>
        <v>0</v>
      </c>
      <c r="AM84" s="1">
        <f t="shared" si="124"/>
        <v>0</v>
      </c>
      <c r="AN84" s="1">
        <f t="shared" si="125"/>
        <v>0</v>
      </c>
      <c r="AO84" s="1">
        <f t="shared" si="126"/>
        <v>0</v>
      </c>
      <c r="AP84" s="1">
        <f t="shared" si="127"/>
        <v>0</v>
      </c>
      <c r="AQ84" s="1">
        <f t="shared" si="128"/>
        <v>0</v>
      </c>
      <c r="AR84" s="1">
        <f t="shared" si="129"/>
        <v>0</v>
      </c>
      <c r="AS84" s="1">
        <f t="shared" si="130"/>
        <v>0</v>
      </c>
      <c r="AT84" s="1">
        <f t="shared" si="131"/>
        <v>0</v>
      </c>
      <c r="AU84" s="1">
        <f t="shared" si="132"/>
        <v>0</v>
      </c>
      <c r="AV84" s="1">
        <f t="shared" si="133"/>
        <v>0</v>
      </c>
      <c r="AW84" s="1">
        <f t="shared" si="134"/>
        <v>0</v>
      </c>
      <c r="AX84" s="1">
        <f t="shared" si="135"/>
        <v>0</v>
      </c>
      <c r="AY84" s="1">
        <f t="shared" si="136"/>
        <v>0</v>
      </c>
      <c r="AZ84" s="1">
        <f t="shared" si="137"/>
        <v>0</v>
      </c>
      <c r="BA84" s="1">
        <f t="shared" si="138"/>
        <v>0</v>
      </c>
      <c r="BB84" s="1">
        <f t="shared" si="139"/>
        <v>0</v>
      </c>
      <c r="BC84" s="1">
        <f t="shared" si="140"/>
        <v>0</v>
      </c>
      <c r="BD84" s="1">
        <f t="shared" si="141"/>
        <v>0</v>
      </c>
      <c r="BE84" s="1">
        <f t="shared" si="142"/>
        <v>0</v>
      </c>
    </row>
    <row r="85" spans="1:57" x14ac:dyDescent="0.3">
      <c r="B85" s="1">
        <f>MAX(B$59:B84)+1</f>
        <v>261</v>
      </c>
      <c r="H85" s="13" t="str">
        <f ca="1">INDIRECT($B$1&amp;Items!E$2&amp;$B85)</f>
        <v>Задолженность по оплате налогов и сборов</v>
      </c>
      <c r="I85" s="13" t="str">
        <f ca="1">IF(INDIRECT($B$1&amp;Items!F$2&amp;$B85)="",H85,INDIRECT($B$1&amp;Items!F$2&amp;$B85))</f>
        <v>Задолженность по оплате Соцсборов</v>
      </c>
      <c r="J85" s="1" t="str">
        <f ca="1">IF(INDIRECT($B$1&amp;Items!G$2&amp;$B85)="",IF(H85&lt;&gt;I85,"  "&amp;I85,I85),"    "&amp;INDIRECT($B$1&amp;Items!G$2&amp;$B85))</f>
        <v xml:space="preserve">  Задолженность по оплате Соцсборов</v>
      </c>
      <c r="S85" s="3">
        <v>0</v>
      </c>
      <c r="V85" s="1">
        <f t="shared" si="107"/>
        <v>0</v>
      </c>
      <c r="W85" s="1">
        <f t="shared" si="108"/>
        <v>0</v>
      </c>
      <c r="X85" s="1">
        <f t="shared" si="109"/>
        <v>0</v>
      </c>
      <c r="Y85" s="1">
        <f>IF(Y$5=1,$S85,X737)</f>
        <v>0</v>
      </c>
      <c r="Z85" s="1">
        <f t="shared" si="111"/>
        <v>0</v>
      </c>
      <c r="AA85" s="1">
        <f t="shared" si="112"/>
        <v>0</v>
      </c>
      <c r="AB85" s="1">
        <f t="shared" si="113"/>
        <v>0</v>
      </c>
      <c r="AC85" s="1">
        <f t="shared" si="114"/>
        <v>0</v>
      </c>
      <c r="AD85" s="1">
        <f t="shared" si="115"/>
        <v>0</v>
      </c>
      <c r="AE85" s="1">
        <f t="shared" si="116"/>
        <v>0</v>
      </c>
      <c r="AF85" s="1">
        <f t="shared" si="117"/>
        <v>0</v>
      </c>
      <c r="AG85" s="1">
        <f t="shared" si="118"/>
        <v>0</v>
      </c>
      <c r="AH85" s="1">
        <f t="shared" si="119"/>
        <v>0</v>
      </c>
      <c r="AI85" s="1">
        <f t="shared" si="120"/>
        <v>0</v>
      </c>
      <c r="AJ85" s="1">
        <f t="shared" si="121"/>
        <v>0</v>
      </c>
      <c r="AK85" s="1">
        <f t="shared" si="122"/>
        <v>0</v>
      </c>
      <c r="AL85" s="1">
        <f t="shared" si="123"/>
        <v>0</v>
      </c>
      <c r="AM85" s="1">
        <f t="shared" si="124"/>
        <v>0</v>
      </c>
      <c r="AN85" s="1">
        <f t="shared" si="125"/>
        <v>0</v>
      </c>
      <c r="AO85" s="1">
        <f t="shared" si="126"/>
        <v>0</v>
      </c>
      <c r="AP85" s="1">
        <f t="shared" si="127"/>
        <v>0</v>
      </c>
      <c r="AQ85" s="1">
        <f t="shared" si="128"/>
        <v>0</v>
      </c>
      <c r="AR85" s="1">
        <f t="shared" si="129"/>
        <v>0</v>
      </c>
      <c r="AS85" s="1">
        <f t="shared" si="130"/>
        <v>0</v>
      </c>
      <c r="AT85" s="1">
        <f t="shared" si="131"/>
        <v>0</v>
      </c>
      <c r="AU85" s="1">
        <f t="shared" si="132"/>
        <v>0</v>
      </c>
      <c r="AV85" s="1">
        <f t="shared" si="133"/>
        <v>0</v>
      </c>
      <c r="AW85" s="1">
        <f t="shared" si="134"/>
        <v>0</v>
      </c>
      <c r="AX85" s="1">
        <f t="shared" si="135"/>
        <v>0</v>
      </c>
      <c r="AY85" s="1">
        <f t="shared" si="136"/>
        <v>0</v>
      </c>
      <c r="AZ85" s="1">
        <f t="shared" si="137"/>
        <v>0</v>
      </c>
      <c r="BA85" s="1">
        <f t="shared" si="138"/>
        <v>0</v>
      </c>
      <c r="BB85" s="1">
        <f t="shared" si="139"/>
        <v>0</v>
      </c>
      <c r="BC85" s="1">
        <f t="shared" si="140"/>
        <v>0</v>
      </c>
      <c r="BD85" s="1">
        <f t="shared" si="141"/>
        <v>0</v>
      </c>
      <c r="BE85" s="1">
        <f t="shared" si="142"/>
        <v>0</v>
      </c>
    </row>
    <row r="86" spans="1:57" x14ac:dyDescent="0.3">
      <c r="B86" s="1">
        <f>MAX(B$59:B85)+1</f>
        <v>262</v>
      </c>
      <c r="H86" s="13" t="str">
        <f ca="1">INDIRECT($B$1&amp;Items!E$2&amp;$B86)</f>
        <v>Задолженность по оплате налогов и сборов</v>
      </c>
      <c r="I86" s="13" t="str">
        <f ca="1">IF(INDIRECT($B$1&amp;Items!F$2&amp;$B86)="",H86,INDIRECT($B$1&amp;Items!F$2&amp;$B86))</f>
        <v>Задолженность по оплате прочих налогов</v>
      </c>
      <c r="J86" s="1" t="str">
        <f ca="1">IF(INDIRECT($B$1&amp;Items!G$2&amp;$B86)="",IF(H86&lt;&gt;I86,"  "&amp;I86,I86),"    "&amp;INDIRECT($B$1&amp;Items!G$2&amp;$B86))</f>
        <v xml:space="preserve">  Задолженность по оплате прочих налогов</v>
      </c>
      <c r="S86" s="3">
        <v>0</v>
      </c>
      <c r="V86" s="1">
        <f t="shared" si="107"/>
        <v>0</v>
      </c>
      <c r="W86" s="1">
        <f t="shared" si="108"/>
        <v>0</v>
      </c>
      <c r="X86" s="1">
        <f t="shared" si="109"/>
        <v>0</v>
      </c>
      <c r="Y86" s="1">
        <f t="shared" si="110"/>
        <v>0</v>
      </c>
      <c r="Z86" s="1">
        <f t="shared" si="111"/>
        <v>0</v>
      </c>
      <c r="AA86" s="1">
        <f t="shared" si="112"/>
        <v>0</v>
      </c>
      <c r="AB86" s="1">
        <f t="shared" si="113"/>
        <v>0</v>
      </c>
      <c r="AC86" s="1">
        <f t="shared" si="114"/>
        <v>0</v>
      </c>
      <c r="AD86" s="1">
        <f t="shared" si="115"/>
        <v>0</v>
      </c>
      <c r="AE86" s="1">
        <f t="shared" si="116"/>
        <v>0</v>
      </c>
      <c r="AF86" s="1">
        <f t="shared" si="117"/>
        <v>0</v>
      </c>
      <c r="AG86" s="1">
        <f t="shared" si="118"/>
        <v>0</v>
      </c>
      <c r="AH86" s="1">
        <f t="shared" si="119"/>
        <v>0</v>
      </c>
      <c r="AI86" s="1">
        <f t="shared" si="120"/>
        <v>0</v>
      </c>
      <c r="AJ86" s="1">
        <f t="shared" si="121"/>
        <v>0</v>
      </c>
      <c r="AK86" s="1">
        <f t="shared" si="122"/>
        <v>0</v>
      </c>
      <c r="AL86" s="1">
        <f t="shared" si="123"/>
        <v>0</v>
      </c>
      <c r="AM86" s="1">
        <f t="shared" si="124"/>
        <v>0</v>
      </c>
      <c r="AN86" s="1">
        <f t="shared" si="125"/>
        <v>0</v>
      </c>
      <c r="AO86" s="1">
        <f t="shared" si="126"/>
        <v>0</v>
      </c>
      <c r="AP86" s="1">
        <f t="shared" si="127"/>
        <v>0</v>
      </c>
      <c r="AQ86" s="1">
        <f t="shared" si="128"/>
        <v>0</v>
      </c>
      <c r="AR86" s="1">
        <f t="shared" si="129"/>
        <v>0</v>
      </c>
      <c r="AS86" s="1">
        <f t="shared" si="130"/>
        <v>0</v>
      </c>
      <c r="AT86" s="1">
        <f t="shared" si="131"/>
        <v>0</v>
      </c>
      <c r="AU86" s="1">
        <f t="shared" si="132"/>
        <v>0</v>
      </c>
      <c r="AV86" s="1">
        <f t="shared" si="133"/>
        <v>0</v>
      </c>
      <c r="AW86" s="1">
        <f t="shared" si="134"/>
        <v>0</v>
      </c>
      <c r="AX86" s="1">
        <f t="shared" si="135"/>
        <v>0</v>
      </c>
      <c r="AY86" s="1">
        <f t="shared" si="136"/>
        <v>0</v>
      </c>
      <c r="AZ86" s="1">
        <f t="shared" si="137"/>
        <v>0</v>
      </c>
      <c r="BA86" s="1">
        <f t="shared" si="138"/>
        <v>0</v>
      </c>
      <c r="BB86" s="1">
        <f t="shared" si="139"/>
        <v>0</v>
      </c>
      <c r="BC86" s="1">
        <f t="shared" si="140"/>
        <v>0</v>
      </c>
      <c r="BD86" s="1">
        <f t="shared" si="141"/>
        <v>0</v>
      </c>
      <c r="BE86" s="1">
        <f t="shared" si="142"/>
        <v>0</v>
      </c>
    </row>
    <row r="87" spans="1:57" ht="4.9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9" spans="1:57" ht="4.9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3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x14ac:dyDescent="0.3">
      <c r="B90" s="1">
        <f>ROW(Items!A109)</f>
        <v>109</v>
      </c>
      <c r="F90" s="1" t="str">
        <f ca="1">INDIRECT($B$1&amp;Items!H$2&amp;$B90)</f>
        <v>AA</v>
      </c>
      <c r="H90" s="13" t="str">
        <f ca="1">INDIRECT($B$1&amp;Items!E$2&amp;$B90)</f>
        <v>Объявление УК</v>
      </c>
      <c r="I90" s="13" t="str">
        <f ca="1">IF(INDIRECT($B$1&amp;Items!F$2&amp;$B90)="",H90,INDIRECT($B$1&amp;Items!F$2&amp;$B90))</f>
        <v>Объявление УК</v>
      </c>
      <c r="J90" s="1" t="str">
        <f ca="1">IF(INDIRECT($B$1&amp;Items!G$2&amp;$B90)="",IF(H90&lt;&gt;I90,"  "&amp;I90,I90),"    "&amp;INDIRECT($B$1&amp;Items!G$2&amp;$B90))</f>
        <v xml:space="preserve">    Объявление УК</v>
      </c>
      <c r="S90" s="1">
        <f ca="1">SUM($U90:INDIRECT(ADDRESS(ROW(),SUMIFS($1:$1,$5:$5,MAX($5:$5)))))</f>
        <v>40000000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40000000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1:57" ht="4.9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3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ht="4.95" customHeight="1" x14ac:dyDescent="0.3"/>
    <row r="93" spans="1:57" x14ac:dyDescent="0.3">
      <c r="B93" s="1">
        <f>ROW(Items!A147)</f>
        <v>147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Капитальные затраты</v>
      </c>
      <c r="J93" s="1" t="str">
        <f ca="1">IF(INDIRECT($B$1&amp;Items!G$2&amp;$B93)="",IF(H93&lt;&gt;I93,"  "&amp;I93,I93),"    "&amp;INDIRECT($B$1&amp;Items!G$2&amp;$B93))</f>
        <v>Капитальные затраты</v>
      </c>
      <c r="S93" s="1">
        <f ca="1">SUM($U93:INDIRECT(ADDRESS(ROW(),SUMIFS($1:$1,$5:$5,MAX($5:$5)))))</f>
        <v>54221966.335126236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44966299.931350984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9255666.4037752505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1:57" x14ac:dyDescent="0.3">
      <c r="B94" s="1">
        <f>MAX(B$91:B93)+1</f>
        <v>148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- 1</v>
      </c>
      <c r="J94" s="1" t="str">
        <f ca="1">IF(INDIRECT($B$1&amp;Items!G$2&amp;$B94)="",IF(H94&lt;&gt;I94,"  "&amp;I94,I94),"    "&amp;INDIRECT($B$1&amp;Items!G$2&amp;$B94))</f>
        <v xml:space="preserve">  Основные средства - тип - 1</v>
      </c>
      <c r="S94" s="1">
        <f ca="1">SUM($U94:INDIRECT(ADDRESS(ROW(),SUMIFS($1:$1,$5:$5,MAX($5:$5)))))</f>
        <v>19641256.262499999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19641256.262499999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MAX(B$91:B94)+1</f>
        <v>149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  Капзатраты - тип - 1 - 1</v>
      </c>
      <c r="S95" s="1">
        <f ca="1">SUM($U95:INDIRECT(ADDRESS(ROW(),SUMIFS($1:$1,$5:$5,MAX($5:$5)))))</f>
        <v>1672000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1672000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MAX(B$91:B95)+1</f>
        <v>150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- 1</v>
      </c>
      <c r="J96" s="1" t="str">
        <f ca="1">IF(INDIRECT($B$1&amp;Items!G$2&amp;$B96)="",IF(H96&lt;&gt;I96,"  "&amp;I96,I96),"    "&amp;INDIRECT($B$1&amp;Items!G$2&amp;$B96))</f>
        <v xml:space="preserve">    Капзатраты - тип - 1 - 2</v>
      </c>
      <c r="S96" s="1">
        <f ca="1">SUM($U96:INDIRECT(ADDRESS(ROW(),SUMIFS($1:$1,$5:$5,MAX($5:$5)))))</f>
        <v>5218000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5218000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MAX(B$91:B96)+1</f>
        <v>151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- 1</v>
      </c>
      <c r="J97" s="1" t="str">
        <f ca="1">IF(INDIRECT($B$1&amp;Items!G$2&amp;$B97)="",IF(H97&lt;&gt;I97,"  "&amp;I97,I97),"    "&amp;INDIRECT($B$1&amp;Items!G$2&amp;$B97))</f>
        <v xml:space="preserve">    Капзатраты - тип - 1 - 3</v>
      </c>
      <c r="S97" s="1">
        <f ca="1">SUM($U97:INDIRECT(ADDRESS(ROW(),SUMIFS($1:$1,$5:$5,MAX($5:$5)))))</f>
        <v>578325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578325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MAX(B$91:B97)+1</f>
        <v>152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- 1</v>
      </c>
      <c r="J98" s="1" t="str">
        <f ca="1">IF(INDIRECT($B$1&amp;Items!G$2&amp;$B98)="",IF(H98&lt;&gt;I98,"  "&amp;I98,I98),"    "&amp;INDIRECT($B$1&amp;Items!G$2&amp;$B98))</f>
        <v xml:space="preserve">    Капзатраты - тип - 1 - 4</v>
      </c>
      <c r="S98" s="1">
        <f ca="1">SUM($U98:INDIRECT(ADDRESS(ROW(),SUMIFS($1:$1,$5:$5,MAX($5:$5)))))</f>
        <v>872100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872100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MAX(B$91:B98)+1</f>
        <v>153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- 1</v>
      </c>
      <c r="J99" s="1" t="str">
        <f ca="1">IF(INDIRECT($B$1&amp;Items!G$2&amp;$B99)="",IF(H99&lt;&gt;I99,"  "&amp;I99,I99),"    "&amp;INDIRECT($B$1&amp;Items!G$2&amp;$B99))</f>
        <v xml:space="preserve">    Капзатраты - тип - 1 - 5</v>
      </c>
      <c r="S99" s="1">
        <f ca="1">SUM($U99:INDIRECT(ADDRESS(ROW(),SUMIFS($1:$1,$5:$5,MAX($5:$5)))))</f>
        <v>1504800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1504800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MAX(B$91:B99)+1</f>
        <v>154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- 1</v>
      </c>
      <c r="J100" s="1" t="str">
        <f ca="1">IF(INDIRECT($B$1&amp;Items!G$2&amp;$B100)="",IF(H100&lt;&gt;I100,"  "&amp;I100,I100),"    "&amp;INDIRECT($B$1&amp;Items!G$2&amp;$B100))</f>
        <v xml:space="preserve">    Капзатраты - тип - 1 - 6</v>
      </c>
      <c r="S100" s="1">
        <f ca="1">SUM($U100:INDIRECT(ADDRESS(ROW(),SUMIFS($1:$1,$5:$5,MAX($5:$5)))))</f>
        <v>3496060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3496060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MAX(B$91:B100)+1</f>
        <v>155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- 1</v>
      </c>
      <c r="J101" s="1" t="str">
        <f ca="1">IF(INDIRECT($B$1&amp;Items!G$2&amp;$B101)="",IF(H101&lt;&gt;I101,"  "&amp;I101,I101),"    "&amp;INDIRECT($B$1&amp;Items!G$2&amp;$B101))</f>
        <v xml:space="preserve">    Капзатраты - тип - 1 - 7</v>
      </c>
      <c r="S101" s="1">
        <f ca="1">SUM($U101:INDIRECT(ADDRESS(ROW(),SUMIFS($1:$1,$5:$5,MAX($5:$5)))))</f>
        <v>722906.25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722906.25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MAX(B$91:B101)+1</f>
        <v>156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- 1</v>
      </c>
      <c r="J102" s="1" t="str">
        <f ca="1">IF(INDIRECT($B$1&amp;Items!G$2&amp;$B102)="",IF(H102&lt;&gt;I102,"  "&amp;I102,I102),"    "&amp;INDIRECT($B$1&amp;Items!G$2&amp;$B102))</f>
        <v xml:space="preserve">    Капзатраты - тип - 1 - 8</v>
      </c>
      <c r="S102" s="1">
        <f ca="1">SUM($U102:INDIRECT(ADDRESS(ROW(),SUMIFS($1:$1,$5:$5,MAX($5:$5)))))</f>
        <v>976752.00000000012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976752.00000000012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MAX(B$91:B102)+1</f>
        <v>157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- 1</v>
      </c>
      <c r="J103" s="1" t="str">
        <f ca="1">IF(INDIRECT($B$1&amp;Items!G$2&amp;$B103)="",IF(H103&lt;&gt;I103,"  "&amp;I103,I103),"    "&amp;INDIRECT($B$1&amp;Items!G$2&amp;$B103))</f>
        <v xml:space="preserve">    Капзатраты - тип - 1 - 9</v>
      </c>
      <c r="S103" s="1">
        <f ca="1">SUM($U103:INDIRECT(ADDRESS(ROW(),SUMIFS($1:$1,$5:$5,MAX($5:$5)))))</f>
        <v>1354320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1354320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MAX(B$91:B103)+1</f>
        <v>158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- 1</v>
      </c>
      <c r="J104" s="1" t="str">
        <f ca="1">IF(INDIRECT($B$1&amp;Items!G$2&amp;$B104)="",IF(H104&lt;&gt;I104,"  "&amp;I104,I104),"    "&amp;INDIRECT($B$1&amp;Items!G$2&amp;$B104))</f>
        <v xml:space="preserve">    Капзатраты - тип - 1 - 10</v>
      </c>
      <c r="S104" s="1">
        <f ca="1">SUM($U104:INDIRECT(ADDRESS(ROW(),SUMIFS($1:$1,$5:$5,MAX($5:$5)))))</f>
        <v>2342360.2000000002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2342360.2000000002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MAX(B$91:B104)+1</f>
        <v>159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- 1</v>
      </c>
      <c r="J105" s="1" t="str">
        <f ca="1">IF(INDIRECT($B$1&amp;Items!G$2&amp;$B105)="",IF(H105&lt;&gt;I105,"  "&amp;I105,I105),"    "&amp;INDIRECT($B$1&amp;Items!G$2&amp;$B105))</f>
        <v xml:space="preserve">    Капзатраты - тип - 1 - 11</v>
      </c>
      <c r="S105" s="1">
        <f ca="1">SUM($U105:INDIRECT(ADDRESS(ROW(),SUMIFS($1:$1,$5:$5,MAX($5:$5)))))</f>
        <v>903632.8125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903632.8125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MAX(B$91:B105)+1</f>
        <v>160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- 2</v>
      </c>
      <c r="J106" s="1" t="str">
        <f ca="1">IF(INDIRECT($B$1&amp;Items!G$2&amp;$B106)="",IF(H106&lt;&gt;I106,"  "&amp;I106,I106),"    "&amp;INDIRECT($B$1&amp;Items!G$2&amp;$B106))</f>
        <v xml:space="preserve">  Основные средства - тип - 2</v>
      </c>
      <c r="S106" s="1">
        <f ca="1">SUM($U106:INDIRECT(ADDRESS(ROW(),SUMIFS($1:$1,$5:$5,MAX($5:$5)))))</f>
        <v>12156986.775592251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12156986.775592251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MAX(B$91:B106)+1</f>
        <v>161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- 2</v>
      </c>
      <c r="J107" s="1" t="str">
        <f ca="1">IF(INDIRECT($B$1&amp;Items!G$2&amp;$B107)="",IF(H107&lt;&gt;I107,"  "&amp;I107,I107),"    "&amp;INDIRECT($B$1&amp;Items!G$2&amp;$B107))</f>
        <v xml:space="preserve">    Капзатраты - тип - 2 - 1</v>
      </c>
      <c r="S107" s="1">
        <f ca="1">SUM($U107:INDIRECT(ADDRESS(ROW(),SUMIFS($1:$1,$5:$5,MAX($5:$5)))))</f>
        <v>1093962.2400000002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1093962.2400000002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MAX(B$91:B107)+1</f>
        <v>162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- 2</v>
      </c>
      <c r="J108" s="1" t="str">
        <f ca="1">IF(INDIRECT($B$1&amp;Items!G$2&amp;$B108)="",IF(H108&lt;&gt;I108,"  "&amp;I108,I108),"    "&amp;INDIRECT($B$1&amp;Items!G$2&amp;$B108))</f>
        <v xml:space="preserve">    Капзатраты - тип - 2 - 2</v>
      </c>
      <c r="S108" s="1">
        <f ca="1">SUM($U108:INDIRECT(ADDRESS(ROW(),SUMIFS($1:$1,$5:$5,MAX($5:$5)))))</f>
        <v>1218888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1218888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MAX(B$91:B108)+1</f>
        <v>163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- 2</v>
      </c>
      <c r="J109" s="1" t="str">
        <f ca="1">IF(INDIRECT($B$1&amp;Items!G$2&amp;$B109)="",IF(H109&lt;&gt;I109,"  "&amp;I109,I109),"    "&amp;INDIRECT($B$1&amp;Items!G$2&amp;$B109))</f>
        <v xml:space="preserve">    Капзатраты - тип - 2 - 3</v>
      </c>
      <c r="S109" s="1">
        <f ca="1">SUM($U109:INDIRECT(ADDRESS(ROW(),SUMIFS($1:$1,$5:$5,MAX($5:$5)))))</f>
        <v>1569381.3340000003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1569381.3340000003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MAX(B$91:B109)+1</f>
        <v>164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- 2</v>
      </c>
      <c r="J110" s="1" t="str">
        <f ca="1">IF(INDIRECT($B$1&amp;Items!G$2&amp;$B110)="",IF(H110&lt;&gt;I110,"  "&amp;I110,I110),"    "&amp;INDIRECT($B$1&amp;Items!G$2&amp;$B110))</f>
        <v xml:space="preserve">    Капзатраты - тип - 2 - 4</v>
      </c>
      <c r="S110" s="1">
        <f ca="1">SUM($U110:INDIRECT(ADDRESS(ROW(),SUMIFS($1:$1,$5:$5,MAX($5:$5)))))</f>
        <v>1129541.015625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1129541.015625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MAX(B$91:B110)+1</f>
        <v>165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- 2</v>
      </c>
      <c r="J111" s="1" t="str">
        <f ca="1">IF(INDIRECT($B$1&amp;Items!G$2&amp;$B111)="",IF(H111&lt;&gt;I111,"  "&amp;I111,I111),"    "&amp;INDIRECT($B$1&amp;Items!G$2&amp;$B111))</f>
        <v xml:space="preserve">    Капзатраты - тип - 2 - 5</v>
      </c>
      <c r="S111" s="1">
        <f ca="1">SUM($U111:INDIRECT(ADDRESS(ROW(),SUMIFS($1:$1,$5:$5,MAX($5:$5)))))</f>
        <v>1225237.7088000004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1225237.7088000004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MAX(B$91:B111)+1</f>
        <v>166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- 2</v>
      </c>
      <c r="J112" s="1" t="str">
        <f ca="1">IF(INDIRECT($B$1&amp;Items!G$2&amp;$B112)="",IF(H112&lt;&gt;I112,"  "&amp;I112,I112),"    "&amp;INDIRECT($B$1&amp;Items!G$2&amp;$B112))</f>
        <v xml:space="preserve">    Капзатраты - тип - 2 - 6</v>
      </c>
      <c r="S112" s="1">
        <f ca="1">SUM($U112:INDIRECT(ADDRESS(ROW(),SUMIFS($1:$1,$5:$5,MAX($5:$5)))))</f>
        <v>1096999.2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1096999.2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MAX(B$91:B112)+1</f>
        <v>167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- 2</v>
      </c>
      <c r="J113" s="1" t="str">
        <f ca="1">IF(INDIRECT($B$1&amp;Items!G$2&amp;$B113)="",IF(H113&lt;&gt;I113,"  "&amp;I113,I113),"    "&amp;INDIRECT($B$1&amp;Items!G$2&amp;$B113))</f>
        <v xml:space="preserve">    Капзатраты - тип - 2 - 7</v>
      </c>
      <c r="S113" s="1">
        <f ca="1">SUM($U113:INDIRECT(ADDRESS(ROW(),SUMIFS($1:$1,$5:$5,MAX($5:$5)))))</f>
        <v>1051485.4937800001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1051485.4937800001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MAX(B$91:B113)+1</f>
        <v>168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- 2</v>
      </c>
      <c r="J114" s="1" t="str">
        <f ca="1">IF(INDIRECT($B$1&amp;Items!G$2&amp;$B114)="",IF(H114&lt;&gt;I114,"  "&amp;I114,I114),"    "&amp;INDIRECT($B$1&amp;Items!G$2&amp;$B114))</f>
        <v xml:space="preserve">    Капзатраты - тип - 2 - 8</v>
      </c>
      <c r="S114" s="1">
        <f ca="1">SUM($U114:INDIRECT(ADDRESS(ROW(),SUMIFS($1:$1,$5:$5,MAX($5:$5)))))</f>
        <v>1411926.26953125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1411926.26953125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MAX(B$91:B114)+1</f>
        <v>169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- 2</v>
      </c>
      <c r="J115" s="1" t="str">
        <f ca="1">IF(INDIRECT($B$1&amp;Items!G$2&amp;$B115)="",IF(H115&lt;&gt;I115,"  "&amp;I115,I115),"    "&amp;INDIRECT($B$1&amp;Items!G$2&amp;$B115))</f>
        <v xml:space="preserve">    Капзатраты - тип - 2 - 9</v>
      </c>
      <c r="S115" s="1">
        <f ca="1">SUM($U115:INDIRECT(ADDRESS(ROW(),SUMIFS($1:$1,$5:$5,MAX($5:$5)))))</f>
        <v>1372266.2338560005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1372266.2338560005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MAX(B$91:B115)+1</f>
        <v>170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- 2</v>
      </c>
      <c r="J116" s="1" t="str">
        <f ca="1">IF(INDIRECT($B$1&amp;Items!G$2&amp;$B116)="",IF(H116&lt;&gt;I116,"  "&amp;I116,I116),"    "&amp;INDIRECT($B$1&amp;Items!G$2&amp;$B116))</f>
        <v xml:space="preserve">    Капзатраты - тип - 2 - 10</v>
      </c>
      <c r="S116" s="1">
        <f ca="1">SUM($U116:INDIRECT(ADDRESS(ROW(),SUMIFS($1:$1,$5:$5,MAX($5:$5)))))</f>
        <v>987299.28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987299.28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MAX(B$91:B116)+1</f>
        <v>171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- 3</v>
      </c>
      <c r="J117" s="1" t="str">
        <f ca="1">IF(INDIRECT($B$1&amp;Items!G$2&amp;$B117)="",IF(H117&lt;&gt;I117,"  "&amp;I117,I117),"    "&amp;INDIRECT($B$1&amp;Items!G$2&amp;$B117))</f>
        <v xml:space="preserve">  Основные средства - тип - 3</v>
      </c>
      <c r="S117" s="1">
        <f ca="1">SUM($U117:INDIRECT(ADDRESS(ROW(),SUMIFS($1:$1,$5:$5,MAX($5:$5)))))</f>
        <v>22423723.297033995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13168056.893258747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9255666.4037752505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MAX(B$91:B117)+1</f>
        <v>172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  Капзатраты - тип - 3 - 1</v>
      </c>
      <c r="S118" s="1">
        <f ca="1">SUM($U118:INDIRECT(ADDRESS(ROW(),SUMIFS($1:$1,$5:$5,MAX($5:$5)))))</f>
        <v>704495.28083260008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704495.28083260008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MAX(B$91:B118)+1</f>
        <v>173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- 3 - 2</v>
      </c>
      <c r="S119" s="1">
        <f ca="1">SUM($U119:INDIRECT(ADDRESS(ROW(),SUMIFS($1:$1,$5:$5,MAX($5:$5)))))</f>
        <v>1764907.8369140625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1764907.8369140625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MAX(B$91:B119)+1</f>
        <v>174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- 3 - 3</v>
      </c>
      <c r="S120" s="1">
        <f ca="1">SUM($U120:INDIRECT(ADDRESS(ROW(),SUMIFS($1:$1,$5:$5,MAX($5:$5)))))</f>
        <v>1536938.1819187207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1536938.1819187207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MAX(B$91:B120)+1</f>
        <v>175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- 3 - 4</v>
      </c>
      <c r="S121" s="1">
        <f ca="1">SUM($U121:INDIRECT(ADDRESS(ROW(),SUMIFS($1:$1,$5:$5,MAX($5:$5)))))</f>
        <v>888569.35200000007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888569.35200000007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MAX(B$91:B121)+1</f>
        <v>176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- 3 - 5</v>
      </c>
      <c r="S122" s="1">
        <f ca="1">SUM($U122:INDIRECT(ADDRESS(ROW(),SUMIFS($1:$1,$5:$5,MAX($5:$5)))))</f>
        <v>472011.83815784211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472011.83815784211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MAX(B$91:B122)+1</f>
        <v>177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- 3 - 6</v>
      </c>
      <c r="S123" s="1">
        <f ca="1">SUM($U123:INDIRECT(ADDRESS(ROW(),SUMIFS($1:$1,$5:$5,MAX($5:$5)))))</f>
        <v>2206134.7961425781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2206134.7961425781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MAX(B$91:B123)+1</f>
        <v>178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- 3 - 7</v>
      </c>
      <c r="S124" s="1">
        <f ca="1">SUM($U124:INDIRECT(ADDRESS(ROW(),SUMIFS($1:$1,$5:$5,MAX($5:$5)))))</f>
        <v>1721370.7637489673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1721370.7637489673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MAX(B$91:B124)+1</f>
        <v>179</v>
      </c>
      <c r="F125" s="1" t="str">
        <f ca="1">INDIRECT($B$1&amp;Items!H$2&amp;$B125)</f>
        <v>Y</v>
      </c>
      <c r="H125" s="13" t="str">
        <f ca="1">INDIRECT($B$1&amp;Items!E$2&amp;$B125)</f>
        <v>Капитальные затраты</v>
      </c>
      <c r="I125" s="13" t="str">
        <f ca="1">IF(INDIRECT($B$1&amp;Items!F$2&amp;$B125)="",H125,INDIRECT($B$1&amp;Items!F$2&amp;$B125))</f>
        <v>Основные средства - тип - 3</v>
      </c>
      <c r="J125" s="1" t="str">
        <f ca="1">IF(INDIRECT($B$1&amp;Items!G$2&amp;$B125)="",IF(H125&lt;&gt;I125,"  "&amp;I125,I125),"    "&amp;INDIRECT($B$1&amp;Items!G$2&amp;$B125))</f>
        <v xml:space="preserve">    Капзатраты - тип - 3 - 8</v>
      </c>
      <c r="S125" s="1">
        <f ca="1">SUM($U125:INDIRECT(ADDRESS(ROW(),SUMIFS($1:$1,$5:$5,MAX($5:$5)))))</f>
        <v>799712.41680000012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799712.41680000012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MAX(B$91:B125)+1</f>
        <v>180</v>
      </c>
      <c r="F126" s="1" t="str">
        <f ca="1">INDIRECT($B$1&amp;Items!H$2&amp;$B126)</f>
        <v>Y</v>
      </c>
      <c r="H126" s="13" t="str">
        <f ca="1">INDIRECT($B$1&amp;Items!E$2&amp;$B126)</f>
        <v>Капитальные затраты</v>
      </c>
      <c r="I126" s="13" t="str">
        <f ca="1">IF(INDIRECT($B$1&amp;Items!F$2&amp;$B126)="",H126,INDIRECT($B$1&amp;Items!F$2&amp;$B126))</f>
        <v>Основные средства - тип - 3</v>
      </c>
      <c r="J126" s="1" t="str">
        <f ca="1">IF(INDIRECT($B$1&amp;Items!G$2&amp;$B126)="",IF(H126&lt;&gt;I126,"  "&amp;I126,I126),"    "&amp;INDIRECT($B$1&amp;Items!G$2&amp;$B126))</f>
        <v xml:space="preserve">    Капзатраты - тип - 3 - 9</v>
      </c>
      <c r="S126" s="1">
        <f ca="1">SUM($U126:INDIRECT(ADDRESS(ROW(),SUMIFS($1:$1,$5:$5,MAX($5:$5)))))</f>
        <v>316247.93156575423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316247.93156575423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MAX(B$91:B126)+1</f>
        <v>181</v>
      </c>
      <c r="F127" s="1" t="str">
        <f ca="1">INDIRECT($B$1&amp;Items!H$2&amp;$B127)</f>
        <v>Y</v>
      </c>
      <c r="H127" s="13" t="str">
        <f ca="1">INDIRECT($B$1&amp;Items!E$2&amp;$B127)</f>
        <v>Капитальные затраты</v>
      </c>
      <c r="I127" s="13" t="str">
        <f ca="1">IF(INDIRECT($B$1&amp;Items!F$2&amp;$B127)="",H127,INDIRECT($B$1&amp;Items!F$2&amp;$B127))</f>
        <v>Основные средства - тип - 3</v>
      </c>
      <c r="J127" s="1" t="str">
        <f ca="1">IF(INDIRECT($B$1&amp;Items!G$2&amp;$B127)="",IF(H127&lt;&gt;I127,"  "&amp;I127,I127),"    "&amp;INDIRECT($B$1&amp;Items!G$2&amp;$B127))</f>
        <v xml:space="preserve">    Капзатраты - тип - 3 - 10</v>
      </c>
      <c r="S127" s="1">
        <f ca="1">SUM($U127:INDIRECT(ADDRESS(ROW(),SUMIFS($1:$1,$5:$5,MAX($5:$5)))))</f>
        <v>2757668.4951782227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2757668.4951782227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MAX(B$91:B127)+1</f>
        <v>182</v>
      </c>
      <c r="F128" s="1" t="str">
        <f ca="1">INDIRECT($B$1&amp;Items!H$2&amp;$B128)</f>
        <v>Y</v>
      </c>
      <c r="H128" s="13" t="str">
        <f ca="1">INDIRECT($B$1&amp;Items!E$2&amp;$B128)</f>
        <v>Капитальные затраты</v>
      </c>
      <c r="I128" s="13" t="str">
        <f ca="1">IF(INDIRECT($B$1&amp;Items!F$2&amp;$B128)="",H128,INDIRECT($B$1&amp;Items!F$2&amp;$B128))</f>
        <v>Основные средства - тип - 3</v>
      </c>
      <c r="J128" s="1" t="str">
        <f ca="1">IF(INDIRECT($B$1&amp;Items!G$2&amp;$B128)="",IF(H128&lt;&gt;I128,"  "&amp;I128,I128),"    "&amp;INDIRECT($B$1&amp;Items!G$2&amp;$B128))</f>
        <v xml:space="preserve">    Капзатраты - тип - 3 - 11</v>
      </c>
      <c r="S128" s="1">
        <f ca="1">SUM($U128:INDIRECT(ADDRESS(ROW(),SUMIFS($1:$1,$5:$5,MAX($5:$5)))))</f>
        <v>1927935.2553988437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1927935.2553988437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1:57" x14ac:dyDescent="0.3">
      <c r="B129" s="1">
        <f>MAX(B$91:B128)+1</f>
        <v>183</v>
      </c>
      <c r="F129" s="1" t="str">
        <f ca="1">INDIRECT($B$1&amp;Items!H$2&amp;$B129)</f>
        <v>Y</v>
      </c>
      <c r="H129" s="13" t="str">
        <f ca="1">INDIRECT($B$1&amp;Items!E$2&amp;$B129)</f>
        <v>Капитальные затраты</v>
      </c>
      <c r="I129" s="13" t="str">
        <f ca="1">IF(INDIRECT($B$1&amp;Items!F$2&amp;$B129)="",H129,INDIRECT($B$1&amp;Items!F$2&amp;$B129))</f>
        <v>Основные средства - тип - 3</v>
      </c>
      <c r="J129" s="1" t="str">
        <f ca="1">IF(INDIRECT($B$1&amp;Items!G$2&amp;$B129)="",IF(H129&lt;&gt;I129,"  "&amp;I129,I129),"    "&amp;INDIRECT($B$1&amp;Items!G$2&amp;$B129))</f>
        <v xml:space="preserve">    Капзатраты - тип - 3 - 12</v>
      </c>
      <c r="S129" s="1">
        <f ca="1">SUM($U129:INDIRECT(ADDRESS(ROW(),SUMIFS($1:$1,$5:$5,MAX($5:$5)))))</f>
        <v>719741.17512000015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719741.17512000015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1:57" x14ac:dyDescent="0.3">
      <c r="B130" s="1">
        <f>MAX(B$91:B129)+1</f>
        <v>184</v>
      </c>
      <c r="F130" s="1" t="str">
        <f ca="1">INDIRECT($B$1&amp;Items!H$2&amp;$B130)</f>
        <v>Y</v>
      </c>
      <c r="H130" s="13" t="str">
        <f ca="1">INDIRECT($B$1&amp;Items!E$2&amp;$B130)</f>
        <v>Капитальные затраты</v>
      </c>
      <c r="I130" s="13" t="str">
        <f ca="1">IF(INDIRECT($B$1&amp;Items!F$2&amp;$B130)="",H130,INDIRECT($B$1&amp;Items!F$2&amp;$B130))</f>
        <v>Основные средства - тип - 3</v>
      </c>
      <c r="J130" s="1" t="str">
        <f ca="1">IF(INDIRECT($B$1&amp;Items!G$2&amp;$B130)="",IF(H130&lt;&gt;I130,"  "&amp;I130,I130),"    "&amp;INDIRECT($B$1&amp;Items!G$2&amp;$B130))</f>
        <v xml:space="preserve">    Капзатраты - тип - 3 - 13</v>
      </c>
      <c r="S130" s="1">
        <f ca="1">SUM($U130:INDIRECT(ADDRESS(ROW(),SUMIFS($1:$1,$5:$5,MAX($5:$5)))))</f>
        <v>211886.11414905536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211886.11414905536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1:57" x14ac:dyDescent="0.3">
      <c r="B131" s="1">
        <f>MAX(B$91:B130)+1</f>
        <v>185</v>
      </c>
      <c r="F131" s="1" t="str">
        <f ca="1">INDIRECT($B$1&amp;Items!H$2&amp;$B131)</f>
        <v>Y</v>
      </c>
      <c r="H131" s="13" t="str">
        <f ca="1">INDIRECT($B$1&amp;Items!E$2&amp;$B131)</f>
        <v>Капитальные затраты</v>
      </c>
      <c r="I131" s="13" t="str">
        <f ca="1">IF(INDIRECT($B$1&amp;Items!F$2&amp;$B131)="",H131,INDIRECT($B$1&amp;Items!F$2&amp;$B131))</f>
        <v>Основные средства - тип - 3</v>
      </c>
      <c r="J131" s="1" t="str">
        <f ca="1">IF(INDIRECT($B$1&amp;Items!G$2&amp;$B131)="",IF(H131&lt;&gt;I131,"  "&amp;I131,I131),"    "&amp;INDIRECT($B$1&amp;Items!G$2&amp;$B131))</f>
        <v xml:space="preserve">    Капзатраты - тип - 3 - 14</v>
      </c>
      <c r="S131" s="1">
        <f ca="1">SUM($U131:INDIRECT(ADDRESS(ROW(),SUMIFS($1:$1,$5:$5,MAX($5:$5)))))</f>
        <v>3447085.6189727783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3447085.6189727783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1:57" x14ac:dyDescent="0.3">
      <c r="B132" s="1">
        <f>MAX(B$91:B131)+1</f>
        <v>186</v>
      </c>
      <c r="F132" s="1" t="str">
        <f ca="1">INDIRECT($B$1&amp;Items!H$2&amp;$B132)</f>
        <v>Y</v>
      </c>
      <c r="H132" s="13" t="str">
        <f ca="1">INDIRECT($B$1&amp;Items!E$2&amp;$B132)</f>
        <v>Капитальные затраты</v>
      </c>
      <c r="I132" s="13" t="str">
        <f ca="1">IF(INDIRECT($B$1&amp;Items!F$2&amp;$B132)="",H132,INDIRECT($B$1&amp;Items!F$2&amp;$B132))</f>
        <v>Основные средства - тип - 3</v>
      </c>
      <c r="J132" s="1" t="str">
        <f ca="1">IF(INDIRECT($B$1&amp;Items!G$2&amp;$B132)="",IF(H132&lt;&gt;I132,"  "&amp;I132,I132),"    "&amp;INDIRECT($B$1&amp;Items!G$2&amp;$B132))</f>
        <v xml:space="preserve">    Капзатраты - тип - 3 - 15</v>
      </c>
      <c r="S132" s="1">
        <f ca="1">SUM($U132:INDIRECT(ADDRESS(ROW(),SUMIFS($1:$1,$5:$5,MAX($5:$5)))))</f>
        <v>2159287.4860467049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2159287.4860467049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1:57" x14ac:dyDescent="0.3">
      <c r="B133" s="1">
        <f>MAX(B$91:B132)+1</f>
        <v>187</v>
      </c>
      <c r="F133" s="1" t="str">
        <f ca="1">INDIRECT($B$1&amp;Items!H$2&amp;$B133)</f>
        <v>Y</v>
      </c>
      <c r="H133" s="13" t="str">
        <f ca="1">INDIRECT($B$1&amp;Items!E$2&amp;$B133)</f>
        <v>Капитальные затраты</v>
      </c>
      <c r="I133" s="13" t="str">
        <f ca="1">IF(INDIRECT($B$1&amp;Items!F$2&amp;$B133)="",H133,INDIRECT($B$1&amp;Items!F$2&amp;$B133))</f>
        <v>Основные средства - тип - 3</v>
      </c>
      <c r="J133" s="1" t="str">
        <f ca="1">IF(INDIRECT($B$1&amp;Items!G$2&amp;$B133)="",IF(H133&lt;&gt;I133,"  "&amp;I133,I133),"    "&amp;INDIRECT($B$1&amp;Items!G$2&amp;$B133))</f>
        <v xml:space="preserve">    Капзатраты - тип - 3 - 16</v>
      </c>
      <c r="S133" s="1">
        <f ca="1">SUM($U133:INDIRECT(ADDRESS(ROW(),SUMIFS($1:$1,$5:$5,MAX($5:$5)))))</f>
        <v>647767.05760800012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647767.05760800012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1:57" x14ac:dyDescent="0.3">
      <c r="B134" s="1">
        <f>MAX(B$91:B133)+1</f>
        <v>188</v>
      </c>
      <c r="F134" s="1" t="str">
        <f ca="1">INDIRECT($B$1&amp;Items!H$2&amp;$B134)</f>
        <v>Y</v>
      </c>
      <c r="H134" s="13" t="str">
        <f ca="1">INDIRECT($B$1&amp;Items!E$2&amp;$B134)</f>
        <v>Капитальные затраты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  Капзатраты - тип - 3 - 17</v>
      </c>
      <c r="S134" s="1">
        <f ca="1">SUM($U134:INDIRECT(ADDRESS(ROW(),SUMIFS($1:$1,$5:$5,MAX($5:$5)))))</f>
        <v>141963.6964798671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141963.6964798671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1:57" ht="4.9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3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ht="4.95" customHeight="1" x14ac:dyDescent="0.3"/>
    <row r="137" spans="1:57" x14ac:dyDescent="0.3">
      <c r="B137" s="1">
        <f>ROW(Items!A189)</f>
        <v>189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Ввод в эксплуатацию</v>
      </c>
      <c r="J137" s="1" t="str">
        <f ca="1">IF(INDIRECT($B$1&amp;Items!G$2&amp;$B137)="",IF(H137&lt;&gt;I137,"  "&amp;I137,I137),"    "&amp;INDIRECT($B$1&amp;Items!G$2&amp;$B137))</f>
        <v>Ввод в эксплуатацию</v>
      </c>
      <c r="S137" s="1">
        <f ca="1">SUM($U137:INDIRECT(ADDRESS(ROW(),SUMIFS($1:$1,$5:$5,MAX($5:$5)))))</f>
        <v>54221966.335126236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54221966.335126236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1:57" x14ac:dyDescent="0.3">
      <c r="B138" s="1">
        <f>MAX(B$136:B137)+1</f>
        <v>190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- 1</v>
      </c>
      <c r="J138" s="1" t="str">
        <f ca="1">IF(INDIRECT($B$1&amp;Items!G$2&amp;$B138)="",IF(H138&lt;&gt;I138,"  "&amp;I138,I138),"    "&amp;INDIRECT($B$1&amp;Items!G$2&amp;$B138))</f>
        <v xml:space="preserve">  Основные средства - тип - 1</v>
      </c>
      <c r="S138" s="1">
        <f ca="1">SUM($U138:INDIRECT(ADDRESS(ROW(),SUMIFS($1:$1,$5:$5,MAX($5:$5)))))</f>
        <v>19641256.262499999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19641256.262499999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1:57" x14ac:dyDescent="0.3">
      <c r="B139" s="1">
        <f>MAX(B$136:B138)+1</f>
        <v>191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  Капзатраты - тип - 1 - 1</v>
      </c>
      <c r="S139" s="1">
        <f ca="1">SUM($U139:INDIRECT(ADDRESS(ROW(),SUMIFS($1:$1,$5:$5,MAX($5:$5)))))</f>
        <v>1672000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1672000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1:57" x14ac:dyDescent="0.3">
      <c r="B140" s="1">
        <f>MAX(B$136:B139)+1</f>
        <v>192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- 1</v>
      </c>
      <c r="J140" s="1" t="str">
        <f ca="1">IF(INDIRECT($B$1&amp;Items!G$2&amp;$B140)="",IF(H140&lt;&gt;I140,"  "&amp;I140,I140),"    "&amp;INDIRECT($B$1&amp;Items!G$2&amp;$B140))</f>
        <v xml:space="preserve">    Капзатраты - тип - 1 - 2</v>
      </c>
      <c r="S140" s="1">
        <f ca="1">SUM($U140:INDIRECT(ADDRESS(ROW(),SUMIFS($1:$1,$5:$5,MAX($5:$5)))))</f>
        <v>5218000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5218000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1:57" x14ac:dyDescent="0.3">
      <c r="B141" s="1">
        <f>MAX(B$136:B140)+1</f>
        <v>193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- 1</v>
      </c>
      <c r="J141" s="1" t="str">
        <f ca="1">IF(INDIRECT($B$1&amp;Items!G$2&amp;$B141)="",IF(H141&lt;&gt;I141,"  "&amp;I141,I141),"    "&amp;INDIRECT($B$1&amp;Items!G$2&amp;$B141))</f>
        <v xml:space="preserve">    Капзатраты - тип - 1 - 3</v>
      </c>
      <c r="S141" s="1">
        <f ca="1">SUM($U141:INDIRECT(ADDRESS(ROW(),SUMIFS($1:$1,$5:$5,MAX($5:$5)))))</f>
        <v>578325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578325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1:57" x14ac:dyDescent="0.3">
      <c r="B142" s="1">
        <f>MAX(B$136:B141)+1</f>
        <v>194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- 1</v>
      </c>
      <c r="J142" s="1" t="str">
        <f ca="1">IF(INDIRECT($B$1&amp;Items!G$2&amp;$B142)="",IF(H142&lt;&gt;I142,"  "&amp;I142,I142),"    "&amp;INDIRECT($B$1&amp;Items!G$2&amp;$B142))</f>
        <v xml:space="preserve">    Капзатраты - тип - 1 - 4</v>
      </c>
      <c r="S142" s="1">
        <f ca="1">SUM($U142:INDIRECT(ADDRESS(ROW(),SUMIFS($1:$1,$5:$5,MAX($5:$5)))))</f>
        <v>872100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872100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1:57" x14ac:dyDescent="0.3">
      <c r="B143" s="1">
        <f>MAX(B$136:B142)+1</f>
        <v>195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- 1</v>
      </c>
      <c r="J143" s="1" t="str">
        <f ca="1">IF(INDIRECT($B$1&amp;Items!G$2&amp;$B143)="",IF(H143&lt;&gt;I143,"  "&amp;I143,I143),"    "&amp;INDIRECT($B$1&amp;Items!G$2&amp;$B143))</f>
        <v xml:space="preserve">    Капзатраты - тип - 1 - 5</v>
      </c>
      <c r="S143" s="1">
        <f ca="1">SUM($U143:INDIRECT(ADDRESS(ROW(),SUMIFS($1:$1,$5:$5,MAX($5:$5)))))</f>
        <v>1504800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1504800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1:57" x14ac:dyDescent="0.3">
      <c r="B144" s="1">
        <f>MAX(B$136:B143)+1</f>
        <v>196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- 1</v>
      </c>
      <c r="J144" s="1" t="str">
        <f ca="1">IF(INDIRECT($B$1&amp;Items!G$2&amp;$B144)="",IF(H144&lt;&gt;I144,"  "&amp;I144,I144),"    "&amp;INDIRECT($B$1&amp;Items!G$2&amp;$B144))</f>
        <v xml:space="preserve">    Капзатраты - тип - 1 - 6</v>
      </c>
      <c r="S144" s="1">
        <f ca="1">SUM($U144:INDIRECT(ADDRESS(ROW(),SUMIFS($1:$1,$5:$5,MAX($5:$5)))))</f>
        <v>3496060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3496060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MAX(B$136:B144)+1</f>
        <v>197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- 1</v>
      </c>
      <c r="J145" s="1" t="str">
        <f ca="1">IF(INDIRECT($B$1&amp;Items!G$2&amp;$B145)="",IF(H145&lt;&gt;I145,"  "&amp;I145,I145),"    "&amp;INDIRECT($B$1&amp;Items!G$2&amp;$B145))</f>
        <v xml:space="preserve">    Капзатраты - тип - 1 - 7</v>
      </c>
      <c r="S145" s="1">
        <f ca="1">SUM($U145:INDIRECT(ADDRESS(ROW(),SUMIFS($1:$1,$5:$5,MAX($5:$5)))))</f>
        <v>722906.25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722906.25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MAX(B$136:B145)+1</f>
        <v>198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- 1</v>
      </c>
      <c r="J146" s="1" t="str">
        <f ca="1">IF(INDIRECT($B$1&amp;Items!G$2&amp;$B146)="",IF(H146&lt;&gt;I146,"  "&amp;I146,I146),"    "&amp;INDIRECT($B$1&amp;Items!G$2&amp;$B146))</f>
        <v xml:space="preserve">    Капзатраты - тип - 1 - 8</v>
      </c>
      <c r="S146" s="1">
        <f ca="1">SUM($U146:INDIRECT(ADDRESS(ROW(),SUMIFS($1:$1,$5:$5,MAX($5:$5)))))</f>
        <v>976752.00000000012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976752.00000000012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MAX(B$136:B146)+1</f>
        <v>199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- 1</v>
      </c>
      <c r="J147" s="1" t="str">
        <f ca="1">IF(INDIRECT($B$1&amp;Items!G$2&amp;$B147)="",IF(H147&lt;&gt;I147,"  "&amp;I147,I147),"    "&amp;INDIRECT($B$1&amp;Items!G$2&amp;$B147))</f>
        <v xml:space="preserve">    Капзатраты - тип - 1 - 9</v>
      </c>
      <c r="S147" s="1">
        <f ca="1">SUM($U147:INDIRECT(ADDRESS(ROW(),SUMIFS($1:$1,$5:$5,MAX($5:$5)))))</f>
        <v>1354320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1354320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MAX(B$136:B147)+1</f>
        <v>200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- 1</v>
      </c>
      <c r="J148" s="1" t="str">
        <f ca="1">IF(INDIRECT($B$1&amp;Items!G$2&amp;$B148)="",IF(H148&lt;&gt;I148,"  "&amp;I148,I148),"    "&amp;INDIRECT($B$1&amp;Items!G$2&amp;$B148))</f>
        <v xml:space="preserve">    Капзатраты - тип - 1 - 10</v>
      </c>
      <c r="S148" s="1">
        <f ca="1">SUM($U148:INDIRECT(ADDRESS(ROW(),SUMIFS($1:$1,$5:$5,MAX($5:$5)))))</f>
        <v>2342360.2000000002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2342360.2000000002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MAX(B$136:B148)+1</f>
        <v>201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- 1</v>
      </c>
      <c r="J149" s="1" t="str">
        <f ca="1">IF(INDIRECT($B$1&amp;Items!G$2&amp;$B149)="",IF(H149&lt;&gt;I149,"  "&amp;I149,I149),"    "&amp;INDIRECT($B$1&amp;Items!G$2&amp;$B149))</f>
        <v xml:space="preserve">    Капзатраты - тип - 1 - 11</v>
      </c>
      <c r="S149" s="1">
        <f ca="1">SUM($U149:INDIRECT(ADDRESS(ROW(),SUMIFS($1:$1,$5:$5,MAX($5:$5)))))</f>
        <v>903632.8125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903632.8125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MAX(B$136:B149)+1</f>
        <v>202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- 2</v>
      </c>
      <c r="J150" s="1" t="str">
        <f ca="1">IF(INDIRECT($B$1&amp;Items!G$2&amp;$B150)="",IF(H150&lt;&gt;I150,"  "&amp;I150,I150),"    "&amp;INDIRECT($B$1&amp;Items!G$2&amp;$B150))</f>
        <v xml:space="preserve">  Основные средства - тип - 2</v>
      </c>
      <c r="S150" s="1">
        <f ca="1">SUM($U150:INDIRECT(ADDRESS(ROW(),SUMIFS($1:$1,$5:$5,MAX($5:$5)))))</f>
        <v>12156986.775592251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12156986.775592251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MAX(B$136:B150)+1</f>
        <v>203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- 2</v>
      </c>
      <c r="J151" s="1" t="str">
        <f ca="1">IF(INDIRECT($B$1&amp;Items!G$2&amp;$B151)="",IF(H151&lt;&gt;I151,"  "&amp;I151,I151),"    "&amp;INDIRECT($B$1&amp;Items!G$2&amp;$B151))</f>
        <v xml:space="preserve">    Капзатраты - тип - 2 - 1</v>
      </c>
      <c r="S151" s="1">
        <f ca="1">SUM($U151:INDIRECT(ADDRESS(ROW(),SUMIFS($1:$1,$5:$5,MAX($5:$5)))))</f>
        <v>1093962.2400000002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1093962.2400000002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MAX(B$136:B151)+1</f>
        <v>204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- 2</v>
      </c>
      <c r="J152" s="1" t="str">
        <f ca="1">IF(INDIRECT($B$1&amp;Items!G$2&amp;$B152)="",IF(H152&lt;&gt;I152,"  "&amp;I152,I152),"    "&amp;INDIRECT($B$1&amp;Items!G$2&amp;$B152))</f>
        <v xml:space="preserve">    Капзатраты - тип - 2 - 2</v>
      </c>
      <c r="S152" s="1">
        <f ca="1">SUM($U152:INDIRECT(ADDRESS(ROW(),SUMIFS($1:$1,$5:$5,MAX($5:$5)))))</f>
        <v>1218888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1218888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MAX(B$136:B152)+1</f>
        <v>205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- 2</v>
      </c>
      <c r="J153" s="1" t="str">
        <f ca="1">IF(INDIRECT($B$1&amp;Items!G$2&amp;$B153)="",IF(H153&lt;&gt;I153,"  "&amp;I153,I153),"    "&amp;INDIRECT($B$1&amp;Items!G$2&amp;$B153))</f>
        <v xml:space="preserve">    Капзатраты - тип - 2 - 3</v>
      </c>
      <c r="S153" s="1">
        <f ca="1">SUM($U153:INDIRECT(ADDRESS(ROW(),SUMIFS($1:$1,$5:$5,MAX($5:$5)))))</f>
        <v>1569381.3340000003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1569381.3340000003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MAX(B$136:B153)+1</f>
        <v>206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- 2</v>
      </c>
      <c r="J154" s="1" t="str">
        <f ca="1">IF(INDIRECT($B$1&amp;Items!G$2&amp;$B154)="",IF(H154&lt;&gt;I154,"  "&amp;I154,I154),"    "&amp;INDIRECT($B$1&amp;Items!G$2&amp;$B154))</f>
        <v xml:space="preserve">    Капзатраты - тип - 2 - 4</v>
      </c>
      <c r="S154" s="1">
        <f ca="1">SUM($U154:INDIRECT(ADDRESS(ROW(),SUMIFS($1:$1,$5:$5,MAX($5:$5)))))</f>
        <v>1129541.015625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1129541.015625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MAX(B$136:B154)+1</f>
        <v>207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- 2</v>
      </c>
      <c r="J155" s="1" t="str">
        <f ca="1">IF(INDIRECT($B$1&amp;Items!G$2&amp;$B155)="",IF(H155&lt;&gt;I155,"  "&amp;I155,I155),"    "&amp;INDIRECT($B$1&amp;Items!G$2&amp;$B155))</f>
        <v xml:space="preserve">    Капзатраты - тип - 2 - 5</v>
      </c>
      <c r="S155" s="1">
        <f ca="1">SUM($U155:INDIRECT(ADDRESS(ROW(),SUMIFS($1:$1,$5:$5,MAX($5:$5)))))</f>
        <v>1225237.7088000004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1225237.7088000004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MAX(B$136:B155)+1</f>
        <v>208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- 2</v>
      </c>
      <c r="J156" s="1" t="str">
        <f ca="1">IF(INDIRECT($B$1&amp;Items!G$2&amp;$B156)="",IF(H156&lt;&gt;I156,"  "&amp;I156,I156),"    "&amp;INDIRECT($B$1&amp;Items!G$2&amp;$B156))</f>
        <v xml:space="preserve">    Капзатраты - тип - 2 - 6</v>
      </c>
      <c r="S156" s="1">
        <f ca="1">SUM($U156:INDIRECT(ADDRESS(ROW(),SUMIFS($1:$1,$5:$5,MAX($5:$5)))))</f>
        <v>1096999.2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1096999.2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MAX(B$136:B156)+1</f>
        <v>209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- 2</v>
      </c>
      <c r="J157" s="1" t="str">
        <f ca="1">IF(INDIRECT($B$1&amp;Items!G$2&amp;$B157)="",IF(H157&lt;&gt;I157,"  "&amp;I157,I157),"    "&amp;INDIRECT($B$1&amp;Items!G$2&amp;$B157))</f>
        <v xml:space="preserve">    Капзатраты - тип - 2 - 7</v>
      </c>
      <c r="S157" s="1">
        <f ca="1">SUM($U157:INDIRECT(ADDRESS(ROW(),SUMIFS($1:$1,$5:$5,MAX($5:$5)))))</f>
        <v>1051485.4937800001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1051485.4937800001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MAX(B$136:B157)+1</f>
        <v>210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- 2</v>
      </c>
      <c r="J158" s="1" t="str">
        <f ca="1">IF(INDIRECT($B$1&amp;Items!G$2&amp;$B158)="",IF(H158&lt;&gt;I158,"  "&amp;I158,I158),"    "&amp;INDIRECT($B$1&amp;Items!G$2&amp;$B158))</f>
        <v xml:space="preserve">    Капзатраты - тип - 2 - 8</v>
      </c>
      <c r="S158" s="1">
        <f ca="1">SUM($U158:INDIRECT(ADDRESS(ROW(),SUMIFS($1:$1,$5:$5,MAX($5:$5)))))</f>
        <v>1411926.26953125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1411926.26953125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MAX(B$136:B158)+1</f>
        <v>211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- 2</v>
      </c>
      <c r="J159" s="1" t="str">
        <f ca="1">IF(INDIRECT($B$1&amp;Items!G$2&amp;$B159)="",IF(H159&lt;&gt;I159,"  "&amp;I159,I159),"    "&amp;INDIRECT($B$1&amp;Items!G$2&amp;$B159))</f>
        <v xml:space="preserve">    Капзатраты - тип - 2 - 9</v>
      </c>
      <c r="S159" s="1">
        <f ca="1">SUM($U159:INDIRECT(ADDRESS(ROW(),SUMIFS($1:$1,$5:$5,MAX($5:$5)))))</f>
        <v>1372266.2338560005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1372266.2338560005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MAX(B$136:B159)+1</f>
        <v>212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- 2</v>
      </c>
      <c r="J160" s="1" t="str">
        <f ca="1">IF(INDIRECT($B$1&amp;Items!G$2&amp;$B160)="",IF(H160&lt;&gt;I160,"  "&amp;I160,I160),"    "&amp;INDIRECT($B$1&amp;Items!G$2&amp;$B160))</f>
        <v xml:space="preserve">    Капзатраты - тип - 2 - 10</v>
      </c>
      <c r="S160" s="1">
        <f ca="1">SUM($U160:INDIRECT(ADDRESS(ROW(),SUMIFS($1:$1,$5:$5,MAX($5:$5)))))</f>
        <v>987299.28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987299.28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MAX(B$136:B160)+1</f>
        <v>213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- 3</v>
      </c>
      <c r="J161" s="1" t="str">
        <f ca="1">IF(INDIRECT($B$1&amp;Items!G$2&amp;$B161)="",IF(H161&lt;&gt;I161,"  "&amp;I161,I161),"    "&amp;INDIRECT($B$1&amp;Items!G$2&amp;$B161))</f>
        <v xml:space="preserve">  Основные средства - тип - 3</v>
      </c>
      <c r="S161" s="1">
        <f ca="1">SUM($U161:INDIRECT(ADDRESS(ROW(),SUMIFS($1:$1,$5:$5,MAX($5:$5)))))</f>
        <v>22423723.297033995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22423723.297033995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MAX(B$136:B161)+1</f>
        <v>214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  Капзатраты - тип - 3 - 1</v>
      </c>
      <c r="S162" s="1">
        <f ca="1">SUM($U162:INDIRECT(ADDRESS(ROW(),SUMIFS($1:$1,$5:$5,MAX($5:$5)))))</f>
        <v>704495.28083260008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704495.28083260008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MAX(B$136:B162)+1</f>
        <v>215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- 3 - 2</v>
      </c>
      <c r="S163" s="1">
        <f ca="1">SUM($U163:INDIRECT(ADDRESS(ROW(),SUMIFS($1:$1,$5:$5,MAX($5:$5)))))</f>
        <v>1764907.8369140625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1764907.8369140625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MAX(B$136:B163)+1</f>
        <v>216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- 3 - 3</v>
      </c>
      <c r="S164" s="1">
        <f ca="1">SUM($U164:INDIRECT(ADDRESS(ROW(),SUMIFS($1:$1,$5:$5,MAX($5:$5)))))</f>
        <v>1536938.1819187207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1536938.1819187207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MAX(B$136:B164)+1</f>
        <v>217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- 3 - 4</v>
      </c>
      <c r="S165" s="1">
        <f ca="1">SUM($U165:INDIRECT(ADDRESS(ROW(),SUMIFS($1:$1,$5:$5,MAX($5:$5)))))</f>
        <v>888569.35200000007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888569.35200000007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MAX(B$136:B165)+1</f>
        <v>218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- 3 - 5</v>
      </c>
      <c r="S166" s="1">
        <f ca="1">SUM($U166:INDIRECT(ADDRESS(ROW(),SUMIFS($1:$1,$5:$5,MAX($5:$5)))))</f>
        <v>472011.83815784211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472011.83815784211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MAX(B$136:B166)+1</f>
        <v>219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- 3 - 6</v>
      </c>
      <c r="S167" s="1">
        <f ca="1">SUM($U167:INDIRECT(ADDRESS(ROW(),SUMIFS($1:$1,$5:$5,MAX($5:$5)))))</f>
        <v>2206134.7961425781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2206134.7961425781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MAX(B$136:B167)+1</f>
        <v>220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- 3 - 7</v>
      </c>
      <c r="S168" s="1">
        <f ca="1">SUM($U168:INDIRECT(ADDRESS(ROW(),SUMIFS($1:$1,$5:$5,MAX($5:$5)))))</f>
        <v>1721370.7637489673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1721370.7637489673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MAX(B$136:B168)+1</f>
        <v>221</v>
      </c>
      <c r="F169" s="1" t="str">
        <f ca="1">INDIRECT($B$1&amp;Items!H$2&amp;$B169)</f>
        <v>Y</v>
      </c>
      <c r="H169" s="13" t="str">
        <f ca="1">INDIRECT($B$1&amp;Items!E$2&amp;$B169)</f>
        <v>Ввод в эксплуатацию</v>
      </c>
      <c r="I169" s="13" t="str">
        <f ca="1">IF(INDIRECT($B$1&amp;Items!F$2&amp;$B169)="",H169,INDIRECT($B$1&amp;Items!F$2&amp;$B169))</f>
        <v>Основные средства - тип - 3</v>
      </c>
      <c r="J169" s="1" t="str">
        <f ca="1">IF(INDIRECT($B$1&amp;Items!G$2&amp;$B169)="",IF(H169&lt;&gt;I169,"  "&amp;I169,I169),"    "&amp;INDIRECT($B$1&amp;Items!G$2&amp;$B169))</f>
        <v xml:space="preserve">    Капзатраты - тип - 3 - 8</v>
      </c>
      <c r="S169" s="1">
        <f ca="1">SUM($U169:INDIRECT(ADDRESS(ROW(),SUMIFS($1:$1,$5:$5,MAX($5:$5)))))</f>
        <v>799712.41680000012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799712.41680000012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MAX(B$136:B169)+1</f>
        <v>222</v>
      </c>
      <c r="F170" s="1" t="str">
        <f ca="1">INDIRECT($B$1&amp;Items!H$2&amp;$B170)</f>
        <v>Y</v>
      </c>
      <c r="H170" s="13" t="str">
        <f ca="1">INDIRECT($B$1&amp;Items!E$2&amp;$B170)</f>
        <v>Ввод в эксплуатацию</v>
      </c>
      <c r="I170" s="13" t="str">
        <f ca="1">IF(INDIRECT($B$1&amp;Items!F$2&amp;$B170)="",H170,INDIRECT($B$1&amp;Items!F$2&amp;$B170))</f>
        <v>Основные средства - тип - 3</v>
      </c>
      <c r="J170" s="1" t="str">
        <f ca="1">IF(INDIRECT($B$1&amp;Items!G$2&amp;$B170)="",IF(H170&lt;&gt;I170,"  "&amp;I170,I170),"    "&amp;INDIRECT($B$1&amp;Items!G$2&amp;$B170))</f>
        <v xml:space="preserve">    Капзатраты - тип - 3 - 9</v>
      </c>
      <c r="S170" s="1">
        <f ca="1">SUM($U170:INDIRECT(ADDRESS(ROW(),SUMIFS($1:$1,$5:$5,MAX($5:$5)))))</f>
        <v>316247.93156575423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316247.93156575423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MAX(B$136:B170)+1</f>
        <v>223</v>
      </c>
      <c r="F171" s="1" t="str">
        <f ca="1">INDIRECT($B$1&amp;Items!H$2&amp;$B171)</f>
        <v>Y</v>
      </c>
      <c r="H171" s="13" t="str">
        <f ca="1">INDIRECT($B$1&amp;Items!E$2&amp;$B171)</f>
        <v>Ввод в эксплуатацию</v>
      </c>
      <c r="I171" s="13" t="str">
        <f ca="1">IF(INDIRECT($B$1&amp;Items!F$2&amp;$B171)="",H171,INDIRECT($B$1&amp;Items!F$2&amp;$B171))</f>
        <v>Основные средства - тип - 3</v>
      </c>
      <c r="J171" s="1" t="str">
        <f ca="1">IF(INDIRECT($B$1&amp;Items!G$2&amp;$B171)="",IF(H171&lt;&gt;I171,"  "&amp;I171,I171),"    "&amp;INDIRECT($B$1&amp;Items!G$2&amp;$B171))</f>
        <v xml:space="preserve">    Капзатраты - тип - 3 - 10</v>
      </c>
      <c r="S171" s="1">
        <f ca="1">SUM($U171:INDIRECT(ADDRESS(ROW(),SUMIFS($1:$1,$5:$5,MAX($5:$5)))))</f>
        <v>2757668.4951782227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2757668.4951782227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MAX(B$136:B171)+1</f>
        <v>224</v>
      </c>
      <c r="F172" s="1" t="str">
        <f ca="1">INDIRECT($B$1&amp;Items!H$2&amp;$B172)</f>
        <v>Y</v>
      </c>
      <c r="H172" s="13" t="str">
        <f ca="1">INDIRECT($B$1&amp;Items!E$2&amp;$B172)</f>
        <v>Ввод в эксплуатацию</v>
      </c>
      <c r="I172" s="13" t="str">
        <f ca="1">IF(INDIRECT($B$1&amp;Items!F$2&amp;$B172)="",H172,INDIRECT($B$1&amp;Items!F$2&amp;$B172))</f>
        <v>Основные средства - тип - 3</v>
      </c>
      <c r="J172" s="1" t="str">
        <f ca="1">IF(INDIRECT($B$1&amp;Items!G$2&amp;$B172)="",IF(H172&lt;&gt;I172,"  "&amp;I172,I172),"    "&amp;INDIRECT($B$1&amp;Items!G$2&amp;$B172))</f>
        <v xml:space="preserve">    Капзатраты - тип - 3 - 11</v>
      </c>
      <c r="S172" s="1">
        <f ca="1">SUM($U172:INDIRECT(ADDRESS(ROW(),SUMIFS($1:$1,$5:$5,MAX($5:$5)))))</f>
        <v>1927935.2553988437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1927935.2553988437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MAX(B$136:B172)+1</f>
        <v>225</v>
      </c>
      <c r="F173" s="1" t="str">
        <f ca="1">INDIRECT($B$1&amp;Items!H$2&amp;$B173)</f>
        <v>Y</v>
      </c>
      <c r="H173" s="13" t="str">
        <f ca="1">INDIRECT($B$1&amp;Items!E$2&amp;$B173)</f>
        <v>Ввод в эксплуатацию</v>
      </c>
      <c r="I173" s="13" t="str">
        <f ca="1">IF(INDIRECT($B$1&amp;Items!F$2&amp;$B173)="",H173,INDIRECT($B$1&amp;Items!F$2&amp;$B173))</f>
        <v>Основные средства - тип - 3</v>
      </c>
      <c r="J173" s="1" t="str">
        <f ca="1">IF(INDIRECT($B$1&amp;Items!G$2&amp;$B173)="",IF(H173&lt;&gt;I173,"  "&amp;I173,I173),"    "&amp;INDIRECT($B$1&amp;Items!G$2&amp;$B173))</f>
        <v xml:space="preserve">    Капзатраты - тип - 3 - 12</v>
      </c>
      <c r="S173" s="1">
        <f ca="1">SUM($U173:INDIRECT(ADDRESS(ROW(),SUMIFS($1:$1,$5:$5,MAX($5:$5)))))</f>
        <v>719741.17512000015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719741.17512000015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MAX(B$136:B173)+1</f>
        <v>226</v>
      </c>
      <c r="F174" s="1" t="str">
        <f ca="1">INDIRECT($B$1&amp;Items!H$2&amp;$B174)</f>
        <v>Y</v>
      </c>
      <c r="H174" s="13" t="str">
        <f ca="1">INDIRECT($B$1&amp;Items!E$2&amp;$B174)</f>
        <v>Ввод в эксплуатацию</v>
      </c>
      <c r="I174" s="13" t="str">
        <f ca="1">IF(INDIRECT($B$1&amp;Items!F$2&amp;$B174)="",H174,INDIRECT($B$1&amp;Items!F$2&amp;$B174))</f>
        <v>Основные средства - тип - 3</v>
      </c>
      <c r="J174" s="1" t="str">
        <f ca="1">IF(INDIRECT($B$1&amp;Items!G$2&amp;$B174)="",IF(H174&lt;&gt;I174,"  "&amp;I174,I174),"    "&amp;INDIRECT($B$1&amp;Items!G$2&amp;$B174))</f>
        <v xml:space="preserve">    Капзатраты - тип - 3 - 13</v>
      </c>
      <c r="S174" s="1">
        <f ca="1">SUM($U174:INDIRECT(ADDRESS(ROW(),SUMIFS($1:$1,$5:$5,MAX($5:$5)))))</f>
        <v>211886.11414905536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211886.11414905536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MAX(B$136:B174)+1</f>
        <v>227</v>
      </c>
      <c r="F175" s="1" t="str">
        <f ca="1">INDIRECT($B$1&amp;Items!H$2&amp;$B175)</f>
        <v>Y</v>
      </c>
      <c r="H175" s="13" t="str">
        <f ca="1">INDIRECT($B$1&amp;Items!E$2&amp;$B175)</f>
        <v>Ввод в эксплуатацию</v>
      </c>
      <c r="I175" s="13" t="str">
        <f ca="1">IF(INDIRECT($B$1&amp;Items!F$2&amp;$B175)="",H175,INDIRECT($B$1&amp;Items!F$2&amp;$B175))</f>
        <v>Основные средства - тип - 3</v>
      </c>
      <c r="J175" s="1" t="str">
        <f ca="1">IF(INDIRECT($B$1&amp;Items!G$2&amp;$B175)="",IF(H175&lt;&gt;I175,"  "&amp;I175,I175),"    "&amp;INDIRECT($B$1&amp;Items!G$2&amp;$B175))</f>
        <v xml:space="preserve">    Капзатраты - тип - 3 - 14</v>
      </c>
      <c r="S175" s="1">
        <f ca="1">SUM($U175:INDIRECT(ADDRESS(ROW(),SUMIFS($1:$1,$5:$5,MAX($5:$5)))))</f>
        <v>3447085.6189727783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3447085.6189727783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MAX(B$136:B175)+1</f>
        <v>228</v>
      </c>
      <c r="F176" s="1" t="str">
        <f ca="1">INDIRECT($B$1&amp;Items!H$2&amp;$B176)</f>
        <v>Y</v>
      </c>
      <c r="H176" s="13" t="str">
        <f ca="1">INDIRECT($B$1&amp;Items!E$2&amp;$B176)</f>
        <v>Ввод в эксплуатацию</v>
      </c>
      <c r="I176" s="13" t="str">
        <f ca="1">IF(INDIRECT($B$1&amp;Items!F$2&amp;$B176)="",H176,INDIRECT($B$1&amp;Items!F$2&amp;$B176))</f>
        <v>Основные средства - тип - 3</v>
      </c>
      <c r="J176" s="1" t="str">
        <f ca="1">IF(INDIRECT($B$1&amp;Items!G$2&amp;$B176)="",IF(H176&lt;&gt;I176,"  "&amp;I176,I176),"    "&amp;INDIRECT($B$1&amp;Items!G$2&amp;$B176))</f>
        <v xml:space="preserve">    Капзатраты - тип - 3 - 15</v>
      </c>
      <c r="S176" s="1">
        <f ca="1">SUM($U176:INDIRECT(ADDRESS(ROW(),SUMIFS($1:$1,$5:$5,MAX($5:$5)))))</f>
        <v>2159287.4860467049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2159287.4860467049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1:57" x14ac:dyDescent="0.3">
      <c r="B177" s="1">
        <f>MAX(B$136:B176)+1</f>
        <v>229</v>
      </c>
      <c r="F177" s="1" t="str">
        <f ca="1">INDIRECT($B$1&amp;Items!H$2&amp;$B177)</f>
        <v>Y</v>
      </c>
      <c r="H177" s="13" t="str">
        <f ca="1">INDIRECT($B$1&amp;Items!E$2&amp;$B177)</f>
        <v>Ввод в эксплуатацию</v>
      </c>
      <c r="I177" s="13" t="str">
        <f ca="1">IF(INDIRECT($B$1&amp;Items!F$2&amp;$B177)="",H177,INDIRECT($B$1&amp;Items!F$2&amp;$B177))</f>
        <v>Основные средства - тип - 3</v>
      </c>
      <c r="J177" s="1" t="str">
        <f ca="1">IF(INDIRECT($B$1&amp;Items!G$2&amp;$B177)="",IF(H177&lt;&gt;I177,"  "&amp;I177,I177),"    "&amp;INDIRECT($B$1&amp;Items!G$2&amp;$B177))</f>
        <v xml:space="preserve">    Капзатраты - тип - 3 - 16</v>
      </c>
      <c r="S177" s="1">
        <f ca="1">SUM($U177:INDIRECT(ADDRESS(ROW(),SUMIFS($1:$1,$5:$5,MAX($5:$5)))))</f>
        <v>647767.05760800012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647767.05760800012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1:57" x14ac:dyDescent="0.3">
      <c r="B178" s="1">
        <f>MAX(B$136:B177)+1</f>
        <v>230</v>
      </c>
      <c r="F178" s="1" t="str">
        <f ca="1">INDIRECT($B$1&amp;Items!H$2&amp;$B178)</f>
        <v>Y</v>
      </c>
      <c r="H178" s="13" t="str">
        <f ca="1">INDIRECT($B$1&amp;Items!E$2&amp;$B178)</f>
        <v>Ввод в эксплуатацию</v>
      </c>
      <c r="I178" s="13" t="str">
        <f ca="1">IF(INDIRECT($B$1&amp;Items!F$2&amp;$B178)="",H178,INDIRECT($B$1&amp;Items!F$2&amp;$B178))</f>
        <v>Основные средства - тип - 3</v>
      </c>
      <c r="J178" s="1" t="str">
        <f ca="1">IF(INDIRECT($B$1&amp;Items!G$2&amp;$B178)="",IF(H178&lt;&gt;I178,"  "&amp;I178,I178),"    "&amp;INDIRECT($B$1&amp;Items!G$2&amp;$B178))</f>
        <v xml:space="preserve">    Капзатраты - тип - 3 - 17</v>
      </c>
      <c r="S178" s="1">
        <f ca="1">SUM($U178:INDIRECT(ADDRESS(ROW(),SUMIFS($1:$1,$5:$5,MAX($5:$5)))))</f>
        <v>141963.6964798671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141963.6964798671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1:57" ht="4.9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3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ht="4.95" customHeight="1" x14ac:dyDescent="0.3"/>
    <row r="181" spans="1:57" x14ac:dyDescent="0.3">
      <c r="B181" s="1">
        <f>ROW(Items!A17)</f>
        <v>17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себестоимостных затрат</v>
      </c>
      <c r="J181" s="1" t="str">
        <f ca="1">IF(INDIRECT($B$1&amp;Items!G$2&amp;$B181)="",IF(H181&lt;&gt;I181,"  "&amp;I181,I181),"    "&amp;INDIRECT($B$1&amp;Items!G$2&amp;$B181))</f>
        <v>Начисление себестоимостных затрат</v>
      </c>
      <c r="S181" s="1">
        <f ca="1">SUM($U181:INDIRECT(ADDRESS(ROW(),SUMIFS($1:$1,$5:$5,MAX($5:$5)))))</f>
        <v>58805924.241471007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12166127.686100001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10607521.193234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13093731.073539002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8793851.6206459999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9354061.1980060004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4790631.4699459998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1:57" x14ac:dyDescent="0.3">
      <c r="B182" s="1">
        <f>MAX(B$180:B181)+1</f>
        <v>18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этапа-1 бизнес-процесса</v>
      </c>
      <c r="J182" s="1" t="str">
        <f ca="1">IF(INDIRECT($B$1&amp;Items!G$2&amp;$B182)="",IF(H182&lt;&gt;I182,"  "&amp;I182,I182),"    "&amp;INDIRECT($B$1&amp;Items!G$2&amp;$B182))</f>
        <v xml:space="preserve">  Начисление затрат этапа-1 бизнес-процесса</v>
      </c>
      <c r="S182" s="1">
        <f ca="1">SUM($U182:INDIRECT(ADDRESS(ROW(),SUMIFS($1:$1,$5:$5,MAX($5:$5)))))</f>
        <v>12501478.02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3995100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2209657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4894169.2893000003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1402551.7307000002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1:57" x14ac:dyDescent="0.3">
      <c r="B183" s="1">
        <f>MAX(B$180:B182)+1</f>
        <v>19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  Сырье и материалы-1</v>
      </c>
      <c r="S183" s="1">
        <f ca="1">SUM($U183:INDIRECT(ADDRESS(ROW(),SUMIFS($1:$1,$5:$5,MAX($5:$5)))))</f>
        <v>1000000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1000000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1:57" x14ac:dyDescent="0.3">
      <c r="B184" s="1">
        <f>MAX(B$180:B183)+1</f>
        <v>20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этапа-1 бизнес-процесса</v>
      </c>
      <c r="J184" s="1" t="str">
        <f ca="1">IF(INDIRECT($B$1&amp;Items!G$2&amp;$B184)="",IF(H184&lt;&gt;I184,"  "&amp;I184,I184),"    "&amp;INDIRECT($B$1&amp;Items!G$2&amp;$B184))</f>
        <v xml:space="preserve">    Сырье и материалы-2</v>
      </c>
      <c r="S184" s="1">
        <f ca="1">SUM($U184:INDIRECT(ADDRESS(ROW(),SUMIFS($1:$1,$5:$5,MAX($5:$5)))))</f>
        <v>930000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930000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1:57" x14ac:dyDescent="0.3">
      <c r="B185" s="1">
        <f>MAX(B$180:B184)+1</f>
        <v>21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этапа-1 бизнес-процесса</v>
      </c>
      <c r="J185" s="1" t="str">
        <f ca="1">IF(INDIRECT($B$1&amp;Items!G$2&amp;$B185)="",IF(H185&lt;&gt;I185,"  "&amp;I185,I185),"    "&amp;INDIRECT($B$1&amp;Items!G$2&amp;$B185))</f>
        <v xml:space="preserve">    Сырье и материалы-3</v>
      </c>
      <c r="S185" s="1">
        <f ca="1">SUM($U185:INDIRECT(ADDRESS(ROW(),SUMIFS($1:$1,$5:$5,MAX($5:$5)))))</f>
        <v>1070000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1070000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1:57" x14ac:dyDescent="0.3">
      <c r="B186" s="1">
        <f>MAX(B$180:B185)+1</f>
        <v>22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этапа-1 бизнес-процесса</v>
      </c>
      <c r="J186" s="1" t="str">
        <f ca="1">IF(INDIRECT($B$1&amp;Items!G$2&amp;$B186)="",IF(H186&lt;&gt;I186,"  "&amp;I186,I186),"    "&amp;INDIRECT($B$1&amp;Items!G$2&amp;$B186))</f>
        <v xml:space="preserve">    Сырье и материалы-4</v>
      </c>
      <c r="S186" s="1">
        <f ca="1">SUM($U186:INDIRECT(ADDRESS(ROW(),SUMIFS($1:$1,$5:$5,MAX($5:$5)))))</f>
        <v>995100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995100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1:57" x14ac:dyDescent="0.3">
      <c r="B187" s="1">
        <f>MAX(B$180:B186)+1</f>
        <v>23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этапа-1 бизнес-процесса</v>
      </c>
      <c r="J187" s="1" t="str">
        <f ca="1">IF(INDIRECT($B$1&amp;Items!G$2&amp;$B187)="",IF(H187&lt;&gt;I187,"  "&amp;I187,I187),"    "&amp;INDIRECT($B$1&amp;Items!G$2&amp;$B187))</f>
        <v xml:space="preserve">    Сырье и материалы-5</v>
      </c>
      <c r="S187" s="1">
        <f ca="1">SUM($U187:INDIRECT(ADDRESS(ROW(),SUMIFS($1:$1,$5:$5,MAX($5:$5)))))</f>
        <v>1144900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1144900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1:57" x14ac:dyDescent="0.3">
      <c r="B188" s="1">
        <f>MAX(B$180:B187)+1</f>
        <v>24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этапа-1 бизнес-процесса</v>
      </c>
      <c r="J188" s="1" t="str">
        <f ca="1">IF(INDIRECT($B$1&amp;Items!G$2&amp;$B188)="",IF(H188&lt;&gt;I188,"  "&amp;I188,I188),"    "&amp;INDIRECT($B$1&amp;Items!G$2&amp;$B188))</f>
        <v xml:space="preserve">    Сырье и материалы-6</v>
      </c>
      <c r="S188" s="1">
        <f ca="1">SUM($U188:INDIRECT(ADDRESS(ROW(),SUMIFS($1:$1,$5:$5,MAX($5:$5)))))</f>
        <v>1064757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1064757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1:57" x14ac:dyDescent="0.3">
      <c r="B189" s="1">
        <f>MAX(B$180:B188)+1</f>
        <v>25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этапа-1 бизнес-процесса</v>
      </c>
      <c r="J189" s="1" t="str">
        <f ca="1">IF(INDIRECT($B$1&amp;Items!G$2&amp;$B189)="",IF(H189&lt;&gt;I189,"  "&amp;I189,I189),"    "&amp;INDIRECT($B$1&amp;Items!G$2&amp;$B189))</f>
        <v xml:space="preserve">    Сырье и материалы-7</v>
      </c>
      <c r="S189" s="1">
        <f ca="1">SUM($U189:INDIRECT(ADDRESS(ROW(),SUMIFS($1:$1,$5:$5,MAX($5:$5)))))</f>
        <v>1225043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1225043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1:57" x14ac:dyDescent="0.3">
      <c r="B190" s="1">
        <f>MAX(B$180:B189)+1</f>
        <v>26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этапа-1 бизнес-процесса</v>
      </c>
      <c r="J190" s="1" t="str">
        <f ca="1">IF(INDIRECT($B$1&amp;Items!G$2&amp;$B190)="",IF(H190&lt;&gt;I190,"  "&amp;I190,I190),"    "&amp;INDIRECT($B$1&amp;Items!G$2&amp;$B190))</f>
        <v xml:space="preserve">    Сырье и материалы-8</v>
      </c>
      <c r="S190" s="1">
        <f ca="1">SUM($U190:INDIRECT(ADDRESS(ROW(),SUMIFS($1:$1,$5:$5,MAX($5:$5)))))</f>
        <v>1139289.99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1139289.99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1:57" x14ac:dyDescent="0.3">
      <c r="B191" s="1">
        <f>MAX(B$180:B190)+1</f>
        <v>27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этапа-1 бизнес-процесса</v>
      </c>
      <c r="J191" s="1" t="str">
        <f ca="1">IF(INDIRECT($B$1&amp;Items!G$2&amp;$B191)="",IF(H191&lt;&gt;I191,"  "&amp;I191,I191),"    "&amp;INDIRECT($B$1&amp;Items!G$2&amp;$B191))</f>
        <v xml:space="preserve">    Сырье и материалы-9</v>
      </c>
      <c r="S191" s="1">
        <f ca="1">SUM($U191:INDIRECT(ADDRESS(ROW(),SUMIFS($1:$1,$5:$5,MAX($5:$5)))))</f>
        <v>1310796.01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1310796.01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1:57" x14ac:dyDescent="0.3">
      <c r="B192" s="1">
        <f>MAX(B$180:B191)+1</f>
        <v>28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этапа-1 бизнес-процесса</v>
      </c>
      <c r="J192" s="1" t="str">
        <f ca="1">IF(INDIRECT($B$1&amp;Items!G$2&amp;$B192)="",IF(H192&lt;&gt;I192,"  "&amp;I192,I192),"    "&amp;INDIRECT($B$1&amp;Items!G$2&amp;$B192))</f>
        <v xml:space="preserve">    Сырье и материалы-10</v>
      </c>
      <c r="S192" s="1">
        <f ca="1">SUM($U192:INDIRECT(ADDRESS(ROW(),SUMIFS($1:$1,$5:$5,MAX($5:$5)))))</f>
        <v>1219040.2893000001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1219040.2893000001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MAX(B$180:B192)+1</f>
        <v>29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этапа-1 бизнес-процесса</v>
      </c>
      <c r="J193" s="1" t="str">
        <f ca="1">IF(INDIRECT($B$1&amp;Items!G$2&amp;$B193)="",IF(H193&lt;&gt;I193,"  "&amp;I193,I193),"    "&amp;INDIRECT($B$1&amp;Items!G$2&amp;$B193))</f>
        <v xml:space="preserve">    Сырье и материалы-11</v>
      </c>
      <c r="S193" s="1">
        <f ca="1">SUM($U193:INDIRECT(ADDRESS(ROW(),SUMIFS($1:$1,$5:$5,MAX($5:$5)))))</f>
        <v>1402551.7307000002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1402551.7307000002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MAX(B$180:B193)+1</f>
        <v>30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этапа-2 бизнес-процесса</v>
      </c>
      <c r="J194" s="1" t="str">
        <f ca="1">IF(INDIRECT($B$1&amp;Items!G$2&amp;$B194)="",IF(H194&lt;&gt;I194,"  "&amp;I194,I194),"    "&amp;INDIRECT($B$1&amp;Items!G$2&amp;$B194))</f>
        <v xml:space="preserve">  Начисление затрат этапа-2 бизнес-процесса</v>
      </c>
      <c r="S194" s="1">
        <f ca="1">SUM($U194:INDIRECT(ADDRESS(ROW(),SUMIFS($1:$1,$5:$5,MAX($5:$5)))))</f>
        <v>10634926.526999999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3567656.2376999995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1169040.2893000001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1780000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3103473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1014757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MAX(B$180:B194)+1</f>
        <v>31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этапа-2 бизнес-процесса</v>
      </c>
      <c r="J195" s="1" t="str">
        <f ca="1">IF(INDIRECT($B$1&amp;Items!G$2&amp;$B195)="",IF(H195&lt;&gt;I195,"  "&amp;I195,I195),"    "&amp;INDIRECT($B$1&amp;Items!G$2&amp;$B195))</f>
        <v xml:space="preserve">    Производственные затраты-1</v>
      </c>
      <c r="S195" s="1">
        <f ca="1">SUM($U195:INDIRECT(ADDRESS(ROW(),SUMIFS($1:$1,$5:$5,MAX($5:$5)))))</f>
        <v>900000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900000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MAX(B$180:B195)+1</f>
        <v>32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этапа-2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затраты-2</v>
      </c>
      <c r="S196" s="1">
        <f ca="1">SUM($U196:INDIRECT(ADDRESS(ROW(),SUMIFS($1:$1,$5:$5,MAX($5:$5)))))</f>
        <v>880000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880000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MAX(B$180:B196)+1</f>
        <v>33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этапа-2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затраты-3</v>
      </c>
      <c r="S197" s="1">
        <f ca="1">SUM($U197:INDIRECT(ADDRESS(ROW(),SUMIFS($1:$1,$5:$5,MAX($5:$5)))))</f>
        <v>834600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834600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MAX(B$180:B197)+1</f>
        <v>34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этапа-2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затраты-4</v>
      </c>
      <c r="S198" s="1">
        <f ca="1">SUM($U198:INDIRECT(ADDRESS(ROW(),SUMIFS($1:$1,$5:$5,MAX($5:$5)))))</f>
        <v>1223973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1223973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MAX(B$180:B198)+1</f>
        <v>35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этапа-2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затраты-5</v>
      </c>
      <c r="S199" s="1">
        <f ca="1">SUM($U199:INDIRECT(ADDRESS(ROW(),SUMIFS($1:$1,$5:$5,MAX($5:$5)))))</f>
        <v>1044900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1044900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MAX(B$180:B199)+1</f>
        <v>36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этапа-2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затраты-6</v>
      </c>
      <c r="S200" s="1">
        <f ca="1">SUM($U200:INDIRECT(ADDRESS(ROW(),SUMIFS($1:$1,$5:$5,MAX($5:$5)))))</f>
        <v>1014757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1014757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MAX(B$180:B200)+1</f>
        <v>37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этапа-2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затраты-7</v>
      </c>
      <c r="S201" s="1">
        <f ca="1">SUM($U201:INDIRECT(ADDRESS(ROW(),SUMIFS($1:$1,$5:$5,MAX($5:$5)))))</f>
        <v>955533.54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955533.54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MAX(B$180:B201)+1</f>
        <v>38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этапа-2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затраты-8</v>
      </c>
      <c r="S202" s="1">
        <f ca="1">SUM($U202:INDIRECT(ADDRESS(ROW(),SUMIFS($1:$1,$5:$5,MAX($5:$5)))))</f>
        <v>1401326.6876999999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1401326.6876999999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MAX(B$180:B202)+1</f>
        <v>39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этапа-2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затраты-9</v>
      </c>
      <c r="S203" s="1">
        <f ca="1">SUM($U203:INDIRECT(ADDRESS(ROW(),SUMIFS($1:$1,$5:$5,MAX($5:$5)))))</f>
        <v>1210796.01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1210796.01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MAX(B$180:B203)+1</f>
        <v>40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этапа-2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затраты-10</v>
      </c>
      <c r="S204" s="1">
        <f ca="1">SUM($U204:INDIRECT(ADDRESS(ROW(),SUMIFS($1:$1,$5:$5,MAX($5:$5)))))</f>
        <v>1169040.2893000001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1169040.2893000001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MAX(B$180:B204)+1</f>
        <v>41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этапа-3 бизнес-процесса</v>
      </c>
      <c r="J205" s="1" t="str">
        <f ca="1">IF(INDIRECT($B$1&amp;Items!G$2&amp;$B205)="",IF(H205&lt;&gt;I205,"  "&amp;I205,I205),"    "&amp;INDIRECT($B$1&amp;Items!G$2&amp;$B205))</f>
        <v xml:space="preserve">  Начисление затрат этапа-3 бизнес-процесса</v>
      </c>
      <c r="S205" s="1">
        <f ca="1">SUM($U205:INDIRECT(ADDRESS(ROW(),SUMIFS($1:$1,$5:$5,MAX($5:$5)))))</f>
        <v>16935787.377898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2548698.94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3203467.4099460002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2519298.94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3105517.54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3651354.1980060004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1907450.3499460001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MAX(B$180:B205)+1</f>
        <v>42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затраты-11</v>
      </c>
      <c r="S206" s="1">
        <f ca="1">SUM($U206:INDIRECT(ADDRESS(ROW(),SUMIFS($1:$1,$5:$5,MAX($5:$5)))))</f>
        <v>1093990.3499460001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1093990.3499460001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MAX(B$180:B206)+1</f>
        <v>43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затраты-12</v>
      </c>
      <c r="S207" s="1">
        <f ca="1">SUM($U207:INDIRECT(ADDRESS(ROW(),SUMIFS($1:$1,$5:$5,MAX($5:$5)))))</f>
        <v>1107000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1107000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MAX(B$180:B207)+1</f>
        <v>44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затраты-13</v>
      </c>
      <c r="S208" s="1">
        <f ca="1">SUM($U208:INDIRECT(ADDRESS(ROW(),SUMIFS($1:$1,$5:$5,MAX($5:$5)))))</f>
        <v>780000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780000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MAX(B$180:B208)+1</f>
        <v>45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затраты-14</v>
      </c>
      <c r="S209" s="1">
        <f ca="1">SUM($U209:INDIRECT(ADDRESS(ROW(),SUMIFS($1:$1,$5:$5,MAX($5:$5)))))</f>
        <v>784600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784600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MAX(B$180:B209)+1</f>
        <v>46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затраты-15</v>
      </c>
      <c r="S210" s="1">
        <f ca="1">SUM($U210:INDIRECT(ADDRESS(ROW(),SUMIFS($1:$1,$5:$5,MAX($5:$5)))))</f>
        <v>954698.94000000006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954698.94000000006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MAX(B$180:B210)+1</f>
        <v>47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затраты-16</v>
      </c>
      <c r="S211" s="1">
        <f ca="1">SUM($U211:INDIRECT(ADDRESS(ROW(),SUMIFS($1:$1,$5:$5,MAX($5:$5)))))</f>
        <v>1285227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1285227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MAX(B$180:B211)+1</f>
        <v>48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затраты-17</v>
      </c>
      <c r="S212" s="1">
        <f ca="1">SUM($U212:INDIRECT(ADDRESS(ROW(),SUMIFS($1:$1,$5:$5,MAX($5:$5)))))</f>
        <v>914757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914757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MAX(B$180:B212)+1</f>
        <v>49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этапа-3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затраты-18</v>
      </c>
      <c r="S213" s="1">
        <f ca="1">SUM($U213:INDIRECT(ADDRESS(ROW(),SUMIFS($1:$1,$5:$5,MAX($5:$5)))))</f>
        <v>905533.54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905533.54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MAX(B$180:B213)+1</f>
        <v>50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этапа-3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затраты-19</v>
      </c>
      <c r="S214" s="1">
        <f ca="1">SUM($U214:INDIRECT(ADDRESS(ROW(),SUMIFS($1:$1,$5:$5,MAX($5:$5)))))</f>
        <v>1093034.8164059999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1093034.8164059999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MAX(B$180:B214)+1</f>
        <v>51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этапа-3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затраты-20</v>
      </c>
      <c r="S215" s="1">
        <f ca="1">SUM($U215:INDIRECT(ADDRESS(ROW(),SUMIFS($1:$1,$5:$5,MAX($5:$5)))))</f>
        <v>1489279.0922999999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1489279.0922999999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MAX(B$180:B215)+1</f>
        <v>52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этапа-3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затраты-21</v>
      </c>
      <c r="S216" s="1">
        <f ca="1">SUM($U216:INDIRECT(ADDRESS(ROW(),SUMIFS($1:$1,$5:$5,MAX($5:$5)))))</f>
        <v>1069040.2893000001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1069040.2893000001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MAX(B$180:B216)+1</f>
        <v>53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этапа-3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затраты-22</v>
      </c>
      <c r="S217" s="1">
        <f ca="1">SUM($U217:INDIRECT(ADDRESS(ROW(),SUMIFS($1:$1,$5:$5,MAX($5:$5)))))</f>
        <v>1043990.3499460001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1043990.3499460001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MAX(B$180:B217)+1</f>
        <v>54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этапа-3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затраты-23</v>
      </c>
      <c r="S218" s="1">
        <f ca="1">SUM($U218:INDIRECT(ADDRESS(ROW(),SUMIFS($1:$1,$5:$5,MAX($5:$5)))))</f>
        <v>863460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863460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MAX(B$180:B218)+1</f>
        <v>55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этапа-3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затраты-24</v>
      </c>
      <c r="S219" s="1">
        <f ca="1">SUM($U219:INDIRECT(ADDRESS(ROW(),SUMIFS($1:$1,$5:$5,MAX($5:$5)))))</f>
        <v>959400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959400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MAX(B$180:B219)+1</f>
        <v>56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этапа-3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затраты-25</v>
      </c>
      <c r="S220" s="1">
        <f ca="1">SUM($U220:INDIRECT(ADDRESS(ROW(),SUMIFS($1:$1,$5:$5,MAX($5:$5)))))</f>
        <v>684600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684600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MAX(B$180:B220)+1</f>
        <v>57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этапа-3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затраты-26</v>
      </c>
      <c r="S221" s="1">
        <f ca="1">SUM($U221:INDIRECT(ADDRESS(ROW(),SUMIFS($1:$1,$5:$5,MAX($5:$5)))))</f>
        <v>904698.94000000006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904698.94000000006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MAX(B$180:B221)+1</f>
        <v>58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этапа-3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затраты-27</v>
      </c>
      <c r="S222" s="1">
        <f ca="1">SUM($U222:INDIRECT(ADDRESS(ROW(),SUMIFS($1:$1,$5:$5,MAX($5:$5)))))</f>
        <v>1002477.06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1002477.06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MAX(B$180:B222)+1</f>
        <v>59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этапа-4 бизнес-процесса</v>
      </c>
      <c r="J223" s="1" t="str">
        <f ca="1">IF(INDIRECT($B$1&amp;Items!G$2&amp;$B223)="",IF(H223&lt;&gt;I223,"  "&amp;I223,I223),"    "&amp;INDIRECT($B$1&amp;Items!G$2&amp;$B223))</f>
        <v xml:space="preserve">  Начисление затрат этапа-4 бизнес-процесса</v>
      </c>
      <c r="S223" s="1">
        <f ca="1">SUM($U223:INDIRECT(ADDRESS(ROW(),SUMIFS($1:$1,$5:$5,MAX($5:$5)))))</f>
        <v>9602816.0041849986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1125151.1099999999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4325125.604239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2505782.3499460001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1646756.94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MAX(B$180:B223)+1</f>
        <v>60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этапа-4 бизнес-процесса</v>
      </c>
      <c r="J224" s="1" t="str">
        <f ca="1">IF(INDIRECT($B$1&amp;Items!G$2&amp;$B224)="",IF(H224&lt;&gt;I224,"  "&amp;I224,I224),"    "&amp;INDIRECT($B$1&amp;Items!G$2&amp;$B224))</f>
        <v xml:space="preserve">    Производственные затраты-28</v>
      </c>
      <c r="S224" s="1">
        <f ca="1">SUM($U224:INDIRECT(ADDRESS(ROW(),SUMIFS($1:$1,$5:$5,MAX($5:$5)))))</f>
        <v>1125151.1099999999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1125151.1099999999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MAX(B$180:B224)+1</f>
        <v>61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этапа-4 бизнес-процесса</v>
      </c>
      <c r="J225" s="1" t="str">
        <f ca="1">IF(INDIRECT($B$1&amp;Items!G$2&amp;$B225)="",IF(H225&lt;&gt;I225,"  "&amp;I225,I225),"    "&amp;INDIRECT($B$1&amp;Items!G$2&amp;$B225))</f>
        <v xml:space="preserve">    Производственные затраты-29</v>
      </c>
      <c r="S225" s="1">
        <f ca="1">SUM($U225:INDIRECT(ADDRESS(ROW(),SUMIFS($1:$1,$5:$5,MAX($5:$5)))))</f>
        <v>805533.54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805533.54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MAX(B$180:B225)+1</f>
        <v>62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этапа-4 бизнес-процесса</v>
      </c>
      <c r="J226" s="1" t="str">
        <f ca="1">IF(INDIRECT($B$1&amp;Items!G$2&amp;$B226)="",IF(H226&lt;&gt;I226,"  "&amp;I226,I226),"    "&amp;INDIRECT($B$1&amp;Items!G$2&amp;$B226))</f>
        <v xml:space="preserve">    Производственные затраты-30</v>
      </c>
      <c r="S226" s="1">
        <f ca="1">SUM($U226:INDIRECT(ADDRESS(ROW(),SUMIFS($1:$1,$5:$5,MAX($5:$5)))))</f>
        <v>1043034.8164059999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1043034.8164059999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MAX(B$180:B226)+1</f>
        <v>63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этапа-4 бизнес-процесса</v>
      </c>
      <c r="J227" s="1" t="str">
        <f ca="1">IF(INDIRECT($B$1&amp;Items!G$2&amp;$B227)="",IF(H227&lt;&gt;I227,"  "&amp;I227,I227),"    "&amp;INDIRECT($B$1&amp;Items!G$2&amp;$B227))</f>
        <v xml:space="preserve">    Производственные затраты-31</v>
      </c>
      <c r="S227" s="1">
        <f ca="1">SUM($U227:INDIRECT(ADDRESS(ROW(),SUMIFS($1:$1,$5:$5,MAX($5:$5)))))</f>
        <v>1161637.691994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1161637.691994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MAX(B$180:B227)+1</f>
        <v>64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этапа-4 бизнес-процесса</v>
      </c>
      <c r="J228" s="1" t="str">
        <f ca="1">IF(INDIRECT($B$1&amp;Items!G$2&amp;$B228)="",IF(H228&lt;&gt;I228,"  "&amp;I228,I228),"    "&amp;INDIRECT($B$1&amp;Items!G$2&amp;$B228))</f>
        <v xml:space="preserve">    Производственные затраты-32</v>
      </c>
      <c r="S228" s="1">
        <f ca="1">SUM($U228:INDIRECT(ADDRESS(ROW(),SUMIFS($1:$1,$5:$5,MAX($5:$5)))))</f>
        <v>1314919.555839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1314919.555839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MAX(B$180:B228)+1</f>
        <v>65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этапа-4 бизнес-процесса</v>
      </c>
      <c r="J229" s="1" t="str">
        <f ca="1">IF(INDIRECT($B$1&amp;Items!G$2&amp;$B229)="",IF(H229&lt;&gt;I229,"  "&amp;I229,I229),"    "&amp;INDIRECT($B$1&amp;Items!G$2&amp;$B229))</f>
        <v xml:space="preserve">    Производственные затраты-33</v>
      </c>
      <c r="S229" s="1">
        <f ca="1">SUM($U229:INDIRECT(ADDRESS(ROW(),SUMIFS($1:$1,$5:$5,MAX($5:$5)))))</f>
        <v>943990.34994600015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943990.34994600015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MAX(B$180:B229)+1</f>
        <v>66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этапа-4 бизнес-процесса</v>
      </c>
      <c r="J230" s="1" t="str">
        <f ca="1">IF(INDIRECT($B$1&amp;Items!G$2&amp;$B230)="",IF(H230&lt;&gt;I230,"  "&amp;I230,I230),"    "&amp;INDIRECT($B$1&amp;Items!G$2&amp;$B230))</f>
        <v xml:space="preserve">    Производственные затраты-34</v>
      </c>
      <c r="S230" s="1">
        <f ca="1">SUM($U230:INDIRECT(ADDRESS(ROW(),SUMIFS($1:$1,$5:$5,MAX($5:$5)))))</f>
        <v>813460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813460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MAX(B$180:B230)+1</f>
        <v>67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этапа-4 бизнес-процесса</v>
      </c>
      <c r="J231" s="1" t="str">
        <f ca="1">IF(INDIRECT($B$1&amp;Items!G$2&amp;$B231)="",IF(H231&lt;&gt;I231,"  "&amp;I231,I231),"    "&amp;INDIRECT($B$1&amp;Items!G$2&amp;$B231))</f>
        <v xml:space="preserve">    Производственные затраты-35</v>
      </c>
      <c r="S231" s="1">
        <f ca="1">SUM($U231:INDIRECT(ADDRESS(ROW(),SUMIFS($1:$1,$5:$5,MAX($5:$5)))))</f>
        <v>748332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748332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MAX(B$180:B231)+1</f>
        <v>68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этапа-4 бизнес-процесса</v>
      </c>
      <c r="J232" s="1" t="str">
        <f ca="1">IF(INDIRECT($B$1&amp;Items!G$2&amp;$B232)="",IF(H232&lt;&gt;I232,"  "&amp;I232,I232),"    "&amp;INDIRECT($B$1&amp;Items!G$2&amp;$B232))</f>
        <v xml:space="preserve">    Производственные затраты-36</v>
      </c>
      <c r="S232" s="1">
        <f ca="1">SUM($U232:INDIRECT(ADDRESS(ROW(),SUMIFS($1:$1,$5:$5,MAX($5:$5)))))</f>
        <v>842058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842058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MAX(B$180:B232)+1</f>
        <v>69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этапа-4 бизнес-процесса</v>
      </c>
      <c r="J233" s="1" t="str">
        <f ca="1">IF(INDIRECT($B$1&amp;Items!G$2&amp;$B233)="",IF(H233&lt;&gt;I233,"  "&amp;I233,I233),"    "&amp;INDIRECT($B$1&amp;Items!G$2&amp;$B233))</f>
        <v xml:space="preserve">    Производственные затраты-37</v>
      </c>
      <c r="S233" s="1">
        <f ca="1">SUM($U233:INDIRECT(ADDRESS(ROW(),SUMIFS($1:$1,$5:$5,MAX($5:$5)))))</f>
        <v>804698.94000000006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804698.94000000006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MAX(B$180:B233)+1</f>
        <v>70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этапа-5 бизнес-процесса</v>
      </c>
      <c r="J234" s="1" t="str">
        <f ca="1">IF(INDIRECT($B$1&amp;Items!G$2&amp;$B234)="",IF(H234&lt;&gt;I234,"  "&amp;I234,I234),"    "&amp;INDIRECT($B$1&amp;Items!G$2&amp;$B234))</f>
        <v xml:space="preserve">  Начисление затрат этапа-5 бизнес-процесса</v>
      </c>
      <c r="S234" s="1">
        <f ca="1">SUM($U234:INDIRECT(ADDRESS(ROW(),SUMIFS($1:$1,$5:$5,MAX($5:$5)))))</f>
        <v>9130916.3123879991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2054672.5083999999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2900205.3839880005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1355137.24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952477.06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1868424.12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MAX(B$180:B234)+1</f>
        <v>71</v>
      </c>
      <c r="F235" s="1" t="str">
        <f ca="1">INDIRECT($B$1&amp;Items!H$2&amp;$B235)</f>
        <v>Y</v>
      </c>
      <c r="H235" s="13" t="str">
        <f ca="1">INDIRECT($B$1&amp;Items!E$2&amp;$B235)</f>
        <v>Начисление себестоимостных затрат</v>
      </c>
      <c r="I235" s="13" t="str">
        <f ca="1">IF(INDIRECT($B$1&amp;Items!F$2&amp;$B235)="",H235,INDIRECT($B$1&amp;Items!F$2&amp;$B235))</f>
        <v>Начисление затрат этапа-5 бизнес-процесса</v>
      </c>
      <c r="J235" s="1" t="str">
        <f ca="1">IF(INDIRECT($B$1&amp;Items!G$2&amp;$B235)="",IF(H235&lt;&gt;I235,"  "&amp;I235,I235),"    "&amp;INDIRECT($B$1&amp;Items!G$2&amp;$B235))</f>
        <v xml:space="preserve">    Затраты на доставку и продажу-1</v>
      </c>
      <c r="S235" s="1">
        <f ca="1">SUM($U235:INDIRECT(ADDRESS(ROW(),SUMIFS($1:$1,$5:$5,MAX($5:$5)))))</f>
        <v>952477.06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952477.06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MAX(B$180:B235)+1</f>
        <v>72</v>
      </c>
      <c r="F236" s="1" t="str">
        <f ca="1">INDIRECT($B$1&amp;Items!H$2&amp;$B236)</f>
        <v>Y</v>
      </c>
      <c r="H236" s="13" t="str">
        <f ca="1">INDIRECT($B$1&amp;Items!E$2&amp;$B236)</f>
        <v>Начисление себестоимостных затрат</v>
      </c>
      <c r="I236" s="13" t="str">
        <f ca="1">IF(INDIRECT($B$1&amp;Items!F$2&amp;$B236)="",H236,INDIRECT($B$1&amp;Items!F$2&amp;$B236))</f>
        <v>Начисление затрат этапа-5 бизнес-процесса</v>
      </c>
      <c r="J236" s="1" t="str">
        <f ca="1">IF(INDIRECT($B$1&amp;Items!G$2&amp;$B236)="",IF(H236&lt;&gt;I236,"  "&amp;I236,I236),"    "&amp;INDIRECT($B$1&amp;Items!G$2&amp;$B236))</f>
        <v xml:space="preserve">    Затраты на доставку и продажу-2</v>
      </c>
      <c r="S236" s="1">
        <f ca="1">SUM($U236:INDIRECT(ADDRESS(ROW(),SUMIFS($1:$1,$5:$5,MAX($5:$5)))))</f>
        <v>877617.86579999991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877617.86579999991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MAX(B$180:B236)+1</f>
        <v>73</v>
      </c>
      <c r="F237" s="1" t="str">
        <f ca="1">INDIRECT($B$1&amp;Items!H$2&amp;$B237)</f>
        <v>Y</v>
      </c>
      <c r="H237" s="13" t="str">
        <f ca="1">INDIRECT($B$1&amp;Items!E$2&amp;$B237)</f>
        <v>Начисление себестоимостных затрат</v>
      </c>
      <c r="I237" s="13" t="str">
        <f ca="1">IF(INDIRECT($B$1&amp;Items!F$2&amp;$B237)="",H237,INDIRECT($B$1&amp;Items!F$2&amp;$B237))</f>
        <v>Начисление затрат этапа-5 бизнес-процесса</v>
      </c>
      <c r="J237" s="1" t="str">
        <f ca="1">IF(INDIRECT($B$1&amp;Items!G$2&amp;$B237)="",IF(H237&lt;&gt;I237,"  "&amp;I237,I237),"    "&amp;INDIRECT($B$1&amp;Items!G$2&amp;$B237))</f>
        <v xml:space="preserve">    Затраты на доставку и продажу-3</v>
      </c>
      <c r="S237" s="1">
        <f ca="1">SUM($U237:INDIRECT(ADDRESS(ROW(),SUMIFS($1:$1,$5:$5,MAX($5:$5)))))</f>
        <v>990806.25420000008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990806.25420000008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MAX(B$180:B237)+1</f>
        <v>74</v>
      </c>
      <c r="F238" s="1" t="str">
        <f ca="1">INDIRECT($B$1&amp;Items!H$2&amp;$B238)</f>
        <v>Y</v>
      </c>
      <c r="H238" s="13" t="str">
        <f ca="1">INDIRECT($B$1&amp;Items!E$2&amp;$B238)</f>
        <v>Начисление себестоимостных затрат</v>
      </c>
      <c r="I238" s="13" t="str">
        <f ca="1">IF(INDIRECT($B$1&amp;Items!F$2&amp;$B238)="",H238,INDIRECT($B$1&amp;Items!F$2&amp;$B238))</f>
        <v>Начисление затрат этапа-5 бизнес-процесса</v>
      </c>
      <c r="J238" s="1" t="str">
        <f ca="1">IF(INDIRECT($B$1&amp;Items!G$2&amp;$B238)="",IF(H238&lt;&gt;I238,"  "&amp;I238,I238),"    "&amp;INDIRECT($B$1&amp;Items!G$2&amp;$B238))</f>
        <v xml:space="preserve">    Затраты на доставку и продажу-4</v>
      </c>
      <c r="S238" s="1">
        <f ca="1">SUM($U238:INDIRECT(ADDRESS(ROW(),SUMIFS($1:$1,$5:$5,MAX($5:$5)))))</f>
        <v>943034.81640599994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943034.81640599994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MAX(B$180:B238)+1</f>
        <v>75</v>
      </c>
      <c r="F239" s="1" t="str">
        <f ca="1">INDIRECT($B$1&amp;Items!H$2&amp;$B239)</f>
        <v>Y</v>
      </c>
      <c r="H239" s="13" t="str">
        <f ca="1">INDIRECT($B$1&amp;Items!E$2&amp;$B239)</f>
        <v>Начисление себестоимостных затрат</v>
      </c>
      <c r="I239" s="13" t="str">
        <f ca="1">IF(INDIRECT($B$1&amp;Items!F$2&amp;$B239)="",H239,INDIRECT($B$1&amp;Items!F$2&amp;$B239))</f>
        <v>Начисление затрат этапа-5 бизнес-процесса</v>
      </c>
      <c r="J239" s="1" t="str">
        <f ca="1">IF(INDIRECT($B$1&amp;Items!G$2&amp;$B239)="",IF(H239&lt;&gt;I239,"  "&amp;I239,I239),"    "&amp;INDIRECT($B$1&amp;Items!G$2&amp;$B239))</f>
        <v xml:space="preserve">    Затраты на доставку и продажу-5</v>
      </c>
      <c r="S239" s="1">
        <f ca="1">SUM($U239:INDIRECT(ADDRESS(ROW(),SUMIFS($1:$1,$5:$5,MAX($5:$5)))))</f>
        <v>1111637.691994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1111637.691994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MAX(B$180:B239)+1</f>
        <v>76</v>
      </c>
      <c r="F240" s="1" t="str">
        <f ca="1">INDIRECT($B$1&amp;Items!H$2&amp;$B240)</f>
        <v>Y</v>
      </c>
      <c r="H240" s="13" t="str">
        <f ca="1">INDIRECT($B$1&amp;Items!E$2&amp;$B240)</f>
        <v>Начисление себестоимостных затрат</v>
      </c>
      <c r="I240" s="13" t="str">
        <f ca="1">IF(INDIRECT($B$1&amp;Items!F$2&amp;$B240)="",H240,INDIRECT($B$1&amp;Items!F$2&amp;$B240))</f>
        <v>Начисление затрат этапа-5 бизнес-процесса</v>
      </c>
      <c r="J240" s="1" t="str">
        <f ca="1">IF(INDIRECT($B$1&amp;Items!G$2&amp;$B240)="",IF(H240&lt;&gt;I240,"  "&amp;I240,I240),"    "&amp;INDIRECT($B$1&amp;Items!G$2&amp;$B240))</f>
        <v xml:space="preserve">    Затраты на доставку и продажу-6</v>
      </c>
      <c r="S240" s="1">
        <f ca="1">SUM($U240:INDIRECT(ADDRESS(ROW(),SUMIFS($1:$1,$5:$5,MAX($5:$5)))))</f>
        <v>1025637.2535544201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1025637.2535544201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1:57" x14ac:dyDescent="0.3">
      <c r="B241" s="1">
        <f>MAX(B$180:B240)+1</f>
        <v>77</v>
      </c>
      <c r="F241" s="1" t="str">
        <f ca="1">INDIRECT($B$1&amp;Items!H$2&amp;$B241)</f>
        <v>Y</v>
      </c>
      <c r="H241" s="13" t="str">
        <f ca="1">INDIRECT($B$1&amp;Items!E$2&amp;$B241)</f>
        <v>Начисление себестоимостных затрат</v>
      </c>
      <c r="I241" s="13" t="str">
        <f ca="1">IF(INDIRECT($B$1&amp;Items!F$2&amp;$B241)="",H241,INDIRECT($B$1&amp;Items!F$2&amp;$B241))</f>
        <v>Начисление затрат этапа-5 бизнес-процесса</v>
      </c>
      <c r="J241" s="1" t="str">
        <f ca="1">IF(INDIRECT($B$1&amp;Items!G$2&amp;$B241)="",IF(H241&lt;&gt;I241,"  "&amp;I241,I241),"    "&amp;INDIRECT($B$1&amp;Items!G$2&amp;$B241))</f>
        <v xml:space="preserve">    Затраты на доставку и продажу-7</v>
      </c>
      <c r="S241" s="1">
        <f ca="1">SUM($U241:INDIRECT(ADDRESS(ROW(),SUMIFS($1:$1,$5:$5,MAX($5:$5)))))</f>
        <v>1161108.1304335801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1161108.1304335801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1:57" x14ac:dyDescent="0.3">
      <c r="B242" s="1">
        <f>MAX(B$180:B241)+1</f>
        <v>78</v>
      </c>
      <c r="F242" s="1" t="str">
        <f ca="1">INDIRECT($B$1&amp;Items!H$2&amp;$B242)</f>
        <v>Y</v>
      </c>
      <c r="H242" s="13" t="str">
        <f ca="1">INDIRECT($B$1&amp;Items!E$2&amp;$B242)</f>
        <v>Начисление себестоимостных затрат</v>
      </c>
      <c r="I242" s="13" t="str">
        <f ca="1">IF(INDIRECT($B$1&amp;Items!F$2&amp;$B242)="",H242,INDIRECT($B$1&amp;Items!F$2&amp;$B242))</f>
        <v>Начисление затрат этапа-5 бизнес-процесса</v>
      </c>
      <c r="J242" s="1" t="str">
        <f ca="1">IF(INDIRECT($B$1&amp;Items!G$2&amp;$B242)="",IF(H242&lt;&gt;I242,"  "&amp;I242,I242),"    "&amp;INDIRECT($B$1&amp;Items!G$2&amp;$B242))</f>
        <v xml:space="preserve">    Затраты на доставку и продажу-8</v>
      </c>
      <c r="S242" s="1">
        <f ca="1">SUM($U242:INDIRECT(ADDRESS(ROW(),SUMIFS($1:$1,$5:$5,MAX($5:$5)))))</f>
        <v>713460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713460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1:57" x14ac:dyDescent="0.3">
      <c r="B243" s="1">
        <f>MAX(B$180:B242)+1</f>
        <v>79</v>
      </c>
      <c r="F243" s="1" t="str">
        <f ca="1">INDIRECT($B$1&amp;Items!H$2&amp;$B243)</f>
        <v>Y</v>
      </c>
      <c r="H243" s="13" t="str">
        <f ca="1">INDIRECT($B$1&amp;Items!E$2&amp;$B243)</f>
        <v>Начисление себестоимостных затрат</v>
      </c>
      <c r="I243" s="13" t="str">
        <f ca="1">IF(INDIRECT($B$1&amp;Items!F$2&amp;$B243)="",H243,INDIRECT($B$1&amp;Items!F$2&amp;$B243))</f>
        <v>Начисление затрат этапа-5 бизнес-процесса</v>
      </c>
      <c r="J243" s="1" t="str">
        <f ca="1">IF(INDIRECT($B$1&amp;Items!G$2&amp;$B243)="",IF(H243&lt;&gt;I243,"  "&amp;I243,I243),"    "&amp;INDIRECT($B$1&amp;Items!G$2&amp;$B243))</f>
        <v xml:space="preserve">    Затраты на доставку и продажу-9</v>
      </c>
      <c r="S243" s="1">
        <f ca="1">SUM($U243:INDIRECT(ADDRESS(ROW(),SUMIFS($1:$1,$5:$5,MAX($5:$5)))))</f>
        <v>698332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698332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1:57" x14ac:dyDescent="0.3">
      <c r="B244" s="1">
        <f>MAX(B$180:B243)+1</f>
        <v>80</v>
      </c>
      <c r="F244" s="1" t="str">
        <f ca="1">INDIRECT($B$1&amp;Items!H$2&amp;$B244)</f>
        <v>Y</v>
      </c>
      <c r="H244" s="13" t="str">
        <f ca="1">INDIRECT($B$1&amp;Items!E$2&amp;$B244)</f>
        <v>Начисление себестоимостных затрат</v>
      </c>
      <c r="I244" s="13" t="str">
        <f ca="1">IF(INDIRECT($B$1&amp;Items!F$2&amp;$B244)="",H244,INDIRECT($B$1&amp;Items!F$2&amp;$B244))</f>
        <v>Начисление затрат этапа-5 бизнес-процесса</v>
      </c>
      <c r="J244" s="1" t="str">
        <f ca="1">IF(INDIRECT($B$1&amp;Items!G$2&amp;$B244)="",IF(H244&lt;&gt;I244,"  "&amp;I244,I244),"    "&amp;INDIRECT($B$1&amp;Items!G$2&amp;$B244))</f>
        <v xml:space="preserve">    Затраты на доставку и продажу-10</v>
      </c>
      <c r="S244" s="1">
        <f ca="1">SUM($U244:INDIRECT(ADDRESS(ROW(),SUMIFS($1:$1,$5:$5,MAX($5:$5)))))</f>
        <v>656805.24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656805.24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1:57" ht="4.95" customHeight="1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3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7" spans="1:57" x14ac:dyDescent="0.3">
      <c r="H247" s="1" t="s">
        <v>150</v>
      </c>
    </row>
    <row r="249" spans="1:57" x14ac:dyDescent="0.3">
      <c r="B249" s="1">
        <f>ROW(Items!A9)</f>
        <v>9</v>
      </c>
      <c r="D249" s="1">
        <f ca="1">INDIRECT($B$1&amp;Items!T$2&amp;$B249)</f>
        <v>0</v>
      </c>
      <c r="F249" s="1" t="str">
        <f ca="1">INDIRECT($B$1&amp;Items!P$2&amp;$B249)</f>
        <v>Y</v>
      </c>
      <c r="H249" s="13" t="str">
        <f ca="1">INDIRECT($B$1&amp;Items!M$2&amp;$B249)</f>
        <v>Поступление ДС от продаж</v>
      </c>
      <c r="I249" s="13" t="str">
        <f ca="1">IF(INDIRECT($B$1&amp;Items!N$2&amp;$B249)="",H249,INDIRECT($B$1&amp;Items!N$2&amp;$B249))</f>
        <v>Поступление ДС от продаж</v>
      </c>
      <c r="J249" s="1" t="str">
        <f ca="1">IF(INDIRECT($B$1&amp;Items!O$2&amp;$B249)="",IF(H249&lt;&gt;I249,"  "&amp;I249,I249),"    "&amp;INDIRECT($B$1&amp;Items!O$2&amp;$B249))</f>
        <v>Поступление ДС от продаж</v>
      </c>
      <c r="S249" s="1">
        <f ca="1">SUM($U249:INDIRECT(ADDRESS(ROW(),SUMIFS($1:$1,$5:$5,MAX($5:$5)))))</f>
        <v>93677837.316663325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34524958.122167632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28103351.194998998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19264820.781505905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1:57" x14ac:dyDescent="0.3">
      <c r="B250" s="1">
        <f>MAX(B$245:B249)+1</f>
        <v>10</v>
      </c>
      <c r="D250" s="1">
        <f ca="1">INDIRECT($B$1&amp;Items!T$2&amp;$B250)</f>
        <v>0</v>
      </c>
      <c r="F250" s="1" t="str">
        <f ca="1">INDIRECT($B$1&amp;Items!P$2&amp;$B250)</f>
        <v>Y</v>
      </c>
      <c r="H250" s="13" t="str">
        <f ca="1">INDIRECT($B$1&amp;Items!M$2&amp;$B250)</f>
        <v>Поступление ДС от продаж</v>
      </c>
      <c r="I250" s="13" t="str">
        <f ca="1">IF(INDIRECT($B$1&amp;Items!N$2&amp;$B250)="",H250,INDIRECT($B$1&amp;Items!N$2&amp;$B250))</f>
        <v>Поступления от реализации</v>
      </c>
      <c r="J250" s="1" t="str">
        <f ca="1">IF(INDIRECT($B$1&amp;Items!O$2&amp;$B250)="",IF(H250&lt;&gt;I250,"  "&amp;I250,I250),"    "&amp;INDIRECT($B$1&amp;Items!O$2&amp;$B250))</f>
        <v xml:space="preserve">  Поступления от реализации</v>
      </c>
      <c r="S250" s="1">
        <f ca="1">SUM($U250:INDIRECT(ADDRESS(ROW(),SUMIFS($1:$1,$5:$5,MAX($5:$5)))))</f>
        <v>93677837.316663325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34524958.122167632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28103351.194998998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19264820.781505905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1:57" x14ac:dyDescent="0.3">
      <c r="B251" s="1">
        <f>MAX(B$245:B250)+1</f>
        <v>11</v>
      </c>
      <c r="D251" s="1" t="str">
        <f ca="1">INDIRECT($B$1&amp;Items!T$2&amp;$B251)</f>
        <v>CF(+)</v>
      </c>
      <c r="F251" s="1" t="str">
        <f ca="1">INDIRECT($B$1&amp;Items!P$2&amp;$B251)</f>
        <v>Y</v>
      </c>
      <c r="H251" s="13" t="str">
        <f ca="1">INDIRECT($B$1&amp;Items!M$2&amp;$B251)</f>
        <v>Поступление ДС от продаж</v>
      </c>
      <c r="I251" s="13" t="str">
        <f ca="1">IF(INDIRECT($B$1&amp;Items!N$2&amp;$B251)="",H251,INDIRECT($B$1&amp;Items!N$2&amp;$B251))</f>
        <v>Поступления от реализации</v>
      </c>
      <c r="J251" s="1" t="str">
        <f ca="1">IF(INDIRECT($B$1&amp;Items!O$2&amp;$B251)="",IF(H251&lt;&gt;I251,"  "&amp;I251,I251),"    "&amp;INDIRECT($B$1&amp;Items!O$2&amp;$B251))</f>
        <v xml:space="preserve">    Направление-1</v>
      </c>
      <c r="S251" s="1">
        <f ca="1">SUM($U251:INDIRECT(ADDRESS(ROW(),SUMIFS($1:$1,$5:$5,MAX($5:$5)))))</f>
        <v>29461768.044976979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1:57" x14ac:dyDescent="0.3">
      <c r="B252" s="1">
        <f>MAX(B$245:B251)+1</f>
        <v>12</v>
      </c>
      <c r="D252" s="1" t="str">
        <f ca="1">INDIRECT($B$1&amp;Items!T$2&amp;$B252)</f>
        <v>CF(+)</v>
      </c>
      <c r="F252" s="1" t="str">
        <f ca="1">INDIRECT($B$1&amp;Items!P$2&amp;$B252)</f>
        <v>Y</v>
      </c>
      <c r="H252" s="13" t="str">
        <f ca="1">INDIRECT($B$1&amp;Items!M$2&amp;$B252)</f>
        <v>Поступление ДС от продаж</v>
      </c>
      <c r="I252" s="13" t="str">
        <f ca="1">IF(INDIRECT($B$1&amp;Items!N$2&amp;$B252)="",H252,INDIRECT($B$1&amp;Items!N$2&amp;$B252))</f>
        <v>Поступления от реализации</v>
      </c>
      <c r="J252" s="1" t="str">
        <f ca="1">IF(INDIRECT($B$1&amp;Items!O$2&amp;$B252)="",IF(H252&lt;&gt;I252,"  "&amp;I252,I252),"    "&amp;INDIRECT($B$1&amp;Items!O$2&amp;$B252))</f>
        <v xml:space="preserve">    Направление-2</v>
      </c>
      <c r="S252" s="1">
        <f ca="1">SUM($U252:INDIRECT(ADDRESS(ROW(),SUMIFS($1:$1,$5:$5,MAX($5:$5)))))</f>
        <v>64216069.271686353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25686427.708674543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1:57" x14ac:dyDescent="0.3">
      <c r="B253" s="1">
        <f>MAX(B$245:B252)+1</f>
        <v>13</v>
      </c>
      <c r="D253" s="1" t="str">
        <f ca="1">INDIRECT($B$1&amp;Items!T$2&amp;$B253)</f>
        <v>CF(+)</v>
      </c>
      <c r="F253" s="1" t="str">
        <f ca="1">INDIRECT($B$1&amp;Items!P$2&amp;$B253)</f>
        <v>Y</v>
      </c>
      <c r="H253" s="13" t="str">
        <f ca="1">INDIRECT($B$1&amp;Items!M$2&amp;$B253)</f>
        <v>Поступление ДС от продаж</v>
      </c>
      <c r="I253" s="13" t="str">
        <f ca="1">IF(INDIRECT($B$1&amp;Items!N$2&amp;$B253)="",H253,INDIRECT($B$1&amp;Items!N$2&amp;$B253))</f>
        <v>Поступления от реализации</v>
      </c>
      <c r="J253" s="1" t="str">
        <f ca="1">IF(INDIRECT($B$1&amp;Items!O$2&amp;$B253)="",IF(H253&lt;&gt;I253,"  "&amp;I253,I253),"    "&amp;INDIRECT($B$1&amp;Items!O$2&amp;$B253))</f>
        <v xml:space="preserve">    Направление-3</v>
      </c>
      <c r="S253" s="1">
        <f ca="1">SUM($U253:INDIRECT(ADDRESS(ROW(),SUMIFS($1:$1,$5:$5,MAX($5:$5)))))</f>
        <v>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1:57" x14ac:dyDescent="0.3">
      <c r="B254" s="1">
        <f>MAX(B$245:B253)+1</f>
        <v>14</v>
      </c>
      <c r="D254" s="1">
        <f ca="1">INDIRECT($B$1&amp;Items!T$2&amp;$B254)</f>
        <v>0</v>
      </c>
      <c r="F254" s="1" t="str">
        <f ca="1">INDIRECT($B$1&amp;Items!P$2&amp;$B254)</f>
        <v>Y</v>
      </c>
      <c r="H254" s="13" t="str">
        <f ca="1">INDIRECT($B$1&amp;Items!M$2&amp;$B254)</f>
        <v>Поступление ДС от продаж</v>
      </c>
      <c r="I254" s="13" t="str">
        <f ca="1">IF(INDIRECT($B$1&amp;Items!N$2&amp;$B254)="",H254,INDIRECT($B$1&amp;Items!N$2&amp;$B254))</f>
        <v>Прочие поступления от продаж</v>
      </c>
      <c r="J254" s="1" t="str">
        <f ca="1">IF(INDIRECT($B$1&amp;Items!O$2&amp;$B254)="",IF(H254&lt;&gt;I254,"  "&amp;I254,I254),"    "&amp;INDIRECT($B$1&amp;Items!O$2&amp;$B254))</f>
        <v xml:space="preserve">  Прочие поступления от продаж</v>
      </c>
      <c r="S254" s="1">
        <f ca="1">SUM($U254:INDIRECT(ADDRESS(ROW(),SUMIFS($1:$1,$5:$5,MAX($5:$5)))))</f>
        <v>0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1:57" x14ac:dyDescent="0.3">
      <c r="B255" s="1">
        <f>MAX(B$245:B254)+1</f>
        <v>15</v>
      </c>
      <c r="D255" s="1" t="str">
        <f ca="1">INDIRECT($B$1&amp;Items!T$2&amp;$B255)</f>
        <v>CF(+)</v>
      </c>
      <c r="F255" s="1" t="str">
        <f ca="1">INDIRECT($B$1&amp;Items!P$2&amp;$B255)</f>
        <v>Y</v>
      </c>
      <c r="H255" s="13" t="str">
        <f ca="1">INDIRECT($B$1&amp;Items!M$2&amp;$B255)</f>
        <v>Поступление ДС от продаж</v>
      </c>
      <c r="I255" s="13" t="str">
        <f ca="1">IF(INDIRECT($B$1&amp;Items!N$2&amp;$B255)="",H255,INDIRECT($B$1&amp;Items!N$2&amp;$B255))</f>
        <v>Прочие поступления от продаж</v>
      </c>
      <c r="J255" s="1" t="str">
        <f ca="1">IF(INDIRECT($B$1&amp;Items!O$2&amp;$B255)="",IF(H255&lt;&gt;I255,"  "&amp;I255,I255),"    "&amp;INDIRECT($B$1&amp;Items!O$2&amp;$B255))</f>
        <v xml:space="preserve">    Прочие продажи-1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1:57" x14ac:dyDescent="0.3">
      <c r="B256" s="1">
        <f>MAX(B$245:B255)+1</f>
        <v>16</v>
      </c>
      <c r="D256" s="1" t="str">
        <f ca="1">INDIRECT($B$1&amp;Items!T$2&amp;$B256)</f>
        <v>CF(+)</v>
      </c>
      <c r="F256" s="1" t="str">
        <f ca="1">INDIRECT($B$1&amp;Items!P$2&amp;$B256)</f>
        <v>Y</v>
      </c>
      <c r="H256" s="13" t="str">
        <f ca="1">INDIRECT($B$1&amp;Items!M$2&amp;$B256)</f>
        <v>Поступление ДС от продаж</v>
      </c>
      <c r="I256" s="13" t="str">
        <f ca="1">IF(INDIRECT($B$1&amp;Items!N$2&amp;$B256)="",H256,INDIRECT($B$1&amp;Items!N$2&amp;$B256))</f>
        <v>Прочие поступления от продаж</v>
      </c>
      <c r="J256" s="1" t="str">
        <f ca="1">IF(INDIRECT($B$1&amp;Items!O$2&amp;$B256)="",IF(H256&lt;&gt;I256,"  "&amp;I256,I256),"    "&amp;INDIRECT($B$1&amp;Items!O$2&amp;$B256))</f>
        <v xml:space="preserve">    Прочие продажи-2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MAX(B$245:B256)+1</f>
        <v>17</v>
      </c>
      <c r="D257" s="1">
        <f ca="1">INDIRECT($B$1&amp;Items!T$2&amp;$B257)</f>
        <v>0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себестоимостных затрат</v>
      </c>
      <c r="J257" s="1" t="str">
        <f ca="1">IF(INDIRECT($B$1&amp;Items!O$2&amp;$B257)="",IF(H257&lt;&gt;I257,"  "&amp;I257,I257),"    "&amp;INDIRECT($B$1&amp;Items!O$2&amp;$B257))</f>
        <v>Оплаты себестоимостных затрат</v>
      </c>
      <c r="S257" s="1">
        <f ca="1">SUM($U257:INDIRECT(ADDRESS(ROW(),SUMIFS($1:$1,$5:$5,MAX($5:$5)))))</f>
        <v>58805924.241470993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8082707.2673942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7605572.3931537168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13459090.654691972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10451901.833670409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10119190.1000717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4473840.6881638002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3743082.3714252003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870538.9328999999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MAX(B$245:B257)+1</f>
        <v>18</v>
      </c>
      <c r="D258" s="1">
        <f ca="1">INDIRECT($B$1&amp;Items!T$2&amp;$B258)</f>
        <v>0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этапа-1 бизнес-процесса</v>
      </c>
      <c r="J258" s="1" t="str">
        <f ca="1">IF(INDIRECT($B$1&amp;Items!O$2&amp;$B258)="",IF(H258&lt;&gt;I258,"  "&amp;I258,I258),"    "&amp;INDIRECT($B$1&amp;Items!O$2&amp;$B258))</f>
        <v xml:space="preserve">  Оплаты расходов этапа-1 бизнес-процесса</v>
      </c>
      <c r="S258" s="1">
        <f ca="1">SUM($U258:INDIRECT(ADDRESS(ROW(),SUMIFS($1:$1,$5:$5,MAX($5:$5)))))</f>
        <v>12501478.02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2509100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1896848.5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4266009.0376500003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2799234.81849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420765.51921000017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MAX(B$245:B258)+1</f>
        <v>19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  Сырье и материалы-1</v>
      </c>
      <c r="S259" s="1">
        <f ca="1">SUM($U259:INDIRECT(ADDRESS(ROW(),SUMIFS($1:$1,$5:$5,MAX($5:$5)))))</f>
        <v>1000000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300000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700000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MAX(B$245:B259)+1</f>
        <v>20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этапа-1 бизнес-процесса</v>
      </c>
      <c r="J260" s="1" t="str">
        <f ca="1">IF(INDIRECT($B$1&amp;Items!O$2&amp;$B260)="",IF(H260&lt;&gt;I260,"  "&amp;I260,I260),"    "&amp;INDIRECT($B$1&amp;Items!O$2&amp;$B260))</f>
        <v xml:space="preserve">    Сырье и материалы-2</v>
      </c>
      <c r="S260" s="1">
        <f ca="1">SUM($U260:INDIRECT(ADDRESS(ROW(),SUMIFS($1:$1,$5:$5,MAX($5:$5)))))</f>
        <v>930000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MAX(B$245:B260)+1</f>
        <v>21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этапа-1 бизнес-процесса</v>
      </c>
      <c r="J261" s="1" t="str">
        <f ca="1">IF(INDIRECT($B$1&amp;Items!O$2&amp;$B261)="",IF(H261&lt;&gt;I261,"  "&amp;I261,I261),"    "&amp;INDIRECT($B$1&amp;Items!O$2&amp;$B261))</f>
        <v xml:space="preserve">    Сырье и материалы-3</v>
      </c>
      <c r="S261" s="1">
        <f ca="1">SUM($U261:INDIRECT(ADDRESS(ROW(),SUMIFS($1:$1,$5:$5,MAX($5:$5)))))</f>
        <v>1070000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749000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321000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MAX(B$245:B261)+1</f>
        <v>22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этапа-1 бизнес-процесса</v>
      </c>
      <c r="J262" s="1" t="str">
        <f ca="1">IF(INDIRECT($B$1&amp;Items!O$2&amp;$B262)="",IF(H262&lt;&gt;I262,"  "&amp;I262,I262),"    "&amp;INDIRECT($B$1&amp;Items!O$2&amp;$B262))</f>
        <v xml:space="preserve">    Сырье и материалы-4</v>
      </c>
      <c r="S262" s="1">
        <f ca="1">SUM($U262:INDIRECT(ADDRESS(ROW(),SUMIFS($1:$1,$5:$5,MAX($5:$5)))))</f>
        <v>995100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995100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MAX(B$245:B262)+1</f>
        <v>23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этапа-1 бизнес-процесса</v>
      </c>
      <c r="J263" s="1" t="str">
        <f ca="1">IF(INDIRECT($B$1&amp;Items!O$2&amp;$B263)="",IF(H263&lt;&gt;I263,"  "&amp;I263,I263),"    "&amp;INDIRECT($B$1&amp;Items!O$2&amp;$B263))</f>
        <v xml:space="preserve">    Сырье и материалы-5</v>
      </c>
      <c r="S263" s="1">
        <f ca="1">SUM($U263:INDIRECT(ADDRESS(ROW(),SUMIFS($1:$1,$5:$5,MAX($5:$5)))))</f>
        <v>1144900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343470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801430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MAX(B$245:B263)+1</f>
        <v>24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этапа-1 бизнес-процесса</v>
      </c>
      <c r="J264" s="1" t="str">
        <f ca="1">IF(INDIRECT($B$1&amp;Items!O$2&amp;$B264)="",IF(H264&lt;&gt;I264,"  "&amp;I264,I264),"    "&amp;INDIRECT($B$1&amp;Items!O$2&amp;$B264))</f>
        <v xml:space="preserve">    Сырье и материалы-6</v>
      </c>
      <c r="S264" s="1">
        <f ca="1">SUM($U264:INDIRECT(ADDRESS(ROW(),SUMIFS($1:$1,$5:$5,MAX($5:$5)))))</f>
        <v>1064757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MAX(B$245:B264)+1</f>
        <v>25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этапа-1 бизнес-процесса</v>
      </c>
      <c r="J265" s="1" t="str">
        <f ca="1">IF(INDIRECT($B$1&amp;Items!O$2&amp;$B265)="",IF(H265&lt;&gt;I265,"  "&amp;I265,I265),"    "&amp;INDIRECT($B$1&amp;Items!O$2&amp;$B265))</f>
        <v xml:space="preserve">    Сырье и материалы-7</v>
      </c>
      <c r="S265" s="1">
        <f ca="1">SUM($U265:INDIRECT(ADDRESS(ROW(),SUMIFS($1:$1,$5:$5,MAX($5:$5)))))</f>
        <v>1225043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857530.1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367512.9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MAX(B$245:B265)+1</f>
        <v>26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этапа-1 бизнес-процесса</v>
      </c>
      <c r="J266" s="1" t="str">
        <f ca="1">IF(INDIRECT($B$1&amp;Items!O$2&amp;$B266)="",IF(H266&lt;&gt;I266,"  "&amp;I266,I266),"    "&amp;INDIRECT($B$1&amp;Items!O$2&amp;$B266))</f>
        <v xml:space="preserve">    Сырье и материалы-8</v>
      </c>
      <c r="S266" s="1">
        <f ca="1">SUM($U266:INDIRECT(ADDRESS(ROW(),SUMIFS($1:$1,$5:$5,MAX($5:$5)))))</f>
        <v>1139289.99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1139289.99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MAX(B$245:B266)+1</f>
        <v>27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этапа-1 бизнес-процесса</v>
      </c>
      <c r="J267" s="1" t="str">
        <f ca="1">IF(INDIRECT($B$1&amp;Items!O$2&amp;$B267)="",IF(H267&lt;&gt;I267,"  "&amp;I267,I267),"    "&amp;INDIRECT($B$1&amp;Items!O$2&amp;$B267))</f>
        <v xml:space="preserve">    Сырье и материалы-9</v>
      </c>
      <c r="S267" s="1">
        <f ca="1">SUM($U267:INDIRECT(ADDRESS(ROW(),SUMIFS($1:$1,$5:$5,MAX($5:$5)))))</f>
        <v>1310796.01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393238.80300000001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917557.20699999994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MAX(B$245:B267)+1</f>
        <v>28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этапа-1 бизнес-процесса</v>
      </c>
      <c r="J268" s="1" t="str">
        <f ca="1">IF(INDIRECT($B$1&amp;Items!O$2&amp;$B268)="",IF(H268&lt;&gt;I268,"  "&amp;I268,I268),"    "&amp;INDIRECT($B$1&amp;Items!O$2&amp;$B268))</f>
        <v xml:space="preserve">    Сырье и материалы-10</v>
      </c>
      <c r="S268" s="1">
        <f ca="1">SUM($U268:INDIRECT(ADDRESS(ROW(),SUMIFS($1:$1,$5:$5,MAX($5:$5)))))</f>
        <v>1219040.2893000001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MAX(B$245:B268)+1</f>
        <v>29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этапа-1 бизнес-процесса</v>
      </c>
      <c r="J269" s="1" t="str">
        <f ca="1">IF(INDIRECT($B$1&amp;Items!O$2&amp;$B269)="",IF(H269&lt;&gt;I269,"  "&amp;I269,I269),"    "&amp;INDIRECT($B$1&amp;Items!O$2&amp;$B269))</f>
        <v xml:space="preserve">    Сырье и материалы-11</v>
      </c>
      <c r="S269" s="1">
        <f ca="1">SUM($U269:INDIRECT(ADDRESS(ROW(),SUMIFS($1:$1,$5:$5,MAX($5:$5)))))</f>
        <v>1402551.7307000002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981786.21149000002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420765.51921000017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MAX(B$245:B269)+1</f>
        <v>30</v>
      </c>
      <c r="D270" s="1">
        <f ca="1">INDIRECT($B$1&amp;Items!T$2&amp;$B270)</f>
        <v>0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этапа-2 бизнес-процесса</v>
      </c>
      <c r="J270" s="1" t="str">
        <f ca="1">IF(INDIRECT($B$1&amp;Items!O$2&amp;$B270)="",IF(H270&lt;&gt;I270,"  "&amp;I270,I270),"    "&amp;INDIRECT($B$1&amp;Items!O$2&amp;$B270))</f>
        <v xml:space="preserve">  Оплаты расходов этапа-2 бизнес-процесса</v>
      </c>
      <c r="S270" s="1">
        <f ca="1">SUM($U270:INDIRECT(ADDRESS(ROW(),SUMIFS($1:$1,$5:$5,MAX($5:$5)))))</f>
        <v>10634926.527000001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2669491.4613899998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771110.09310000017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1296094.97251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1164000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2318981.1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1287619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1127629.8999999999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MAX(B$245:B270)+1</f>
        <v>31</v>
      </c>
      <c r="D271" s="1" t="str">
        <f ca="1">INDIRECT($B$1&amp;Items!T$2&amp;$B271)</f>
        <v>CF(-)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этапа-2 бизнес-процесса</v>
      </c>
      <c r="J271" s="1" t="str">
        <f ca="1">IF(INDIRECT($B$1&amp;Items!O$2&amp;$B271)="",IF(H271&lt;&gt;I271,"  "&amp;I271,I271),"    "&amp;INDIRECT($B$1&amp;Items!O$2&amp;$B271))</f>
        <v xml:space="preserve">    Производственные затраты-1</v>
      </c>
      <c r="S271" s="1">
        <f ca="1">SUM($U271:INDIRECT(ADDRESS(ROW(),SUMIFS($1:$1,$5:$5,MAX($5:$5)))))</f>
        <v>900000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900000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MAX(B$245:B271)+1</f>
        <v>32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этапа-2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затраты-2</v>
      </c>
      <c r="S272" s="1">
        <f ca="1">SUM($U272:INDIRECT(ADDRESS(ROW(),SUMIFS($1:$1,$5:$5,MAX($5:$5)))))</f>
        <v>880000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264000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616000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MAX(B$245:B272)+1</f>
        <v>33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этапа-2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затраты-3</v>
      </c>
      <c r="S273" s="1">
        <f ca="1">SUM($U273:INDIRECT(ADDRESS(ROW(),SUMIFS($1:$1,$5:$5,MAX($5:$5)))))</f>
        <v>834600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MAX(B$245:B273)+1</f>
        <v>34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этапа-2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затраты-4</v>
      </c>
      <c r="S274" s="1">
        <f ca="1">SUM($U274:INDIRECT(ADDRESS(ROW(),SUMIFS($1:$1,$5:$5,MAX($5:$5)))))</f>
        <v>1223973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856781.1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367191.9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MAX(B$245:B274)+1</f>
        <v>35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этапа-2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затраты-5</v>
      </c>
      <c r="S275" s="1">
        <f ca="1">SUM($U275:INDIRECT(ADDRESS(ROW(),SUMIFS($1:$1,$5:$5,MAX($5:$5)))))</f>
        <v>1044900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1044900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MAX(B$245:B275)+1</f>
        <v>36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этапа-2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затраты-6</v>
      </c>
      <c r="S276" s="1">
        <f ca="1">SUM($U276:INDIRECT(ADDRESS(ROW(),SUMIFS($1:$1,$5:$5,MAX($5:$5)))))</f>
        <v>1014757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304427.09999999998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710329.9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MAX(B$245:B276)+1</f>
        <v>37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этапа-2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затраты-7</v>
      </c>
      <c r="S277" s="1">
        <f ca="1">SUM($U277:INDIRECT(ADDRESS(ROW(),SUMIFS($1:$1,$5:$5,MAX($5:$5)))))</f>
        <v>955533.54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MAX(B$245:B277)+1</f>
        <v>38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этапа-2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затраты-8</v>
      </c>
      <c r="S278" s="1">
        <f ca="1">SUM($U278:INDIRECT(ADDRESS(ROW(),SUMIFS($1:$1,$5:$5,MAX($5:$5)))))</f>
        <v>1401326.6876999999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980928.68138999981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420398.00631000008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MAX(B$245:B278)+1</f>
        <v>39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этапа-2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затраты-9</v>
      </c>
      <c r="S279" s="1">
        <f ca="1">SUM($U279:INDIRECT(ADDRESS(ROW(),SUMIFS($1:$1,$5:$5,MAX($5:$5)))))</f>
        <v>1210796.01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1210796.01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MAX(B$245:B279)+1</f>
        <v>40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этапа-2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затраты-10</v>
      </c>
      <c r="S280" s="1">
        <f ca="1">SUM($U280:INDIRECT(ADDRESS(ROW(),SUMIFS($1:$1,$5:$5,MAX($5:$5)))))</f>
        <v>1169040.2893000001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350712.08679000003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818328.20250999997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MAX(B$245:B280)+1</f>
        <v>41</v>
      </c>
      <c r="D281" s="1">
        <f ca="1">INDIRECT($B$1&amp;Items!T$2&amp;$B281)</f>
        <v>0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этапа-3 бизнес-процесса</v>
      </c>
      <c r="J281" s="1" t="str">
        <f ca="1">IF(INDIRECT($B$1&amp;Items!O$2&amp;$B281)="",IF(H281&lt;&gt;I281,"  "&amp;I281,I281),"    "&amp;INDIRECT($B$1&amp;Items!O$2&amp;$B281))</f>
        <v xml:space="preserve">  Оплаты расходов этапа-3 бизнес-процесса</v>
      </c>
      <c r="S281" s="1">
        <f ca="1">SUM($U281:INDIRECT(ADDRESS(ROW(),SUMIFS($1:$1,$5:$5,MAX($5:$5)))))</f>
        <v>16935787.377898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1627589.682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2110953.7049730001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2458118.7280000001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3683529.6669730004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4154844.1101130005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1191710.8326738002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1277310.6531652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431730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MAX(B$245:B281)+1</f>
        <v>42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затраты-11</v>
      </c>
      <c r="S282" s="1">
        <f ca="1">SUM($U282:INDIRECT(ADDRESS(ROW(),SUMIFS($1:$1,$5:$5,MAX($5:$5)))))</f>
        <v>1093990.3499460001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MAX(B$245:B282)+1</f>
        <v>43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затраты-12</v>
      </c>
      <c r="S283" s="1">
        <f ca="1">SUM($U283:INDIRECT(ADDRESS(ROW(),SUMIFS($1:$1,$5:$5,MAX($5:$5)))))</f>
        <v>1107000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774900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332100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MAX(B$245:B283)+1</f>
        <v>44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затраты-13</v>
      </c>
      <c r="S284" s="1">
        <f ca="1">SUM($U284:INDIRECT(ADDRESS(ROW(),SUMIFS($1:$1,$5:$5,MAX($5:$5)))))</f>
        <v>780000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780000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MAX(B$245:B284)+1</f>
        <v>45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затраты-14</v>
      </c>
      <c r="S285" s="1">
        <f ca="1">SUM($U285:INDIRECT(ADDRESS(ROW(),SUMIFS($1:$1,$5:$5,MAX($5:$5)))))</f>
        <v>784600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235380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549220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MAX(B$245:B285)+1</f>
        <v>46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затраты-15</v>
      </c>
      <c r="S286" s="1">
        <f ca="1">SUM($U286:INDIRECT(ADDRESS(ROW(),SUMIFS($1:$1,$5:$5,MAX($5:$5)))))</f>
        <v>954698.94000000006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MAX(B$245:B286)+1</f>
        <v>47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затраты-16</v>
      </c>
      <c r="S287" s="1">
        <f ca="1">SUM($U287:INDIRECT(ADDRESS(ROW(),SUMIFS($1:$1,$5:$5,MAX($5:$5)))))</f>
        <v>1285227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899658.89999999991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385568.10000000009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MAX(B$245:B287)+1</f>
        <v>48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затраты-17</v>
      </c>
      <c r="S288" s="1">
        <f ca="1">SUM($U288:INDIRECT(ADDRESS(ROW(),SUMIFS($1:$1,$5:$5,MAX($5:$5)))))</f>
        <v>914757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914757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MAX(B$245:B288)+1</f>
        <v>49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этапа-3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затраты-18</v>
      </c>
      <c r="S289" s="1">
        <f ca="1">SUM($U289:INDIRECT(ADDRESS(ROW(),SUMIFS($1:$1,$5:$5,MAX($5:$5)))))</f>
        <v>905533.54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271660.06199999998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633873.47800000012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MAX(B$245:B289)+1</f>
        <v>50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этапа-3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затраты-19</v>
      </c>
      <c r="S290" s="1">
        <f ca="1">SUM($U290:INDIRECT(ADDRESS(ROW(),SUMIFS($1:$1,$5:$5,MAX($5:$5)))))</f>
        <v>1093034.8164059999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MAX(B$245:B290)+1</f>
        <v>51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этапа-3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затраты-20</v>
      </c>
      <c r="S291" s="1">
        <f ca="1">SUM($U291:INDIRECT(ADDRESS(ROW(),SUMIFS($1:$1,$5:$5,MAX($5:$5)))))</f>
        <v>1489279.0922999999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1042495.3646099998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446783.72769000009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MAX(B$245:B291)+1</f>
        <v>52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этапа-3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затраты-21</v>
      </c>
      <c r="S292" s="1">
        <f ca="1">SUM($U292:INDIRECT(ADDRESS(ROW(),SUMIFS($1:$1,$5:$5,MAX($5:$5)))))</f>
        <v>1069040.2893000001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1069040.2893000001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MAX(B$245:B292)+1</f>
        <v>53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этапа-3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затраты-22</v>
      </c>
      <c r="S293" s="1">
        <f ca="1">SUM($U293:INDIRECT(ADDRESS(ROW(),SUMIFS($1:$1,$5:$5,MAX($5:$5)))))</f>
        <v>1043990.3499460001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313197.10498380003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730793.24496220006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MAX(B$245:B293)+1</f>
        <v>54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этапа-3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затраты-23</v>
      </c>
      <c r="S294" s="1">
        <f ca="1">SUM($U294:INDIRECT(ADDRESS(ROW(),SUMIFS($1:$1,$5:$5,MAX($5:$5)))))</f>
        <v>863460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MAX(B$245:B294)+1</f>
        <v>55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этапа-3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затраты-24</v>
      </c>
      <c r="S295" s="1">
        <f ca="1">SUM($U295:INDIRECT(ADDRESS(ROW(),SUMIFS($1:$1,$5:$5,MAX($5:$5)))))</f>
        <v>959400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671580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287820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MAX(B$245:B295)+1</f>
        <v>56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этапа-3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затраты-25</v>
      </c>
      <c r="S296" s="1">
        <f ca="1">SUM($U296:INDIRECT(ADDRESS(ROW(),SUMIFS($1:$1,$5:$5,MAX($5:$5)))))</f>
        <v>684600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684600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MAX(B$245:B296)+1</f>
        <v>57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этапа-3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затраты-26</v>
      </c>
      <c r="S297" s="1">
        <f ca="1">SUM($U297:INDIRECT(ADDRESS(ROW(),SUMIFS($1:$1,$5:$5,MAX($5:$5)))))</f>
        <v>904698.94000000006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271409.68200000003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633289.25800000003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MAX(B$245:B297)+1</f>
        <v>58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этапа-3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затраты-27</v>
      </c>
      <c r="S298" s="1">
        <f ca="1">SUM($U298:INDIRECT(ADDRESS(ROW(),SUMIFS($1:$1,$5:$5,MAX($5:$5)))))</f>
        <v>1002477.06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MAX(B$245:B298)+1</f>
        <v>59</v>
      </c>
      <c r="D299" s="1">
        <f ca="1">INDIRECT($B$1&amp;Items!T$2&amp;$B299)</f>
        <v>0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этапа-4 бизнес-процесса</v>
      </c>
      <c r="J299" s="1" t="str">
        <f ca="1">IF(INDIRECT($B$1&amp;Items!O$2&amp;$B299)="",IF(H299&lt;&gt;I299,"  "&amp;I299,I299),"    "&amp;INDIRECT($B$1&amp;Items!O$2&amp;$B299))</f>
        <v xml:space="preserve">  Оплаты расходов этапа-4 бизнес-процесса</v>
      </c>
      <c r="S299" s="1">
        <f ca="1">SUM($U299:INDIRECT(ADDRESS(ROW(),SUMIFS($1:$1,$5:$5,MAX($5:$5)))))</f>
        <v>9602816.0041850004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787605.77699999989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2957251.8530061003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2292318.7214302002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2938856.2527487003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252617.40000000002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374166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MAX(B$245:B299)+1</f>
        <v>60</v>
      </c>
      <c r="D300" s="1" t="str">
        <f ca="1">INDIRECT($B$1&amp;Items!T$2&amp;$B300)</f>
        <v>CF(-)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этапа-4 бизнес-процесса</v>
      </c>
      <c r="J300" s="1" t="str">
        <f ca="1">IF(INDIRECT($B$1&amp;Items!O$2&amp;$B300)="",IF(H300&lt;&gt;I300,"  "&amp;I300,I300),"    "&amp;INDIRECT($B$1&amp;Items!O$2&amp;$B300))</f>
        <v xml:space="preserve">    Производственные затраты-28</v>
      </c>
      <c r="S300" s="1">
        <f ca="1">SUM($U300:INDIRECT(ADDRESS(ROW(),SUMIFS($1:$1,$5:$5,MAX($5:$5)))))</f>
        <v>1125151.1099999999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787605.77699999989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337545.33299999998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MAX(B$245:B300)+1</f>
        <v>61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этапа-4 бизнес-процесса</v>
      </c>
      <c r="J301" s="1" t="str">
        <f ca="1">IF(INDIRECT($B$1&amp;Items!O$2&amp;$B301)="",IF(H301&lt;&gt;I301,"  "&amp;I301,I301),"    "&amp;INDIRECT($B$1&amp;Items!O$2&amp;$B301))</f>
        <v xml:space="preserve">    Производственные затраты-29</v>
      </c>
      <c r="S301" s="1">
        <f ca="1">SUM($U301:INDIRECT(ADDRESS(ROW(),SUMIFS($1:$1,$5:$5,MAX($5:$5)))))</f>
        <v>805533.54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805533.54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MAX(B$245:B301)+1</f>
        <v>62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этапа-4 бизнес-процесса</v>
      </c>
      <c r="J302" s="1" t="str">
        <f ca="1">IF(INDIRECT($B$1&amp;Items!O$2&amp;$B302)="",IF(H302&lt;&gt;I302,"  "&amp;I302,I302),"    "&amp;INDIRECT($B$1&amp;Items!O$2&amp;$B302))</f>
        <v xml:space="preserve">    Производственные затраты-30</v>
      </c>
      <c r="S302" s="1">
        <f ca="1">SUM($U302:INDIRECT(ADDRESS(ROW(),SUMIFS($1:$1,$5:$5,MAX($5:$5)))))</f>
        <v>1043034.8164059999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312910.44492179999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730124.3714842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MAX(B$245:B302)+1</f>
        <v>63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этапа-4 бизнес-процесса</v>
      </c>
      <c r="J303" s="1" t="str">
        <f ca="1">IF(INDIRECT($B$1&amp;Items!O$2&amp;$B303)="",IF(H303&lt;&gt;I303,"  "&amp;I303,I303),"    "&amp;INDIRECT($B$1&amp;Items!O$2&amp;$B303))</f>
        <v xml:space="preserve">    Производственные затраты-31</v>
      </c>
      <c r="S303" s="1">
        <f ca="1">SUM($U303:INDIRECT(ADDRESS(ROW(),SUMIFS($1:$1,$5:$5,MAX($5:$5)))))</f>
        <v>1161637.691994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MAX(B$245:B303)+1</f>
        <v>64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этапа-4 бизнес-процесса</v>
      </c>
      <c r="J304" s="1" t="str">
        <f ca="1">IF(INDIRECT($B$1&amp;Items!O$2&amp;$B304)="",IF(H304&lt;&gt;I304,"  "&amp;I304,I304),"    "&amp;INDIRECT($B$1&amp;Items!O$2&amp;$B304))</f>
        <v xml:space="preserve">    Производственные затраты-32</v>
      </c>
      <c r="S304" s="1">
        <f ca="1">SUM($U304:INDIRECT(ADDRESS(ROW(),SUMIFS($1:$1,$5:$5,MAX($5:$5)))))</f>
        <v>1314919.555839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920443.68908729998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394475.86675170006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MAX(B$245:B304)+1</f>
        <v>65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этапа-4 бизнес-процесса</v>
      </c>
      <c r="J305" s="1" t="str">
        <f ca="1">IF(INDIRECT($B$1&amp;Items!O$2&amp;$B305)="",IF(H305&lt;&gt;I305,"  "&amp;I305,I305),"    "&amp;INDIRECT($B$1&amp;Items!O$2&amp;$B305))</f>
        <v xml:space="preserve">    Производственные затраты-33</v>
      </c>
      <c r="S305" s="1">
        <f ca="1">SUM($U305:INDIRECT(ADDRESS(ROW(),SUMIFS($1:$1,$5:$5,MAX($5:$5)))))</f>
        <v>943990.34994600015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943990.34994600015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MAX(B$245:B305)+1</f>
        <v>66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этапа-4 бизнес-процесса</v>
      </c>
      <c r="J306" s="1" t="str">
        <f ca="1">IF(INDIRECT($B$1&amp;Items!O$2&amp;$B306)="",IF(H306&lt;&gt;I306,"  "&amp;I306,I306),"    "&amp;INDIRECT($B$1&amp;Items!O$2&amp;$B306))</f>
        <v xml:space="preserve">    Производственные затраты-34</v>
      </c>
      <c r="S306" s="1">
        <f ca="1">SUM($U306:INDIRECT(ADDRESS(ROW(),SUMIFS($1:$1,$5:$5,MAX($5:$5)))))</f>
        <v>813460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244038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569422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MAX(B$245:B306)+1</f>
        <v>67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этапа-4 бизнес-процесса</v>
      </c>
      <c r="J307" s="1" t="str">
        <f ca="1">IF(INDIRECT($B$1&amp;Items!O$2&amp;$B307)="",IF(H307&lt;&gt;I307,"  "&amp;I307,I307),"    "&amp;INDIRECT($B$1&amp;Items!O$2&amp;$B307))</f>
        <v xml:space="preserve">    Производственные затраты-35</v>
      </c>
      <c r="S307" s="1">
        <f ca="1">SUM($U307:INDIRECT(ADDRESS(ROW(),SUMIFS($1:$1,$5:$5,MAX($5:$5)))))</f>
        <v>748332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MAX(B$245:B307)+1</f>
        <v>68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этапа-4 бизнес-процесса</v>
      </c>
      <c r="J308" s="1" t="str">
        <f ca="1">IF(INDIRECT($B$1&amp;Items!O$2&amp;$B308)="",IF(H308&lt;&gt;I308,"  "&amp;I308,I308),"    "&amp;INDIRECT($B$1&amp;Items!O$2&amp;$B308))</f>
        <v xml:space="preserve">    Производственные затраты-36</v>
      </c>
      <c r="S308" s="1">
        <f ca="1">SUM($U308:INDIRECT(ADDRESS(ROW(),SUMIFS($1:$1,$5:$5,MAX($5:$5)))))</f>
        <v>842058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589440.6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252617.40000000002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MAX(B$245:B308)+1</f>
        <v>69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этапа-4 бизнес-процесса</v>
      </c>
      <c r="J309" s="1" t="str">
        <f ca="1">IF(INDIRECT($B$1&amp;Items!O$2&amp;$B309)="",IF(H309&lt;&gt;I309,"  "&amp;I309,I309),"    "&amp;INDIRECT($B$1&amp;Items!O$2&amp;$B309))</f>
        <v xml:space="preserve">    Производственные затраты-37</v>
      </c>
      <c r="S309" s="1">
        <f ca="1">SUM($U309:INDIRECT(ADDRESS(ROW(),SUMIFS($1:$1,$5:$5,MAX($5:$5)))))</f>
        <v>804698.94000000006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804698.94000000006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MAX(B$245:B309)+1</f>
        <v>70</v>
      </c>
      <c r="D310" s="1">
        <f ca="1">INDIRECT($B$1&amp;Items!T$2&amp;$B310)</f>
        <v>0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этапа-5 бизнес-процесса</v>
      </c>
      <c r="J310" s="1" t="str">
        <f ca="1">IF(INDIRECT($B$1&amp;Items!O$2&amp;$B310)="",IF(H310&lt;&gt;I310,"  "&amp;I310,I310),"    "&amp;INDIRECT($B$1&amp;Items!O$2&amp;$B310))</f>
        <v xml:space="preserve">  Оплаты расходов этапа-5 бизнес-процесса</v>
      </c>
      <c r="S310" s="1">
        <f ca="1">SUM($U310:INDIRECT(ADDRESS(ROW(),SUMIFS($1:$1,$5:$5,MAX($5:$5)))))</f>
        <v>9130916.3123879991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1276526.1240041999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2039054.3180807161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2481616.0635258742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512818.62677721004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285743.11800000002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1132373.3108399999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963975.81826000009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438808.93289999996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MAX(B$245:B310)+1</f>
        <v>71</v>
      </c>
      <c r="D311" s="1" t="str">
        <f ca="1">INDIRECT($B$1&amp;Items!T$2&amp;$B311)</f>
        <v>CF(-)</v>
      </c>
      <c r="F311" s="1" t="str">
        <f ca="1">INDIRECT($B$1&amp;Items!P$2&amp;$B311)</f>
        <v>AA</v>
      </c>
      <c r="H311" s="13" t="str">
        <f ca="1">INDIRECT($B$1&amp;Items!M$2&amp;$B311)</f>
        <v>Оплаты себестоимостных затрат</v>
      </c>
      <c r="I311" s="13" t="str">
        <f ca="1">IF(INDIRECT($B$1&amp;Items!N$2&amp;$B311)="",H311,INDIRECT($B$1&amp;Items!N$2&amp;$B311))</f>
        <v>Оплаты расходов этапа-5 бизнес-процесса</v>
      </c>
      <c r="J311" s="1" t="str">
        <f ca="1">IF(INDIRECT($B$1&amp;Items!O$2&amp;$B311)="",IF(H311&lt;&gt;I311,"  "&amp;I311,I311),"    "&amp;INDIRECT($B$1&amp;Items!O$2&amp;$B311))</f>
        <v xml:space="preserve">    Затраты на доставку и продажу-1</v>
      </c>
      <c r="S311" s="1">
        <f ca="1">SUM($U311:INDIRECT(ADDRESS(ROW(),SUMIFS($1:$1,$5:$5,MAX($5:$5)))))</f>
        <v>952477.06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285743.11800000002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666733.94200000004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MAX(B$245:B311)+1</f>
        <v>72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Оплаты себестоимостных затрат</v>
      </c>
      <c r="I312" s="13" t="str">
        <f ca="1">IF(INDIRECT($B$1&amp;Items!N$2&amp;$B312)="",H312,INDIRECT($B$1&amp;Items!N$2&amp;$B312))</f>
        <v>Оплаты расходов этапа-5 бизнес-процесса</v>
      </c>
      <c r="J312" s="1" t="str">
        <f ca="1">IF(INDIRECT($B$1&amp;Items!O$2&amp;$B312)="",IF(H312&lt;&gt;I312,"  "&amp;I312,I312),"    "&amp;INDIRECT($B$1&amp;Items!O$2&amp;$B312))</f>
        <v xml:space="preserve">    Затраты на доставку и продажу-2</v>
      </c>
      <c r="S312" s="1">
        <f ca="1">SUM($U312:INDIRECT(ADDRESS(ROW(),SUMIFS($1:$1,$5:$5,MAX($5:$5)))))</f>
        <v>877617.86579999991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MAX(B$245:B312)+1</f>
        <v>73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Оплаты себестоимостных затрат</v>
      </c>
      <c r="I313" s="13" t="str">
        <f ca="1">IF(INDIRECT($B$1&amp;Items!N$2&amp;$B313)="",H313,INDIRECT($B$1&amp;Items!N$2&amp;$B313))</f>
        <v>Оплаты расходов этапа-5 бизнес-процесса</v>
      </c>
      <c r="J313" s="1" t="str">
        <f ca="1">IF(INDIRECT($B$1&amp;Items!O$2&amp;$B313)="",IF(H313&lt;&gt;I313,"  "&amp;I313,I313),"    "&amp;INDIRECT($B$1&amp;Items!O$2&amp;$B313))</f>
        <v xml:space="preserve">    Затраты на доставку и продажу-3</v>
      </c>
      <c r="S313" s="1">
        <f ca="1">SUM($U313:INDIRECT(ADDRESS(ROW(),SUMIFS($1:$1,$5:$5,MAX($5:$5)))))</f>
        <v>990806.25420000008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693564.37794000003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297241.87626000005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MAX(B$245:B313)+1</f>
        <v>74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Оплаты себестоимостных затрат</v>
      </c>
      <c r="I314" s="13" t="str">
        <f ca="1">IF(INDIRECT($B$1&amp;Items!N$2&amp;$B314)="",H314,INDIRECT($B$1&amp;Items!N$2&amp;$B314))</f>
        <v>Оплаты расходов этапа-5 бизнес-процесса</v>
      </c>
      <c r="J314" s="1" t="str">
        <f ca="1">IF(INDIRECT($B$1&amp;Items!O$2&amp;$B314)="",IF(H314&lt;&gt;I314,"  "&amp;I314,I314),"    "&amp;INDIRECT($B$1&amp;Items!O$2&amp;$B314))</f>
        <v xml:space="preserve">    Затраты на доставку и продажу-4</v>
      </c>
      <c r="S314" s="1">
        <f ca="1">SUM($U314:INDIRECT(ADDRESS(ROW(),SUMIFS($1:$1,$5:$5,MAX($5:$5)))))</f>
        <v>943034.81640599994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943034.81640599994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MAX(B$245:B314)+1</f>
        <v>75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Оплаты себестоимостных затрат</v>
      </c>
      <c r="I315" s="13" t="str">
        <f ca="1">IF(INDIRECT($B$1&amp;Items!N$2&amp;$B315)="",H315,INDIRECT($B$1&amp;Items!N$2&amp;$B315))</f>
        <v>Оплаты расходов этапа-5 бизнес-процесса</v>
      </c>
      <c r="J315" s="1" t="str">
        <f ca="1">IF(INDIRECT($B$1&amp;Items!O$2&amp;$B315)="",IF(H315&lt;&gt;I315,"  "&amp;I315,I315),"    "&amp;INDIRECT($B$1&amp;Items!O$2&amp;$B315))</f>
        <v xml:space="preserve">    Затраты на доставку и продажу-5</v>
      </c>
      <c r="S315" s="1">
        <f ca="1">SUM($U315:INDIRECT(ADDRESS(ROW(),SUMIFS($1:$1,$5:$5,MAX($5:$5)))))</f>
        <v>1111637.691994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333491.30759819999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778146.38439580007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MAX(B$245:B315)+1</f>
        <v>76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Оплаты себестоимостных затрат</v>
      </c>
      <c r="I316" s="13" t="str">
        <f ca="1">IF(INDIRECT($B$1&amp;Items!N$2&amp;$B316)="",H316,INDIRECT($B$1&amp;Items!N$2&amp;$B316))</f>
        <v>Оплаты расходов этапа-5 бизнес-процесса</v>
      </c>
      <c r="J316" s="1" t="str">
        <f ca="1">IF(INDIRECT($B$1&amp;Items!O$2&amp;$B316)="",IF(H316&lt;&gt;I316,"  "&amp;I316,I316),"    "&amp;INDIRECT($B$1&amp;Items!O$2&amp;$B316))</f>
        <v xml:space="preserve">    Затраты на доставку и продажу-6</v>
      </c>
      <c r="S316" s="1">
        <f ca="1">SUM($U316:INDIRECT(ADDRESS(ROW(),SUMIFS($1:$1,$5:$5,MAX($5:$5)))))</f>
        <v>1025637.2535544201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MAX(B$245:B316)+1</f>
        <v>77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Оплаты себестоимостных затрат</v>
      </c>
      <c r="I317" s="13" t="str">
        <f ca="1">IF(INDIRECT($B$1&amp;Items!N$2&amp;$B317)="",H317,INDIRECT($B$1&amp;Items!N$2&amp;$B317))</f>
        <v>Оплаты расходов этапа-5 бизнес-процесса</v>
      </c>
      <c r="J317" s="1" t="str">
        <f ca="1">IF(INDIRECT($B$1&amp;Items!O$2&amp;$B317)="",IF(H317&lt;&gt;I317,"  "&amp;I317,I317),"    "&amp;INDIRECT($B$1&amp;Items!O$2&amp;$B317))</f>
        <v xml:space="preserve">    Затраты на доставку и продажу-7</v>
      </c>
      <c r="S317" s="1">
        <f ca="1">SUM($U317:INDIRECT(ADDRESS(ROW(),SUMIFS($1:$1,$5:$5,MAX($5:$5)))))</f>
        <v>1161108.1304335801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812775.69130350603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348332.43913007411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MAX(B$245:B317)+1</f>
        <v>78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Оплаты себестоимостных затрат</v>
      </c>
      <c r="I318" s="13" t="str">
        <f ca="1">IF(INDIRECT($B$1&amp;Items!N$2&amp;$B318)="",H318,INDIRECT($B$1&amp;Items!N$2&amp;$B318))</f>
        <v>Оплаты расходов этапа-5 бизнес-процесса</v>
      </c>
      <c r="J318" s="1" t="str">
        <f ca="1">IF(INDIRECT($B$1&amp;Items!O$2&amp;$B318)="",IF(H318&lt;&gt;I318,"  "&amp;I318,I318),"    "&amp;INDIRECT($B$1&amp;Items!O$2&amp;$B318))</f>
        <v xml:space="preserve">    Затраты на доставку и продажу-8</v>
      </c>
      <c r="S318" s="1">
        <f ca="1">SUM($U318:INDIRECT(ADDRESS(ROW(),SUMIFS($1:$1,$5:$5,MAX($5:$5)))))</f>
        <v>713460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713460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MAX(B$245:B318)+1</f>
        <v>79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Оплаты себестоимостных затрат</v>
      </c>
      <c r="I319" s="13" t="str">
        <f ca="1">IF(INDIRECT($B$1&amp;Items!N$2&amp;$B319)="",H319,INDIRECT($B$1&amp;Items!N$2&amp;$B319))</f>
        <v>Оплаты расходов этапа-5 бизнес-процесса</v>
      </c>
      <c r="J319" s="1" t="str">
        <f ca="1">IF(INDIRECT($B$1&amp;Items!O$2&amp;$B319)="",IF(H319&lt;&gt;I319,"  "&amp;I319,I319),"    "&amp;INDIRECT($B$1&amp;Items!O$2&amp;$B319))</f>
        <v xml:space="preserve">    Затраты на доставку и продажу-9</v>
      </c>
      <c r="S319" s="1">
        <f ca="1">SUM($U319:INDIRECT(ADDRESS(ROW(),SUMIFS($1:$1,$5:$5,MAX($5:$5)))))</f>
        <v>698332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698332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MAX(B$245:B319)+1</f>
        <v>80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Оплаты себестоимостных затрат</v>
      </c>
      <c r="I320" s="13" t="str">
        <f ca="1">IF(INDIRECT($B$1&amp;Items!N$2&amp;$B320)="",H320,INDIRECT($B$1&amp;Items!N$2&amp;$B320))</f>
        <v>Оплаты расходов этапа-5 бизнес-процесса</v>
      </c>
      <c r="J320" s="1" t="str">
        <f ca="1">IF(INDIRECT($B$1&amp;Items!O$2&amp;$B320)="",IF(H320&lt;&gt;I320,"  "&amp;I320,I320),"    "&amp;INDIRECT($B$1&amp;Items!O$2&amp;$B320))</f>
        <v xml:space="preserve">    Затраты на доставку и продажу-10</v>
      </c>
      <c r="S320" s="1">
        <f ca="1">SUM($U320:INDIRECT(ADDRESS(ROW(),SUMIFS($1:$1,$5:$5,MAX($5:$5)))))</f>
        <v>656805.24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656805.24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1:57" ht="4.9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3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</row>
    <row r="322" spans="1:57" x14ac:dyDescent="0.3">
      <c r="B322" s="1">
        <f>MAX(B$245:B321)+1</f>
        <v>81</v>
      </c>
      <c r="D322" s="1" t="str">
        <f ca="1">INDIRECT($B$1&amp;Items!T$2&amp;$B322)</f>
        <v>CF</v>
      </c>
      <c r="F322" s="1">
        <f ca="1">INDIRECT($B$1&amp;Items!P$2&amp;$B322)</f>
        <v>0</v>
      </c>
      <c r="H322" s="13" t="str">
        <f ca="1">INDIRECT($B$1&amp;Items!M$2&amp;$B322)</f>
        <v>Денежный поток от продаж</v>
      </c>
      <c r="I322" s="13" t="str">
        <f ca="1">IF(INDIRECT($B$1&amp;Items!N$2&amp;$B322)="",H322,INDIRECT($B$1&amp;Items!N$2&amp;$B322))</f>
        <v>Денежный поток от продаж</v>
      </c>
      <c r="J322" s="1" t="str">
        <f ca="1">IF(INDIRECT($B$1&amp;Items!O$2&amp;$B322)="",IF(H322&lt;&gt;I322,"  "&amp;I322,I322),"    "&amp;INDIRECT($B$1&amp;Items!O$2&amp;$B322))</f>
        <v>Денежный поток от продаж</v>
      </c>
      <c r="S322" s="1">
        <f ca="1">SUM($U322:INDIRECT(ADDRESS(ROW(),SUMIFS($1:$1,$5:$5,MAX($5:$5)))))</f>
        <v>34871913.075192332</v>
      </c>
      <c r="V322" s="1">
        <f ca="1">SUMIFS(V$247:V321,$D$247:$D321,Items!$T$11)-SUMIFS(V$247:V321,$D$247:$D321,Items!$T$19)</f>
        <v>-8082707.2673942</v>
      </c>
      <c r="W322" s="1">
        <f ca="1">SUMIFS(W$247:W321,$D$247:$D321,Items!$T$11)-SUMIFS(W$247:W321,$D$247:$D321,Items!$T$19)</f>
        <v>-7605572.3931537159</v>
      </c>
      <c r="X322" s="1">
        <f ca="1">SUMIFS(X$247:X321,$D$247:$D321,Items!$T$11)-SUMIFS(X$247:X321,$D$247:$D321,Items!$T$19)</f>
        <v>-7566737.0456965771</v>
      </c>
      <c r="Y322" s="1">
        <f ca="1">SUMIFS(Y$247:Y321,$D$247:$D321,Items!$T$11)-SUMIFS(Y$247:Y321,$D$247:$D321,Items!$T$19)</f>
        <v>-4559548.2246750128</v>
      </c>
      <c r="Z322" s="1">
        <f ca="1">SUMIFS(Z$247:Z321,$D$247:$D321,Items!$T$11)-SUMIFS(Z$247:Z321,$D$247:$D321,Items!$T$19)</f>
        <v>24405768.022095934</v>
      </c>
      <c r="AA322" s="1">
        <f ca="1">SUMIFS(AA$247:AA321,$D$247:$D321,Items!$T$11)-SUMIFS(AA$247:AA321,$D$247:$D321,Items!$T$19)</f>
        <v>23629510.5068352</v>
      </c>
      <c r="AB322" s="1">
        <f ca="1">SUMIFS(AB$247:AB321,$D$247:$D321,Items!$T$11)-SUMIFS(AB$247:AB321,$D$247:$D321,Items!$T$19)</f>
        <v>15521738.410080705</v>
      </c>
      <c r="AC322" s="1">
        <f ca="1">SUMIFS(AC$247:AC321,$D$247:$D321,Items!$T$11)-SUMIFS(AC$247:AC321,$D$247:$D321,Items!$T$19)</f>
        <v>-870538.9328999999</v>
      </c>
      <c r="AD322" s="1">
        <f ca="1">SUMIFS(AD$247:AD321,$D$247:$D321,Items!$T$11)-SUMIFS(AD$247:AD321,$D$247:$D321,Items!$T$19)</f>
        <v>0</v>
      </c>
      <c r="AE322" s="1">
        <f ca="1">SUMIFS(AE$247:AE321,$D$247:$D321,Items!$T$11)-SUMIFS(AE$247:AE321,$D$247:$D321,Items!$T$19)</f>
        <v>0</v>
      </c>
      <c r="AF322" s="1">
        <f ca="1">SUMIFS(AF$247:AF321,$D$247:$D321,Items!$T$11)-SUMIFS(AF$247:AF321,$D$247:$D321,Items!$T$19)</f>
        <v>0</v>
      </c>
      <c r="AG322" s="1">
        <f ca="1">SUMIFS(AG$247:AG321,$D$247:$D321,Items!$T$11)-SUMIFS(AG$247:AG321,$D$247:$D321,Items!$T$19)</f>
        <v>0</v>
      </c>
      <c r="AH322" s="1">
        <f ca="1">SUMIFS(AH$247:AH321,$D$247:$D321,Items!$T$11)-SUMIFS(AH$247:AH321,$D$247:$D321,Items!$T$19)</f>
        <v>0</v>
      </c>
      <c r="AI322" s="1">
        <f ca="1">SUMIFS(AI$247:AI321,$D$247:$D321,Items!$T$11)-SUMIFS(AI$247:AI321,$D$247:$D321,Items!$T$19)</f>
        <v>0</v>
      </c>
      <c r="AJ322" s="1">
        <f ca="1">SUMIFS(AJ$247:AJ321,$D$247:$D321,Items!$T$11)-SUMIFS(AJ$247:AJ321,$D$247:$D321,Items!$T$19)</f>
        <v>0</v>
      </c>
      <c r="AK322" s="1">
        <f ca="1">SUMIFS(AK$247:AK321,$D$247:$D321,Items!$T$11)-SUMIFS(AK$247:AK321,$D$247:$D321,Items!$T$19)</f>
        <v>0</v>
      </c>
      <c r="AL322" s="1">
        <f ca="1">SUMIFS(AL$247:AL321,$D$247:$D321,Items!$T$11)-SUMIFS(AL$247:AL321,$D$247:$D321,Items!$T$19)</f>
        <v>0</v>
      </c>
      <c r="AM322" s="1">
        <f ca="1">SUMIFS(AM$247:AM321,$D$247:$D321,Items!$T$11)-SUMIFS(AM$247:AM321,$D$247:$D321,Items!$T$19)</f>
        <v>0</v>
      </c>
      <c r="AN322" s="1">
        <f ca="1">SUMIFS(AN$247:AN321,$D$247:$D321,Items!$T$11)-SUMIFS(AN$247:AN321,$D$247:$D321,Items!$T$19)</f>
        <v>0</v>
      </c>
      <c r="AO322" s="1">
        <f ca="1">SUMIFS(AO$247:AO321,$D$247:$D321,Items!$T$11)-SUMIFS(AO$247:AO321,$D$247:$D321,Items!$T$19)</f>
        <v>0</v>
      </c>
      <c r="AP322" s="1">
        <f ca="1">SUMIFS(AP$247:AP321,$D$247:$D321,Items!$T$11)-SUMIFS(AP$247:AP321,$D$247:$D321,Items!$T$19)</f>
        <v>0</v>
      </c>
      <c r="AQ322" s="1">
        <f ca="1">SUMIFS(AQ$247:AQ321,$D$247:$D321,Items!$T$11)-SUMIFS(AQ$247:AQ321,$D$247:$D321,Items!$T$19)</f>
        <v>0</v>
      </c>
      <c r="AR322" s="1">
        <f ca="1">SUMIFS(AR$247:AR321,$D$247:$D321,Items!$T$11)-SUMIFS(AR$247:AR321,$D$247:$D321,Items!$T$19)</f>
        <v>0</v>
      </c>
      <c r="AS322" s="1">
        <f ca="1">SUMIFS(AS$247:AS321,$D$247:$D321,Items!$T$11)-SUMIFS(AS$247:AS321,$D$247:$D321,Items!$T$19)</f>
        <v>0</v>
      </c>
      <c r="AT322" s="1">
        <f ca="1">SUMIFS(AT$247:AT321,$D$247:$D321,Items!$T$11)-SUMIFS(AT$247:AT321,$D$247:$D321,Items!$T$19)</f>
        <v>0</v>
      </c>
      <c r="AU322" s="1">
        <f ca="1">SUMIFS(AU$247:AU321,$D$247:$D321,Items!$T$11)-SUMIFS(AU$247:AU321,$D$247:$D321,Items!$T$19)</f>
        <v>0</v>
      </c>
      <c r="AV322" s="1">
        <f ca="1">SUMIFS(AV$247:AV321,$D$247:$D321,Items!$T$11)-SUMIFS(AV$247:AV321,$D$247:$D321,Items!$T$19)</f>
        <v>0</v>
      </c>
      <c r="AW322" s="1">
        <f ca="1">SUMIFS(AW$247:AW321,$D$247:$D321,Items!$T$11)-SUMIFS(AW$247:AW321,$D$247:$D321,Items!$T$19)</f>
        <v>0</v>
      </c>
      <c r="AX322" s="1">
        <f ca="1">SUMIFS(AX$247:AX321,$D$247:$D321,Items!$T$11)-SUMIFS(AX$247:AX321,$D$247:$D321,Items!$T$19)</f>
        <v>0</v>
      </c>
      <c r="AY322" s="1">
        <f ca="1">SUMIFS(AY$247:AY321,$D$247:$D321,Items!$T$11)-SUMIFS(AY$247:AY321,$D$247:$D321,Items!$T$19)</f>
        <v>0</v>
      </c>
      <c r="AZ322" s="1">
        <f ca="1">SUMIFS(AZ$247:AZ321,$D$247:$D321,Items!$T$11)-SUMIFS(AZ$247:AZ321,$D$247:$D321,Items!$T$19)</f>
        <v>0</v>
      </c>
      <c r="BA322" s="1">
        <f ca="1">SUMIFS(BA$247:BA321,$D$247:$D321,Items!$T$11)-SUMIFS(BA$247:BA321,$D$247:$D321,Items!$T$19)</f>
        <v>0</v>
      </c>
      <c r="BB322" s="1">
        <f ca="1">SUMIFS(BB$247:BB321,$D$247:$D321,Items!$T$11)-SUMIFS(BB$247:BB321,$D$247:$D321,Items!$T$19)</f>
        <v>0</v>
      </c>
      <c r="BC322" s="1">
        <f ca="1">SUMIFS(BC$247:BC321,$D$247:$D321,Items!$T$11)-SUMIFS(BC$247:BC321,$D$247:$D321,Items!$T$19)</f>
        <v>0</v>
      </c>
      <c r="BD322" s="1">
        <f ca="1">SUMIFS(BD$247:BD321,$D$247:$D321,Items!$T$11)-SUMIFS(BD$247:BD321,$D$247:$D321,Items!$T$19)</f>
        <v>0</v>
      </c>
      <c r="BE322" s="1">
        <f ca="1">SUMIFS(BE$247:BE321,$D$247:$D321,Items!$T$11)-SUMIFS(BE$247:BE321,$D$247:$D321,Items!$T$19)</f>
        <v>0</v>
      </c>
    </row>
    <row r="323" spans="1:57" ht="4.9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3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</row>
    <row r="324" spans="1:57" x14ac:dyDescent="0.3">
      <c r="B324" s="1">
        <f>MAX(B$245:B323)+1</f>
        <v>82</v>
      </c>
      <c r="D324" s="1">
        <f ca="1">INDIRECT($B$1&amp;Items!T$2&amp;$B324)</f>
        <v>0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</v>
      </c>
      <c r="J324" s="1" t="str">
        <f ca="1">IF(INDIRECT($B$1&amp;Items!O$2&amp;$B324)="",IF(H324&lt;&gt;I324,"  "&amp;I324,I324),"    "&amp;INDIRECT($B$1&amp;Items!O$2&amp;$B324))</f>
        <v>Оплата операционных расходов</v>
      </c>
      <c r="S324" s="1">
        <f ca="1">SUM($U324:INDIRECT(ADDRESS(ROW(),SUMIFS($1:$1,$5:$5,MAX($5:$5)))))</f>
        <v>8220675.0502451556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194276.677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900706.0345454209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1482327.2514187437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1603828.6758053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1640597.5990242704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1187496.18000982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1211442.6324416001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1:57" x14ac:dyDescent="0.3">
      <c r="B325" s="1">
        <f>MAX(B$245:B324)+1</f>
        <v>83</v>
      </c>
      <c r="D325" s="1">
        <f ca="1">INDIRECT($B$1&amp;Items!T$2&amp;$B325)</f>
        <v>0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блок-1</v>
      </c>
      <c r="J325" s="1" t="str">
        <f ca="1">IF(INDIRECT($B$1&amp;Items!O$2&amp;$B325)="",IF(H325&lt;&gt;I325,"  "&amp;I325,I325),"    "&amp;INDIRECT($B$1&amp;Items!O$2&amp;$B325))</f>
        <v xml:space="preserve">  Оплата операционных расходов - блок-1</v>
      </c>
      <c r="S325" s="1">
        <f ca="1">SUM($U325:INDIRECT(ADDRESS(ROW(),SUMIFS($1:$1,$5:$5,MAX($5:$5)))))</f>
        <v>1719552.5518260002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146500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582994.85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473791.50546500005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516266.19636100007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1:57" x14ac:dyDescent="0.3">
      <c r="B326" s="1">
        <f>MAX(B$245:B325)+1</f>
        <v>84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- 1-1</v>
      </c>
      <c r="S326" s="1">
        <f ca="1">SUM($U326:INDIRECT(ADDRESS(ROW(),SUMIFS($1:$1,$5:$5,MAX($5:$5)))))</f>
        <v>100000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100000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1:57" x14ac:dyDescent="0.3">
      <c r="B327" s="1">
        <f>MAX(B$245:B326)+1</f>
        <v>85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блок-1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- 1-2</v>
      </c>
      <c r="S327" s="1">
        <f ca="1">SUM($U327:INDIRECT(ADDRESS(ROW(),SUMIFS($1:$1,$5:$5,MAX($5:$5)))))</f>
        <v>46500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46500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1:57" x14ac:dyDescent="0.3">
      <c r="B328" s="1">
        <f>MAX(B$245:B327)+1</f>
        <v>86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блок-1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- 1-3</v>
      </c>
      <c r="S328" s="1">
        <f ca="1">SUM($U328:INDIRECT(ADDRESS(ROW(),SUMIFS($1:$1,$5:$5,MAX($5:$5)))))</f>
        <v>246100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246100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1:57" x14ac:dyDescent="0.3">
      <c r="B329" s="1">
        <f>MAX(B$245:B328)+1</f>
        <v>87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блок-1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- 1-4</v>
      </c>
      <c r="S329" s="1">
        <f ca="1">SUM($U329:INDIRECT(ADDRESS(ROW(),SUMIFS($1:$1,$5:$5,MAX($5:$5)))))</f>
        <v>169167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169167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1:57" x14ac:dyDescent="0.3">
      <c r="B330" s="1">
        <f>MAX(B$245:B329)+1</f>
        <v>88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блок-1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- 1-5</v>
      </c>
      <c r="S330" s="1">
        <f ca="1">SUM($U330:INDIRECT(ADDRESS(ROW(),SUMIFS($1:$1,$5:$5,MAX($5:$5)))))</f>
        <v>114490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114490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1:57" x14ac:dyDescent="0.3">
      <c r="B331" s="1">
        <f>MAX(B$245:B330)+1</f>
        <v>89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блок-1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- 1-6</v>
      </c>
      <c r="S331" s="1">
        <f ca="1">SUM($U331:INDIRECT(ADDRESS(ROW(),SUMIFS($1:$1,$5:$5,MAX($5:$5)))))</f>
        <v>53237.850000000006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53237.850000000006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1:57" x14ac:dyDescent="0.3">
      <c r="B332" s="1">
        <f>MAX(B$245:B331)+1</f>
        <v>90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блок-1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- 1-7</v>
      </c>
      <c r="S332" s="1">
        <f ca="1">SUM($U332:INDIRECT(ADDRESS(ROW(),SUMIFS($1:$1,$5:$5,MAX($5:$5)))))</f>
        <v>281759.89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281759.89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1:57" x14ac:dyDescent="0.3">
      <c r="B333" s="1">
        <f>MAX(B$245:B332)+1</f>
        <v>91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блок-1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- 1-8</v>
      </c>
      <c r="S333" s="1">
        <f ca="1">SUM($U333:INDIRECT(ADDRESS(ROW(),SUMIFS($1:$1,$5:$5,MAX($5:$5)))))</f>
        <v>193679.29830000002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193679.29830000002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1:57" x14ac:dyDescent="0.3">
      <c r="B334" s="1">
        <f>MAX(B$245:B333)+1</f>
        <v>92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блок-1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- 1-9</v>
      </c>
      <c r="S334" s="1">
        <f ca="1">SUM($U334:INDIRECT(ADDRESS(ROW(),SUMIFS($1:$1,$5:$5,MAX($5:$5)))))</f>
        <v>131079.601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131079.601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1:57" x14ac:dyDescent="0.3">
      <c r="B335" s="1">
        <f>MAX(B$245:B334)+1</f>
        <v>93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блок-1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- 1-10</v>
      </c>
      <c r="S335" s="1">
        <f ca="1">SUM($U335:INDIRECT(ADDRESS(ROW(),SUMIFS($1:$1,$5:$5,MAX($5:$5)))))</f>
        <v>60952.014465000007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60952.014465000007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1:57" x14ac:dyDescent="0.3">
      <c r="B336" s="1">
        <f>MAX(B$245:B335)+1</f>
        <v>94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блок-1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- 1-11</v>
      </c>
      <c r="S336" s="1">
        <f ca="1">SUM($U336:INDIRECT(ADDRESS(ROW(),SUMIFS($1:$1,$5:$5,MAX($5:$5)))))</f>
        <v>322586.89806100004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322586.89806100004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MAX(B$245:B336)+1</f>
        <v>95</v>
      </c>
      <c r="D337" s="1">
        <f ca="1">INDIRECT($B$1&amp;Items!T$2&amp;$B337)</f>
        <v>0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блок-2</v>
      </c>
      <c r="J337" s="1" t="str">
        <f ca="1">IF(INDIRECT($B$1&amp;Items!O$2&amp;$B337)="",IF(H337&lt;&gt;I337,"  "&amp;I337,I337),"    "&amp;INDIRECT($B$1&amp;Items!O$2&amp;$B337))</f>
        <v xml:space="preserve">  Оплата операционных расходов - блок-2</v>
      </c>
      <c r="S337" s="1">
        <f ca="1">SUM($U337:INDIRECT(ADDRESS(ROW(),SUMIFS($1:$1,$5:$5,MAX($5:$5)))))</f>
        <v>1536173.6558010001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47776.677000000003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322305.138171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322739.35063000006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129730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153000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560622.49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MAX(B$245:B337)+1</f>
        <v>96</v>
      </c>
      <c r="D338" s="1" t="str">
        <f ca="1">INDIRECT($B$1&amp;Items!T$2&amp;$B338)</f>
        <v>CF(-)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блок-2</v>
      </c>
      <c r="J338" s="1" t="str">
        <f ca="1">IF(INDIRECT($B$1&amp;Items!O$2&amp;$B338)="",IF(H338&lt;&gt;I338,"  "&amp;I338,I338),"    "&amp;INDIRECT($B$1&amp;Items!O$2&amp;$B338))</f>
        <v xml:space="preserve">    Операционные расходы - 2-1</v>
      </c>
      <c r="S338" s="1">
        <f ca="1">SUM($U338:INDIRECT(ADDRESS(ROW(),SUMIFS($1:$1,$5:$5,MAX($5:$5)))))</f>
        <v>153000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153000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MAX(B$245:B338)+1</f>
        <v>97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блок-2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- 2-2</v>
      </c>
      <c r="S339" s="1">
        <f ca="1">SUM($U339:INDIRECT(ADDRESS(ROW(),SUMIFS($1:$1,$5:$5,MAX($5:$5)))))</f>
        <v>88000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88000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MAX(B$245:B339)+1</f>
        <v>98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блок-2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- 2-3</v>
      </c>
      <c r="S340" s="1">
        <f ca="1">SUM($U340:INDIRECT(ADDRESS(ROW(),SUMIFS($1:$1,$5:$5,MAX($5:$5)))))</f>
        <v>41730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41730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MAX(B$245:B340)+1</f>
        <v>99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блок-2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- 2-4</v>
      </c>
      <c r="S341" s="1">
        <f ca="1">SUM($U341:INDIRECT(ADDRESS(ROW(),SUMIFS($1:$1,$5:$5,MAX($5:$5)))))</f>
        <v>281513.79000000004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281513.79000000004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MAX(B$245:B341)+1</f>
        <v>100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блок-2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- 2-5</v>
      </c>
      <c r="S342" s="1">
        <f ca="1">SUM($U342:INDIRECT(ADDRESS(ROW(),SUMIFS($1:$1,$5:$5,MAX($5:$5)))))</f>
        <v>177633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177633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MAX(B$245:B342)+1</f>
        <v>101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блок-2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- 2-6</v>
      </c>
      <c r="S343" s="1">
        <f ca="1">SUM($U343:INDIRECT(ADDRESS(ROW(),SUMIFS($1:$1,$5:$5,MAX($5:$5)))))</f>
        <v>101475.70000000001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101475.70000000001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MAX(B$245:B343)+1</f>
        <v>102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блок-2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- 2-7</v>
      </c>
      <c r="S344" s="1">
        <f ca="1">SUM($U344:INDIRECT(ADDRESS(ROW(),SUMIFS($1:$1,$5:$5,MAX($5:$5)))))</f>
        <v>47776.677000000003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47776.677000000003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MAX(B$245:B344)+1</f>
        <v>103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блок-2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- 2-8</v>
      </c>
      <c r="S345" s="1">
        <f ca="1">SUM($U345:INDIRECT(ADDRESS(ROW(),SUMIFS($1:$1,$5:$5,MAX($5:$5)))))</f>
        <v>322305.138171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322305.138171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MAX(B$245:B345)+1</f>
        <v>104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блок-2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- 2-9</v>
      </c>
      <c r="S346" s="1">
        <f ca="1">SUM($U346:INDIRECT(ADDRESS(ROW(),SUMIFS($1:$1,$5:$5,MAX($5:$5)))))</f>
        <v>205835.32170000003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205835.32170000003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MAX(B$245:B346)+1</f>
        <v>105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блок-2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- 2-10</v>
      </c>
      <c r="S347" s="1">
        <f ca="1">SUM($U347:INDIRECT(ADDRESS(ROW(),SUMIFS($1:$1,$5:$5,MAX($5:$5)))))</f>
        <v>116904.02893000001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116904.02893000001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MAX(B$245:B347)+1</f>
        <v>106</v>
      </c>
      <c r="D348" s="1">
        <f ca="1">INDIRECT($B$1&amp;Items!T$2&amp;$B348)</f>
        <v>0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блок-3</v>
      </c>
      <c r="J348" s="1" t="str">
        <f ca="1">IF(INDIRECT($B$1&amp;Items!O$2&amp;$B348)="",IF(H348&lt;&gt;I348,"  "&amp;I348,I348),"    "&amp;INDIRECT($B$1&amp;Items!O$2&amp;$B348))</f>
        <v xml:space="preserve">  Оплата операционных расходов - блок-3</v>
      </c>
      <c r="S348" s="1">
        <f ca="1">SUM($U348:INDIRECT(ADDRESS(ROW(),SUMIFS($1:$1,$5:$5,MAX($5:$5)))))</f>
        <v>2313901.2817222001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415955.26449730003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116382.00000000001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380804.94699999999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573407.30482029996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541215.88122899993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286135.88417560002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MAX(B$245:B348)+1</f>
        <v>107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- 3-1</v>
      </c>
      <c r="S349" s="1">
        <f ca="1">SUM($U349:INDIRECT(ADDRESS(ROW(),SUMIFS($1:$1,$5:$5,MAX($5:$5)))))</f>
        <v>54699.51749730001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54699.51749730001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MAX(B$245:B349)+1</f>
        <v>108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- 3-2</v>
      </c>
      <c r="S350" s="1">
        <f ca="1">SUM($U350:INDIRECT(ADDRESS(ROW(),SUMIFS($1:$1,$5:$5,MAX($5:$5)))))</f>
        <v>254610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254610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MAX(B$245:B350)+1</f>
        <v>109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- 3-3</v>
      </c>
      <c r="S351" s="1">
        <f ca="1">SUM($U351:INDIRECT(ADDRESS(ROW(),SUMIFS($1:$1,$5:$5,MAX($5:$5)))))</f>
        <v>132600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132600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MAX(B$245:B351)+1</f>
        <v>110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- 3-4</v>
      </c>
      <c r="S352" s="1">
        <f ca="1">SUM($U352:INDIRECT(ADDRESS(ROW(),SUMIFS($1:$1,$5:$5,MAX($5:$5)))))</f>
        <v>78460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78460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MAX(B$245:B352)+1</f>
        <v>111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- 3-5</v>
      </c>
      <c r="S353" s="1">
        <f ca="1">SUM($U353:INDIRECT(ADDRESS(ROW(),SUMIFS($1:$1,$5:$5,MAX($5:$5)))))</f>
        <v>47734.947000000007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47734.947000000007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MAX(B$245:B353)+1</f>
        <v>112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- 3-6</v>
      </c>
      <c r="S354" s="1">
        <f ca="1">SUM($U354:INDIRECT(ADDRESS(ROW(),SUMIFS($1:$1,$5:$5,MAX($5:$5)))))</f>
        <v>295602.21000000002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295602.21000000002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MAX(B$245:B354)+1</f>
        <v>113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- 3-7</v>
      </c>
      <c r="S355" s="1">
        <f ca="1">SUM($U355:INDIRECT(ADDRESS(ROW(),SUMIFS($1:$1,$5:$5,MAX($5:$5)))))</f>
        <v>155508.69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155508.69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MAX(B$245:B355)+1</f>
        <v>114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блок-3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- 3-8</v>
      </c>
      <c r="S356" s="1">
        <f ca="1">SUM($U356:INDIRECT(ADDRESS(ROW(),SUMIFS($1:$1,$5:$5,MAX($5:$5)))))</f>
        <v>90553.354000000007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90553.354000000007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MAX(B$245:B356)+1</f>
        <v>115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блок-3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- 3-9</v>
      </c>
      <c r="S357" s="1">
        <f ca="1">SUM($U357:INDIRECT(ADDRESS(ROW(),SUMIFS($1:$1,$5:$5,MAX($5:$5)))))</f>
        <v>54651.740820300001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54651.740820300001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MAX(B$245:B357)+1</f>
        <v>116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блок-3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- 3-10</v>
      </c>
      <c r="S358" s="1">
        <f ca="1">SUM($U358:INDIRECT(ADDRESS(ROW(),SUMIFS($1:$1,$5:$5,MAX($5:$5)))))</f>
        <v>342534.19122899999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342534.19122899999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MAX(B$245:B358)+1</f>
        <v>117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блок-3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- 3-11</v>
      </c>
      <c r="S359" s="1">
        <f ca="1">SUM($U359:INDIRECT(ADDRESS(ROW(),SUMIFS($1:$1,$5:$5,MAX($5:$5)))))</f>
        <v>181736.84918100003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181736.84918100003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MAX(B$245:B359)+1</f>
        <v>118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блок-3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- 3-12</v>
      </c>
      <c r="S360" s="1">
        <f ca="1">SUM($U360:INDIRECT(ADDRESS(ROW(),SUMIFS($1:$1,$5:$5,MAX($5:$5)))))</f>
        <v>104399.03499460002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104399.03499460002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MAX(B$245:B360)+1</f>
        <v>119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блок-3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- 3-13</v>
      </c>
      <c r="S361" s="1">
        <f ca="1">SUM($U361:INDIRECT(ADDRESS(ROW(),SUMIFS($1:$1,$5:$5,MAX($5:$5)))))</f>
        <v>43173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43173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MAX(B$245:B361)+1</f>
        <v>120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блок-3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- 3-14</v>
      </c>
      <c r="S362" s="1">
        <f ca="1">SUM($U362:INDIRECT(ADDRESS(ROW(),SUMIFS($1:$1,$5:$5,MAX($5:$5)))))</f>
        <v>220662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220662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MAX(B$245:B362)+1</f>
        <v>121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блок-3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- 3-15</v>
      </c>
      <c r="S363" s="1">
        <f ca="1">SUM($U363:INDIRECT(ADDRESS(ROW(),SUMIFS($1:$1,$5:$5,MAX($5:$5)))))</f>
        <v>116382.00000000001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116382.00000000001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MAX(B$245:B363)+1</f>
        <v>122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блок-3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- 3-16</v>
      </c>
      <c r="S364" s="1">
        <f ca="1">SUM($U364:INDIRECT(ADDRESS(ROW(),SUMIFS($1:$1,$5:$5,MAX($5:$5)))))</f>
        <v>90469.894000000015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90469.894000000015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MAX(B$245:B364)+1</f>
        <v>123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блок-3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- 3-17</v>
      </c>
      <c r="S365" s="1">
        <f ca="1">SUM($U365:INDIRECT(ADDRESS(ROW(),SUMIFS($1:$1,$5:$5,MAX($5:$5)))))</f>
        <v>50123.853000000003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50123.853000000003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MAX(B$245:B365)+1</f>
        <v>124</v>
      </c>
      <c r="D366" s="1">
        <f ca="1">INDIRECT($B$1&amp;Items!T$2&amp;$B366)</f>
        <v>0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блок-4</v>
      </c>
      <c r="J366" s="1" t="str">
        <f ca="1">IF(INDIRECT($B$1&amp;Items!O$2&amp;$B366)="",IF(H366&lt;&gt;I366,"  "&amp;I366,I366),"    "&amp;INDIRECT($B$1&amp;Items!O$2&amp;$B366))</f>
        <v xml:space="preserve">  Оплата операционных расходов - блок-4</v>
      </c>
      <c r="S366" s="1">
        <f ca="1">SUM($U366:INDIRECT(ADDRESS(ROW(),SUMIFS($1:$1,$5:$5,MAX($5:$5)))))</f>
        <v>1470255.4404740899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558110.8233403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421194.09784296999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354151.69949082006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136798.81980000003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MAX(B$245:B366)+1</f>
        <v>125</v>
      </c>
      <c r="D367" s="1" t="str">
        <f ca="1">INDIRECT($B$1&amp;Items!T$2&amp;$B367)</f>
        <v>CF(-)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блок-4</v>
      </c>
      <c r="J367" s="1" t="str">
        <f ca="1">IF(INDIRECT($B$1&amp;Items!O$2&amp;$B367)="",IF(H367&lt;&gt;I367,"  "&amp;I367,I367),"    "&amp;INDIRECT($B$1&amp;Items!O$2&amp;$B367))</f>
        <v xml:space="preserve">    Операционные расходы - 4-1</v>
      </c>
      <c r="S367" s="1">
        <f ca="1">SUM($U367:INDIRECT(ADDRESS(ROW(),SUMIFS($1:$1,$5:$5,MAX($5:$5)))))</f>
        <v>258784.75529999999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258784.75529999999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MAX(B$245:B367)+1</f>
        <v>126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блок-4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- 4-2</v>
      </c>
      <c r="S368" s="1">
        <f ca="1">SUM($U368:INDIRECT(ADDRESS(ROW(),SUMIFS($1:$1,$5:$5,MAX($5:$5)))))</f>
        <v>136940.70180000001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136940.70180000001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MAX(B$245:B368)+1</f>
        <v>127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блок-4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- 4-3</v>
      </c>
      <c r="S369" s="1">
        <f ca="1">SUM($U369:INDIRECT(ADDRESS(ROW(),SUMIFS($1:$1,$5:$5,MAX($5:$5)))))</f>
        <v>104303.4816406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104303.4816406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MAX(B$245:B369)+1</f>
        <v>128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блок-4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- 4-4</v>
      </c>
      <c r="S370" s="1">
        <f ca="1">SUM($U370:INDIRECT(ADDRESS(ROW(),SUMIFS($1:$1,$5:$5,MAX($5:$5)))))</f>
        <v>58081.884599700003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58081.884599700003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MAX(B$245:B370)+1</f>
        <v>129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блок-4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- 4-5</v>
      </c>
      <c r="S371" s="1">
        <f ca="1">SUM($U371:INDIRECT(ADDRESS(ROW(),SUMIFS($1:$1,$5:$5,MAX($5:$5)))))</f>
        <v>302431.49784297001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302431.49784297001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MAX(B$245:B371)+1</f>
        <v>130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блок-4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- 4-6</v>
      </c>
      <c r="S372" s="1">
        <f ca="1">SUM($U372:INDIRECT(ADDRESS(ROW(),SUMIFS($1:$1,$5:$5,MAX($5:$5)))))</f>
        <v>160478.35949082003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160478.35949082003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MAX(B$245:B372)+1</f>
        <v>131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блок-4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- 4-7</v>
      </c>
      <c r="S373" s="1">
        <f ca="1">SUM($U373:INDIRECT(ADDRESS(ROW(),SUMIFS($1:$1,$5:$5,MAX($5:$5)))))</f>
        <v>81346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81346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MAX(B$245:B373)+1</f>
        <v>132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блок-4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- 4-8</v>
      </c>
      <c r="S374" s="1">
        <f ca="1">SUM($U374:INDIRECT(ADDRESS(ROW(),SUMIFS($1:$1,$5:$5,MAX($5:$5)))))</f>
        <v>37416.6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37416.6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MAX(B$245:B374)+1</f>
        <v>133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блок-4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- 4-9</v>
      </c>
      <c r="S375" s="1">
        <f ca="1">SUM($U375:INDIRECT(ADDRESS(ROW(),SUMIFS($1:$1,$5:$5,MAX($5:$5)))))</f>
        <v>193673.34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193673.34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MAX(B$245:B375)+1</f>
        <v>134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блок-4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- 4-10</v>
      </c>
      <c r="S376" s="1">
        <f ca="1">SUM($U376:INDIRECT(ADDRESS(ROW(),SUMIFS($1:$1,$5:$5,MAX($5:$5)))))</f>
        <v>136798.81980000003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136798.81980000003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MAX(B$245:B376)+1</f>
        <v>135</v>
      </c>
      <c r="D377" s="1">
        <f ca="1">INDIRECT($B$1&amp;Items!T$2&amp;$B377)</f>
        <v>0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блок-5</v>
      </c>
      <c r="J377" s="1" t="str">
        <f ca="1">IF(INDIRECT($B$1&amp;Items!O$2&amp;$B377)="",IF(H377&lt;&gt;I377,"  "&amp;I377,I377),"    "&amp;INDIRECT($B$1&amp;Items!O$2&amp;$B377))</f>
        <v xml:space="preserve">  Оплата операционных расходов - блок-5</v>
      </c>
      <c r="S377" s="1">
        <f ca="1">SUM($U377:INDIRECT(ADDRESS(ROW(),SUMIFS($1:$1,$5:$5,MAX($5:$5)))))</f>
        <v>1180792.1204218646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162445.63187712102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460211.05078874342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191121.40000000002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139128.59929000001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227885.43846600002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MAX(B$245:B377)+1</f>
        <v>136</v>
      </c>
      <c r="D378" s="1" t="str">
        <f ca="1">INDIRECT($B$1&amp;Items!T$2&amp;$B378)</f>
        <v>CF(-)</v>
      </c>
      <c r="F378" s="1" t="str">
        <f ca="1">INDIRECT($B$1&amp;Items!P$2&amp;$B378)</f>
        <v>AA</v>
      </c>
      <c r="H378" s="13" t="str">
        <f ca="1">INDIRECT($B$1&amp;Items!M$2&amp;$B378)</f>
        <v>Оплата операционных расходов</v>
      </c>
      <c r="I378" s="13" t="str">
        <f ca="1">IF(INDIRECT($B$1&amp;Items!N$2&amp;$B378)="",H378,INDIRECT($B$1&amp;Items!N$2&amp;$B378))</f>
        <v>Оплата операционных расходов - блок-5</v>
      </c>
      <c r="J378" s="1" t="str">
        <f ca="1">IF(INDIRECT($B$1&amp;Items!O$2&amp;$B378)="",IF(H378&lt;&gt;I378,"  "&amp;I378,I378),"    "&amp;INDIRECT($B$1&amp;Items!O$2&amp;$B378))</f>
        <v xml:space="preserve">    Операционные расходы - 5-1</v>
      </c>
      <c r="S378" s="1">
        <f ca="1">SUM($U378:INDIRECT(ADDRESS(ROW(),SUMIFS($1:$1,$5:$5,MAX($5:$5)))))</f>
        <v>95247.706000000006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95247.706000000006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MAX(B$245:B378)+1</f>
        <v>137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операционных расходов</v>
      </c>
      <c r="I379" s="13" t="str">
        <f ca="1">IF(INDIRECT($B$1&amp;Items!N$2&amp;$B379)="",H379,INDIRECT($B$1&amp;Items!N$2&amp;$B379))</f>
        <v>Оплата операционных расходов - блок-5</v>
      </c>
      <c r="J379" s="1" t="str">
        <f ca="1">IF(INDIRECT($B$1&amp;Items!O$2&amp;$B379)="",IF(H379&lt;&gt;I379,"  "&amp;I379,I379),"    "&amp;INDIRECT($B$1&amp;Items!O$2&amp;$B379))</f>
        <v xml:space="preserve">    Операционные расходы - 5-2</v>
      </c>
      <c r="S379" s="1">
        <f ca="1">SUM($U379:INDIRECT(ADDRESS(ROW(),SUMIFS($1:$1,$5:$5,MAX($5:$5)))))</f>
        <v>43880.89329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43880.89329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MAX(B$245:B379)+1</f>
        <v>138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операционных расходов</v>
      </c>
      <c r="I380" s="13" t="str">
        <f ca="1">IF(INDIRECT($B$1&amp;Items!N$2&amp;$B380)="",H380,INDIRECT($B$1&amp;Items!N$2&amp;$B380))</f>
        <v>Оплата операционных расходов - блок-5</v>
      </c>
      <c r="J380" s="1" t="str">
        <f ca="1">IF(INDIRECT($B$1&amp;Items!O$2&amp;$B380)="",IF(H380&lt;&gt;I380,"  "&amp;I380,I380),"    "&amp;INDIRECT($B$1&amp;Items!O$2&amp;$B380))</f>
        <v xml:space="preserve">    Операционные расходы - 5-3</v>
      </c>
      <c r="S380" s="1">
        <f ca="1">SUM($U380:INDIRECT(ADDRESS(ROW(),SUMIFS($1:$1,$5:$5,MAX($5:$5)))))</f>
        <v>227885.43846600002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227885.43846600002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MAX(B$245:B380)+1</f>
        <v>139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операционных расходов</v>
      </c>
      <c r="I381" s="13" t="str">
        <f ca="1">IF(INDIRECT($B$1&amp;Items!N$2&amp;$B381)="",H381,INDIRECT($B$1&amp;Items!N$2&amp;$B381))</f>
        <v>Оплата операционных расходов - блок-5</v>
      </c>
      <c r="J381" s="1" t="str">
        <f ca="1">IF(INDIRECT($B$1&amp;Items!O$2&amp;$B381)="",IF(H381&lt;&gt;I381,"  "&amp;I381,I381),"    "&amp;INDIRECT($B$1&amp;Items!O$2&amp;$B381))</f>
        <v xml:space="preserve">    Операционные расходы - 5-4</v>
      </c>
      <c r="S381" s="1">
        <f ca="1">SUM($U381:INDIRECT(ADDRESS(ROW(),SUMIFS($1:$1,$5:$5,MAX($5:$5)))))</f>
        <v>160315.91878902001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160315.91878902001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MAX(B$245:B381)+1</f>
        <v>140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операционных расходов</v>
      </c>
      <c r="I382" s="13" t="str">
        <f ca="1">IF(INDIRECT($B$1&amp;Items!N$2&amp;$B382)="",H382,INDIRECT($B$1&amp;Items!N$2&amp;$B382))</f>
        <v>Оплата операционных расходов - блок-5</v>
      </c>
      <c r="J382" s="1" t="str">
        <f ca="1">IF(INDIRECT($B$1&amp;Items!O$2&amp;$B382)="",IF(H382&lt;&gt;I382,"  "&amp;I382,I382),"    "&amp;INDIRECT($B$1&amp;Items!O$2&amp;$B382))</f>
        <v xml:space="preserve">    Операционные расходы - 5-5</v>
      </c>
      <c r="S382" s="1">
        <f ca="1">SUM($U382:INDIRECT(ADDRESS(ROW(),SUMIFS($1:$1,$5:$5,MAX($5:$5)))))</f>
        <v>111163.76919940001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111163.76919940001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MAX(B$245:B382)+1</f>
        <v>141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операционных расходов</v>
      </c>
      <c r="I383" s="13" t="str">
        <f ca="1">IF(INDIRECT($B$1&amp;Items!N$2&amp;$B383)="",H383,INDIRECT($B$1&amp;Items!N$2&amp;$B383))</f>
        <v>Оплата операционных расходов - блок-5</v>
      </c>
      <c r="J383" s="1" t="str">
        <f ca="1">IF(INDIRECT($B$1&amp;Items!O$2&amp;$B383)="",IF(H383&lt;&gt;I383,"  "&amp;I383,I383),"    "&amp;INDIRECT($B$1&amp;Items!O$2&amp;$B383))</f>
        <v xml:space="preserve">    Операционные расходы - 5-6</v>
      </c>
      <c r="S383" s="1">
        <f ca="1">SUM($U383:INDIRECT(ADDRESS(ROW(),SUMIFS($1:$1,$5:$5,MAX($5:$5)))))</f>
        <v>51281.862677721008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51281.862677721008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MAX(B$245:B383)+1</f>
        <v>142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операционных расходов</v>
      </c>
      <c r="I384" s="13" t="str">
        <f ca="1">IF(INDIRECT($B$1&amp;Items!N$2&amp;$B384)="",H384,INDIRECT($B$1&amp;Items!N$2&amp;$B384))</f>
        <v>Оплата операционных расходов - блок-5</v>
      </c>
      <c r="J384" s="1" t="str">
        <f ca="1">IF(INDIRECT($B$1&amp;Items!O$2&amp;$B384)="",IF(H384&lt;&gt;I384,"  "&amp;I384,I384),"    "&amp;INDIRECT($B$1&amp;Items!O$2&amp;$B384))</f>
        <v xml:space="preserve">    Операционные расходы - 5-7</v>
      </c>
      <c r="S384" s="1">
        <f ca="1">SUM($U384:INDIRECT(ADDRESS(ROW(),SUMIFS($1:$1,$5:$5,MAX($5:$5)))))</f>
        <v>267054.86999972345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267054.86999972345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1:57" x14ac:dyDescent="0.3">
      <c r="B385" s="1">
        <f>MAX(B$245:B384)+1</f>
        <v>143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операционных расходов</v>
      </c>
      <c r="I385" s="13" t="str">
        <f ca="1">IF(INDIRECT($B$1&amp;Items!N$2&amp;$B385)="",H385,INDIRECT($B$1&amp;Items!N$2&amp;$B385))</f>
        <v>Оплата операционных расходов - блок-5</v>
      </c>
      <c r="J385" s="1" t="str">
        <f ca="1">IF(INDIRECT($B$1&amp;Items!O$2&amp;$B385)="",IF(H385&lt;&gt;I385,"  "&amp;I385,I385),"    "&amp;INDIRECT($B$1&amp;Items!O$2&amp;$B385))</f>
        <v xml:space="preserve">    Операционные расходы - 5-8</v>
      </c>
      <c r="S385" s="1">
        <f ca="1">SUM($U385:INDIRECT(ADDRESS(ROW(),SUMIFS($1:$1,$5:$5,MAX($5:$5)))))</f>
        <v>121288.20000000001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121288.20000000001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1:57" x14ac:dyDescent="0.3">
      <c r="B386" s="1">
        <f>MAX(B$245:B385)+1</f>
        <v>144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операционных расходов</v>
      </c>
      <c r="I386" s="13" t="str">
        <f ca="1">IF(INDIRECT($B$1&amp;Items!N$2&amp;$B386)="",H386,INDIRECT($B$1&amp;Items!N$2&amp;$B386))</f>
        <v>Оплата операционных расходов - блок-5</v>
      </c>
      <c r="J386" s="1" t="str">
        <f ca="1">IF(INDIRECT($B$1&amp;Items!O$2&amp;$B386)="",IF(H386&lt;&gt;I386,"  "&amp;I386,I386),"    "&amp;INDIRECT($B$1&amp;Items!O$2&amp;$B386))</f>
        <v xml:space="preserve">    Операционные расходы - 5-9</v>
      </c>
      <c r="S386" s="1">
        <f ca="1">SUM($U386:INDIRECT(ADDRESS(ROW(),SUMIFS($1:$1,$5:$5,MAX($5:$5)))))</f>
        <v>69833.2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69833.2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1:57" x14ac:dyDescent="0.3">
      <c r="B387" s="1">
        <f>MAX(B$245:B386)+1</f>
        <v>145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операционных расходов</v>
      </c>
      <c r="I387" s="13" t="str">
        <f ca="1">IF(INDIRECT($B$1&amp;Items!N$2&amp;$B387)="",H387,INDIRECT($B$1&amp;Items!N$2&amp;$B387))</f>
        <v>Оплата операционных расходов - блок-5</v>
      </c>
      <c r="J387" s="1" t="str">
        <f ca="1">IF(INDIRECT($B$1&amp;Items!O$2&amp;$B387)="",IF(H387&lt;&gt;I387,"  "&amp;I387,I387),"    "&amp;INDIRECT($B$1&amp;Items!O$2&amp;$B387))</f>
        <v xml:space="preserve">    Операционные расходы - 5-10</v>
      </c>
      <c r="S387" s="1">
        <f ca="1">SUM($U387:INDIRECT(ADDRESS(ROW(),SUMIFS($1:$1,$5:$5,MAX($5:$5)))))</f>
        <v>32840.262000000002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32840.262000000002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1:57" ht="4.9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3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</row>
    <row r="389" spans="1:57" x14ac:dyDescent="0.3">
      <c r="B389" s="1">
        <f>MAX(B$245:B388)+1</f>
        <v>146</v>
      </c>
      <c r="D389" s="1" t="str">
        <f ca="1">INDIRECT($B$1&amp;Items!T$2&amp;$B389)</f>
        <v>CF</v>
      </c>
      <c r="F389" s="1">
        <f ca="1">INDIRECT($B$1&amp;Items!P$2&amp;$B389)</f>
        <v>0</v>
      </c>
      <c r="H389" s="13" t="str">
        <f ca="1">INDIRECT($B$1&amp;Items!M$2&amp;$B389)</f>
        <v>Операционный денежный поток</v>
      </c>
      <c r="I389" s="13" t="str">
        <f ca="1">IF(INDIRECT($B$1&amp;Items!N$2&amp;$B389)="",H389,INDIRECT($B$1&amp;Items!N$2&amp;$B389))</f>
        <v>Операционный денежный поток</v>
      </c>
      <c r="J389" s="1" t="str">
        <f ca="1">IF(INDIRECT($B$1&amp;Items!O$2&amp;$B389)="",IF(H389&lt;&gt;I389,"  "&amp;I389,I389),"    "&amp;INDIRECT($B$1&amp;Items!O$2&amp;$B389))</f>
        <v>Операционный денежный поток</v>
      </c>
      <c r="S389" s="1">
        <f ca="1">SUM($U389:INDIRECT(ADDRESS(ROW(),SUMIFS($1:$1,$5:$5,MAX($5:$5)))))</f>
        <v>26651238.02494717</v>
      </c>
      <c r="V389" s="1">
        <f ca="1">SUMIFS(V$247:V388,$D$247:$D388,Items!$T$11)-SUMIFS(V$247:V388,$D$247:$D388,Items!$T$19)</f>
        <v>-8276983.9443942001</v>
      </c>
      <c r="W389" s="1">
        <f ca="1">SUMIFS(W$247:W388,$D$247:$D388,Items!$T$11)-SUMIFS(W$247:W388,$D$247:$D388,Items!$T$19)</f>
        <v>-8506278.4276991375</v>
      </c>
      <c r="X389" s="1">
        <f ca="1">SUMIFS(X$247:X388,$D$247:$D388,Items!$T$11)-SUMIFS(X$247:X388,$D$247:$D388,Items!$T$19)</f>
        <v>-9049064.2971153185</v>
      </c>
      <c r="Y389" s="1">
        <f ca="1">SUMIFS(Y$247:Y388,$D$247:$D388,Items!$T$11)-SUMIFS(Y$247:Y388,$D$247:$D388,Items!$T$19)</f>
        <v>-6163376.9004803132</v>
      </c>
      <c r="Z389" s="1">
        <f ca="1">SUMIFS(Z$247:Z388,$D$247:$D388,Items!$T$11)-SUMIFS(Z$247:Z388,$D$247:$D388,Items!$T$19)</f>
        <v>22765170.42307166</v>
      </c>
      <c r="AA389" s="1">
        <f ca="1">SUMIFS(AA$247:AA388,$D$247:$D388,Items!$T$11)-SUMIFS(AA$247:AA388,$D$247:$D388,Items!$T$19)</f>
        <v>22442014.326825377</v>
      </c>
      <c r="AB389" s="1">
        <f ca="1">SUMIFS(AB$247:AB388,$D$247:$D388,Items!$T$11)-SUMIFS(AB$247:AB388,$D$247:$D388,Items!$T$19)</f>
        <v>14310295.777639104</v>
      </c>
      <c r="AC389" s="1">
        <f ca="1">SUMIFS(AC$247:AC388,$D$247:$D388,Items!$T$11)-SUMIFS(AC$247:AC388,$D$247:$D388,Items!$T$19)</f>
        <v>-870538.9328999999</v>
      </c>
      <c r="AD389" s="1">
        <f ca="1">SUMIFS(AD$247:AD388,$D$247:$D388,Items!$T$11)-SUMIFS(AD$247:AD388,$D$247:$D388,Items!$T$19)</f>
        <v>0</v>
      </c>
      <c r="AE389" s="1">
        <f ca="1">SUMIFS(AE$247:AE388,$D$247:$D388,Items!$T$11)-SUMIFS(AE$247:AE388,$D$247:$D388,Items!$T$19)</f>
        <v>0</v>
      </c>
      <c r="AF389" s="1">
        <f ca="1">SUMIFS(AF$247:AF388,$D$247:$D388,Items!$T$11)-SUMIFS(AF$247:AF388,$D$247:$D388,Items!$T$19)</f>
        <v>0</v>
      </c>
      <c r="AG389" s="1">
        <f ca="1">SUMIFS(AG$247:AG388,$D$247:$D388,Items!$T$11)-SUMIFS(AG$247:AG388,$D$247:$D388,Items!$T$19)</f>
        <v>0</v>
      </c>
      <c r="AH389" s="1">
        <f ca="1">SUMIFS(AH$247:AH388,$D$247:$D388,Items!$T$11)-SUMIFS(AH$247:AH388,$D$247:$D388,Items!$T$19)</f>
        <v>0</v>
      </c>
      <c r="AI389" s="1">
        <f ca="1">SUMIFS(AI$247:AI388,$D$247:$D388,Items!$T$11)-SUMIFS(AI$247:AI388,$D$247:$D388,Items!$T$19)</f>
        <v>0</v>
      </c>
      <c r="AJ389" s="1">
        <f ca="1">SUMIFS(AJ$247:AJ388,$D$247:$D388,Items!$T$11)-SUMIFS(AJ$247:AJ388,$D$247:$D388,Items!$T$19)</f>
        <v>0</v>
      </c>
      <c r="AK389" s="1">
        <f ca="1">SUMIFS(AK$247:AK388,$D$247:$D388,Items!$T$11)-SUMIFS(AK$247:AK388,$D$247:$D388,Items!$T$19)</f>
        <v>0</v>
      </c>
      <c r="AL389" s="1">
        <f ca="1">SUMIFS(AL$247:AL388,$D$247:$D388,Items!$T$11)-SUMIFS(AL$247:AL388,$D$247:$D388,Items!$T$19)</f>
        <v>0</v>
      </c>
      <c r="AM389" s="1">
        <f ca="1">SUMIFS(AM$247:AM388,$D$247:$D388,Items!$T$11)-SUMIFS(AM$247:AM388,$D$247:$D388,Items!$T$19)</f>
        <v>0</v>
      </c>
      <c r="AN389" s="1">
        <f ca="1">SUMIFS(AN$247:AN388,$D$247:$D388,Items!$T$11)-SUMIFS(AN$247:AN388,$D$247:$D388,Items!$T$19)</f>
        <v>0</v>
      </c>
      <c r="AO389" s="1">
        <f ca="1">SUMIFS(AO$247:AO388,$D$247:$D388,Items!$T$11)-SUMIFS(AO$247:AO388,$D$247:$D388,Items!$T$19)</f>
        <v>0</v>
      </c>
      <c r="AP389" s="1">
        <f ca="1">SUMIFS(AP$247:AP388,$D$247:$D388,Items!$T$11)-SUMIFS(AP$247:AP388,$D$247:$D388,Items!$T$19)</f>
        <v>0</v>
      </c>
      <c r="AQ389" s="1">
        <f ca="1">SUMIFS(AQ$247:AQ388,$D$247:$D388,Items!$T$11)-SUMIFS(AQ$247:AQ388,$D$247:$D388,Items!$T$19)</f>
        <v>0</v>
      </c>
      <c r="AR389" s="1">
        <f ca="1">SUMIFS(AR$247:AR388,$D$247:$D388,Items!$T$11)-SUMIFS(AR$247:AR388,$D$247:$D388,Items!$T$19)</f>
        <v>0</v>
      </c>
      <c r="AS389" s="1">
        <f ca="1">SUMIFS(AS$247:AS388,$D$247:$D388,Items!$T$11)-SUMIFS(AS$247:AS388,$D$247:$D388,Items!$T$19)</f>
        <v>0</v>
      </c>
      <c r="AT389" s="1">
        <f ca="1">SUMIFS(AT$247:AT388,$D$247:$D388,Items!$T$11)-SUMIFS(AT$247:AT388,$D$247:$D388,Items!$T$19)</f>
        <v>0</v>
      </c>
      <c r="AU389" s="1">
        <f ca="1">SUMIFS(AU$247:AU388,$D$247:$D388,Items!$T$11)-SUMIFS(AU$247:AU388,$D$247:$D388,Items!$T$19)</f>
        <v>0</v>
      </c>
      <c r="AV389" s="1">
        <f ca="1">SUMIFS(AV$247:AV388,$D$247:$D388,Items!$T$11)-SUMIFS(AV$247:AV388,$D$247:$D388,Items!$T$19)</f>
        <v>0</v>
      </c>
      <c r="AW389" s="1">
        <f ca="1">SUMIFS(AW$247:AW388,$D$247:$D388,Items!$T$11)-SUMIFS(AW$247:AW388,$D$247:$D388,Items!$T$19)</f>
        <v>0</v>
      </c>
      <c r="AX389" s="1">
        <f ca="1">SUMIFS(AX$247:AX388,$D$247:$D388,Items!$T$11)-SUMIFS(AX$247:AX388,$D$247:$D388,Items!$T$19)</f>
        <v>0</v>
      </c>
      <c r="AY389" s="1">
        <f ca="1">SUMIFS(AY$247:AY388,$D$247:$D388,Items!$T$11)-SUMIFS(AY$247:AY388,$D$247:$D388,Items!$T$19)</f>
        <v>0</v>
      </c>
      <c r="AZ389" s="1">
        <f ca="1">SUMIFS(AZ$247:AZ388,$D$247:$D388,Items!$T$11)-SUMIFS(AZ$247:AZ388,$D$247:$D388,Items!$T$19)</f>
        <v>0</v>
      </c>
      <c r="BA389" s="1">
        <f ca="1">SUMIFS(BA$247:BA388,$D$247:$D388,Items!$T$11)-SUMIFS(BA$247:BA388,$D$247:$D388,Items!$T$19)</f>
        <v>0</v>
      </c>
      <c r="BB389" s="1">
        <f ca="1">SUMIFS(BB$247:BB388,$D$247:$D388,Items!$T$11)-SUMIFS(BB$247:BB388,$D$247:$D388,Items!$T$19)</f>
        <v>0</v>
      </c>
      <c r="BC389" s="1">
        <f ca="1">SUMIFS(BC$247:BC388,$D$247:$D388,Items!$T$11)-SUMIFS(BC$247:BC388,$D$247:$D388,Items!$T$19)</f>
        <v>0</v>
      </c>
      <c r="BD389" s="1">
        <f ca="1">SUMIFS(BD$247:BD388,$D$247:$D388,Items!$T$11)-SUMIFS(BD$247:BD388,$D$247:$D388,Items!$T$19)</f>
        <v>0</v>
      </c>
      <c r="BE389" s="1">
        <f ca="1">SUMIFS(BE$247:BE388,$D$247:$D388,Items!$T$11)-SUMIFS(BE$247:BE388,$D$247:$D388,Items!$T$19)</f>
        <v>0</v>
      </c>
    </row>
    <row r="390" spans="1:57" ht="4.9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3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</row>
    <row r="391" spans="1:57" x14ac:dyDescent="0.3">
      <c r="B391" s="1">
        <f>MAX(B$245:B390)+1</f>
        <v>147</v>
      </c>
      <c r="D391" s="1">
        <f ca="1">INDIRECT($B$1&amp;Items!T$2&amp;$B391)</f>
        <v>0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Оплата капзатрат</v>
      </c>
      <c r="J391" s="1" t="str">
        <f ca="1">IF(INDIRECT($B$1&amp;Items!O$2&amp;$B391)="",IF(H391&lt;&gt;I391,"  "&amp;I391,I391),"    "&amp;INDIRECT($B$1&amp;Items!O$2&amp;$B391))</f>
        <v>Оплата капзатрат</v>
      </c>
      <c r="S391" s="1">
        <f ca="1">SUM($U391:INDIRECT(ADDRESS(ROW(),SUMIFS($1:$1,$5:$5,MAX($5:$5)))))</f>
        <v>54221966.335126244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1672000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40536631.436172768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12013334.898953473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1:57" x14ac:dyDescent="0.3">
      <c r="B392" s="1">
        <f>MAX(B$245:B391)+1</f>
        <v>148</v>
      </c>
      <c r="D392" s="1">
        <f ca="1">INDIRECT($B$1&amp;Items!T$2&amp;$B392)</f>
        <v>0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- 1</v>
      </c>
      <c r="J392" s="1" t="str">
        <f ca="1">IF(INDIRECT($B$1&amp;Items!O$2&amp;$B392)="",IF(H392&lt;&gt;I392,"  "&amp;I392,I392),"    "&amp;INDIRECT($B$1&amp;Items!O$2&amp;$B392))</f>
        <v xml:space="preserve">  Основные средства - тип - 1</v>
      </c>
      <c r="S392" s="1">
        <f ca="1">SUM($U392:INDIRECT(ADDRESS(ROW(),SUMIFS($1:$1,$5:$5,MAX($5:$5)))))</f>
        <v>19641256.262499999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1672000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17969256.262499999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1:57" x14ac:dyDescent="0.3">
      <c r="B393" s="1">
        <f>MAX(B$245:B392)+1</f>
        <v>149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  Капзатраты - тип - 1 - 1</v>
      </c>
      <c r="S393" s="1">
        <f ca="1">SUM($U393:INDIRECT(ADDRESS(ROW(),SUMIFS($1:$1,$5:$5,MAX($5:$5)))))</f>
        <v>1672000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1672000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1:57" x14ac:dyDescent="0.3">
      <c r="B394" s="1">
        <f>MAX(B$245:B393)+1</f>
        <v>150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- 1</v>
      </c>
      <c r="J394" s="1" t="str">
        <f ca="1">IF(INDIRECT($B$1&amp;Items!O$2&amp;$B394)="",IF(H394&lt;&gt;I394,"  "&amp;I394,I394),"    "&amp;INDIRECT($B$1&amp;Items!O$2&amp;$B394))</f>
        <v xml:space="preserve">    Капзатраты - тип - 1 - 2</v>
      </c>
      <c r="S394" s="1">
        <f ca="1">SUM($U394:INDIRECT(ADDRESS(ROW(),SUMIFS($1:$1,$5:$5,MAX($5:$5)))))</f>
        <v>5218000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5218000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1:57" x14ac:dyDescent="0.3">
      <c r="B395" s="1">
        <f>MAX(B$245:B394)+1</f>
        <v>151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- 1</v>
      </c>
      <c r="J395" s="1" t="str">
        <f ca="1">IF(INDIRECT($B$1&amp;Items!O$2&amp;$B395)="",IF(H395&lt;&gt;I395,"  "&amp;I395,I395),"    "&amp;INDIRECT($B$1&amp;Items!O$2&amp;$B395))</f>
        <v xml:space="preserve">    Капзатраты - тип - 1 - 3</v>
      </c>
      <c r="S395" s="1">
        <f ca="1">SUM($U395:INDIRECT(ADDRESS(ROW(),SUMIFS($1:$1,$5:$5,MAX($5:$5)))))</f>
        <v>578325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578325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1:57" x14ac:dyDescent="0.3">
      <c r="B396" s="1">
        <f>MAX(B$245:B395)+1</f>
        <v>152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- 1</v>
      </c>
      <c r="J396" s="1" t="str">
        <f ca="1">IF(INDIRECT($B$1&amp;Items!O$2&amp;$B396)="",IF(H396&lt;&gt;I396,"  "&amp;I396,I396),"    "&amp;INDIRECT($B$1&amp;Items!O$2&amp;$B396))</f>
        <v xml:space="preserve">    Капзатраты - тип - 1 - 4</v>
      </c>
      <c r="S396" s="1">
        <f ca="1">SUM($U396:INDIRECT(ADDRESS(ROW(),SUMIFS($1:$1,$5:$5,MAX($5:$5)))))</f>
        <v>872100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872100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1:57" x14ac:dyDescent="0.3">
      <c r="B397" s="1">
        <f>MAX(B$245:B396)+1</f>
        <v>153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- 1</v>
      </c>
      <c r="J397" s="1" t="str">
        <f ca="1">IF(INDIRECT($B$1&amp;Items!O$2&amp;$B397)="",IF(H397&lt;&gt;I397,"  "&amp;I397,I397),"    "&amp;INDIRECT($B$1&amp;Items!O$2&amp;$B397))</f>
        <v xml:space="preserve">    Капзатраты - тип - 1 - 5</v>
      </c>
      <c r="S397" s="1">
        <f ca="1">SUM($U397:INDIRECT(ADDRESS(ROW(),SUMIFS($1:$1,$5:$5,MAX($5:$5)))))</f>
        <v>1504800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1504800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1:57" x14ac:dyDescent="0.3">
      <c r="B398" s="1">
        <f>MAX(B$245:B397)+1</f>
        <v>154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- 1</v>
      </c>
      <c r="J398" s="1" t="str">
        <f ca="1">IF(INDIRECT($B$1&amp;Items!O$2&amp;$B398)="",IF(H398&lt;&gt;I398,"  "&amp;I398,I398),"    "&amp;INDIRECT($B$1&amp;Items!O$2&amp;$B398))</f>
        <v xml:space="preserve">    Капзатраты - тип - 1 - 6</v>
      </c>
      <c r="S398" s="1">
        <f ca="1">SUM($U398:INDIRECT(ADDRESS(ROW(),SUMIFS($1:$1,$5:$5,MAX($5:$5)))))</f>
        <v>3496060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3496060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1:57" x14ac:dyDescent="0.3">
      <c r="B399" s="1">
        <f>MAX(B$245:B398)+1</f>
        <v>155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- 1</v>
      </c>
      <c r="J399" s="1" t="str">
        <f ca="1">IF(INDIRECT($B$1&amp;Items!O$2&amp;$B399)="",IF(H399&lt;&gt;I399,"  "&amp;I399,I399),"    "&amp;INDIRECT($B$1&amp;Items!O$2&amp;$B399))</f>
        <v xml:space="preserve">    Капзатраты - тип - 1 - 7</v>
      </c>
      <c r="S399" s="1">
        <f ca="1">SUM($U399:INDIRECT(ADDRESS(ROW(),SUMIFS($1:$1,$5:$5,MAX($5:$5)))))</f>
        <v>722906.25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722906.25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1:57" x14ac:dyDescent="0.3">
      <c r="B400" s="1">
        <f>MAX(B$245:B399)+1</f>
        <v>156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- 1</v>
      </c>
      <c r="J400" s="1" t="str">
        <f ca="1">IF(INDIRECT($B$1&amp;Items!O$2&amp;$B400)="",IF(H400&lt;&gt;I400,"  "&amp;I400,I400),"    "&amp;INDIRECT($B$1&amp;Items!O$2&amp;$B400))</f>
        <v xml:space="preserve">    Капзатраты - тип - 1 - 8</v>
      </c>
      <c r="S400" s="1">
        <f ca="1">SUM($U400:INDIRECT(ADDRESS(ROW(),SUMIFS($1:$1,$5:$5,MAX($5:$5)))))</f>
        <v>976752.00000000012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976752.00000000012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MAX(B$245:B400)+1</f>
        <v>157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- 1</v>
      </c>
      <c r="J401" s="1" t="str">
        <f ca="1">IF(INDIRECT($B$1&amp;Items!O$2&amp;$B401)="",IF(H401&lt;&gt;I401,"  "&amp;I401,I401),"    "&amp;INDIRECT($B$1&amp;Items!O$2&amp;$B401))</f>
        <v xml:space="preserve">    Капзатраты - тип - 1 - 9</v>
      </c>
      <c r="S401" s="1">
        <f ca="1">SUM($U401:INDIRECT(ADDRESS(ROW(),SUMIFS($1:$1,$5:$5,MAX($5:$5)))))</f>
        <v>1354320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1354320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MAX(B$245:B401)+1</f>
        <v>158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- 1</v>
      </c>
      <c r="J402" s="1" t="str">
        <f ca="1">IF(INDIRECT($B$1&amp;Items!O$2&amp;$B402)="",IF(H402&lt;&gt;I402,"  "&amp;I402,I402),"    "&amp;INDIRECT($B$1&amp;Items!O$2&amp;$B402))</f>
        <v xml:space="preserve">    Капзатраты - тип - 1 - 10</v>
      </c>
      <c r="S402" s="1">
        <f ca="1">SUM($U402:INDIRECT(ADDRESS(ROW(),SUMIFS($1:$1,$5:$5,MAX($5:$5)))))</f>
        <v>2342360.2000000002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2342360.2000000002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MAX(B$245:B402)+1</f>
        <v>159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- 1</v>
      </c>
      <c r="J403" s="1" t="str">
        <f ca="1">IF(INDIRECT($B$1&amp;Items!O$2&amp;$B403)="",IF(H403&lt;&gt;I403,"  "&amp;I403,I403),"    "&amp;INDIRECT($B$1&amp;Items!O$2&amp;$B403))</f>
        <v xml:space="preserve">    Капзатраты - тип - 1 - 11</v>
      </c>
      <c r="S403" s="1">
        <f ca="1">SUM($U403:INDIRECT(ADDRESS(ROW(),SUMIFS($1:$1,$5:$5,MAX($5:$5)))))</f>
        <v>903632.8125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903632.8125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MAX(B$245:B403)+1</f>
        <v>160</v>
      </c>
      <c r="D404" s="1">
        <f ca="1">INDIRECT($B$1&amp;Items!T$2&amp;$B404)</f>
        <v>0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- 2</v>
      </c>
      <c r="J404" s="1" t="str">
        <f ca="1">IF(INDIRECT($B$1&amp;Items!O$2&amp;$B404)="",IF(H404&lt;&gt;I404,"  "&amp;I404,I404),"    "&amp;INDIRECT($B$1&amp;Items!O$2&amp;$B404))</f>
        <v xml:space="preserve">  Основные средства - тип - 2</v>
      </c>
      <c r="S404" s="1">
        <f ca="1">SUM($U404:INDIRECT(ADDRESS(ROW(),SUMIFS($1:$1,$5:$5,MAX($5:$5)))))</f>
        <v>12156986.775592251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12156986.775592251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MAX(B$245:B404)+1</f>
        <v>161</v>
      </c>
      <c r="D405" s="1" t="str">
        <f ca="1">INDIRECT($B$1&amp;Items!T$2&amp;$B405)</f>
        <v>CF(-)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- 2</v>
      </c>
      <c r="J405" s="1" t="str">
        <f ca="1">IF(INDIRECT($B$1&amp;Items!O$2&amp;$B405)="",IF(H405&lt;&gt;I405,"  "&amp;I405,I405),"    "&amp;INDIRECT($B$1&amp;Items!O$2&amp;$B405))</f>
        <v xml:space="preserve">    Капзатраты - тип - 2 - 1</v>
      </c>
      <c r="S405" s="1">
        <f ca="1">SUM($U405:INDIRECT(ADDRESS(ROW(),SUMIFS($1:$1,$5:$5,MAX($5:$5)))))</f>
        <v>1093962.2400000002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1093962.2400000002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MAX(B$245:B405)+1</f>
        <v>162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- 2</v>
      </c>
      <c r="J406" s="1" t="str">
        <f ca="1">IF(INDIRECT($B$1&amp;Items!O$2&amp;$B406)="",IF(H406&lt;&gt;I406,"  "&amp;I406,I406),"    "&amp;INDIRECT($B$1&amp;Items!O$2&amp;$B406))</f>
        <v xml:space="preserve">    Капзатраты - тип - 2 - 2</v>
      </c>
      <c r="S406" s="1">
        <f ca="1">SUM($U406:INDIRECT(ADDRESS(ROW(),SUMIFS($1:$1,$5:$5,MAX($5:$5)))))</f>
        <v>1218888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1218888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MAX(B$245:B406)+1</f>
        <v>163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- 2</v>
      </c>
      <c r="J407" s="1" t="str">
        <f ca="1">IF(INDIRECT($B$1&amp;Items!O$2&amp;$B407)="",IF(H407&lt;&gt;I407,"  "&amp;I407,I407),"    "&amp;INDIRECT($B$1&amp;Items!O$2&amp;$B407))</f>
        <v xml:space="preserve">    Капзатраты - тип - 2 - 3</v>
      </c>
      <c r="S407" s="1">
        <f ca="1">SUM($U407:INDIRECT(ADDRESS(ROW(),SUMIFS($1:$1,$5:$5,MAX($5:$5)))))</f>
        <v>1569381.3340000003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1569381.3340000003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MAX(B$245:B407)+1</f>
        <v>164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- 2</v>
      </c>
      <c r="J408" s="1" t="str">
        <f ca="1">IF(INDIRECT($B$1&amp;Items!O$2&amp;$B408)="",IF(H408&lt;&gt;I408,"  "&amp;I408,I408),"    "&amp;INDIRECT($B$1&amp;Items!O$2&amp;$B408))</f>
        <v xml:space="preserve">    Капзатраты - тип - 2 - 4</v>
      </c>
      <c r="S408" s="1">
        <f ca="1">SUM($U408:INDIRECT(ADDRESS(ROW(),SUMIFS($1:$1,$5:$5,MAX($5:$5)))))</f>
        <v>1129541.015625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1129541.015625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MAX(B$245:B408)+1</f>
        <v>165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- 2</v>
      </c>
      <c r="J409" s="1" t="str">
        <f ca="1">IF(INDIRECT($B$1&amp;Items!O$2&amp;$B409)="",IF(H409&lt;&gt;I409,"  "&amp;I409,I409),"    "&amp;INDIRECT($B$1&amp;Items!O$2&amp;$B409))</f>
        <v xml:space="preserve">    Капзатраты - тип - 2 - 5</v>
      </c>
      <c r="S409" s="1">
        <f ca="1">SUM($U409:INDIRECT(ADDRESS(ROW(),SUMIFS($1:$1,$5:$5,MAX($5:$5)))))</f>
        <v>1225237.7088000004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1225237.7088000004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MAX(B$245:B409)+1</f>
        <v>166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- 2</v>
      </c>
      <c r="J410" s="1" t="str">
        <f ca="1">IF(INDIRECT($B$1&amp;Items!O$2&amp;$B410)="",IF(H410&lt;&gt;I410,"  "&amp;I410,I410),"    "&amp;INDIRECT($B$1&amp;Items!O$2&amp;$B410))</f>
        <v xml:space="preserve">    Капзатраты - тип - 2 - 6</v>
      </c>
      <c r="S410" s="1">
        <f ca="1">SUM($U410:INDIRECT(ADDRESS(ROW(),SUMIFS($1:$1,$5:$5,MAX($5:$5)))))</f>
        <v>1096999.2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1096999.2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MAX(B$245:B410)+1</f>
        <v>167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- 2</v>
      </c>
      <c r="J411" s="1" t="str">
        <f ca="1">IF(INDIRECT($B$1&amp;Items!O$2&amp;$B411)="",IF(H411&lt;&gt;I411,"  "&amp;I411,I411),"    "&amp;INDIRECT($B$1&amp;Items!O$2&amp;$B411))</f>
        <v xml:space="preserve">    Капзатраты - тип - 2 - 7</v>
      </c>
      <c r="S411" s="1">
        <f ca="1">SUM($U411:INDIRECT(ADDRESS(ROW(),SUMIFS($1:$1,$5:$5,MAX($5:$5)))))</f>
        <v>1051485.4937800001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1051485.4937800001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MAX(B$245:B411)+1</f>
        <v>168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- 2</v>
      </c>
      <c r="J412" s="1" t="str">
        <f ca="1">IF(INDIRECT($B$1&amp;Items!O$2&amp;$B412)="",IF(H412&lt;&gt;I412,"  "&amp;I412,I412),"    "&amp;INDIRECT($B$1&amp;Items!O$2&amp;$B412))</f>
        <v xml:space="preserve">    Капзатраты - тип - 2 - 8</v>
      </c>
      <c r="S412" s="1">
        <f ca="1">SUM($U412:INDIRECT(ADDRESS(ROW(),SUMIFS($1:$1,$5:$5,MAX($5:$5)))))</f>
        <v>1411926.26953125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1411926.26953125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MAX(B$245:B412)+1</f>
        <v>169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- 2</v>
      </c>
      <c r="J413" s="1" t="str">
        <f ca="1">IF(INDIRECT($B$1&amp;Items!O$2&amp;$B413)="",IF(H413&lt;&gt;I413,"  "&amp;I413,I413),"    "&amp;INDIRECT($B$1&amp;Items!O$2&amp;$B413))</f>
        <v xml:space="preserve">    Капзатраты - тип - 2 - 9</v>
      </c>
      <c r="S413" s="1">
        <f ca="1">SUM($U413:INDIRECT(ADDRESS(ROW(),SUMIFS($1:$1,$5:$5,MAX($5:$5)))))</f>
        <v>1372266.2338560005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1372266.2338560005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MAX(B$245:B413)+1</f>
        <v>170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- 2</v>
      </c>
      <c r="J414" s="1" t="str">
        <f ca="1">IF(INDIRECT($B$1&amp;Items!O$2&amp;$B414)="",IF(H414&lt;&gt;I414,"  "&amp;I414,I414),"    "&amp;INDIRECT($B$1&amp;Items!O$2&amp;$B414))</f>
        <v xml:space="preserve">    Капзатраты - тип - 2 - 10</v>
      </c>
      <c r="S414" s="1">
        <f ca="1">SUM($U414:INDIRECT(ADDRESS(ROW(),SUMIFS($1:$1,$5:$5,MAX($5:$5)))))</f>
        <v>987299.28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987299.28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MAX(B$245:B414)+1</f>
        <v>171</v>
      </c>
      <c r="D415" s="1">
        <f ca="1">INDIRECT($B$1&amp;Items!T$2&amp;$B415)</f>
        <v>0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- 3</v>
      </c>
      <c r="J415" s="1" t="str">
        <f ca="1">IF(INDIRECT($B$1&amp;Items!O$2&amp;$B415)="",IF(H415&lt;&gt;I415,"  "&amp;I415,I415),"    "&amp;INDIRECT($B$1&amp;Items!O$2&amp;$B415))</f>
        <v xml:space="preserve">  Основные средства - тип - 3</v>
      </c>
      <c r="S415" s="1">
        <f ca="1">SUM($U415:INDIRECT(ADDRESS(ROW(),SUMIFS($1:$1,$5:$5,MAX($5:$5)))))</f>
        <v>22423723.297033995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10410388.398080524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12013334.898953473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MAX(B$245:B415)+1</f>
        <v>172</v>
      </c>
      <c r="D416" s="1" t="str">
        <f ca="1">INDIRECT($B$1&amp;Items!T$2&amp;$B416)</f>
        <v>CF(-)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  Капзатраты - тип - 3 - 1</v>
      </c>
      <c r="S416" s="1">
        <f ca="1">SUM($U416:INDIRECT(ADDRESS(ROW(),SUMIFS($1:$1,$5:$5,MAX($5:$5)))))</f>
        <v>704495.28083260008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704495.28083260008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MAX(B$245:B416)+1</f>
        <v>173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- 3 - 2</v>
      </c>
      <c r="S417" s="1">
        <f ca="1">SUM($U417:INDIRECT(ADDRESS(ROW(),SUMIFS($1:$1,$5:$5,MAX($5:$5)))))</f>
        <v>1764907.8369140625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1764907.8369140625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MAX(B$245:B417)+1</f>
        <v>174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- 3 - 3</v>
      </c>
      <c r="S418" s="1">
        <f ca="1">SUM($U418:INDIRECT(ADDRESS(ROW(),SUMIFS($1:$1,$5:$5,MAX($5:$5)))))</f>
        <v>1536938.1819187207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1536938.1819187207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MAX(B$245:B418)+1</f>
        <v>175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- 3 - 4</v>
      </c>
      <c r="S419" s="1">
        <f ca="1">SUM($U419:INDIRECT(ADDRESS(ROW(),SUMIFS($1:$1,$5:$5,MAX($5:$5)))))</f>
        <v>888569.35200000007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888569.35200000007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MAX(B$245:B419)+1</f>
        <v>176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- 3 - 5</v>
      </c>
      <c r="S420" s="1">
        <f ca="1">SUM($U420:INDIRECT(ADDRESS(ROW(),SUMIFS($1:$1,$5:$5,MAX($5:$5)))))</f>
        <v>472011.83815784211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472011.83815784211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MAX(B$245:B420)+1</f>
        <v>177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- 3 - 6</v>
      </c>
      <c r="S421" s="1">
        <f ca="1">SUM($U421:INDIRECT(ADDRESS(ROW(),SUMIFS($1:$1,$5:$5,MAX($5:$5)))))</f>
        <v>2206134.7961425781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2206134.7961425781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MAX(B$245:B421)+1</f>
        <v>178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- 3 - 7</v>
      </c>
      <c r="S422" s="1">
        <f ca="1">SUM($U422:INDIRECT(ADDRESS(ROW(),SUMIFS($1:$1,$5:$5,MAX($5:$5)))))</f>
        <v>1721370.7637489673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1721370.7637489673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MAX(B$245:B422)+1</f>
        <v>179</v>
      </c>
      <c r="D423" s="1" t="str">
        <f ca="1">INDIRECT($B$1&amp;Items!T$2&amp;$B423)</f>
        <v>CF(-)</v>
      </c>
      <c r="F423" s="1" t="str">
        <f ca="1">INDIRECT($B$1&amp;Items!P$2&amp;$B423)</f>
        <v>AA</v>
      </c>
      <c r="H423" s="13" t="str">
        <f ca="1">INDIRECT($B$1&amp;Items!M$2&amp;$B423)</f>
        <v>Оплата капзатрат</v>
      </c>
      <c r="I423" s="13" t="str">
        <f ca="1">IF(INDIRECT($B$1&amp;Items!N$2&amp;$B423)="",H423,INDIRECT($B$1&amp;Items!N$2&amp;$B423))</f>
        <v>Основные средства - тип - 3</v>
      </c>
      <c r="J423" s="1" t="str">
        <f ca="1">IF(INDIRECT($B$1&amp;Items!O$2&amp;$B423)="",IF(H423&lt;&gt;I423,"  "&amp;I423,I423),"    "&amp;INDIRECT($B$1&amp;Items!O$2&amp;$B423))</f>
        <v xml:space="preserve">    Капзатраты - тип - 3 - 8</v>
      </c>
      <c r="S423" s="1">
        <f ca="1">SUM($U423:INDIRECT(ADDRESS(ROW(),SUMIFS($1:$1,$5:$5,MAX($5:$5)))))</f>
        <v>799712.41680000012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799712.41680000012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MAX(B$245:B423)+1</f>
        <v>180</v>
      </c>
      <c r="D424" s="1" t="str">
        <f ca="1">INDIRECT($B$1&amp;Items!T$2&amp;$B424)</f>
        <v>CF(-)</v>
      </c>
      <c r="F424" s="1" t="str">
        <f ca="1">INDIRECT($B$1&amp;Items!P$2&amp;$B424)</f>
        <v>AA</v>
      </c>
      <c r="H424" s="13" t="str">
        <f ca="1">INDIRECT($B$1&amp;Items!M$2&amp;$B424)</f>
        <v>Оплата капзатрат</v>
      </c>
      <c r="I424" s="13" t="str">
        <f ca="1">IF(INDIRECT($B$1&amp;Items!N$2&amp;$B424)="",H424,INDIRECT($B$1&amp;Items!N$2&amp;$B424))</f>
        <v>Основные средства - тип - 3</v>
      </c>
      <c r="J424" s="1" t="str">
        <f ca="1">IF(INDIRECT($B$1&amp;Items!O$2&amp;$B424)="",IF(H424&lt;&gt;I424,"  "&amp;I424,I424),"    "&amp;INDIRECT($B$1&amp;Items!O$2&amp;$B424))</f>
        <v xml:space="preserve">    Капзатраты - тип - 3 - 9</v>
      </c>
      <c r="S424" s="1">
        <f ca="1">SUM($U424:INDIRECT(ADDRESS(ROW(),SUMIFS($1:$1,$5:$5,MAX($5:$5)))))</f>
        <v>316247.93156575423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316247.93156575423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MAX(B$245:B424)+1</f>
        <v>181</v>
      </c>
      <c r="D425" s="1" t="str">
        <f ca="1">INDIRECT($B$1&amp;Items!T$2&amp;$B425)</f>
        <v>CF(-)</v>
      </c>
      <c r="F425" s="1" t="str">
        <f ca="1">INDIRECT($B$1&amp;Items!P$2&amp;$B425)</f>
        <v>AA</v>
      </c>
      <c r="H425" s="13" t="str">
        <f ca="1">INDIRECT($B$1&amp;Items!M$2&amp;$B425)</f>
        <v>Оплата капзатрат</v>
      </c>
      <c r="I425" s="13" t="str">
        <f ca="1">IF(INDIRECT($B$1&amp;Items!N$2&amp;$B425)="",H425,INDIRECT($B$1&amp;Items!N$2&amp;$B425))</f>
        <v>Основные средства - тип - 3</v>
      </c>
      <c r="J425" s="1" t="str">
        <f ca="1">IF(INDIRECT($B$1&amp;Items!O$2&amp;$B425)="",IF(H425&lt;&gt;I425,"  "&amp;I425,I425),"    "&amp;INDIRECT($B$1&amp;Items!O$2&amp;$B425))</f>
        <v xml:space="preserve">    Капзатраты - тип - 3 - 10</v>
      </c>
      <c r="S425" s="1">
        <f ca="1">SUM($U425:INDIRECT(ADDRESS(ROW(),SUMIFS($1:$1,$5:$5,MAX($5:$5)))))</f>
        <v>2757668.4951782227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2757668.4951782227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MAX(B$245:B425)+1</f>
        <v>182</v>
      </c>
      <c r="D426" s="1" t="str">
        <f ca="1">INDIRECT($B$1&amp;Items!T$2&amp;$B426)</f>
        <v>CF(-)</v>
      </c>
      <c r="F426" s="1" t="str">
        <f ca="1">INDIRECT($B$1&amp;Items!P$2&amp;$B426)</f>
        <v>AA</v>
      </c>
      <c r="H426" s="13" t="str">
        <f ca="1">INDIRECT($B$1&amp;Items!M$2&amp;$B426)</f>
        <v>Оплата капзатрат</v>
      </c>
      <c r="I426" s="13" t="str">
        <f ca="1">IF(INDIRECT($B$1&amp;Items!N$2&amp;$B426)="",H426,INDIRECT($B$1&amp;Items!N$2&amp;$B426))</f>
        <v>Основные средства - тип - 3</v>
      </c>
      <c r="J426" s="1" t="str">
        <f ca="1">IF(INDIRECT($B$1&amp;Items!O$2&amp;$B426)="",IF(H426&lt;&gt;I426,"  "&amp;I426,I426),"    "&amp;INDIRECT($B$1&amp;Items!O$2&amp;$B426))</f>
        <v xml:space="preserve">    Капзатраты - тип - 3 - 11</v>
      </c>
      <c r="S426" s="1">
        <f ca="1">SUM($U426:INDIRECT(ADDRESS(ROW(),SUMIFS($1:$1,$5:$5,MAX($5:$5)))))</f>
        <v>1927935.2553988437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1927935.2553988437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MAX(B$245:B426)+1</f>
        <v>183</v>
      </c>
      <c r="D427" s="1" t="str">
        <f ca="1">INDIRECT($B$1&amp;Items!T$2&amp;$B427)</f>
        <v>CF(-)</v>
      </c>
      <c r="F427" s="1" t="str">
        <f ca="1">INDIRECT($B$1&amp;Items!P$2&amp;$B427)</f>
        <v>AA</v>
      </c>
      <c r="H427" s="13" t="str">
        <f ca="1">INDIRECT($B$1&amp;Items!M$2&amp;$B427)</f>
        <v>Оплата капзатрат</v>
      </c>
      <c r="I427" s="13" t="str">
        <f ca="1">IF(INDIRECT($B$1&amp;Items!N$2&amp;$B427)="",H427,INDIRECT($B$1&amp;Items!N$2&amp;$B427))</f>
        <v>Основные средства - тип - 3</v>
      </c>
      <c r="J427" s="1" t="str">
        <f ca="1">IF(INDIRECT($B$1&amp;Items!O$2&amp;$B427)="",IF(H427&lt;&gt;I427,"  "&amp;I427,I427),"    "&amp;INDIRECT($B$1&amp;Items!O$2&amp;$B427))</f>
        <v xml:space="preserve">    Капзатраты - тип - 3 - 12</v>
      </c>
      <c r="S427" s="1">
        <f ca="1">SUM($U427:INDIRECT(ADDRESS(ROW(),SUMIFS($1:$1,$5:$5,MAX($5:$5)))))</f>
        <v>719741.17512000015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719741.17512000015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MAX(B$245:B427)+1</f>
        <v>184</v>
      </c>
      <c r="D428" s="1" t="str">
        <f ca="1">INDIRECT($B$1&amp;Items!T$2&amp;$B428)</f>
        <v>CF(-)</v>
      </c>
      <c r="F428" s="1" t="str">
        <f ca="1">INDIRECT($B$1&amp;Items!P$2&amp;$B428)</f>
        <v>AA</v>
      </c>
      <c r="H428" s="13" t="str">
        <f ca="1">INDIRECT($B$1&amp;Items!M$2&amp;$B428)</f>
        <v>Оплата капзатрат</v>
      </c>
      <c r="I428" s="13" t="str">
        <f ca="1">IF(INDIRECT($B$1&amp;Items!N$2&amp;$B428)="",H428,INDIRECT($B$1&amp;Items!N$2&amp;$B428))</f>
        <v>Основные средства - тип - 3</v>
      </c>
      <c r="J428" s="1" t="str">
        <f ca="1">IF(INDIRECT($B$1&amp;Items!O$2&amp;$B428)="",IF(H428&lt;&gt;I428,"  "&amp;I428,I428),"    "&amp;INDIRECT($B$1&amp;Items!O$2&amp;$B428))</f>
        <v xml:space="preserve">    Капзатраты - тип - 3 - 13</v>
      </c>
      <c r="S428" s="1">
        <f ca="1">SUM($U428:INDIRECT(ADDRESS(ROW(),SUMIFS($1:$1,$5:$5,MAX($5:$5)))))</f>
        <v>211886.11414905536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211886.11414905536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MAX(B$245:B428)+1</f>
        <v>185</v>
      </c>
      <c r="D429" s="1" t="str">
        <f ca="1">INDIRECT($B$1&amp;Items!T$2&amp;$B429)</f>
        <v>CF(-)</v>
      </c>
      <c r="F429" s="1" t="str">
        <f ca="1">INDIRECT($B$1&amp;Items!P$2&amp;$B429)</f>
        <v>AA</v>
      </c>
      <c r="H429" s="13" t="str">
        <f ca="1">INDIRECT($B$1&amp;Items!M$2&amp;$B429)</f>
        <v>Оплата капзатрат</v>
      </c>
      <c r="I429" s="13" t="str">
        <f ca="1">IF(INDIRECT($B$1&amp;Items!N$2&amp;$B429)="",H429,INDIRECT($B$1&amp;Items!N$2&amp;$B429))</f>
        <v>Основные средства - тип - 3</v>
      </c>
      <c r="J429" s="1" t="str">
        <f ca="1">IF(INDIRECT($B$1&amp;Items!O$2&amp;$B429)="",IF(H429&lt;&gt;I429,"  "&amp;I429,I429),"    "&amp;INDIRECT($B$1&amp;Items!O$2&amp;$B429))</f>
        <v xml:space="preserve">    Капзатраты - тип - 3 - 14</v>
      </c>
      <c r="S429" s="1">
        <f ca="1">SUM($U429:INDIRECT(ADDRESS(ROW(),SUMIFS($1:$1,$5:$5,MAX($5:$5)))))</f>
        <v>3447085.6189727783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3447085.6189727783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MAX(B$245:B429)+1</f>
        <v>186</v>
      </c>
      <c r="D430" s="1" t="str">
        <f ca="1">INDIRECT($B$1&amp;Items!T$2&amp;$B430)</f>
        <v>CF(-)</v>
      </c>
      <c r="F430" s="1" t="str">
        <f ca="1">INDIRECT($B$1&amp;Items!P$2&amp;$B430)</f>
        <v>AA</v>
      </c>
      <c r="H430" s="13" t="str">
        <f ca="1">INDIRECT($B$1&amp;Items!M$2&amp;$B430)</f>
        <v>Оплата капзатрат</v>
      </c>
      <c r="I430" s="13" t="str">
        <f ca="1">IF(INDIRECT($B$1&amp;Items!N$2&amp;$B430)="",H430,INDIRECT($B$1&amp;Items!N$2&amp;$B430))</f>
        <v>Основные средства - тип - 3</v>
      </c>
      <c r="J430" s="1" t="str">
        <f ca="1">IF(INDIRECT($B$1&amp;Items!O$2&amp;$B430)="",IF(H430&lt;&gt;I430,"  "&amp;I430,I430),"    "&amp;INDIRECT($B$1&amp;Items!O$2&amp;$B430))</f>
        <v xml:space="preserve">    Капзатраты - тип - 3 - 15</v>
      </c>
      <c r="S430" s="1">
        <f ca="1">SUM($U430:INDIRECT(ADDRESS(ROW(),SUMIFS($1:$1,$5:$5,MAX($5:$5)))))</f>
        <v>2159287.4860467049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2159287.4860467049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MAX(B$245:B430)+1</f>
        <v>187</v>
      </c>
      <c r="D431" s="1" t="str">
        <f ca="1">INDIRECT($B$1&amp;Items!T$2&amp;$B431)</f>
        <v>CF(-)</v>
      </c>
      <c r="F431" s="1" t="str">
        <f ca="1">INDIRECT($B$1&amp;Items!P$2&amp;$B431)</f>
        <v>AA</v>
      </c>
      <c r="H431" s="13" t="str">
        <f ca="1">INDIRECT($B$1&amp;Items!M$2&amp;$B431)</f>
        <v>Оплата капзатрат</v>
      </c>
      <c r="I431" s="13" t="str">
        <f ca="1">IF(INDIRECT($B$1&amp;Items!N$2&amp;$B431)="",H431,INDIRECT($B$1&amp;Items!N$2&amp;$B431))</f>
        <v>Основные средства - тип - 3</v>
      </c>
      <c r="J431" s="1" t="str">
        <f ca="1">IF(INDIRECT($B$1&amp;Items!O$2&amp;$B431)="",IF(H431&lt;&gt;I431,"  "&amp;I431,I431),"    "&amp;INDIRECT($B$1&amp;Items!O$2&amp;$B431))</f>
        <v xml:space="preserve">    Капзатраты - тип - 3 - 16</v>
      </c>
      <c r="S431" s="1">
        <f ca="1">SUM($U431:INDIRECT(ADDRESS(ROW(),SUMIFS($1:$1,$5:$5,MAX($5:$5)))))</f>
        <v>647767.05760800012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647767.05760800012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MAX(B$245:B431)+1</f>
        <v>188</v>
      </c>
      <c r="D432" s="1" t="str">
        <f ca="1">INDIRECT($B$1&amp;Items!T$2&amp;$B432)</f>
        <v>CF(-)</v>
      </c>
      <c r="F432" s="1" t="str">
        <f ca="1">INDIRECT($B$1&amp;Items!P$2&amp;$B432)</f>
        <v>AA</v>
      </c>
      <c r="H432" s="13" t="str">
        <f ca="1">INDIRECT($B$1&amp;Items!M$2&amp;$B432)</f>
        <v>Оплата капзатрат</v>
      </c>
      <c r="I432" s="13" t="str">
        <f ca="1">IF(INDIRECT($B$1&amp;Items!N$2&amp;$B432)="",H432,INDIRECT($B$1&amp;Items!N$2&amp;$B432))</f>
        <v>Основные средства - тип - 3</v>
      </c>
      <c r="J432" s="1" t="str">
        <f ca="1">IF(INDIRECT($B$1&amp;Items!O$2&amp;$B432)="",IF(H432&lt;&gt;I432,"  "&amp;I432,I432),"    "&amp;INDIRECT($B$1&amp;Items!O$2&amp;$B432))</f>
        <v xml:space="preserve">    Капзатраты - тип - 3 - 17</v>
      </c>
      <c r="S432" s="1">
        <f ca="1">SUM($U432:INDIRECT(ADDRESS(ROW(),SUMIFS($1:$1,$5:$5,MAX($5:$5)))))</f>
        <v>141963.6964798671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141963.6964798671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1:57" ht="4.9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3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</row>
    <row r="434" spans="1:57" x14ac:dyDescent="0.3">
      <c r="B434" s="1">
        <f>ROW(Items!A210)</f>
        <v>210</v>
      </c>
      <c r="D434" s="1" t="str">
        <f ca="1">INDIRECT($B$1&amp;Items!T$2&amp;$B434)</f>
        <v>CF(-)</v>
      </c>
      <c r="F434" s="1" t="str">
        <f ca="1">INDIRECT($B$1&amp;Items!P$2&amp;$B434)</f>
        <v>AA</v>
      </c>
      <c r="H434" s="13" t="str">
        <f ca="1">INDIRECT($B$1&amp;Items!M$2&amp;$B434)</f>
        <v>Оплата налога на прибыль</v>
      </c>
      <c r="I434" s="13" t="str">
        <f ca="1">IF(INDIRECT($B$1&amp;Items!N$2&amp;$B434)="",H434,INDIRECT($B$1&amp;Items!N$2&amp;$B434))</f>
        <v>Оплата налога на прибыль</v>
      </c>
      <c r="J434" s="1" t="str">
        <f ca="1">IF(INDIRECT($B$1&amp;Items!O$2&amp;$B434)="",IF(H434&lt;&gt;I434,"  "&amp;I434,I434),"    "&amp;INDIRECT($B$1&amp;Items!O$2&amp;$B434))</f>
        <v xml:space="preserve">    Оплата налога на прибыль</v>
      </c>
      <c r="S434" s="1">
        <f ca="1">SUM($U434:INDIRECT(ADDRESS(ROW(),SUMIFS($1:$1,$5:$5,MAX($5:$5)))))</f>
        <v>14032686.875332573</v>
      </c>
      <c r="V434" s="1">
        <f>U657</f>
        <v>0</v>
      </c>
      <c r="W434" s="1">
        <f t="shared" ref="W434:BE434" ca="1" si="143">V657</f>
        <v>0</v>
      </c>
      <c r="X434" s="1">
        <f t="shared" ca="1" si="143"/>
        <v>0</v>
      </c>
      <c r="Y434" s="1">
        <f t="shared" ca="1" si="143"/>
        <v>0</v>
      </c>
      <c r="Z434" s="1">
        <f t="shared" ca="1" si="143"/>
        <v>0</v>
      </c>
      <c r="AA434" s="1">
        <f t="shared" ca="1" si="143"/>
        <v>365558.99411982857</v>
      </c>
      <c r="AB434" s="1">
        <f t="shared" ca="1" si="143"/>
        <v>5345091.2989238743</v>
      </c>
      <c r="AC434" s="1">
        <f t="shared" ca="1" si="143"/>
        <v>2547571.9134119349</v>
      </c>
      <c r="AD434" s="1">
        <f t="shared" ca="1" si="143"/>
        <v>3394537.8899940243</v>
      </c>
      <c r="AE434" s="1">
        <f t="shared" ca="1" si="143"/>
        <v>2379926.7788829114</v>
      </c>
      <c r="AF434" s="1">
        <f t="shared" ca="1" si="143"/>
        <v>0</v>
      </c>
      <c r="AG434" s="1">
        <f t="shared" ca="1" si="143"/>
        <v>0</v>
      </c>
      <c r="AH434" s="1">
        <f t="shared" ca="1" si="143"/>
        <v>0</v>
      </c>
      <c r="AI434" s="1">
        <f t="shared" ca="1" si="143"/>
        <v>0</v>
      </c>
      <c r="AJ434" s="1">
        <f t="shared" ca="1" si="143"/>
        <v>0</v>
      </c>
      <c r="AK434" s="1">
        <f t="shared" ca="1" si="143"/>
        <v>0</v>
      </c>
      <c r="AL434" s="1">
        <f t="shared" ca="1" si="143"/>
        <v>0</v>
      </c>
      <c r="AM434" s="1">
        <f t="shared" ca="1" si="143"/>
        <v>0</v>
      </c>
      <c r="AN434" s="1">
        <f t="shared" ca="1" si="143"/>
        <v>0</v>
      </c>
      <c r="AO434" s="1">
        <f t="shared" ca="1" si="143"/>
        <v>0</v>
      </c>
      <c r="AP434" s="1">
        <f t="shared" ca="1" si="143"/>
        <v>0</v>
      </c>
      <c r="AQ434" s="1">
        <f t="shared" ca="1" si="143"/>
        <v>0</v>
      </c>
      <c r="AR434" s="1">
        <f t="shared" ca="1" si="143"/>
        <v>0</v>
      </c>
      <c r="AS434" s="1">
        <f t="shared" ca="1" si="143"/>
        <v>0</v>
      </c>
      <c r="AT434" s="1">
        <f t="shared" ca="1" si="143"/>
        <v>0</v>
      </c>
      <c r="AU434" s="1">
        <f t="shared" ca="1" si="143"/>
        <v>0</v>
      </c>
      <c r="AV434" s="1">
        <f t="shared" ca="1" si="143"/>
        <v>0</v>
      </c>
      <c r="AW434" s="1">
        <f t="shared" ca="1" si="143"/>
        <v>0</v>
      </c>
      <c r="AX434" s="1">
        <f t="shared" ca="1" si="143"/>
        <v>0</v>
      </c>
      <c r="AY434" s="1">
        <f t="shared" ca="1" si="143"/>
        <v>0</v>
      </c>
      <c r="AZ434" s="1">
        <f t="shared" ca="1" si="143"/>
        <v>0</v>
      </c>
      <c r="BA434" s="1">
        <f t="shared" ca="1" si="143"/>
        <v>0</v>
      </c>
      <c r="BB434" s="1">
        <f t="shared" ca="1" si="143"/>
        <v>0</v>
      </c>
      <c r="BC434" s="1">
        <f t="shared" ca="1" si="143"/>
        <v>0</v>
      </c>
      <c r="BD434" s="1">
        <f t="shared" ca="1" si="143"/>
        <v>0</v>
      </c>
      <c r="BE434" s="1">
        <f t="shared" ca="1" si="143"/>
        <v>0</v>
      </c>
    </row>
    <row r="435" spans="1:57" ht="4.9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3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</row>
    <row r="436" spans="1:57" x14ac:dyDescent="0.3">
      <c r="B436" s="1">
        <f>ROW(Items!A189)</f>
        <v>189</v>
      </c>
      <c r="D436" s="1" t="str">
        <f ca="1">INDIRECT($B$1&amp;Items!T$2&amp;$B436)</f>
        <v>CF</v>
      </c>
      <c r="F436" s="1">
        <f ca="1">INDIRECT($B$1&amp;Items!P$2&amp;$B436)</f>
        <v>0</v>
      </c>
      <c r="H436" s="13" t="str">
        <f ca="1">INDIRECT($B$1&amp;Items!M$2&amp;$B436)</f>
        <v>Денежный поток по основной деятельности</v>
      </c>
      <c r="I436" s="13" t="str">
        <f ca="1">IF(INDIRECT($B$1&amp;Items!N$2&amp;$B436)="",H436,INDIRECT($B$1&amp;Items!N$2&amp;$B436))</f>
        <v>Денежный поток по основной деятельности</v>
      </c>
      <c r="J436" s="1" t="str">
        <f ca="1">IF(INDIRECT($B$1&amp;Items!O$2&amp;$B436)="",IF(H436&lt;&gt;I436,"  "&amp;I436,I436),"    "&amp;INDIRECT($B$1&amp;Items!O$2&amp;$B436))</f>
        <v>Денежный поток по основной деятельности</v>
      </c>
      <c r="S436" s="1">
        <f ca="1">SUM($U436:INDIRECT(ADDRESS(ROW(),SUMIFS($1:$1,$5:$5,MAX($5:$5)))))</f>
        <v>-41603415.185511649</v>
      </c>
      <c r="V436" s="1">
        <f ca="1">SUMIFS(V$247:V435,$D$247:$D435,Items!$T$11)-SUMIFS(V$247:V435,$D$247:$D435,Items!$T$19)</f>
        <v>-9948983.944394201</v>
      </c>
      <c r="W436" s="1">
        <f ca="1">SUMIFS(W$247:W435,$D$247:$D435,Items!$T$11)-SUMIFS(W$247:W435,$D$247:$D435,Items!$T$19)</f>
        <v>-49042909.86387191</v>
      </c>
      <c r="X436" s="1">
        <f ca="1">SUMIFS(X$247:X435,$D$247:$D435,Items!$T$11)-SUMIFS(X$247:X435,$D$247:$D435,Items!$T$19)</f>
        <v>-21062399.196068794</v>
      </c>
      <c r="Y436" s="1">
        <f ca="1">SUMIFS(Y$247:Y435,$D$247:$D435,Items!$T$11)-SUMIFS(Y$247:Y435,$D$247:$D435,Items!$T$19)</f>
        <v>-6163376.9004803132</v>
      </c>
      <c r="Z436" s="1">
        <f ca="1">SUMIFS(Z$247:Z435,$D$247:$D435,Items!$T$11)-SUMIFS(Z$247:Z435,$D$247:$D435,Items!$T$19)</f>
        <v>22765170.42307166</v>
      </c>
      <c r="AA436" s="1">
        <f ca="1">SUMIFS(AA$247:AA435,$D$247:$D435,Items!$T$11)-SUMIFS(AA$247:AA435,$D$247:$D435,Items!$T$19)</f>
        <v>22076455.33270555</v>
      </c>
      <c r="AB436" s="1">
        <f ca="1">SUMIFS(AB$247:AB435,$D$247:$D435,Items!$T$11)-SUMIFS(AB$247:AB435,$D$247:$D435,Items!$T$19)</f>
        <v>8965204.4787152298</v>
      </c>
      <c r="AC436" s="1">
        <f ca="1">SUMIFS(AC$247:AC435,$D$247:$D435,Items!$T$11)-SUMIFS(AC$247:AC435,$D$247:$D435,Items!$T$19)</f>
        <v>-3418110.8463119348</v>
      </c>
      <c r="AD436" s="1">
        <f ca="1">SUMIFS(AD$247:AD435,$D$247:$D435,Items!$T$11)-SUMIFS(AD$247:AD435,$D$247:$D435,Items!$T$19)</f>
        <v>-3394537.8899940243</v>
      </c>
      <c r="AE436" s="1">
        <f ca="1">SUMIFS(AE$247:AE435,$D$247:$D435,Items!$T$11)-SUMIFS(AE$247:AE435,$D$247:$D435,Items!$T$19)</f>
        <v>-2379926.7788829114</v>
      </c>
      <c r="AF436" s="1">
        <f ca="1">SUMIFS(AF$247:AF435,$D$247:$D435,Items!$T$11)-SUMIFS(AF$247:AF435,$D$247:$D435,Items!$T$19)</f>
        <v>0</v>
      </c>
      <c r="AG436" s="1">
        <f ca="1">SUMIFS(AG$247:AG435,$D$247:$D435,Items!$T$11)-SUMIFS(AG$247:AG435,$D$247:$D435,Items!$T$19)</f>
        <v>0</v>
      </c>
      <c r="AH436" s="1">
        <f ca="1">SUMIFS(AH$247:AH435,$D$247:$D435,Items!$T$11)-SUMIFS(AH$247:AH435,$D$247:$D435,Items!$T$19)</f>
        <v>0</v>
      </c>
      <c r="AI436" s="1">
        <f ca="1">SUMIFS(AI$247:AI435,$D$247:$D435,Items!$T$11)-SUMIFS(AI$247:AI435,$D$247:$D435,Items!$T$19)</f>
        <v>0</v>
      </c>
      <c r="AJ436" s="1">
        <f ca="1">SUMIFS(AJ$247:AJ435,$D$247:$D435,Items!$T$11)-SUMIFS(AJ$247:AJ435,$D$247:$D435,Items!$T$19)</f>
        <v>0</v>
      </c>
      <c r="AK436" s="1">
        <f ca="1">SUMIFS(AK$247:AK435,$D$247:$D435,Items!$T$11)-SUMIFS(AK$247:AK435,$D$247:$D435,Items!$T$19)</f>
        <v>0</v>
      </c>
      <c r="AL436" s="1">
        <f ca="1">SUMIFS(AL$247:AL435,$D$247:$D435,Items!$T$11)-SUMIFS(AL$247:AL435,$D$247:$D435,Items!$T$19)</f>
        <v>0</v>
      </c>
      <c r="AM436" s="1">
        <f ca="1">SUMIFS(AM$247:AM435,$D$247:$D435,Items!$T$11)-SUMIFS(AM$247:AM435,$D$247:$D435,Items!$T$19)</f>
        <v>0</v>
      </c>
      <c r="AN436" s="1">
        <f ca="1">SUMIFS(AN$247:AN435,$D$247:$D435,Items!$T$11)-SUMIFS(AN$247:AN435,$D$247:$D435,Items!$T$19)</f>
        <v>0</v>
      </c>
      <c r="AO436" s="1">
        <f ca="1">SUMIFS(AO$247:AO435,$D$247:$D435,Items!$T$11)-SUMIFS(AO$247:AO435,$D$247:$D435,Items!$T$19)</f>
        <v>0</v>
      </c>
      <c r="AP436" s="1">
        <f ca="1">SUMIFS(AP$247:AP435,$D$247:$D435,Items!$T$11)-SUMIFS(AP$247:AP435,$D$247:$D435,Items!$T$19)</f>
        <v>0</v>
      </c>
      <c r="AQ436" s="1">
        <f ca="1">SUMIFS(AQ$247:AQ435,$D$247:$D435,Items!$T$11)-SUMIFS(AQ$247:AQ435,$D$247:$D435,Items!$T$19)</f>
        <v>0</v>
      </c>
      <c r="AR436" s="1">
        <f ca="1">SUMIFS(AR$247:AR435,$D$247:$D435,Items!$T$11)-SUMIFS(AR$247:AR435,$D$247:$D435,Items!$T$19)</f>
        <v>0</v>
      </c>
      <c r="AS436" s="1">
        <f ca="1">SUMIFS(AS$247:AS435,$D$247:$D435,Items!$T$11)-SUMIFS(AS$247:AS435,$D$247:$D435,Items!$T$19)</f>
        <v>0</v>
      </c>
      <c r="AT436" s="1">
        <f ca="1">SUMIFS(AT$247:AT435,$D$247:$D435,Items!$T$11)-SUMIFS(AT$247:AT435,$D$247:$D435,Items!$T$19)</f>
        <v>0</v>
      </c>
      <c r="AU436" s="1">
        <f ca="1">SUMIFS(AU$247:AU435,$D$247:$D435,Items!$T$11)-SUMIFS(AU$247:AU435,$D$247:$D435,Items!$T$19)</f>
        <v>0</v>
      </c>
      <c r="AV436" s="1">
        <f ca="1">SUMIFS(AV$247:AV435,$D$247:$D435,Items!$T$11)-SUMIFS(AV$247:AV435,$D$247:$D435,Items!$T$19)</f>
        <v>0</v>
      </c>
      <c r="AW436" s="1">
        <f ca="1">SUMIFS(AW$247:AW435,$D$247:$D435,Items!$T$11)-SUMIFS(AW$247:AW435,$D$247:$D435,Items!$T$19)</f>
        <v>0</v>
      </c>
      <c r="AX436" s="1">
        <f ca="1">SUMIFS(AX$247:AX435,$D$247:$D435,Items!$T$11)-SUMIFS(AX$247:AX435,$D$247:$D435,Items!$T$19)</f>
        <v>0</v>
      </c>
      <c r="AY436" s="1">
        <f ca="1">SUMIFS(AY$247:AY435,$D$247:$D435,Items!$T$11)-SUMIFS(AY$247:AY435,$D$247:$D435,Items!$T$19)</f>
        <v>0</v>
      </c>
      <c r="AZ436" s="1">
        <f ca="1">SUMIFS(AZ$247:AZ435,$D$247:$D435,Items!$T$11)-SUMIFS(AZ$247:AZ435,$D$247:$D435,Items!$T$19)</f>
        <v>0</v>
      </c>
      <c r="BA436" s="1">
        <f ca="1">SUMIFS(BA$247:BA435,$D$247:$D435,Items!$T$11)-SUMIFS(BA$247:BA435,$D$247:$D435,Items!$T$19)</f>
        <v>0</v>
      </c>
      <c r="BB436" s="1">
        <f ca="1">SUMIFS(BB$247:BB435,$D$247:$D435,Items!$T$11)-SUMIFS(BB$247:BB435,$D$247:$D435,Items!$T$19)</f>
        <v>0</v>
      </c>
      <c r="BC436" s="1">
        <f ca="1">SUMIFS(BC$247:BC435,$D$247:$D435,Items!$T$11)-SUMIFS(BC$247:BC435,$D$247:$D435,Items!$T$19)</f>
        <v>0</v>
      </c>
      <c r="BD436" s="1">
        <f ca="1">SUMIFS(BD$247:BD435,$D$247:$D435,Items!$T$11)-SUMIFS(BD$247:BD435,$D$247:$D435,Items!$T$19)</f>
        <v>0</v>
      </c>
      <c r="BE436" s="1">
        <f ca="1">SUMIFS(BE$247:BE435,$D$247:$D435,Items!$T$11)-SUMIFS(BE$247:BE435,$D$247:$D435,Items!$T$19)</f>
        <v>0</v>
      </c>
    </row>
    <row r="437" spans="1:57" ht="4.9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3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</row>
    <row r="438" spans="1:57" x14ac:dyDescent="0.3">
      <c r="B438" s="1">
        <f>MAX(B$436:B437)+1</f>
        <v>190</v>
      </c>
      <c r="D438" s="1" t="str">
        <f ca="1">INDIRECT($B$1&amp;Items!T$2&amp;$B438)</f>
        <v>CF(+)</v>
      </c>
      <c r="F438" s="1" t="str">
        <f ca="1">INDIRECT($B$1&amp;Items!P$2&amp;$B438)</f>
        <v>Y</v>
      </c>
      <c r="H438" s="13" t="str">
        <f ca="1">INDIRECT($B$1&amp;Items!M$2&amp;$B438)</f>
        <v>Оплата УК</v>
      </c>
      <c r="I438" s="13" t="str">
        <f ca="1">IF(INDIRECT($B$1&amp;Items!N$2&amp;$B438)="",H438,INDIRECT($B$1&amp;Items!N$2&amp;$B438))</f>
        <v>Оплата УК</v>
      </c>
      <c r="J438" s="1" t="str">
        <f ca="1">IF(INDIRECT($B$1&amp;Items!O$2&amp;$B438)="",IF(H438&lt;&gt;I438,"  "&amp;I438,I438),"    "&amp;INDIRECT($B$1&amp;Items!O$2&amp;$B438))</f>
        <v xml:space="preserve">    Оплата УК</v>
      </c>
      <c r="S438" s="1">
        <f ca="1">SUM($U438:INDIRECT(ADDRESS(ROW(),SUMIFS($1:$1,$5:$5,MAX($5:$5)))))</f>
        <v>40000000</v>
      </c>
      <c r="V438" s="1">
        <f ca="1">SUMIFS(INDIRECT($F$1&amp;$F438&amp;":"&amp;$F438),INDIRECT($F$1&amp;dbP!$D$2&amp;":"&amp;dbP!$D$2),"&gt;="&amp;V$6,INDIRECT($F$1&amp;dbP!$D$2&amp;":"&amp;dbP!$D$2),"&lt;="&amp;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W438" s="1">
        <f ca="1">SUMIFS(INDIRECT($F$1&amp;$F438&amp;":"&amp;$F438),INDIRECT($F$1&amp;dbP!$D$2&amp;":"&amp;dbP!$D$2),"&gt;="&amp;W$6,INDIRECT($F$1&amp;dbP!$D$2&amp;":"&amp;dbP!$D$2),"&lt;="&amp;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40000000</v>
      </c>
      <c r="X438" s="1">
        <f ca="1">SUMIFS(INDIRECT($F$1&amp;$F438&amp;":"&amp;$F438),INDIRECT($F$1&amp;dbP!$D$2&amp;":"&amp;dbP!$D$2),"&gt;="&amp;X$6,INDIRECT($F$1&amp;dbP!$D$2&amp;":"&amp;dbP!$D$2),"&lt;="&amp;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Y438" s="1">
        <f ca="1">SUMIFS(INDIRECT($F$1&amp;$F438&amp;":"&amp;$F438),INDIRECT($F$1&amp;dbP!$D$2&amp;":"&amp;dbP!$D$2),"&gt;="&amp;Y$6,INDIRECT($F$1&amp;dbP!$D$2&amp;":"&amp;dbP!$D$2),"&lt;="&amp;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Z438" s="1">
        <f ca="1">SUMIFS(INDIRECT($F$1&amp;$F438&amp;":"&amp;$F438),INDIRECT($F$1&amp;dbP!$D$2&amp;":"&amp;dbP!$D$2),"&gt;="&amp;Z$6,INDIRECT($F$1&amp;dbP!$D$2&amp;":"&amp;dbP!$D$2),"&lt;="&amp;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A438" s="1">
        <f ca="1">SUMIFS(INDIRECT($F$1&amp;$F438&amp;":"&amp;$F438),INDIRECT($F$1&amp;dbP!$D$2&amp;":"&amp;dbP!$D$2),"&gt;="&amp;AA$6,INDIRECT($F$1&amp;dbP!$D$2&amp;":"&amp;dbP!$D$2),"&lt;="&amp;A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B438" s="1">
        <f ca="1">SUMIFS(INDIRECT($F$1&amp;$F438&amp;":"&amp;$F438),INDIRECT($F$1&amp;dbP!$D$2&amp;":"&amp;dbP!$D$2),"&gt;="&amp;AB$6,INDIRECT($F$1&amp;dbP!$D$2&amp;":"&amp;dbP!$D$2),"&lt;="&amp;A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C438" s="1">
        <f ca="1">SUMIFS(INDIRECT($F$1&amp;$F438&amp;":"&amp;$F438),INDIRECT($F$1&amp;dbP!$D$2&amp;":"&amp;dbP!$D$2),"&gt;="&amp;AC$6,INDIRECT($F$1&amp;dbP!$D$2&amp;":"&amp;dbP!$D$2),"&lt;="&amp;A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D438" s="1">
        <f ca="1">SUMIFS(INDIRECT($F$1&amp;$F438&amp;":"&amp;$F438),INDIRECT($F$1&amp;dbP!$D$2&amp;":"&amp;dbP!$D$2),"&gt;="&amp;AD$6,INDIRECT($F$1&amp;dbP!$D$2&amp;":"&amp;dbP!$D$2),"&lt;="&amp;A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E438" s="1">
        <f ca="1">SUMIFS(INDIRECT($F$1&amp;$F438&amp;":"&amp;$F438),INDIRECT($F$1&amp;dbP!$D$2&amp;":"&amp;dbP!$D$2),"&gt;="&amp;AE$6,INDIRECT($F$1&amp;dbP!$D$2&amp;":"&amp;dbP!$D$2),"&lt;="&amp;A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F438" s="1">
        <f ca="1">SUMIFS(INDIRECT($F$1&amp;$F438&amp;":"&amp;$F438),INDIRECT($F$1&amp;dbP!$D$2&amp;":"&amp;dbP!$D$2),"&gt;="&amp;AF$6,INDIRECT($F$1&amp;dbP!$D$2&amp;":"&amp;dbP!$D$2),"&lt;="&amp;AF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G438" s="1">
        <f ca="1">SUMIFS(INDIRECT($F$1&amp;$F438&amp;":"&amp;$F438),INDIRECT($F$1&amp;dbP!$D$2&amp;":"&amp;dbP!$D$2),"&gt;="&amp;AG$6,INDIRECT($F$1&amp;dbP!$D$2&amp;":"&amp;dbP!$D$2),"&lt;="&amp;AG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H438" s="1">
        <f ca="1">SUMIFS(INDIRECT($F$1&amp;$F438&amp;":"&amp;$F438),INDIRECT($F$1&amp;dbP!$D$2&amp;":"&amp;dbP!$D$2),"&gt;="&amp;AH$6,INDIRECT($F$1&amp;dbP!$D$2&amp;":"&amp;dbP!$D$2),"&lt;="&amp;AH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I438" s="1">
        <f ca="1">SUMIFS(INDIRECT($F$1&amp;$F438&amp;":"&amp;$F438),INDIRECT($F$1&amp;dbP!$D$2&amp;":"&amp;dbP!$D$2),"&gt;="&amp;AI$6,INDIRECT($F$1&amp;dbP!$D$2&amp;":"&amp;dbP!$D$2),"&lt;="&amp;AI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J438" s="1">
        <f ca="1">SUMIFS(INDIRECT($F$1&amp;$F438&amp;":"&amp;$F438),INDIRECT($F$1&amp;dbP!$D$2&amp;":"&amp;dbP!$D$2),"&gt;="&amp;AJ$6,INDIRECT($F$1&amp;dbP!$D$2&amp;":"&amp;dbP!$D$2),"&lt;="&amp;AJ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K438" s="1">
        <f ca="1">SUMIFS(INDIRECT($F$1&amp;$F438&amp;":"&amp;$F438),INDIRECT($F$1&amp;dbP!$D$2&amp;":"&amp;dbP!$D$2),"&gt;="&amp;AK$6,INDIRECT($F$1&amp;dbP!$D$2&amp;":"&amp;dbP!$D$2),"&lt;="&amp;AK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L438" s="1">
        <f ca="1">SUMIFS(INDIRECT($F$1&amp;$F438&amp;":"&amp;$F438),INDIRECT($F$1&amp;dbP!$D$2&amp;":"&amp;dbP!$D$2),"&gt;="&amp;AL$6,INDIRECT($F$1&amp;dbP!$D$2&amp;":"&amp;dbP!$D$2),"&lt;="&amp;AL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M438" s="1">
        <f ca="1">SUMIFS(INDIRECT($F$1&amp;$F438&amp;":"&amp;$F438),INDIRECT($F$1&amp;dbP!$D$2&amp;":"&amp;dbP!$D$2),"&gt;="&amp;AM$6,INDIRECT($F$1&amp;dbP!$D$2&amp;":"&amp;dbP!$D$2),"&lt;="&amp;AM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N438" s="1">
        <f ca="1">SUMIFS(INDIRECT($F$1&amp;$F438&amp;":"&amp;$F438),INDIRECT($F$1&amp;dbP!$D$2&amp;":"&amp;dbP!$D$2),"&gt;="&amp;AN$6,INDIRECT($F$1&amp;dbP!$D$2&amp;":"&amp;dbP!$D$2),"&lt;="&amp;AN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O438" s="1">
        <f ca="1">SUMIFS(INDIRECT($F$1&amp;$F438&amp;":"&amp;$F438),INDIRECT($F$1&amp;dbP!$D$2&amp;":"&amp;dbP!$D$2),"&gt;="&amp;AO$6,INDIRECT($F$1&amp;dbP!$D$2&amp;":"&amp;dbP!$D$2),"&lt;="&amp;AO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P438" s="1">
        <f ca="1">SUMIFS(INDIRECT($F$1&amp;$F438&amp;":"&amp;$F438),INDIRECT($F$1&amp;dbP!$D$2&amp;":"&amp;dbP!$D$2),"&gt;="&amp;AP$6,INDIRECT($F$1&amp;dbP!$D$2&amp;":"&amp;dbP!$D$2),"&lt;="&amp;AP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Q438" s="1">
        <f ca="1">SUMIFS(INDIRECT($F$1&amp;$F438&amp;":"&amp;$F438),INDIRECT($F$1&amp;dbP!$D$2&amp;":"&amp;dbP!$D$2),"&gt;="&amp;AQ$6,INDIRECT($F$1&amp;dbP!$D$2&amp;":"&amp;dbP!$D$2),"&lt;="&amp;AQ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R438" s="1">
        <f ca="1">SUMIFS(INDIRECT($F$1&amp;$F438&amp;":"&amp;$F438),INDIRECT($F$1&amp;dbP!$D$2&amp;":"&amp;dbP!$D$2),"&gt;="&amp;AR$6,INDIRECT($F$1&amp;dbP!$D$2&amp;":"&amp;dbP!$D$2),"&lt;="&amp;AR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S438" s="1">
        <f ca="1">SUMIFS(INDIRECT($F$1&amp;$F438&amp;":"&amp;$F438),INDIRECT($F$1&amp;dbP!$D$2&amp;":"&amp;dbP!$D$2),"&gt;="&amp;AS$6,INDIRECT($F$1&amp;dbP!$D$2&amp;":"&amp;dbP!$D$2),"&lt;="&amp;AS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T438" s="1">
        <f ca="1">SUMIFS(INDIRECT($F$1&amp;$F438&amp;":"&amp;$F438),INDIRECT($F$1&amp;dbP!$D$2&amp;":"&amp;dbP!$D$2),"&gt;="&amp;AT$6,INDIRECT($F$1&amp;dbP!$D$2&amp;":"&amp;dbP!$D$2),"&lt;="&amp;AT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U438" s="1">
        <f ca="1">SUMIFS(INDIRECT($F$1&amp;$F438&amp;":"&amp;$F438),INDIRECT($F$1&amp;dbP!$D$2&amp;":"&amp;dbP!$D$2),"&gt;="&amp;AU$6,INDIRECT($F$1&amp;dbP!$D$2&amp;":"&amp;dbP!$D$2),"&lt;="&amp;AU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V438" s="1">
        <f ca="1">SUMIFS(INDIRECT($F$1&amp;$F438&amp;":"&amp;$F438),INDIRECT($F$1&amp;dbP!$D$2&amp;":"&amp;dbP!$D$2),"&gt;="&amp;AV$6,INDIRECT($F$1&amp;dbP!$D$2&amp;":"&amp;dbP!$D$2),"&lt;="&amp;A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W438" s="1">
        <f ca="1">SUMIFS(INDIRECT($F$1&amp;$F438&amp;":"&amp;$F438),INDIRECT($F$1&amp;dbP!$D$2&amp;":"&amp;dbP!$D$2),"&gt;="&amp;AW$6,INDIRECT($F$1&amp;dbP!$D$2&amp;":"&amp;dbP!$D$2),"&lt;="&amp;A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X438" s="1">
        <f ca="1">SUMIFS(INDIRECT($F$1&amp;$F438&amp;":"&amp;$F438),INDIRECT($F$1&amp;dbP!$D$2&amp;":"&amp;dbP!$D$2),"&gt;="&amp;AX$6,INDIRECT($F$1&amp;dbP!$D$2&amp;":"&amp;dbP!$D$2),"&lt;="&amp;A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Y438" s="1">
        <f ca="1">SUMIFS(INDIRECT($F$1&amp;$F438&amp;":"&amp;$F438),INDIRECT($F$1&amp;dbP!$D$2&amp;":"&amp;dbP!$D$2),"&gt;="&amp;AY$6,INDIRECT($F$1&amp;dbP!$D$2&amp;":"&amp;dbP!$D$2),"&lt;="&amp;A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Z438" s="1">
        <f ca="1">SUMIFS(INDIRECT($F$1&amp;$F438&amp;":"&amp;$F438),INDIRECT($F$1&amp;dbP!$D$2&amp;":"&amp;dbP!$D$2),"&gt;="&amp;AZ$6,INDIRECT($F$1&amp;dbP!$D$2&amp;":"&amp;dbP!$D$2),"&lt;="&amp;A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A438" s="1">
        <f ca="1">SUMIFS(INDIRECT($F$1&amp;$F438&amp;":"&amp;$F438),INDIRECT($F$1&amp;dbP!$D$2&amp;":"&amp;dbP!$D$2),"&gt;="&amp;BA$6,INDIRECT($F$1&amp;dbP!$D$2&amp;":"&amp;dbP!$D$2),"&lt;="&amp;B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B438" s="1">
        <f ca="1">SUMIFS(INDIRECT($F$1&amp;$F438&amp;":"&amp;$F438),INDIRECT($F$1&amp;dbP!$D$2&amp;":"&amp;dbP!$D$2),"&gt;="&amp;BB$6,INDIRECT($F$1&amp;dbP!$D$2&amp;":"&amp;dbP!$D$2),"&lt;="&amp;B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C438" s="1">
        <f ca="1">SUMIFS(INDIRECT($F$1&amp;$F438&amp;":"&amp;$F438),INDIRECT($F$1&amp;dbP!$D$2&amp;":"&amp;dbP!$D$2),"&gt;="&amp;BC$6,INDIRECT($F$1&amp;dbP!$D$2&amp;":"&amp;dbP!$D$2),"&lt;="&amp;B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D438" s="1">
        <f ca="1">SUMIFS(INDIRECT($F$1&amp;$F438&amp;":"&amp;$F438),INDIRECT($F$1&amp;dbP!$D$2&amp;":"&amp;dbP!$D$2),"&gt;="&amp;BD$6,INDIRECT($F$1&amp;dbP!$D$2&amp;":"&amp;dbP!$D$2),"&lt;="&amp;B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E438" s="1">
        <f ca="1">SUMIFS(INDIRECT($F$1&amp;$F438&amp;":"&amp;$F438),INDIRECT($F$1&amp;dbP!$D$2&amp;":"&amp;dbP!$D$2),"&gt;="&amp;BE$6,INDIRECT($F$1&amp;dbP!$D$2&amp;":"&amp;dbP!$D$2),"&lt;="&amp;B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</row>
    <row r="439" spans="1:57" ht="4.9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3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</row>
    <row r="440" spans="1:57" x14ac:dyDescent="0.3">
      <c r="B440" s="1">
        <f>MAX(B$436:B439)+1</f>
        <v>191</v>
      </c>
      <c r="D440" s="1" t="str">
        <f ca="1">INDIRECT($B$1&amp;Items!T$2&amp;$B440)</f>
        <v>CF</v>
      </c>
      <c r="F440" s="1">
        <f ca="1">INDIRECT($B$1&amp;Items!P$2&amp;$B440)</f>
        <v>0</v>
      </c>
      <c r="H440" s="13" t="str">
        <f ca="1">INDIRECT($B$1&amp;Items!M$2&amp;$B440)</f>
        <v>Ден. поток с уч. очередного источника финансир-я</v>
      </c>
      <c r="I440" s="13" t="str">
        <f ca="1">IF(INDIRECT($B$1&amp;Items!N$2&amp;$B440)="",H440,INDIRECT($B$1&amp;Items!N$2&amp;$B440))</f>
        <v>Ден. поток с уч. очередного источника финансир-я</v>
      </c>
      <c r="J440" s="1" t="str">
        <f ca="1">IF(INDIRECT($B$1&amp;Items!O$2&amp;$B440)="",IF(H440&lt;&gt;I440,"  "&amp;I440,I440),"    "&amp;INDIRECT($B$1&amp;Items!O$2&amp;$B440))</f>
        <v>Ден. поток с уч. очередного источника финансир-я</v>
      </c>
      <c r="S440" s="1">
        <f ca="1">SUM($U440:INDIRECT(ADDRESS(ROW(),SUMIFS($1:$1,$5:$5,MAX($5:$5)))))</f>
        <v>-1603415.1855116501</v>
      </c>
      <c r="V440" s="1">
        <f ca="1">SUMIFS(V$247:V438,$D$247:$D438,Items!$T$11)-SUMIFS(V$247:V438,$D$247:$D438,Items!$T$19)</f>
        <v>-9948983.944394201</v>
      </c>
      <c r="W440" s="1">
        <f ca="1">SUMIFS(W$247:W438,$D$247:$D438,Items!$T$11)-SUMIFS(W$247:W438,$D$247:$D438,Items!$T$19)</f>
        <v>-9042909.8638719097</v>
      </c>
      <c r="X440" s="1">
        <f ca="1">SUMIFS(X$247:X438,$D$247:$D438,Items!$T$11)-SUMIFS(X$247:X438,$D$247:$D438,Items!$T$19)</f>
        <v>-21062399.196068794</v>
      </c>
      <c r="Y440" s="1">
        <f ca="1">SUMIFS(Y$247:Y438,$D$247:$D438,Items!$T$11)-SUMIFS(Y$247:Y438,$D$247:$D438,Items!$T$19)</f>
        <v>-6163376.9004803132</v>
      </c>
      <c r="Z440" s="1">
        <f ca="1">SUMIFS(Z$247:Z438,$D$247:$D438,Items!$T$11)-SUMIFS(Z$247:Z438,$D$247:$D438,Items!$T$19)</f>
        <v>22765170.42307166</v>
      </c>
      <c r="AA440" s="1">
        <f ca="1">SUMIFS(AA$247:AA438,$D$247:$D438,Items!$T$11)-SUMIFS(AA$247:AA438,$D$247:$D438,Items!$T$19)</f>
        <v>22076455.33270555</v>
      </c>
      <c r="AB440" s="1">
        <f ca="1">SUMIFS(AB$247:AB438,$D$247:$D438,Items!$T$11)-SUMIFS(AB$247:AB438,$D$247:$D438,Items!$T$19)</f>
        <v>8965204.4787152298</v>
      </c>
      <c r="AC440" s="1">
        <f ca="1">SUMIFS(AC$247:AC438,$D$247:$D438,Items!$T$11)-SUMIFS(AC$247:AC438,$D$247:$D438,Items!$T$19)</f>
        <v>-3418110.8463119348</v>
      </c>
      <c r="AD440" s="1">
        <f ca="1">SUMIFS(AD$247:AD438,$D$247:$D438,Items!$T$11)-SUMIFS(AD$247:AD438,$D$247:$D438,Items!$T$19)</f>
        <v>-3394537.8899940243</v>
      </c>
      <c r="AE440" s="1">
        <f ca="1">SUMIFS(AE$247:AE438,$D$247:$D438,Items!$T$11)-SUMIFS(AE$247:AE438,$D$247:$D438,Items!$T$19)</f>
        <v>-2379926.7788829114</v>
      </c>
      <c r="AF440" s="1">
        <f ca="1">SUMIFS(AF$247:AF438,$D$247:$D438,Items!$T$11)-SUMIFS(AF$247:AF438,$D$247:$D438,Items!$T$19)</f>
        <v>0</v>
      </c>
      <c r="AG440" s="1">
        <f ca="1">SUMIFS(AG$247:AG438,$D$247:$D438,Items!$T$11)-SUMIFS(AG$247:AG438,$D$247:$D438,Items!$T$19)</f>
        <v>0</v>
      </c>
      <c r="AH440" s="1">
        <f ca="1">SUMIFS(AH$247:AH438,$D$247:$D438,Items!$T$11)-SUMIFS(AH$247:AH438,$D$247:$D438,Items!$T$19)</f>
        <v>0</v>
      </c>
      <c r="AI440" s="1">
        <f ca="1">SUMIFS(AI$247:AI438,$D$247:$D438,Items!$T$11)-SUMIFS(AI$247:AI438,$D$247:$D438,Items!$T$19)</f>
        <v>0</v>
      </c>
      <c r="AJ440" s="1">
        <f ca="1">SUMIFS(AJ$247:AJ438,$D$247:$D438,Items!$T$11)-SUMIFS(AJ$247:AJ438,$D$247:$D438,Items!$T$19)</f>
        <v>0</v>
      </c>
      <c r="AK440" s="1">
        <f ca="1">SUMIFS(AK$247:AK438,$D$247:$D438,Items!$T$11)-SUMIFS(AK$247:AK438,$D$247:$D438,Items!$T$19)</f>
        <v>0</v>
      </c>
      <c r="AL440" s="1">
        <f ca="1">SUMIFS(AL$247:AL438,$D$247:$D438,Items!$T$11)-SUMIFS(AL$247:AL438,$D$247:$D438,Items!$T$19)</f>
        <v>0</v>
      </c>
      <c r="AM440" s="1">
        <f ca="1">SUMIFS(AM$247:AM438,$D$247:$D438,Items!$T$11)-SUMIFS(AM$247:AM438,$D$247:$D438,Items!$T$19)</f>
        <v>0</v>
      </c>
      <c r="AN440" s="1">
        <f ca="1">SUMIFS(AN$247:AN438,$D$247:$D438,Items!$T$11)-SUMIFS(AN$247:AN438,$D$247:$D438,Items!$T$19)</f>
        <v>0</v>
      </c>
      <c r="AO440" s="1">
        <f ca="1">SUMIFS(AO$247:AO438,$D$247:$D438,Items!$T$11)-SUMIFS(AO$247:AO438,$D$247:$D438,Items!$T$19)</f>
        <v>0</v>
      </c>
      <c r="AP440" s="1">
        <f ca="1">SUMIFS(AP$247:AP438,$D$247:$D438,Items!$T$11)-SUMIFS(AP$247:AP438,$D$247:$D438,Items!$T$19)</f>
        <v>0</v>
      </c>
      <c r="AQ440" s="1">
        <f ca="1">SUMIFS(AQ$247:AQ438,$D$247:$D438,Items!$T$11)-SUMIFS(AQ$247:AQ438,$D$247:$D438,Items!$T$19)</f>
        <v>0</v>
      </c>
      <c r="AR440" s="1">
        <f ca="1">SUMIFS(AR$247:AR438,$D$247:$D438,Items!$T$11)-SUMIFS(AR$247:AR438,$D$247:$D438,Items!$T$19)</f>
        <v>0</v>
      </c>
      <c r="AS440" s="1">
        <f ca="1">SUMIFS(AS$247:AS438,$D$247:$D438,Items!$T$11)-SUMIFS(AS$247:AS438,$D$247:$D438,Items!$T$19)</f>
        <v>0</v>
      </c>
      <c r="AT440" s="1">
        <f ca="1">SUMIFS(AT$247:AT438,$D$247:$D438,Items!$T$11)-SUMIFS(AT$247:AT438,$D$247:$D438,Items!$T$19)</f>
        <v>0</v>
      </c>
      <c r="AU440" s="1">
        <f ca="1">SUMIFS(AU$247:AU438,$D$247:$D438,Items!$T$11)-SUMIFS(AU$247:AU438,$D$247:$D438,Items!$T$19)</f>
        <v>0</v>
      </c>
      <c r="AV440" s="1">
        <f ca="1">SUMIFS(AV$247:AV438,$D$247:$D438,Items!$T$11)-SUMIFS(AV$247:AV438,$D$247:$D438,Items!$T$19)</f>
        <v>0</v>
      </c>
      <c r="AW440" s="1">
        <f ca="1">SUMIFS(AW$247:AW438,$D$247:$D438,Items!$T$11)-SUMIFS(AW$247:AW438,$D$247:$D438,Items!$T$19)</f>
        <v>0</v>
      </c>
      <c r="AX440" s="1">
        <f ca="1">SUMIFS(AX$247:AX438,$D$247:$D438,Items!$T$11)-SUMIFS(AX$247:AX438,$D$247:$D438,Items!$T$19)</f>
        <v>0</v>
      </c>
      <c r="AY440" s="1">
        <f ca="1">SUMIFS(AY$247:AY438,$D$247:$D438,Items!$T$11)-SUMIFS(AY$247:AY438,$D$247:$D438,Items!$T$19)</f>
        <v>0</v>
      </c>
      <c r="AZ440" s="1">
        <f ca="1">SUMIFS(AZ$247:AZ438,$D$247:$D438,Items!$T$11)-SUMIFS(AZ$247:AZ438,$D$247:$D438,Items!$T$19)</f>
        <v>0</v>
      </c>
      <c r="BA440" s="1">
        <f ca="1">SUMIFS(BA$247:BA438,$D$247:$D438,Items!$T$11)-SUMIFS(BA$247:BA438,$D$247:$D438,Items!$T$19)</f>
        <v>0</v>
      </c>
      <c r="BB440" s="1">
        <f ca="1">SUMIFS(BB$247:BB438,$D$247:$D438,Items!$T$11)-SUMIFS(BB$247:BB438,$D$247:$D438,Items!$T$19)</f>
        <v>0</v>
      </c>
      <c r="BC440" s="1">
        <f ca="1">SUMIFS(BC$247:BC438,$D$247:$D438,Items!$T$11)-SUMIFS(BC$247:BC438,$D$247:$D438,Items!$T$19)</f>
        <v>0</v>
      </c>
      <c r="BD440" s="1">
        <f ca="1">SUMIFS(BD$247:BD438,$D$247:$D438,Items!$T$11)-SUMIFS(BD$247:BD438,$D$247:$D438,Items!$T$19)</f>
        <v>0</v>
      </c>
      <c r="BE440" s="1">
        <f ca="1">SUMIFS(BE$247:BE438,$D$247:$D438,Items!$T$11)-SUMIFS(BE$247:BE438,$D$247:$D438,Items!$T$19)</f>
        <v>0</v>
      </c>
    </row>
    <row r="441" spans="1:57" ht="4.9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3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</row>
    <row r="442" spans="1:57" x14ac:dyDescent="0.3">
      <c r="B442" s="1">
        <f>MAX(B$436:B441)+1</f>
        <v>192</v>
      </c>
      <c r="D442" s="1" t="str">
        <f ca="1">INDIRECT($B$1&amp;Items!T$2&amp;$B442)</f>
        <v>CF</v>
      </c>
      <c r="F442" s="1">
        <f ca="1">INDIRECT($B$1&amp;Items!P$2&amp;$B442)</f>
        <v>0</v>
      </c>
      <c r="H442" s="13" t="str">
        <f ca="1">INDIRECT($B$1&amp;Items!M$2&amp;$B442)</f>
        <v>Денежный поток накопительно</v>
      </c>
      <c r="I442" s="13" t="str">
        <f ca="1">IF(INDIRECT($B$1&amp;Items!N$2&amp;$B442)="",H442,INDIRECT($B$1&amp;Items!N$2&amp;$B442))</f>
        <v>Денежный поток накопительно</v>
      </c>
      <c r="J442" s="1" t="str">
        <f ca="1">IF(INDIRECT($B$1&amp;Items!O$2&amp;$B442)="",IF(H442&lt;&gt;I442,"  "&amp;I442,I442),"    "&amp;INDIRECT($B$1&amp;Items!O$2&amp;$B442))</f>
        <v>Денежный поток накопительно</v>
      </c>
      <c r="S442" s="1">
        <f ca="1">INDIRECT(ADDRESS(ROW(),SUMIFS($1:$1,$5:$5,MAX($5:$5))))</f>
        <v>-1603415.1855116501</v>
      </c>
      <c r="V442" s="1">
        <f ca="1">SUM($U440:V440)</f>
        <v>-9948983.944394201</v>
      </c>
      <c r="W442" s="1">
        <f ca="1">SUM($U440:W440)</f>
        <v>-18991893.808266111</v>
      </c>
      <c r="X442" s="1">
        <f ca="1">SUM($U440:X440)</f>
        <v>-40054293.004334904</v>
      </c>
      <c r="Y442" s="1">
        <f ca="1">SUM($U440:Y440)</f>
        <v>-46217669.904815219</v>
      </c>
      <c r="Z442" s="1">
        <f ca="1">SUM($U440:Z440)</f>
        <v>-23452499.481743559</v>
      </c>
      <c r="AA442" s="1">
        <f ca="1">SUM($U440:AA440)</f>
        <v>-1376044.1490380093</v>
      </c>
      <c r="AB442" s="1">
        <f ca="1">SUM($U440:AB440)</f>
        <v>7589160.3296772204</v>
      </c>
      <c r="AC442" s="1">
        <f ca="1">SUM($U440:AC440)</f>
        <v>4171049.4833652857</v>
      </c>
      <c r="AD442" s="1">
        <f ca="1">SUM($U440:AD440)</f>
        <v>776511.59337126138</v>
      </c>
      <c r="AE442" s="1">
        <f ca="1">SUM($U440:AE440)</f>
        <v>-1603415.1855116501</v>
      </c>
      <c r="AF442" s="1">
        <f ca="1">SUM($U440:AF440)</f>
        <v>-1603415.1855116501</v>
      </c>
      <c r="AG442" s="1">
        <f ca="1">SUM($U440:AG440)</f>
        <v>-1603415.1855116501</v>
      </c>
      <c r="AH442" s="1">
        <f ca="1">SUM($U440:AH440)</f>
        <v>-1603415.1855116501</v>
      </c>
      <c r="AI442" s="1">
        <f ca="1">SUM($U440:AI440)</f>
        <v>-1603415.1855116501</v>
      </c>
      <c r="AJ442" s="1">
        <f ca="1">SUM($U440:AJ440)</f>
        <v>-1603415.1855116501</v>
      </c>
      <c r="AK442" s="1">
        <f ca="1">SUM($U440:AK440)</f>
        <v>-1603415.1855116501</v>
      </c>
      <c r="AL442" s="1">
        <f ca="1">SUM($U440:AL440)</f>
        <v>-1603415.1855116501</v>
      </c>
      <c r="AM442" s="1">
        <f ca="1">SUM($U440:AM440)</f>
        <v>-1603415.1855116501</v>
      </c>
      <c r="AN442" s="1">
        <f ca="1">SUM($U440:AN440)</f>
        <v>-1603415.1855116501</v>
      </c>
      <c r="AO442" s="1">
        <f ca="1">SUM($U440:AO440)</f>
        <v>-1603415.1855116501</v>
      </c>
      <c r="AP442" s="1">
        <f ca="1">SUM($U440:AP440)</f>
        <v>-1603415.1855116501</v>
      </c>
      <c r="AQ442" s="1">
        <f ca="1">SUM($U440:AQ440)</f>
        <v>-1603415.1855116501</v>
      </c>
      <c r="AR442" s="1">
        <f ca="1">SUM($U440:AR440)</f>
        <v>-1603415.1855116501</v>
      </c>
      <c r="AS442" s="1">
        <f ca="1">SUM($U440:AS440)</f>
        <v>-1603415.1855116501</v>
      </c>
      <c r="AT442" s="1">
        <f ca="1">SUM($U440:AT440)</f>
        <v>-1603415.1855116501</v>
      </c>
      <c r="AU442" s="1">
        <f ca="1">SUM($U440:AU440)</f>
        <v>-1603415.1855116501</v>
      </c>
      <c r="AV442" s="1">
        <f ca="1">SUM($U440:AV440)</f>
        <v>-1603415.1855116501</v>
      </c>
      <c r="AW442" s="1">
        <f ca="1">SUM($U440:AW440)</f>
        <v>-1603415.1855116501</v>
      </c>
      <c r="AX442" s="1">
        <f ca="1">SUM($U440:AX440)</f>
        <v>-1603415.1855116501</v>
      </c>
      <c r="AY442" s="1">
        <f ca="1">SUM($U440:AY440)</f>
        <v>-1603415.1855116501</v>
      </c>
      <c r="AZ442" s="1">
        <f ca="1">SUM($U440:AZ440)</f>
        <v>-1603415.1855116501</v>
      </c>
      <c r="BA442" s="1">
        <f ca="1">SUM($U440:BA440)</f>
        <v>-1603415.1855116501</v>
      </c>
      <c r="BB442" s="1">
        <f ca="1">SUM($U440:BB440)</f>
        <v>-1603415.1855116501</v>
      </c>
      <c r="BC442" s="1">
        <f ca="1">SUM($U440:BC440)</f>
        <v>-1603415.1855116501</v>
      </c>
      <c r="BD442" s="1">
        <f ca="1">SUM($U440:BD440)</f>
        <v>-1603415.1855116501</v>
      </c>
      <c r="BE442" s="1">
        <f ca="1">SUM($U440:BE440)</f>
        <v>-1603415.1855116501</v>
      </c>
    </row>
    <row r="443" spans="1:57" x14ac:dyDescent="0.3">
      <c r="B443" s="1">
        <f>MAX(B$436:B442)+1</f>
        <v>193</v>
      </c>
      <c r="D443" s="1" t="str">
        <f ca="1">INDIRECT($B$1&amp;Items!T$2&amp;$B443)</f>
        <v>CF</v>
      </c>
      <c r="F443" s="1">
        <f ca="1">INDIRECT($B$1&amp;Items!P$2&amp;$B443)</f>
        <v>0</v>
      </c>
      <c r="H443" s="13" t="str">
        <f ca="1">INDIRECT($B$1&amp;Items!M$2&amp;$B443)</f>
        <v>Денежный поток накопительно</v>
      </c>
      <c r="I443" s="13" t="str">
        <f ca="1">IF(INDIRECT($B$1&amp;Items!N$2&amp;$B443)="",H443,INDIRECT($B$1&amp;Items!N$2&amp;$B443))</f>
        <v>Кассовый разрыв</v>
      </c>
      <c r="J443" s="1" t="str">
        <f ca="1">IF(INDIRECT($B$1&amp;Items!O$2&amp;$B443)="",IF(H443&lt;&gt;I443,"  "&amp;I443,I443),"    "&amp;INDIRECT($B$1&amp;Items!O$2&amp;$B443))</f>
        <v xml:space="preserve">  Кассовый разрыв</v>
      </c>
      <c r="S443" s="1">
        <f ca="1">IF(MIN($U442:INDIRECT(ADDRESS((ROW()-1),SUMIFS($1:$1,$5:$5,MAX($5:$5)))))&gt;=0,0,MIN($U442:INDIRECT(ADDRESS((ROW()-1),SUMIFS($1:$1,$5:$5,MAX($5:$5))))))</f>
        <v>-46217669.904815219</v>
      </c>
    </row>
    <row r="444" spans="1:57" ht="4.9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3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</row>
    <row r="445" spans="1:57" x14ac:dyDescent="0.3">
      <c r="B445" s="1">
        <f>MAX(B$436:B444)+1</f>
        <v>194</v>
      </c>
      <c r="D445" s="1" t="str">
        <f ca="1">INDIRECT($B$1&amp;Items!T$2&amp;$B445)</f>
        <v>CF</v>
      </c>
      <c r="F445" s="1">
        <f ca="1">INDIRECT($B$1&amp;Items!P$2&amp;$B445)</f>
        <v>0</v>
      </c>
      <c r="H445" s="13" t="str">
        <f ca="1">INDIRECT($B$1&amp;Items!M$2&amp;$B445)</f>
        <v>Терминальная стоимость бизнеса</v>
      </c>
      <c r="I445" s="13" t="str">
        <f ca="1">IF(INDIRECT($B$1&amp;Items!N$2&amp;$B445)="",H445,INDIRECT($B$1&amp;Items!N$2&amp;$B445))</f>
        <v>Терминальная стоимость бизнеса</v>
      </c>
      <c r="J445" s="1" t="str">
        <f ca="1">IF(INDIRECT($B$1&amp;Items!O$2&amp;$B445)="",IF(H445&lt;&gt;I445,"  "&amp;I445,I445),"    "&amp;INDIRECT($B$1&amp;Items!O$2&amp;$B445))</f>
        <v>Терминальная стоимость бизнеса</v>
      </c>
      <c r="S445" s="1">
        <f ca="1">SUM($U445:INDIRECT(ADDRESS(ROW(),SUMIFS($1:$1,$5:$5,MAX($5:$5)))))</f>
        <v>349797499.07743156</v>
      </c>
      <c r="V445" s="1">
        <f ca="1">IF(AND(V389&lt;&gt;0,SUMPRODUCT(W389:INDIRECT(ADDRESS(ROW(W389),SUMIFS($1:$1,$5:$5,MAX($5:$5)))),W389:INDIRECT(ADDRESS(ROW(W389),SUMIFS($1:$1,$5:$5,MAX($5:$5)))))=0),
IF(OR(IF(V$5&lt;=12,$S$389/V$5*12,SUM(K389:V389))&lt;=0,$S$447-$S$446=0),0,IF(V$5&lt;=12,$S$389/V$5*12,SUM(K389:V389))*(1+$S$446)/($S$447-$S$446)),0)</f>
        <v>0</v>
      </c>
      <c r="W445" s="1">
        <f ca="1">IF(AND(W389&lt;&gt;0,SUMPRODUCT(X389:INDIRECT(ADDRESS(ROW(X389),SUMIFS($1:$1,$5:$5,MAX($5:$5)))),X389:INDIRECT(ADDRESS(ROW(X389),SUMIFS($1:$1,$5:$5,MAX($5:$5)))))=0),
IF(OR(IF(W$5&lt;=12,$S$389/W$5*12,SUM(L389:W389))&lt;=0,$S$447-$S$446=0),0,IF(W$5&lt;=12,$S$389/W$5*12,SUM(L389:W389))*(1+$S$446)/($S$447-$S$446)),0)</f>
        <v>0</v>
      </c>
      <c r="X445" s="1">
        <f ca="1">IF(AND(X389&lt;&gt;0,SUMPRODUCT(Y389:INDIRECT(ADDRESS(ROW(Y389),SUMIFS($1:$1,$5:$5,MAX($5:$5)))),Y389:INDIRECT(ADDRESS(ROW(Y389),SUMIFS($1:$1,$5:$5,MAX($5:$5)))))=0),
IF(OR(IF(X$5&lt;=12,$S$389/X$5*12,SUM(M389:X389))&lt;=0,$S$447-$S$446=0),0,IF(X$5&lt;=12,$S$389/X$5*12,SUM(M389:X389))*(1+$S$446)/($S$447-$S$446)),0)</f>
        <v>0</v>
      </c>
      <c r="Y445" s="1">
        <f ca="1">IF(AND(Y389&lt;&gt;0,SUMPRODUCT(Z389:INDIRECT(ADDRESS(ROW(Z389),SUMIFS($1:$1,$5:$5,MAX($5:$5)))),Z389:INDIRECT(ADDRESS(ROW(Z389),SUMIFS($1:$1,$5:$5,MAX($5:$5)))))=0),
IF(OR(IF(Y$5&lt;=12,$S$389/Y$5*12,SUM(N389:Y389))&lt;=0,$S$447-$S$446=0),0,IF(Y$5&lt;=12,$S$389/Y$5*12,SUM(N389:Y389))*(1+$S$446)/($S$447-$S$446)),0)</f>
        <v>0</v>
      </c>
      <c r="Z445" s="1">
        <f ca="1">IF(AND(Z389&lt;&gt;0,SUMPRODUCT(AA389:INDIRECT(ADDRESS(ROW(AA389),SUMIFS($1:$1,$5:$5,MAX($5:$5)))),AA389:INDIRECT(ADDRESS(ROW(AA389),SUMIFS($1:$1,$5:$5,MAX($5:$5)))))=0),
IF(OR(IF(Z$5&lt;=12,$S$389/Z$5*12,SUM(O389:Z389))&lt;=0,$S$447-$S$446=0),0,IF(Z$5&lt;=12,$S$389/Z$5*12,SUM(O389:Z389))*(1+$S$446)/($S$447-$S$446)),0)</f>
        <v>0</v>
      </c>
      <c r="AA445" s="1">
        <f ca="1">IF(AND(AA389&lt;&gt;0,SUMPRODUCT(AB389:INDIRECT(ADDRESS(ROW(AB389),SUMIFS($1:$1,$5:$5,MAX($5:$5)))),AB389:INDIRECT(ADDRESS(ROW(AB389),SUMIFS($1:$1,$5:$5,MAX($5:$5)))))=0),
IF(OR(IF(AA$5&lt;=12,$S$389/AA$5*12,SUM(P389:AA389))&lt;=0,$S$447-$S$446=0),0,IF(AA$5&lt;=12,$S$389/AA$5*12,SUM(P389:AA389))*(1+$S$446)/($S$447-$S$446)),0)</f>
        <v>0</v>
      </c>
      <c r="AB445" s="1">
        <f ca="1">IF(AND(AB389&lt;&gt;0,SUMPRODUCT(AC389:INDIRECT(ADDRESS(ROW(AC389),SUMIFS($1:$1,$5:$5,MAX($5:$5)))),AC389:INDIRECT(ADDRESS(ROW(AC389),SUMIFS($1:$1,$5:$5,MAX($5:$5)))))=0),
IF(OR(IF(AB$5&lt;=12,$S$389/AB$5*12,SUM(Q389:AB389))&lt;=0,$S$447-$S$446=0),0,IF(AB$5&lt;=12,$S$389/AB$5*12,SUM(Q389:AB389))*(1+$S$446)/($S$447-$S$446)),0)</f>
        <v>0</v>
      </c>
      <c r="AC445" s="1">
        <f ca="1">IF(AND(AC389&lt;&gt;0,SUMPRODUCT(AD389:INDIRECT(ADDRESS(ROW(AD389),SUMIFS($1:$1,$5:$5,MAX($5:$5)))),AD389:INDIRECT(ADDRESS(ROW(AD389),SUMIFS($1:$1,$5:$5,MAX($5:$5)))))=0),
IF(OR(IF(AC$5&lt;=12,$S$389/AC$5*12,SUM(R389:AC389))&lt;=0,$S$447-$S$446=0),0,IF(AC$5&lt;=12,$S$389/AC$5*12,SUM(R389:AC389))*(1+$S$446)/($S$447-$S$446)),0)</f>
        <v>349797499.07743156</v>
      </c>
      <c r="AD445" s="1">
        <f ca="1">IF(AND(AD389&lt;&gt;0,SUMPRODUCT(AE389:INDIRECT(ADDRESS(ROW(AE389),SUMIFS($1:$1,$5:$5,MAX($5:$5)))),AE389:INDIRECT(ADDRESS(ROW(AE389),SUMIFS($1:$1,$5:$5,MAX($5:$5)))))=0),
IF(OR(IF(AD$5&lt;=12,$S$389/AD$5*12,SUM(S389:AD389))&lt;=0,$S$447-$S$446=0),0,IF(AD$5&lt;=12,$S$389/AD$5*12,SUM(S389:AD389))*(1+$S$446)/($S$447-$S$446)),0)</f>
        <v>0</v>
      </c>
      <c r="AE445" s="1">
        <f ca="1">IF(AND(AE389&lt;&gt;0,SUMPRODUCT(AF389:INDIRECT(ADDRESS(ROW(AF389),SUMIFS($1:$1,$5:$5,MAX($5:$5)))),AF389:INDIRECT(ADDRESS(ROW(AF389),SUMIFS($1:$1,$5:$5,MAX($5:$5)))))=0),
IF(OR(IF(AE$5&lt;=12,$S$389/AE$5*12,SUM(T389:AE389))&lt;=0,$S$447-$S$446=0),0,IF(AE$5&lt;=12,$S$389/AE$5*12,SUM(T389:AE389))*(1+$S$446)/($S$447-$S$446)),0)</f>
        <v>0</v>
      </c>
      <c r="AF445" s="1">
        <f ca="1">IF(AND(AF389&lt;&gt;0,SUMPRODUCT(AG389:INDIRECT(ADDRESS(ROW(AG389),SUMIFS($1:$1,$5:$5,MAX($5:$5)))),AG389:INDIRECT(ADDRESS(ROW(AG389),SUMIFS($1:$1,$5:$5,MAX($5:$5)))))=0),
IF(OR(IF(AF$5&lt;=12,$S$389/AF$5*12,SUM(U389:AF389))&lt;=0,$S$447-$S$446=0),0,IF(AF$5&lt;=12,$S$389/AF$5*12,SUM(U389:AF389))*(1+$S$446)/($S$447-$S$446)),0)</f>
        <v>0</v>
      </c>
      <c r="AG445" s="1">
        <f ca="1">IF(AND(AG389&lt;&gt;0,SUMPRODUCT(AH389:INDIRECT(ADDRESS(ROW(AH389),SUMIFS($1:$1,$5:$5,MAX($5:$5)))),AH389:INDIRECT(ADDRESS(ROW(AH389),SUMIFS($1:$1,$5:$5,MAX($5:$5)))))=0),
IF(OR(IF(AG$5&lt;=12,$S$389/AG$5*12,SUM(V389:AG389))&lt;=0,$S$447-$S$446=0),0,IF(AG$5&lt;=12,$S$389/AG$5*12,SUM(V389:AG389))*(1+$S$446)/($S$447-$S$446)),0)</f>
        <v>0</v>
      </c>
      <c r="AH445" s="1">
        <f ca="1">IF(AND(AH389&lt;&gt;0,SUMPRODUCT(AI389:INDIRECT(ADDRESS(ROW(AI389),SUMIFS($1:$1,$5:$5,MAX($5:$5)))),AI389:INDIRECT(ADDRESS(ROW(AI389),SUMIFS($1:$1,$5:$5,MAX($5:$5)))))=0),
IF(OR(IF(AH$5&lt;=12,$S$389/AH$5*12,SUM(W389:AH389))&lt;=0,$S$447-$S$446=0),0,IF(AH$5&lt;=12,$S$389/AH$5*12,SUM(W389:AH389))*(1+$S$446)/($S$447-$S$446)),0)</f>
        <v>0</v>
      </c>
      <c r="AI445" s="1">
        <f ca="1">IF(AND(AI389&lt;&gt;0,SUMPRODUCT(AJ389:INDIRECT(ADDRESS(ROW(AJ389),SUMIFS($1:$1,$5:$5,MAX($5:$5)))),AJ389:INDIRECT(ADDRESS(ROW(AJ389),SUMIFS($1:$1,$5:$5,MAX($5:$5)))))=0),
IF(OR(IF(AI$5&lt;=12,$S$389/AI$5*12,SUM(X389:AI389))&lt;=0,$S$447-$S$446=0),0,IF(AI$5&lt;=12,$S$389/AI$5*12,SUM(X389:AI389))*(1+$S$446)/($S$447-$S$446)),0)</f>
        <v>0</v>
      </c>
      <c r="AJ445" s="1">
        <f ca="1">IF(AND(AJ389&lt;&gt;0,SUMPRODUCT(AK389:INDIRECT(ADDRESS(ROW(AK389),SUMIFS($1:$1,$5:$5,MAX($5:$5)))),AK389:INDIRECT(ADDRESS(ROW(AK389),SUMIFS($1:$1,$5:$5,MAX($5:$5)))))=0),
IF(OR(IF(AJ$5&lt;=12,$S$389/AJ$5*12,SUM(Y389:AJ389))&lt;=0,$S$447-$S$446=0),0,IF(AJ$5&lt;=12,$S$389/AJ$5*12,SUM(Y389:AJ389))*(1+$S$446)/($S$447-$S$446)),0)</f>
        <v>0</v>
      </c>
      <c r="AK445" s="1">
        <f ca="1">IF(AND(AK389&lt;&gt;0,SUMPRODUCT(AL389:INDIRECT(ADDRESS(ROW(AL389),SUMIFS($1:$1,$5:$5,MAX($5:$5)))),AL389:INDIRECT(ADDRESS(ROW(AL389),SUMIFS($1:$1,$5:$5,MAX($5:$5)))))=0),
IF(OR(IF(AK$5&lt;=12,$S$389/AK$5*12,SUM(Z389:AK389))&lt;=0,$S$447-$S$446=0),0,IF(AK$5&lt;=12,$S$389/AK$5*12,SUM(Z389:AK389))*(1+$S$446)/($S$447-$S$446)),0)</f>
        <v>0</v>
      </c>
      <c r="AL445" s="1">
        <f ca="1">IF(AND(AL389&lt;&gt;0,SUMPRODUCT(AM389:INDIRECT(ADDRESS(ROW(AM389),SUMIFS($1:$1,$5:$5,MAX($5:$5)))),AM389:INDIRECT(ADDRESS(ROW(AM389),SUMIFS($1:$1,$5:$5,MAX($5:$5)))))=0),
IF(OR(IF(AL$5&lt;=12,$S$389/AL$5*12,SUM(AA389:AL389))&lt;=0,$S$447-$S$446=0),0,IF(AL$5&lt;=12,$S$389/AL$5*12,SUM(AA389:AL389))*(1+$S$446)/($S$447-$S$446)),0)</f>
        <v>0</v>
      </c>
      <c r="AM445" s="1">
        <f ca="1">IF(AND(AM389&lt;&gt;0,SUMPRODUCT(AN389:INDIRECT(ADDRESS(ROW(AN389),SUMIFS($1:$1,$5:$5,MAX($5:$5)))),AN389:INDIRECT(ADDRESS(ROW(AN389),SUMIFS($1:$1,$5:$5,MAX($5:$5)))))=0),
IF(OR(IF(AM$5&lt;=12,$S$389/AM$5*12,SUM(AB389:AM389))&lt;=0,$S$447-$S$446=0),0,IF(AM$5&lt;=12,$S$389/AM$5*12,SUM(AB389:AM389))*(1+$S$446)/($S$447-$S$446)),0)</f>
        <v>0</v>
      </c>
      <c r="AN445" s="1">
        <f ca="1">IF(AND(AN389&lt;&gt;0,SUMPRODUCT(AO389:INDIRECT(ADDRESS(ROW(AO389),SUMIFS($1:$1,$5:$5,MAX($5:$5)))),AO389:INDIRECT(ADDRESS(ROW(AO389),SUMIFS($1:$1,$5:$5,MAX($5:$5)))))=0),
IF(OR(IF(AN$5&lt;=12,$S$389/AN$5*12,SUM(AC389:AN389))&lt;=0,$S$447-$S$446=0),0,IF(AN$5&lt;=12,$S$389/AN$5*12,SUM(AC389:AN389))*(1+$S$446)/($S$447-$S$446)),0)</f>
        <v>0</v>
      </c>
      <c r="AO445" s="1">
        <f ca="1">IF(AND(AO389&lt;&gt;0,SUMPRODUCT(AP389:INDIRECT(ADDRESS(ROW(AP389),SUMIFS($1:$1,$5:$5,MAX($5:$5)))),AP389:INDIRECT(ADDRESS(ROW(AP389),SUMIFS($1:$1,$5:$5,MAX($5:$5)))))=0),
IF(OR(IF(AO$5&lt;=12,$S$389/AO$5*12,SUM(AD389:AO389))&lt;=0,$S$447-$S$446=0),0,IF(AO$5&lt;=12,$S$389/AO$5*12,SUM(AD389:AO389))*(1+$S$446)/($S$447-$S$446)),0)</f>
        <v>0</v>
      </c>
      <c r="AP445" s="1">
        <f ca="1">IF(AND(AP389&lt;&gt;0,SUMPRODUCT(AQ389:INDIRECT(ADDRESS(ROW(AQ389),SUMIFS($1:$1,$5:$5,MAX($5:$5)))),AQ389:INDIRECT(ADDRESS(ROW(AQ389),SUMIFS($1:$1,$5:$5,MAX($5:$5)))))=0),
IF(OR(IF(AP$5&lt;=12,$S$389/AP$5*12,SUM(AE389:AP389))&lt;=0,$S$447-$S$446=0),0,IF(AP$5&lt;=12,$S$389/AP$5*12,SUM(AE389:AP389))*(1+$S$446)/($S$447-$S$446)),0)</f>
        <v>0</v>
      </c>
      <c r="AQ445" s="1">
        <f ca="1">IF(AND(AQ389&lt;&gt;0,SUMPRODUCT(AR389:INDIRECT(ADDRESS(ROW(AR389),SUMIFS($1:$1,$5:$5,MAX($5:$5)))),AR389:INDIRECT(ADDRESS(ROW(AR389),SUMIFS($1:$1,$5:$5,MAX($5:$5)))))=0),
IF(OR(IF(AQ$5&lt;=12,$S$389/AQ$5*12,SUM(AF389:AQ389))&lt;=0,$S$447-$S$446=0),0,IF(AQ$5&lt;=12,$S$389/AQ$5*12,SUM(AF389:AQ389))*(1+$S$446)/($S$447-$S$446)),0)</f>
        <v>0</v>
      </c>
      <c r="AR445" s="1">
        <f ca="1">IF(AND(AR389&lt;&gt;0,SUMPRODUCT(AS389:INDIRECT(ADDRESS(ROW(AS389),SUMIFS($1:$1,$5:$5,MAX($5:$5)))),AS389:INDIRECT(ADDRESS(ROW(AS389),SUMIFS($1:$1,$5:$5,MAX($5:$5)))))=0),
IF(OR(IF(AR$5&lt;=12,$S$389/AR$5*12,SUM(AG389:AR389))&lt;=0,$S$447-$S$446=0),0,IF(AR$5&lt;=12,$S$389/AR$5*12,SUM(AG389:AR389))*(1+$S$446)/($S$447-$S$446)),0)</f>
        <v>0</v>
      </c>
      <c r="AS445" s="1">
        <f ca="1">IF(AND(AS389&lt;&gt;0,SUMPRODUCT(AT389:INDIRECT(ADDRESS(ROW(AT389),SUMIFS($1:$1,$5:$5,MAX($5:$5)))),AT389:INDIRECT(ADDRESS(ROW(AT389),SUMIFS($1:$1,$5:$5,MAX($5:$5)))))=0),
IF(OR(IF(AS$5&lt;=12,$S$389/AS$5*12,SUM(AH389:AS389))&lt;=0,$S$447-$S$446=0),0,IF(AS$5&lt;=12,$S$389/AS$5*12,SUM(AH389:AS389))*(1+$S$446)/($S$447-$S$446)),0)</f>
        <v>0</v>
      </c>
      <c r="AT445" s="1">
        <f ca="1">IF(AND(AT389&lt;&gt;0,SUMPRODUCT(AU389:INDIRECT(ADDRESS(ROW(AU389),SUMIFS($1:$1,$5:$5,MAX($5:$5)))),AU389:INDIRECT(ADDRESS(ROW(AU389),SUMIFS($1:$1,$5:$5,MAX($5:$5)))))=0),
IF(OR(IF(AT$5&lt;=12,$S$389/AT$5*12,SUM(AI389:AT389))&lt;=0,$S$447-$S$446=0),0,IF(AT$5&lt;=12,$S$389/AT$5*12,SUM(AI389:AT389))*(1+$S$446)/($S$447-$S$446)),0)</f>
        <v>0</v>
      </c>
      <c r="AU445" s="1">
        <f ca="1">IF(AND(AU389&lt;&gt;0,SUMPRODUCT(AV389:INDIRECT(ADDRESS(ROW(AV389),SUMIFS($1:$1,$5:$5,MAX($5:$5)))),AV389:INDIRECT(ADDRESS(ROW(AV389),SUMIFS($1:$1,$5:$5,MAX($5:$5)))))=0),
IF(OR(IF(AU$5&lt;=12,$S$389/AU$5*12,SUM(AJ389:AU389))&lt;=0,$S$447-$S$446=0),0,IF(AU$5&lt;=12,$S$389/AU$5*12,SUM(AJ389:AU389))*(1+$S$446)/($S$447-$S$446)),0)</f>
        <v>0</v>
      </c>
      <c r="AV445" s="1">
        <f ca="1">IF(AND(AV389&lt;&gt;0,SUMPRODUCT(AW389:INDIRECT(ADDRESS(ROW(AW389),SUMIFS($1:$1,$5:$5,MAX($5:$5)))),AW389:INDIRECT(ADDRESS(ROW(AW389),SUMIFS($1:$1,$5:$5,MAX($5:$5)))))=0),
IF(OR(IF(AV$5&lt;=12,$S$389/AV$5*12,SUM(AK389:AV389))&lt;=0,$S$447-$S$446=0),0,IF(AV$5&lt;=12,$S$389/AV$5*12,SUM(AK389:AV389))*(1+$S$446)/($S$447-$S$446)),0)</f>
        <v>0</v>
      </c>
      <c r="AW445" s="1">
        <f ca="1">IF(AND(AW389&lt;&gt;0,SUMPRODUCT(AX389:INDIRECT(ADDRESS(ROW(AX389),SUMIFS($1:$1,$5:$5,MAX($5:$5)))),AX389:INDIRECT(ADDRESS(ROW(AX389),SUMIFS($1:$1,$5:$5,MAX($5:$5)))))=0),
IF(OR(IF(AW$5&lt;=12,$S$389/AW$5*12,SUM(AL389:AW389))&lt;=0,$S$447-$S$446=0),0,IF(AW$5&lt;=12,$S$389/AW$5*12,SUM(AL389:AW389))*(1+$S$446)/($S$447-$S$446)),0)</f>
        <v>0</v>
      </c>
      <c r="AX445" s="1">
        <f ca="1">IF(AND(AX389&lt;&gt;0,SUMPRODUCT(AY389:INDIRECT(ADDRESS(ROW(AY389),SUMIFS($1:$1,$5:$5,MAX($5:$5)))),AY389:INDIRECT(ADDRESS(ROW(AY389),SUMIFS($1:$1,$5:$5,MAX($5:$5)))))=0),
IF(OR(IF(AX$5&lt;=12,$S$389/AX$5*12,SUM(AM389:AX389))&lt;=0,$S$447-$S$446=0),0,IF(AX$5&lt;=12,$S$389/AX$5*12,SUM(AM389:AX389))*(1+$S$446)/($S$447-$S$446)),0)</f>
        <v>0</v>
      </c>
      <c r="AY445" s="1">
        <f ca="1">IF(AND(AY389&lt;&gt;0,SUMPRODUCT(AZ389:INDIRECT(ADDRESS(ROW(AZ389),SUMIFS($1:$1,$5:$5,MAX($5:$5)))),AZ389:INDIRECT(ADDRESS(ROW(AZ389),SUMIFS($1:$1,$5:$5,MAX($5:$5)))))=0),
IF(OR(IF(AY$5&lt;=12,$S$389/AY$5*12,SUM(AN389:AY389))&lt;=0,$S$447-$S$446=0),0,IF(AY$5&lt;=12,$S$389/AY$5*12,SUM(AN389:AY389))*(1+$S$446)/($S$447-$S$446)),0)</f>
        <v>0</v>
      </c>
      <c r="AZ445" s="1">
        <f ca="1">IF(AND(AZ389&lt;&gt;0,SUMPRODUCT(BA389:INDIRECT(ADDRESS(ROW(BA389),SUMIFS($1:$1,$5:$5,MAX($5:$5)))),BA389:INDIRECT(ADDRESS(ROW(BA389),SUMIFS($1:$1,$5:$5,MAX($5:$5)))))=0),
IF(OR(IF(AZ$5&lt;=12,$S$389/AZ$5*12,SUM(AO389:AZ389))&lt;=0,$S$447-$S$446=0),0,IF(AZ$5&lt;=12,$S$389/AZ$5*12,SUM(AO389:AZ389))*(1+$S$446)/($S$447-$S$446)),0)</f>
        <v>0</v>
      </c>
      <c r="BA445" s="1">
        <f ca="1">IF(AND(BA389&lt;&gt;0,SUMPRODUCT(BB389:INDIRECT(ADDRESS(ROW(BB389),SUMIFS($1:$1,$5:$5,MAX($5:$5)))),BB389:INDIRECT(ADDRESS(ROW(BB389),SUMIFS($1:$1,$5:$5,MAX($5:$5)))))=0),
IF(OR(IF(BA$5&lt;=12,$S$389/BA$5*12,SUM(AP389:BA389))&lt;=0,$S$447-$S$446=0),0,IF(BA$5&lt;=12,$S$389/BA$5*12,SUM(AP389:BA389))*(1+$S$446)/($S$447-$S$446)),0)</f>
        <v>0</v>
      </c>
      <c r="BB445" s="1">
        <f ca="1">IF(AND(BB389&lt;&gt;0,SUMPRODUCT(BC389:INDIRECT(ADDRESS(ROW(BC389),SUMIFS($1:$1,$5:$5,MAX($5:$5)))),BC389:INDIRECT(ADDRESS(ROW(BC389),SUMIFS($1:$1,$5:$5,MAX($5:$5)))))=0),
IF(OR(IF(BB$5&lt;=12,$S$389/BB$5*12,SUM(AQ389:BB389))&lt;=0,$S$447-$S$446=0),0,IF(BB$5&lt;=12,$S$389/BB$5*12,SUM(AQ389:BB389))*(1+$S$446)/($S$447-$S$446)),0)</f>
        <v>0</v>
      </c>
      <c r="BC445" s="1">
        <f ca="1">IF(AND(BC389&lt;&gt;0,SUMPRODUCT(BD389:INDIRECT(ADDRESS(ROW(BD389),SUMIFS($1:$1,$5:$5,MAX($5:$5)))),BD389:INDIRECT(ADDRESS(ROW(BD389),SUMIFS($1:$1,$5:$5,MAX($5:$5)))))=0),
IF(OR(IF(BC$5&lt;=12,$S$389/BC$5*12,SUM(AR389:BC389))&lt;=0,$S$447-$S$446=0),0,IF(BC$5&lt;=12,$S$389/BC$5*12,SUM(AR389:BC389))*(1+$S$446)/($S$447-$S$446)),0)</f>
        <v>0</v>
      </c>
      <c r="BD445" s="1">
        <f ca="1">IF(AND(BD389&lt;&gt;0,SUMPRODUCT(BE389:INDIRECT(ADDRESS(ROW(BE389),SUMIFS($1:$1,$5:$5,MAX($5:$5)))),BE389:INDIRECT(ADDRESS(ROW(BE389),SUMIFS($1:$1,$5:$5,MAX($5:$5)))))=0),
IF(OR(IF(BD$5&lt;=12,$S$389/BD$5*12,SUM(AS389:BD389))&lt;=0,$S$447-$S$446=0),0,IF(BD$5&lt;=12,$S$389/BD$5*12,SUM(AS389:BD389))*(1+$S$446)/($S$447-$S$446)),0)</f>
        <v>0</v>
      </c>
      <c r="BE445" s="1">
        <f ca="1">IF(AND(BE389&lt;&gt;0,SUMPRODUCT(BF389:INDIRECT(ADDRESS(ROW(BF389),SUMIFS($1:$1,$5:$5,MAX($5:$5)))),BF389:INDIRECT(ADDRESS(ROW(BF389),SUMIFS($1:$1,$5:$5,MAX($5:$5)))))=0),
IF(OR(IF(BE$5&lt;=12,$S$389/BE$5*12,SUM(AT389:BE389))&lt;=0,$S$447-$S$446=0),0,IF(BE$5&lt;=12,$S$389/BE$5*12,SUM(AT389:BE389))*(1+$S$446)/($S$447-$S$446)),0)</f>
        <v>0</v>
      </c>
    </row>
    <row r="446" spans="1:57" x14ac:dyDescent="0.3">
      <c r="B446" s="1">
        <f>MAX(B$436:B445)+1</f>
        <v>195</v>
      </c>
      <c r="D446" s="1" t="str">
        <f ca="1">INDIRECT($B$1&amp;Items!T$2&amp;$B446)</f>
        <v>CF</v>
      </c>
      <c r="F446" s="1">
        <f ca="1">INDIRECT($B$1&amp;Items!P$2&amp;$B446)</f>
        <v>0</v>
      </c>
      <c r="H446" s="13" t="str">
        <f ca="1">INDIRECT($B$1&amp;Items!M$2&amp;$B446)</f>
        <v>Терминальная стоимость бизнеса</v>
      </c>
      <c r="I446" s="13" t="str">
        <f ca="1">IF(INDIRECT($B$1&amp;Items!N$2&amp;$B446)="",H446,INDIRECT($B$1&amp;Items!N$2&amp;$B446))</f>
        <v>Постпрогнозный прирост финпотока</v>
      </c>
      <c r="J446" s="1" t="str">
        <f ca="1">IF(INDIRECT($B$1&amp;Items!O$2&amp;$B446)="",IF(H446&lt;&gt;I446,"  "&amp;I446,I446),"    "&amp;INDIRECT($B$1&amp;Items!O$2&amp;$B446))</f>
        <v xml:space="preserve">  Постпрогнозный прирост финпотока</v>
      </c>
      <c r="S446" s="38">
        <v>0.05</v>
      </c>
    </row>
    <row r="447" spans="1:57" x14ac:dyDescent="0.3">
      <c r="B447" s="1">
        <f>MAX(B$436:B446)+1</f>
        <v>196</v>
      </c>
      <c r="D447" s="1" t="str">
        <f ca="1">INDIRECT($B$1&amp;Items!T$2&amp;$B447)</f>
        <v>CF</v>
      </c>
      <c r="F447" s="1">
        <f ca="1">INDIRECT($B$1&amp;Items!P$2&amp;$B447)</f>
        <v>0</v>
      </c>
      <c r="H447" s="13" t="str">
        <f ca="1">INDIRECT($B$1&amp;Items!M$2&amp;$B447)</f>
        <v>Терминальная стоимость бизнеса</v>
      </c>
      <c r="I447" s="13" t="str">
        <f ca="1">IF(INDIRECT($B$1&amp;Items!N$2&amp;$B447)="",H447,INDIRECT($B$1&amp;Items!N$2&amp;$B447))</f>
        <v>Ставка дисконтирования</v>
      </c>
      <c r="J447" s="1" t="str">
        <f ca="1">IF(INDIRECT($B$1&amp;Items!O$2&amp;$B447)="",IF(H447&lt;&gt;I447,"  "&amp;I447,I447),"    "&amp;INDIRECT($B$1&amp;Items!O$2&amp;$B447))</f>
        <v xml:space="preserve">  Ставка дисконтирования</v>
      </c>
      <c r="S447" s="38">
        <v>0.17</v>
      </c>
    </row>
    <row r="448" spans="1:57" x14ac:dyDescent="0.3">
      <c r="B448" s="1">
        <f>MAX(B$436:B447)+1</f>
        <v>197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Оценка стоимости бизнеса</v>
      </c>
      <c r="I448" s="13" t="str">
        <f ca="1">IF(INDIRECT($B$1&amp;Items!N$2&amp;$B448)="",H448,INDIRECT($B$1&amp;Items!N$2&amp;$B448))</f>
        <v>Оценка стоимости бизнеса</v>
      </c>
      <c r="J448" s="1" t="str">
        <f ca="1">IF(INDIRECT($B$1&amp;Items!O$2&amp;$B448)="",IF(H448&lt;&gt;I448,"  "&amp;I448,I448),"    "&amp;INDIRECT($B$1&amp;Items!O$2&amp;$B448))</f>
        <v>Оценка стоимости бизнеса</v>
      </c>
      <c r="S448" s="1">
        <f ca="1">V448</f>
        <v>319184368.28600794</v>
      </c>
      <c r="V448" s="1">
        <f ca="1">IF(V449=0,0,$S$445/V449)</f>
        <v>319184368.28600794</v>
      </c>
      <c r="W448" s="1">
        <f t="shared" ref="W448:BE448" ca="1" si="144">IF(W449=0,0,$S$445/W449)</f>
        <v>323387902.29557621</v>
      </c>
      <c r="X448" s="1">
        <f t="shared" ca="1" si="144"/>
        <v>327646795.21342826</v>
      </c>
      <c r="Y448" s="1">
        <f t="shared" ca="1" si="144"/>
        <v>331961776.094859</v>
      </c>
      <c r="Z448" s="1">
        <f t="shared" ca="1" si="144"/>
        <v>336333583.59653783</v>
      </c>
      <c r="AA448" s="1">
        <f t="shared" ca="1" si="144"/>
        <v>340762966.10295546</v>
      </c>
      <c r="AB448" s="1">
        <f t="shared" ca="1" si="144"/>
        <v>345250681.8545351</v>
      </c>
      <c r="AC448" s="1">
        <f t="shared" ca="1" si="144"/>
        <v>349797499.07743156</v>
      </c>
      <c r="AD448" s="1">
        <f t="shared" ca="1" si="144"/>
        <v>354404196.11503935</v>
      </c>
      <c r="AE448" s="1">
        <f t="shared" ca="1" si="144"/>
        <v>359071561.56123304</v>
      </c>
      <c r="AF448" s="1">
        <f t="shared" ca="1" si="144"/>
        <v>363800394.39536142</v>
      </c>
      <c r="AG448" s="1">
        <f t="shared" ca="1" si="144"/>
        <v>368591504.11902094</v>
      </c>
      <c r="AH448" s="1">
        <f t="shared" ca="1" si="144"/>
        <v>373445710.89462924</v>
      </c>
      <c r="AI448" s="1">
        <f t="shared" ca="1" si="144"/>
        <v>378363845.68582404</v>
      </c>
      <c r="AJ448" s="1">
        <f t="shared" ca="1" si="144"/>
        <v>383346750.39971107</v>
      </c>
      <c r="AK448" s="1">
        <f t="shared" ca="1" si="144"/>
        <v>388395278.030985</v>
      </c>
      <c r="AL448" s="1">
        <f t="shared" ca="1" si="144"/>
        <v>393510292.80794924</v>
      </c>
      <c r="AM448" s="1">
        <f t="shared" ca="1" si="144"/>
        <v>398692670.34045786</v>
      </c>
      <c r="AN448" s="1">
        <f t="shared" ca="1" si="144"/>
        <v>403943297.76980603</v>
      </c>
      <c r="AO448" s="1">
        <f t="shared" ca="1" si="144"/>
        <v>409263073.92059487</v>
      </c>
      <c r="AP448" s="1">
        <f t="shared" ca="1" si="144"/>
        <v>414652909.4545961</v>
      </c>
      <c r="AQ448" s="1">
        <f t="shared" ca="1" si="144"/>
        <v>420113727.02664262</v>
      </c>
      <c r="AR448" s="1">
        <f t="shared" ca="1" si="144"/>
        <v>425646461.44257283</v>
      </c>
      <c r="AS448" s="1">
        <f t="shared" ca="1" si="144"/>
        <v>431252059.81925452</v>
      </c>
      <c r="AT448" s="1">
        <f t="shared" ca="1" si="144"/>
        <v>436931481.7467162</v>
      </c>
      <c r="AU448" s="1">
        <f t="shared" ca="1" si="144"/>
        <v>442685699.45241416</v>
      </c>
      <c r="AV448" s="1">
        <f t="shared" ca="1" si="144"/>
        <v>448515697.9676618</v>
      </c>
      <c r="AW448" s="1">
        <f t="shared" ca="1" si="144"/>
        <v>454422475.29625249</v>
      </c>
      <c r="AX448" s="1">
        <f t="shared" ca="1" si="144"/>
        <v>460407042.58530068</v>
      </c>
      <c r="AY448" s="1">
        <f t="shared" ca="1" si="144"/>
        <v>466470424.29833567</v>
      </c>
      <c r="AZ448" s="1">
        <f t="shared" ca="1" si="144"/>
        <v>472613658.39067298</v>
      </c>
      <c r="BA448" s="1">
        <f t="shared" ca="1" si="144"/>
        <v>478837796.48709601</v>
      </c>
      <c r="BB448" s="1">
        <f t="shared" ca="1" si="144"/>
        <v>485143904.06187737</v>
      </c>
      <c r="BC448" s="1">
        <f t="shared" ca="1" si="144"/>
        <v>491533060.62117177</v>
      </c>
      <c r="BD448" s="1">
        <f t="shared" ca="1" si="144"/>
        <v>498006359.88781017</v>
      </c>
      <c r="BE448" s="1">
        <f t="shared" ca="1" si="144"/>
        <v>504564909.98852772</v>
      </c>
    </row>
    <row r="449" spans="1:57" x14ac:dyDescent="0.3">
      <c r="B449" s="1">
        <f>MAX(B$436:B448)+1</f>
        <v>198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Оценка стоимости бизнеса</v>
      </c>
      <c r="I449" s="13" t="str">
        <f ca="1">IF(INDIRECT($B$1&amp;Items!N$2&amp;$B449)="",H449,INDIRECT($B$1&amp;Items!N$2&amp;$B449))</f>
        <v>Коэффициенты дисконтирования</v>
      </c>
      <c r="J449" s="1" t="str">
        <f ca="1">IF(INDIRECT($B$1&amp;Items!O$2&amp;$B449)="",IF(H449&lt;&gt;I449,"  "&amp;I449,I449),"    "&amp;INDIRECT($B$1&amp;Items!O$2&amp;$B449))</f>
        <v xml:space="preserve">  Коэффициенты дисконтирования</v>
      </c>
      <c r="V449" s="39">
        <f t="shared" ref="V449:BE449" ca="1" si="145">IF($S$445=0,0,IF(V445=0,IF(AND(W448&lt;&gt;0,V$5&lt;SUMIFS($5:$5,$445:$445,"&lt;&gt;"&amp;0)),POWER((1+$S$447),(SUMIFS($5:$5,$445:$445,"&lt;&gt;"&amp;0)-V$5)/12),
IF(V$5&gt;SUMIFS($5:$5,$445:$445,"&lt;&gt;"&amp;0),1/POWER((1+$S$447),(V$5-SUMIFS($5:$5,$445:$445,"&lt;&gt;"&amp;0))/12),0)),1))</f>
        <v>1.0959104951029195</v>
      </c>
      <c r="W449" s="39">
        <f t="shared" ca="1" si="145"/>
        <v>1.0816653826391966</v>
      </c>
      <c r="X449" s="39">
        <f t="shared" ca="1" si="145"/>
        <v>1.0676054342285703</v>
      </c>
      <c r="Y449" s="39">
        <f t="shared" ca="1" si="145"/>
        <v>1.0537282430296311</v>
      </c>
      <c r="Z449" s="39">
        <f t="shared" ca="1" si="145"/>
        <v>1.0400314334861216</v>
      </c>
      <c r="AA449" s="39">
        <f t="shared" ca="1" si="145"/>
        <v>1.0265126609202788</v>
      </c>
      <c r="AB449" s="39">
        <f t="shared" ca="1" si="145"/>
        <v>1.0131696111314623</v>
      </c>
      <c r="AC449" s="39">
        <f t="shared" ca="1" si="145"/>
        <v>1</v>
      </c>
      <c r="AD449" s="39">
        <f t="shared" ca="1" si="145"/>
        <v>0.98700157309618175</v>
      </c>
      <c r="AE449" s="39">
        <f t="shared" ca="1" si="145"/>
        <v>0.97417210529433707</v>
      </c>
      <c r="AF449" s="39">
        <f t="shared" ca="1" si="145"/>
        <v>0.96150940039192978</v>
      </c>
      <c r="AG449" s="39">
        <f t="shared" ca="1" si="145"/>
        <v>0.94901129073360124</v>
      </c>
      <c r="AH449" s="39">
        <f t="shared" ca="1" si="145"/>
        <v>0.93667563684010224</v>
      </c>
      <c r="AI449" s="39">
        <f t="shared" ca="1" si="145"/>
        <v>0.92450032704204865</v>
      </c>
      <c r="AJ449" s="39">
        <f t="shared" ca="1" si="145"/>
        <v>0.91248327711843624</v>
      </c>
      <c r="AK449" s="39">
        <f t="shared" ca="1" si="145"/>
        <v>0.90062242993985575</v>
      </c>
      <c r="AL449" s="39">
        <f t="shared" ca="1" si="145"/>
        <v>0.88891575511634324</v>
      </c>
      <c r="AM449" s="39">
        <f t="shared" ca="1" si="145"/>
        <v>0.87736124864981091</v>
      </c>
      <c r="AN449" s="39">
        <f t="shared" ca="1" si="145"/>
        <v>0.8659569325909936</v>
      </c>
      <c r="AO449" s="39">
        <f t="shared" ca="1" si="145"/>
        <v>0.85470085470085477</v>
      </c>
      <c r="AP449" s="39">
        <f t="shared" ca="1" si="145"/>
        <v>0.84359108811639461</v>
      </c>
      <c r="AQ449" s="39">
        <f t="shared" ca="1" si="145"/>
        <v>0.83262573102080106</v>
      </c>
      <c r="AR449" s="39">
        <f t="shared" ca="1" si="145"/>
        <v>0.82180290631788888</v>
      </c>
      <c r="AS449" s="39">
        <f t="shared" ca="1" si="145"/>
        <v>0.81112076131077027</v>
      </c>
      <c r="AT449" s="39">
        <f t="shared" ca="1" si="145"/>
        <v>0.80057746738470281</v>
      </c>
      <c r="AU449" s="39">
        <f t="shared" ca="1" si="145"/>
        <v>0.79017121969405868</v>
      </c>
      <c r="AV449" s="39">
        <f t="shared" ca="1" si="145"/>
        <v>0.77990023685336451</v>
      </c>
      <c r="AW449" s="39">
        <f t="shared" ca="1" si="145"/>
        <v>0.76976276063235527</v>
      </c>
      <c r="AX449" s="39">
        <f t="shared" ca="1" si="145"/>
        <v>0.75975705565499418</v>
      </c>
      <c r="AY449" s="39">
        <f t="shared" ca="1" si="145"/>
        <v>0.74988140910240253</v>
      </c>
      <c r="AZ449" s="39">
        <f t="shared" ca="1" si="145"/>
        <v>0.7401341304196527</v>
      </c>
      <c r="BA449" s="39">
        <f t="shared" ca="1" si="145"/>
        <v>0.73051355102637161</v>
      </c>
      <c r="BB449" s="39">
        <f t="shared" ca="1" si="145"/>
        <v>0.7210180240311066</v>
      </c>
      <c r="BC449" s="39">
        <f t="shared" ca="1" si="145"/>
        <v>0.71164592394940274</v>
      </c>
      <c r="BD449" s="39">
        <f t="shared" ca="1" si="145"/>
        <v>0.70239564642554608</v>
      </c>
      <c r="BE449" s="39">
        <f t="shared" ca="1" si="145"/>
        <v>0.69326560795792336</v>
      </c>
    </row>
    <row r="450" spans="1:57" ht="4.9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3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</row>
    <row r="451" spans="1:57" x14ac:dyDescent="0.3">
      <c r="B451" s="1">
        <f>ROW(Items!A243)</f>
        <v>243</v>
      </c>
      <c r="F451" s="1">
        <f ca="1">INDIRECT($B$1&amp;Items!H$2&amp;$B451)</f>
        <v>0</v>
      </c>
      <c r="H451" s="13" t="str">
        <f ca="1">INDIRECT($B$1&amp;Items!E$2&amp;$B451)</f>
        <v>Продажа доли УК Инвестору</v>
      </c>
      <c r="I451" s="13" t="str">
        <f ca="1">IF(INDIRECT($B$1&amp;Items!F$2&amp;$B451)="",H451,INDIRECT($B$1&amp;Items!F$2&amp;$B451))</f>
        <v>Продажа доли УК Инвестору</v>
      </c>
      <c r="J451" s="1" t="str">
        <f ca="1">IF(INDIRECT($B$1&amp;Items!G$2&amp;$B451)="",IF(H451&lt;&gt;I451,"  "&amp;I451,I451),"    "&amp;INDIRECT($B$1&amp;Items!G$2&amp;$B451))</f>
        <v>Продажа доли УК Инвестору</v>
      </c>
      <c r="S451" s="1">
        <f ca="1">SUM($U451:INDIRECT(ADDRESS(ROW(),SUMIFS($1:$1,$5:$5,MAX($5:$5)))))</f>
        <v>38302124.194320954</v>
      </c>
      <c r="V451" s="1">
        <f t="shared" ref="V451:BE451" ca="1" si="146">IF(V$5&lt;&gt;$S$453,0,V448*$S$452*(1-$S$454))</f>
        <v>38302124.194320954</v>
      </c>
      <c r="W451" s="1">
        <f t="shared" si="146"/>
        <v>0</v>
      </c>
      <c r="X451" s="1">
        <f t="shared" si="146"/>
        <v>0</v>
      </c>
      <c r="Y451" s="1">
        <f t="shared" si="146"/>
        <v>0</v>
      </c>
      <c r="Z451" s="1">
        <f t="shared" si="146"/>
        <v>0</v>
      </c>
      <c r="AA451" s="1">
        <f t="shared" si="146"/>
        <v>0</v>
      </c>
      <c r="AB451" s="1">
        <f t="shared" si="146"/>
        <v>0</v>
      </c>
      <c r="AC451" s="1">
        <f t="shared" si="146"/>
        <v>0</v>
      </c>
      <c r="AD451" s="1">
        <f t="shared" si="146"/>
        <v>0</v>
      </c>
      <c r="AE451" s="1">
        <f t="shared" si="146"/>
        <v>0</v>
      </c>
      <c r="AF451" s="1">
        <f t="shared" si="146"/>
        <v>0</v>
      </c>
      <c r="AG451" s="1">
        <f t="shared" si="146"/>
        <v>0</v>
      </c>
      <c r="AH451" s="1">
        <f t="shared" si="146"/>
        <v>0</v>
      </c>
      <c r="AI451" s="1">
        <f t="shared" si="146"/>
        <v>0</v>
      </c>
      <c r="AJ451" s="1">
        <f t="shared" si="146"/>
        <v>0</v>
      </c>
      <c r="AK451" s="1">
        <f t="shared" si="146"/>
        <v>0</v>
      </c>
      <c r="AL451" s="1">
        <f t="shared" si="146"/>
        <v>0</v>
      </c>
      <c r="AM451" s="1">
        <f t="shared" si="146"/>
        <v>0</v>
      </c>
      <c r="AN451" s="1">
        <f t="shared" si="146"/>
        <v>0</v>
      </c>
      <c r="AO451" s="1">
        <f t="shared" si="146"/>
        <v>0</v>
      </c>
      <c r="AP451" s="1">
        <f t="shared" si="146"/>
        <v>0</v>
      </c>
      <c r="AQ451" s="1">
        <f t="shared" si="146"/>
        <v>0</v>
      </c>
      <c r="AR451" s="1">
        <f t="shared" si="146"/>
        <v>0</v>
      </c>
      <c r="AS451" s="1">
        <f t="shared" si="146"/>
        <v>0</v>
      </c>
      <c r="AT451" s="1">
        <f t="shared" si="146"/>
        <v>0</v>
      </c>
      <c r="AU451" s="1">
        <f t="shared" si="146"/>
        <v>0</v>
      </c>
      <c r="AV451" s="1">
        <f t="shared" si="146"/>
        <v>0</v>
      </c>
      <c r="AW451" s="1">
        <f t="shared" si="146"/>
        <v>0</v>
      </c>
      <c r="AX451" s="1">
        <f t="shared" si="146"/>
        <v>0</v>
      </c>
      <c r="AY451" s="1">
        <f t="shared" si="146"/>
        <v>0</v>
      </c>
      <c r="AZ451" s="1">
        <f t="shared" si="146"/>
        <v>0</v>
      </c>
      <c r="BA451" s="1">
        <f t="shared" si="146"/>
        <v>0</v>
      </c>
      <c r="BB451" s="1">
        <f t="shared" si="146"/>
        <v>0</v>
      </c>
      <c r="BC451" s="1">
        <f t="shared" si="146"/>
        <v>0</v>
      </c>
      <c r="BD451" s="1">
        <f t="shared" si="146"/>
        <v>0</v>
      </c>
      <c r="BE451" s="1">
        <f t="shared" si="146"/>
        <v>0</v>
      </c>
    </row>
    <row r="452" spans="1:57" x14ac:dyDescent="0.3">
      <c r="B452" s="1">
        <f>ROW(Items!A244)</f>
        <v>244</v>
      </c>
      <c r="F452" s="1">
        <f ca="1">INDIRECT($B$1&amp;Items!H$2&amp;$B452)</f>
        <v>0</v>
      </c>
      <c r="H452" s="13" t="str">
        <f ca="1">INDIRECT($B$1&amp;Items!E$2&amp;$B452)</f>
        <v>Продажа доли УК Инвестору</v>
      </c>
      <c r="I452" s="13" t="str">
        <f ca="1">IF(INDIRECT($B$1&amp;Items!F$2&amp;$B452)="",H452,INDIRECT($B$1&amp;Items!F$2&amp;$B452))</f>
        <v>Размер продаваемой доли УК</v>
      </c>
      <c r="J452" s="1" t="str">
        <f ca="1">IF(INDIRECT($B$1&amp;Items!G$2&amp;$B452)="",IF(H452&lt;&gt;I452,"  "&amp;I452,I452),"    "&amp;INDIRECT($B$1&amp;Items!G$2&amp;$B452))</f>
        <v xml:space="preserve">  Размер продаваемой доли УК</v>
      </c>
      <c r="S452" s="38">
        <v>0.2</v>
      </c>
    </row>
    <row r="453" spans="1:57" x14ac:dyDescent="0.3">
      <c r="B453" s="1">
        <f>ROW(Items!A245)</f>
        <v>245</v>
      </c>
      <c r="F453" s="1">
        <f ca="1">INDIRECT($B$1&amp;Items!H$2&amp;$B453)</f>
        <v>0</v>
      </c>
      <c r="H453" s="13" t="str">
        <f ca="1">INDIRECT($B$1&amp;Items!E$2&amp;$B453)</f>
        <v>Продажа доли УК Инвестору</v>
      </c>
      <c r="I453" s="13" t="str">
        <f ca="1">IF(INDIRECT($B$1&amp;Items!F$2&amp;$B453)="",H453,INDIRECT($B$1&amp;Items!F$2&amp;$B453))</f>
        <v>Номер месяца продажи доли УК</v>
      </c>
      <c r="J453" s="1" t="str">
        <f ca="1">IF(INDIRECT($B$1&amp;Items!G$2&amp;$B453)="",IF(H453&lt;&gt;I453,"  "&amp;I453,I453),"    "&amp;INDIRECT($B$1&amp;Items!G$2&amp;$B453))</f>
        <v xml:space="preserve">  Номер месяца продажи доли УК</v>
      </c>
      <c r="S453" s="40">
        <v>1</v>
      </c>
    </row>
    <row r="454" spans="1:57" x14ac:dyDescent="0.3">
      <c r="B454" s="1">
        <f>ROW(Items!A246)</f>
        <v>246</v>
      </c>
      <c r="F454" s="1">
        <f ca="1">INDIRECT($B$1&amp;Items!H$2&amp;$B454)</f>
        <v>0</v>
      </c>
      <c r="H454" s="13" t="str">
        <f ca="1">INDIRECT($B$1&amp;Items!E$2&amp;$B454)</f>
        <v>Продажа доли УК Инвестору</v>
      </c>
      <c r="I454" s="13" t="str">
        <f ca="1">IF(INDIRECT($B$1&amp;Items!F$2&amp;$B454)="",H454,INDIRECT($B$1&amp;Items!F$2&amp;$B454))</f>
        <v>Дисконт к оценке стоимости бизнеса</v>
      </c>
      <c r="J454" s="1" t="str">
        <f ca="1">IF(INDIRECT($B$1&amp;Items!G$2&amp;$B454)="",IF(H454&lt;&gt;I454,"  "&amp;I454,I454),"    "&amp;INDIRECT($B$1&amp;Items!G$2&amp;$B454))</f>
        <v xml:space="preserve">  Дисконт к оценке стоимости бизнеса</v>
      </c>
      <c r="S454" s="38">
        <v>0.4</v>
      </c>
    </row>
    <row r="455" spans="1:57" x14ac:dyDescent="0.3">
      <c r="B455" s="1">
        <f>ROW(Items!A199)</f>
        <v>199</v>
      </c>
      <c r="D455" s="1" t="str">
        <f ca="1">INDIRECT($B$1&amp;Items!T$2&amp;$B455)</f>
        <v>CF(+)</v>
      </c>
      <c r="F455" s="1" t="str">
        <f ca="1">INDIRECT($B$1&amp;Items!P$2&amp;$B455)</f>
        <v>Y</v>
      </c>
      <c r="H455" s="13" t="str">
        <f ca="1">INDIRECT($B$1&amp;Items!M$2&amp;$B455)</f>
        <v>Поступление оплаты УК от Инвестора</v>
      </c>
      <c r="I455" s="13" t="str">
        <f ca="1">IF(INDIRECT($B$1&amp;Items!N$2&amp;$B455)="",H455,INDIRECT($B$1&amp;Items!N$2&amp;$B455))</f>
        <v>Поступление оплаты УК от Инвестора</v>
      </c>
      <c r="J455" s="1" t="str">
        <f ca="1">IF(INDIRECT($B$1&amp;Items!O$2&amp;$B455)="",IF(H455&lt;&gt;I455,"  "&amp;I455,I455),"    "&amp;INDIRECT($B$1&amp;Items!O$2&amp;$B455))</f>
        <v>Поступление оплаты УК от Инвестора</v>
      </c>
      <c r="Q455" s="26">
        <f ca="1">IF(ABS(S455-S451)&lt;0.001,0,1)</f>
        <v>0</v>
      </c>
      <c r="S455" s="1">
        <f ca="1">SUM($U455:INDIRECT(ADDRESS(ROW(),SUMIFS($1:$1,$5:$5,MAX($5:$5)))))</f>
        <v>38302124.194320954</v>
      </c>
      <c r="V455" s="1">
        <f t="shared" ref="V455:BE455" ca="1" si="147">IF(OR(V$5&lt;$S$453,V$5&gt;$S$453+IF($S$456=0,1,$S$456)-1),0,$S$451/IF($S$456=0,1,$S$456))</f>
        <v>12767374.731440319</v>
      </c>
      <c r="W455" s="1">
        <f t="shared" ca="1" si="147"/>
        <v>12767374.731440319</v>
      </c>
      <c r="X455" s="1">
        <f t="shared" ca="1" si="147"/>
        <v>12767374.731440319</v>
      </c>
      <c r="Y455" s="1">
        <f t="shared" si="147"/>
        <v>0</v>
      </c>
      <c r="Z455" s="1">
        <f t="shared" si="147"/>
        <v>0</v>
      </c>
      <c r="AA455" s="1">
        <f t="shared" si="147"/>
        <v>0</v>
      </c>
      <c r="AB455" s="1">
        <f t="shared" si="147"/>
        <v>0</v>
      </c>
      <c r="AC455" s="1">
        <f t="shared" si="147"/>
        <v>0</v>
      </c>
      <c r="AD455" s="1">
        <f t="shared" si="147"/>
        <v>0</v>
      </c>
      <c r="AE455" s="1">
        <f t="shared" si="147"/>
        <v>0</v>
      </c>
      <c r="AF455" s="1">
        <f t="shared" si="147"/>
        <v>0</v>
      </c>
      <c r="AG455" s="1">
        <f t="shared" si="147"/>
        <v>0</v>
      </c>
      <c r="AH455" s="1">
        <f t="shared" si="147"/>
        <v>0</v>
      </c>
      <c r="AI455" s="1">
        <f t="shared" si="147"/>
        <v>0</v>
      </c>
      <c r="AJ455" s="1">
        <f t="shared" si="147"/>
        <v>0</v>
      </c>
      <c r="AK455" s="1">
        <f t="shared" si="147"/>
        <v>0</v>
      </c>
      <c r="AL455" s="1">
        <f t="shared" si="147"/>
        <v>0</v>
      </c>
      <c r="AM455" s="1">
        <f t="shared" si="147"/>
        <v>0</v>
      </c>
      <c r="AN455" s="1">
        <f t="shared" si="147"/>
        <v>0</v>
      </c>
      <c r="AO455" s="1">
        <f t="shared" si="147"/>
        <v>0</v>
      </c>
      <c r="AP455" s="1">
        <f t="shared" si="147"/>
        <v>0</v>
      </c>
      <c r="AQ455" s="1">
        <f t="shared" si="147"/>
        <v>0</v>
      </c>
      <c r="AR455" s="1">
        <f t="shared" si="147"/>
        <v>0</v>
      </c>
      <c r="AS455" s="1">
        <f t="shared" si="147"/>
        <v>0</v>
      </c>
      <c r="AT455" s="1">
        <f t="shared" si="147"/>
        <v>0</v>
      </c>
      <c r="AU455" s="1">
        <f t="shared" si="147"/>
        <v>0</v>
      </c>
      <c r="AV455" s="1">
        <f t="shared" si="147"/>
        <v>0</v>
      </c>
      <c r="AW455" s="1">
        <f t="shared" si="147"/>
        <v>0</v>
      </c>
      <c r="AX455" s="1">
        <f t="shared" si="147"/>
        <v>0</v>
      </c>
      <c r="AY455" s="1">
        <f t="shared" si="147"/>
        <v>0</v>
      </c>
      <c r="AZ455" s="1">
        <f t="shared" si="147"/>
        <v>0</v>
      </c>
      <c r="BA455" s="1">
        <f t="shared" si="147"/>
        <v>0</v>
      </c>
      <c r="BB455" s="1">
        <f t="shared" si="147"/>
        <v>0</v>
      </c>
      <c r="BC455" s="1">
        <f t="shared" si="147"/>
        <v>0</v>
      </c>
      <c r="BD455" s="1">
        <f t="shared" si="147"/>
        <v>0</v>
      </c>
      <c r="BE455" s="1">
        <f t="shared" si="147"/>
        <v>0</v>
      </c>
    </row>
    <row r="456" spans="1:57" x14ac:dyDescent="0.3">
      <c r="B456" s="1">
        <f>MAX(B$455:B455)+1</f>
        <v>200</v>
      </c>
      <c r="D456" s="1">
        <f ca="1">INDIRECT($B$1&amp;Items!T$2&amp;$B456)</f>
        <v>0</v>
      </c>
      <c r="F456" s="1">
        <f ca="1">INDIRECT($B$1&amp;Items!P$2&amp;$B456)</f>
        <v>0</v>
      </c>
      <c r="H456" s="13" t="str">
        <f ca="1">INDIRECT($B$1&amp;Items!M$2&amp;$B456)</f>
        <v>Поступление оплаты УК от Инвестора</v>
      </c>
      <c r="I456" s="13" t="str">
        <f ca="1">IF(INDIRECT($B$1&amp;Items!N$2&amp;$B456)="",H456,INDIRECT($B$1&amp;Items!N$2&amp;$B456))</f>
        <v>Кол-во месяцев равномерной оплаты</v>
      </c>
      <c r="J456" s="1" t="str">
        <f ca="1">IF(INDIRECT($B$1&amp;Items!O$2&amp;$B456)="",IF(H456&lt;&gt;I456,"  "&amp;I456,I456),"    "&amp;INDIRECT($B$1&amp;Items!O$2&amp;$B456))</f>
        <v xml:space="preserve">  Кол-во месяцев равномерной оплаты</v>
      </c>
      <c r="S456" s="40">
        <v>3</v>
      </c>
    </row>
    <row r="457" spans="1:57" ht="4.9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3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</row>
    <row r="458" spans="1:57" x14ac:dyDescent="0.3">
      <c r="B458" s="1">
        <f>ROW(Items!A191)</f>
        <v>191</v>
      </c>
      <c r="D458" s="1" t="str">
        <f ca="1">INDIRECT($B$1&amp;Items!T$2&amp;$B458)</f>
        <v>CF</v>
      </c>
      <c r="F458" s="1">
        <f ca="1">INDIRECT($B$1&amp;Items!P$2&amp;$B458)</f>
        <v>0</v>
      </c>
      <c r="H458" s="13" t="str">
        <f ca="1">INDIRECT($B$1&amp;Items!M$2&amp;$B458)</f>
        <v>Ден. поток с уч. очередного источника финансир-я</v>
      </c>
      <c r="I458" s="13" t="str">
        <f ca="1">IF(INDIRECT($B$1&amp;Items!N$2&amp;$B458)="",H458,INDIRECT($B$1&amp;Items!N$2&amp;$B458))</f>
        <v>Ден. поток с уч. очередного источника финансир-я</v>
      </c>
      <c r="J458" s="1" t="str">
        <f ca="1">IF(INDIRECT($B$1&amp;Items!O$2&amp;$B458)="",IF(H458&lt;&gt;I458,"  "&amp;I458,I458),"    "&amp;INDIRECT($B$1&amp;Items!O$2&amp;$B458))</f>
        <v>Ден. поток с уч. очередного источника финансир-я</v>
      </c>
      <c r="S458" s="1">
        <f ca="1">SUM($U458:INDIRECT(ADDRESS(ROW(),SUMIFS($1:$1,$5:$5,MAX($5:$5)))))</f>
        <v>36698709.008809298</v>
      </c>
      <c r="V458" s="1">
        <f ca="1">SUMIFS(V$247:V456,$D$247:$D456,Items!$T$11)-SUMIFS(V$247:V456,$D$247:$D456,Items!$T$19)</f>
        <v>2818390.7870461177</v>
      </c>
      <c r="W458" s="1">
        <f ca="1">SUMIFS(W$247:W456,$D$247:$D456,Items!$T$11)-SUMIFS(W$247:W456,$D$247:$D456,Items!$T$19)</f>
        <v>3724464.8675684109</v>
      </c>
      <c r="X458" s="1">
        <f ca="1">SUMIFS(X$247:X456,$D$247:$D456,Items!$T$11)-SUMIFS(X$247:X456,$D$247:$D456,Items!$T$19)</f>
        <v>-8295024.4646284766</v>
      </c>
      <c r="Y458" s="1">
        <f ca="1">SUMIFS(Y$247:Y456,$D$247:$D456,Items!$T$11)-SUMIFS(Y$247:Y456,$D$247:$D456,Items!$T$19)</f>
        <v>-6163376.9004803132</v>
      </c>
      <c r="Z458" s="1">
        <f ca="1">SUMIFS(Z$247:Z456,$D$247:$D456,Items!$T$11)-SUMIFS(Z$247:Z456,$D$247:$D456,Items!$T$19)</f>
        <v>22765170.42307166</v>
      </c>
      <c r="AA458" s="1">
        <f ca="1">SUMIFS(AA$247:AA456,$D$247:$D456,Items!$T$11)-SUMIFS(AA$247:AA456,$D$247:$D456,Items!$T$19)</f>
        <v>22076455.33270555</v>
      </c>
      <c r="AB458" s="1">
        <f ca="1">SUMIFS(AB$247:AB456,$D$247:$D456,Items!$T$11)-SUMIFS(AB$247:AB456,$D$247:$D456,Items!$T$19)</f>
        <v>8965204.4787152298</v>
      </c>
      <c r="AC458" s="1">
        <f ca="1">SUMIFS(AC$247:AC456,$D$247:$D456,Items!$T$11)-SUMIFS(AC$247:AC456,$D$247:$D456,Items!$T$19)</f>
        <v>-3418110.8463119348</v>
      </c>
      <c r="AD458" s="1">
        <f ca="1">SUMIFS(AD$247:AD456,$D$247:$D456,Items!$T$11)-SUMIFS(AD$247:AD456,$D$247:$D456,Items!$T$19)</f>
        <v>-3394537.8899940243</v>
      </c>
      <c r="AE458" s="1">
        <f ca="1">SUMIFS(AE$247:AE456,$D$247:$D456,Items!$T$11)-SUMIFS(AE$247:AE456,$D$247:$D456,Items!$T$19)</f>
        <v>-2379926.7788829114</v>
      </c>
      <c r="AF458" s="1">
        <f ca="1">SUMIFS(AF$247:AF456,$D$247:$D456,Items!$T$11)-SUMIFS(AF$247:AF456,$D$247:$D456,Items!$T$19)</f>
        <v>0</v>
      </c>
      <c r="AG458" s="1">
        <f ca="1">SUMIFS(AG$247:AG456,$D$247:$D456,Items!$T$11)-SUMIFS(AG$247:AG456,$D$247:$D456,Items!$T$19)</f>
        <v>0</v>
      </c>
      <c r="AH458" s="1">
        <f ca="1">SUMIFS(AH$247:AH456,$D$247:$D456,Items!$T$11)-SUMIFS(AH$247:AH456,$D$247:$D456,Items!$T$19)</f>
        <v>0</v>
      </c>
      <c r="AI458" s="1">
        <f ca="1">SUMIFS(AI$247:AI456,$D$247:$D456,Items!$T$11)-SUMIFS(AI$247:AI456,$D$247:$D456,Items!$T$19)</f>
        <v>0</v>
      </c>
      <c r="AJ458" s="1">
        <f ca="1">SUMIFS(AJ$247:AJ456,$D$247:$D456,Items!$T$11)-SUMIFS(AJ$247:AJ456,$D$247:$D456,Items!$T$19)</f>
        <v>0</v>
      </c>
      <c r="AK458" s="1">
        <f ca="1">SUMIFS(AK$247:AK456,$D$247:$D456,Items!$T$11)-SUMIFS(AK$247:AK456,$D$247:$D456,Items!$T$19)</f>
        <v>0</v>
      </c>
      <c r="AL458" s="1">
        <f ca="1">SUMIFS(AL$247:AL456,$D$247:$D456,Items!$T$11)-SUMIFS(AL$247:AL456,$D$247:$D456,Items!$T$19)</f>
        <v>0</v>
      </c>
      <c r="AM458" s="1">
        <f ca="1">SUMIFS(AM$247:AM456,$D$247:$D456,Items!$T$11)-SUMIFS(AM$247:AM456,$D$247:$D456,Items!$T$19)</f>
        <v>0</v>
      </c>
      <c r="AN458" s="1">
        <f ca="1">SUMIFS(AN$247:AN456,$D$247:$D456,Items!$T$11)-SUMIFS(AN$247:AN456,$D$247:$D456,Items!$T$19)</f>
        <v>0</v>
      </c>
      <c r="AO458" s="1">
        <f ca="1">SUMIFS(AO$247:AO456,$D$247:$D456,Items!$T$11)-SUMIFS(AO$247:AO456,$D$247:$D456,Items!$T$19)</f>
        <v>0</v>
      </c>
      <c r="AP458" s="1">
        <f ca="1">SUMIFS(AP$247:AP456,$D$247:$D456,Items!$T$11)-SUMIFS(AP$247:AP456,$D$247:$D456,Items!$T$19)</f>
        <v>0</v>
      </c>
      <c r="AQ458" s="1">
        <f ca="1">SUMIFS(AQ$247:AQ456,$D$247:$D456,Items!$T$11)-SUMIFS(AQ$247:AQ456,$D$247:$D456,Items!$T$19)</f>
        <v>0</v>
      </c>
      <c r="AR458" s="1">
        <f ca="1">SUMIFS(AR$247:AR456,$D$247:$D456,Items!$T$11)-SUMIFS(AR$247:AR456,$D$247:$D456,Items!$T$19)</f>
        <v>0</v>
      </c>
      <c r="AS458" s="1">
        <f ca="1">SUMIFS(AS$247:AS456,$D$247:$D456,Items!$T$11)-SUMIFS(AS$247:AS456,$D$247:$D456,Items!$T$19)</f>
        <v>0</v>
      </c>
      <c r="AT458" s="1">
        <f ca="1">SUMIFS(AT$247:AT456,$D$247:$D456,Items!$T$11)-SUMIFS(AT$247:AT456,$D$247:$D456,Items!$T$19)</f>
        <v>0</v>
      </c>
      <c r="AU458" s="1">
        <f ca="1">SUMIFS(AU$247:AU456,$D$247:$D456,Items!$T$11)-SUMIFS(AU$247:AU456,$D$247:$D456,Items!$T$19)</f>
        <v>0</v>
      </c>
      <c r="AV458" s="1">
        <f ca="1">SUMIFS(AV$247:AV456,$D$247:$D456,Items!$T$11)-SUMIFS(AV$247:AV456,$D$247:$D456,Items!$T$19)</f>
        <v>0</v>
      </c>
      <c r="AW458" s="1">
        <f ca="1">SUMIFS(AW$247:AW456,$D$247:$D456,Items!$T$11)-SUMIFS(AW$247:AW456,$D$247:$D456,Items!$T$19)</f>
        <v>0</v>
      </c>
      <c r="AX458" s="1">
        <f ca="1">SUMIFS(AX$247:AX456,$D$247:$D456,Items!$T$11)-SUMIFS(AX$247:AX456,$D$247:$D456,Items!$T$19)</f>
        <v>0</v>
      </c>
      <c r="AY458" s="1">
        <f ca="1">SUMIFS(AY$247:AY456,$D$247:$D456,Items!$T$11)-SUMIFS(AY$247:AY456,$D$247:$D456,Items!$T$19)</f>
        <v>0</v>
      </c>
      <c r="AZ458" s="1">
        <f ca="1">SUMIFS(AZ$247:AZ456,$D$247:$D456,Items!$T$11)-SUMIFS(AZ$247:AZ456,$D$247:$D456,Items!$T$19)</f>
        <v>0</v>
      </c>
      <c r="BA458" s="1">
        <f ca="1">SUMIFS(BA$247:BA456,$D$247:$D456,Items!$T$11)-SUMIFS(BA$247:BA456,$D$247:$D456,Items!$T$19)</f>
        <v>0</v>
      </c>
      <c r="BB458" s="1">
        <f ca="1">SUMIFS(BB$247:BB456,$D$247:$D456,Items!$T$11)-SUMIFS(BB$247:BB456,$D$247:$D456,Items!$T$19)</f>
        <v>0</v>
      </c>
      <c r="BC458" s="1">
        <f ca="1">SUMIFS(BC$247:BC456,$D$247:$D456,Items!$T$11)-SUMIFS(BC$247:BC456,$D$247:$D456,Items!$T$19)</f>
        <v>0</v>
      </c>
      <c r="BD458" s="1">
        <f ca="1">SUMIFS(BD$247:BD456,$D$247:$D456,Items!$T$11)-SUMIFS(BD$247:BD456,$D$247:$D456,Items!$T$19)</f>
        <v>0</v>
      </c>
      <c r="BE458" s="1">
        <f ca="1">SUMIFS(BE$247:BE456,$D$247:$D456,Items!$T$11)-SUMIFS(BE$247:BE456,$D$247:$D456,Items!$T$19)</f>
        <v>0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x14ac:dyDescent="0.3">
      <c r="B460" s="1">
        <f>MAX(B$458:B459)+1</f>
        <v>192</v>
      </c>
      <c r="D460" s="1" t="str">
        <f ca="1">INDIRECT($B$1&amp;Items!T$2&amp;$B460)</f>
        <v>CF</v>
      </c>
      <c r="F460" s="1">
        <f ca="1">INDIRECT($B$1&amp;Items!P$2&amp;$B460)</f>
        <v>0</v>
      </c>
      <c r="H460" s="13" t="str">
        <f ca="1">INDIRECT($B$1&amp;Items!M$2&amp;$B460)</f>
        <v>Денежный поток накопительно</v>
      </c>
      <c r="I460" s="13" t="str">
        <f ca="1">IF(INDIRECT($B$1&amp;Items!N$2&amp;$B460)="",H460,INDIRECT($B$1&amp;Items!N$2&amp;$B460))</f>
        <v>Денежный поток накопительно</v>
      </c>
      <c r="J460" s="1" t="str">
        <f ca="1">IF(INDIRECT($B$1&amp;Items!O$2&amp;$B460)="",IF(H460&lt;&gt;I460,"  "&amp;I460,I460),"    "&amp;INDIRECT($B$1&amp;Items!O$2&amp;$B460))</f>
        <v>Денежный поток накопительно</v>
      </c>
      <c r="S460" s="1">
        <f ca="1">INDIRECT(ADDRESS(ROW(),SUMIFS($1:$1,$5:$5,MAX($5:$5))))</f>
        <v>36698709.008809298</v>
      </c>
      <c r="V460" s="1">
        <f ca="1">SUM($U458:V458)</f>
        <v>2818390.7870461177</v>
      </c>
      <c r="W460" s="1">
        <f ca="1">SUM($U458:W458)</f>
        <v>6542855.6546145286</v>
      </c>
      <c r="X460" s="1">
        <f ca="1">SUM($U458:X458)</f>
        <v>-1752168.810013948</v>
      </c>
      <c r="Y460" s="1">
        <f ca="1">SUM($U458:Y458)</f>
        <v>-7915545.7104942612</v>
      </c>
      <c r="Z460" s="1">
        <f ca="1">SUM($U458:Z458)</f>
        <v>14849624.712577399</v>
      </c>
      <c r="AA460" s="1">
        <f ca="1">SUM($U458:AA458)</f>
        <v>36926080.045282945</v>
      </c>
      <c r="AB460" s="1">
        <f ca="1">SUM($U458:AB458)</f>
        <v>45891284.523998171</v>
      </c>
      <c r="AC460" s="1">
        <f ca="1">SUM($U458:AC458)</f>
        <v>42473173.677686237</v>
      </c>
      <c r="AD460" s="1">
        <f ca="1">SUM($U458:AD458)</f>
        <v>39078635.787692212</v>
      </c>
      <c r="AE460" s="1">
        <f ca="1">SUM($U458:AE458)</f>
        <v>36698709.008809298</v>
      </c>
      <c r="AF460" s="1">
        <f ca="1">SUM($U458:AF458)</f>
        <v>36698709.008809298</v>
      </c>
      <c r="AG460" s="1">
        <f ca="1">SUM($U458:AG458)</f>
        <v>36698709.008809298</v>
      </c>
      <c r="AH460" s="1">
        <f ca="1">SUM($U458:AH458)</f>
        <v>36698709.008809298</v>
      </c>
      <c r="AI460" s="1">
        <f ca="1">SUM($U458:AI458)</f>
        <v>36698709.008809298</v>
      </c>
      <c r="AJ460" s="1">
        <f ca="1">SUM($U458:AJ458)</f>
        <v>36698709.008809298</v>
      </c>
      <c r="AK460" s="1">
        <f ca="1">SUM($U458:AK458)</f>
        <v>36698709.008809298</v>
      </c>
      <c r="AL460" s="1">
        <f ca="1">SUM($U458:AL458)</f>
        <v>36698709.008809298</v>
      </c>
      <c r="AM460" s="1">
        <f ca="1">SUM($U458:AM458)</f>
        <v>36698709.008809298</v>
      </c>
      <c r="AN460" s="1">
        <f ca="1">SUM($U458:AN458)</f>
        <v>36698709.008809298</v>
      </c>
      <c r="AO460" s="1">
        <f ca="1">SUM($U458:AO458)</f>
        <v>36698709.008809298</v>
      </c>
      <c r="AP460" s="1">
        <f ca="1">SUM($U458:AP458)</f>
        <v>36698709.008809298</v>
      </c>
      <c r="AQ460" s="1">
        <f ca="1">SUM($U458:AQ458)</f>
        <v>36698709.008809298</v>
      </c>
      <c r="AR460" s="1">
        <f ca="1">SUM($U458:AR458)</f>
        <v>36698709.008809298</v>
      </c>
      <c r="AS460" s="1">
        <f ca="1">SUM($U458:AS458)</f>
        <v>36698709.008809298</v>
      </c>
      <c r="AT460" s="1">
        <f ca="1">SUM($U458:AT458)</f>
        <v>36698709.008809298</v>
      </c>
      <c r="AU460" s="1">
        <f ca="1">SUM($U458:AU458)</f>
        <v>36698709.008809298</v>
      </c>
      <c r="AV460" s="1">
        <f ca="1">SUM($U458:AV458)</f>
        <v>36698709.008809298</v>
      </c>
      <c r="AW460" s="1">
        <f ca="1">SUM($U458:AW458)</f>
        <v>36698709.008809298</v>
      </c>
      <c r="AX460" s="1">
        <f ca="1">SUM($U458:AX458)</f>
        <v>36698709.008809298</v>
      </c>
      <c r="AY460" s="1">
        <f ca="1">SUM($U458:AY458)</f>
        <v>36698709.008809298</v>
      </c>
      <c r="AZ460" s="1">
        <f ca="1">SUM($U458:AZ458)</f>
        <v>36698709.008809298</v>
      </c>
      <c r="BA460" s="1">
        <f ca="1">SUM($U458:BA458)</f>
        <v>36698709.008809298</v>
      </c>
      <c r="BB460" s="1">
        <f ca="1">SUM($U458:BB458)</f>
        <v>36698709.008809298</v>
      </c>
      <c r="BC460" s="1">
        <f ca="1">SUM($U458:BC458)</f>
        <v>36698709.008809298</v>
      </c>
      <c r="BD460" s="1">
        <f ca="1">SUM($U458:BD458)</f>
        <v>36698709.008809298</v>
      </c>
      <c r="BE460" s="1">
        <f ca="1">SUM($U458:BE458)</f>
        <v>36698709.008809298</v>
      </c>
    </row>
    <row r="461" spans="1:57" x14ac:dyDescent="0.3">
      <c r="B461" s="1">
        <f>MAX(B$458:B460)+1</f>
        <v>193</v>
      </c>
      <c r="D461" s="1" t="str">
        <f ca="1">INDIRECT($B$1&amp;Items!T$2&amp;$B461)</f>
        <v>CF</v>
      </c>
      <c r="F461" s="1">
        <f ca="1">INDIRECT($B$1&amp;Items!P$2&amp;$B461)</f>
        <v>0</v>
      </c>
      <c r="H461" s="13" t="str">
        <f ca="1">INDIRECT($B$1&amp;Items!M$2&amp;$B461)</f>
        <v>Денежный поток накопительно</v>
      </c>
      <c r="I461" s="13" t="str">
        <f ca="1">IF(INDIRECT($B$1&amp;Items!N$2&amp;$B461)="",H461,INDIRECT($B$1&amp;Items!N$2&amp;$B461))</f>
        <v>Кассовый разрыв</v>
      </c>
      <c r="J461" s="1" t="str">
        <f ca="1">IF(INDIRECT($B$1&amp;Items!O$2&amp;$B461)="",IF(H461&lt;&gt;I461,"  "&amp;I461,I461),"    "&amp;INDIRECT($B$1&amp;Items!O$2&amp;$B461))</f>
        <v xml:space="preserve">  Кассовый разрыв</v>
      </c>
      <c r="S461" s="1">
        <f ca="1">IF(MIN($U460:INDIRECT(ADDRESS((ROW()-1),SUMIFS($1:$1,$5:$5,MAX($5:$5)))))&gt;=0,0,MIN($U460:INDIRECT(ADDRESS((ROW()-1),SUMIFS($1:$1,$5:$5,MAX($5:$5))))))</f>
        <v>-7915545.7104942612</v>
      </c>
    </row>
    <row r="462" spans="1:57" ht="4.9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3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</row>
    <row r="463" spans="1:57" x14ac:dyDescent="0.3">
      <c r="B463" s="1">
        <f>ROW(Items!A201)</f>
        <v>201</v>
      </c>
      <c r="D463" s="1" t="str">
        <f ca="1">INDIRECT($B$1&amp;Items!T$2&amp;$B463)</f>
        <v>CF(+)</v>
      </c>
      <c r="F463" s="1" t="str">
        <f ca="1">INDIRECT($B$1&amp;Items!P$2&amp;$B463)</f>
        <v>Y</v>
      </c>
      <c r="H463" s="13" t="str">
        <f ca="1">INDIRECT($B$1&amp;Items!M$2&amp;$B463)</f>
        <v>Поступления кредитов</v>
      </c>
      <c r="I463" s="13" t="str">
        <f ca="1">IF(INDIRECT($B$1&amp;Items!N$2&amp;$B463)="",H463,INDIRECT($B$1&amp;Items!N$2&amp;$B463))</f>
        <v>Поступления кредитов</v>
      </c>
      <c r="J463" s="1" t="str">
        <f ca="1">IF(INDIRECT($B$1&amp;Items!O$2&amp;$B463)="",IF(H463&lt;&gt;I463,"  "&amp;I463,I463),"    "&amp;INDIRECT($B$1&amp;Items!O$2&amp;$B463))</f>
        <v xml:space="preserve">    Поступления кредитов</v>
      </c>
      <c r="S463" s="1">
        <f ca="1">SUM($U463:INDIRECT(ADDRESS(ROW(),SUMIFS($1:$1,$5:$5,MAX($5:$5)))))</f>
        <v>10000000</v>
      </c>
      <c r="V463" s="1">
        <f ca="1">SUMIFS(INDIRECT($F$1&amp;$F463&amp;":"&amp;$F463),INDIRECT($F$1&amp;dbP!$D$2&amp;":"&amp;dbP!$D$2),"&gt;="&amp;V$6,INDIRECT($F$1&amp;dbP!$D$2&amp;":"&amp;dbP!$D$2),"&lt;="&amp;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W463" s="1">
        <f ca="1">SUMIFS(INDIRECT($F$1&amp;$F463&amp;":"&amp;$F463),INDIRECT($F$1&amp;dbP!$D$2&amp;":"&amp;dbP!$D$2),"&gt;="&amp;W$6,INDIRECT($F$1&amp;dbP!$D$2&amp;":"&amp;dbP!$D$2),"&lt;="&amp;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X463" s="1">
        <f ca="1">SUMIFS(INDIRECT($F$1&amp;$F463&amp;":"&amp;$F463),INDIRECT($F$1&amp;dbP!$D$2&amp;":"&amp;dbP!$D$2),"&gt;="&amp;X$6,INDIRECT($F$1&amp;dbP!$D$2&amp;":"&amp;dbP!$D$2),"&lt;="&amp;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10000000</v>
      </c>
      <c r="Y463" s="1">
        <f ca="1">SUMIFS(INDIRECT($F$1&amp;$F463&amp;":"&amp;$F463),INDIRECT($F$1&amp;dbP!$D$2&amp;":"&amp;dbP!$D$2),"&gt;="&amp;Y$6,INDIRECT($F$1&amp;dbP!$D$2&amp;":"&amp;dbP!$D$2),"&lt;="&amp;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Z463" s="1">
        <f ca="1">SUMIFS(INDIRECT($F$1&amp;$F463&amp;":"&amp;$F463),INDIRECT($F$1&amp;dbP!$D$2&amp;":"&amp;dbP!$D$2),"&gt;="&amp;Z$6,INDIRECT($F$1&amp;dbP!$D$2&amp;":"&amp;dbP!$D$2),"&lt;="&amp;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A463" s="1">
        <f ca="1">SUMIFS(INDIRECT($F$1&amp;$F463&amp;":"&amp;$F463),INDIRECT($F$1&amp;dbP!$D$2&amp;":"&amp;dbP!$D$2),"&gt;="&amp;AA$6,INDIRECT($F$1&amp;dbP!$D$2&amp;":"&amp;dbP!$D$2),"&lt;="&amp;A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B463" s="1">
        <f ca="1">SUMIFS(INDIRECT($F$1&amp;$F463&amp;":"&amp;$F463),INDIRECT($F$1&amp;dbP!$D$2&amp;":"&amp;dbP!$D$2),"&gt;="&amp;AB$6,INDIRECT($F$1&amp;dbP!$D$2&amp;":"&amp;dbP!$D$2),"&lt;="&amp;A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C463" s="1">
        <f ca="1">SUMIFS(INDIRECT($F$1&amp;$F463&amp;":"&amp;$F463),INDIRECT($F$1&amp;dbP!$D$2&amp;":"&amp;dbP!$D$2),"&gt;="&amp;AC$6,INDIRECT($F$1&amp;dbP!$D$2&amp;":"&amp;dbP!$D$2),"&lt;="&amp;A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D463" s="1">
        <f ca="1">SUMIFS(INDIRECT($F$1&amp;$F463&amp;":"&amp;$F463),INDIRECT($F$1&amp;dbP!$D$2&amp;":"&amp;dbP!$D$2),"&gt;="&amp;AD$6,INDIRECT($F$1&amp;dbP!$D$2&amp;":"&amp;dbP!$D$2),"&lt;="&amp;A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E463" s="1">
        <f ca="1">SUMIFS(INDIRECT($F$1&amp;$F463&amp;":"&amp;$F463),INDIRECT($F$1&amp;dbP!$D$2&amp;":"&amp;dbP!$D$2),"&gt;="&amp;AE$6,INDIRECT($F$1&amp;dbP!$D$2&amp;":"&amp;dbP!$D$2),"&lt;="&amp;A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F463" s="1">
        <f ca="1">SUMIFS(INDIRECT($F$1&amp;$F463&amp;":"&amp;$F463),INDIRECT($F$1&amp;dbP!$D$2&amp;":"&amp;dbP!$D$2),"&gt;="&amp;AF$6,INDIRECT($F$1&amp;dbP!$D$2&amp;":"&amp;dbP!$D$2),"&lt;="&amp;AF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G463" s="1">
        <f ca="1">SUMIFS(INDIRECT($F$1&amp;$F463&amp;":"&amp;$F463),INDIRECT($F$1&amp;dbP!$D$2&amp;":"&amp;dbP!$D$2),"&gt;="&amp;AG$6,INDIRECT($F$1&amp;dbP!$D$2&amp;":"&amp;dbP!$D$2),"&lt;="&amp;AG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H463" s="1">
        <f ca="1">SUMIFS(INDIRECT($F$1&amp;$F463&amp;":"&amp;$F463),INDIRECT($F$1&amp;dbP!$D$2&amp;":"&amp;dbP!$D$2),"&gt;="&amp;AH$6,INDIRECT($F$1&amp;dbP!$D$2&amp;":"&amp;dbP!$D$2),"&lt;="&amp;AH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I463" s="1">
        <f ca="1">SUMIFS(INDIRECT($F$1&amp;$F463&amp;":"&amp;$F463),INDIRECT($F$1&amp;dbP!$D$2&amp;":"&amp;dbP!$D$2),"&gt;="&amp;AI$6,INDIRECT($F$1&amp;dbP!$D$2&amp;":"&amp;dbP!$D$2),"&lt;="&amp;AI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J463" s="1">
        <f ca="1">SUMIFS(INDIRECT($F$1&amp;$F463&amp;":"&amp;$F463),INDIRECT($F$1&amp;dbP!$D$2&amp;":"&amp;dbP!$D$2),"&gt;="&amp;AJ$6,INDIRECT($F$1&amp;dbP!$D$2&amp;":"&amp;dbP!$D$2),"&lt;="&amp;AJ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K463" s="1">
        <f ca="1">SUMIFS(INDIRECT($F$1&amp;$F463&amp;":"&amp;$F463),INDIRECT($F$1&amp;dbP!$D$2&amp;":"&amp;dbP!$D$2),"&gt;="&amp;AK$6,INDIRECT($F$1&amp;dbP!$D$2&amp;":"&amp;dbP!$D$2),"&lt;="&amp;AK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L463" s="1">
        <f ca="1">SUMIFS(INDIRECT($F$1&amp;$F463&amp;":"&amp;$F463),INDIRECT($F$1&amp;dbP!$D$2&amp;":"&amp;dbP!$D$2),"&gt;="&amp;AL$6,INDIRECT($F$1&amp;dbP!$D$2&amp;":"&amp;dbP!$D$2),"&lt;="&amp;AL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M463" s="1">
        <f ca="1">SUMIFS(INDIRECT($F$1&amp;$F463&amp;":"&amp;$F463),INDIRECT($F$1&amp;dbP!$D$2&amp;":"&amp;dbP!$D$2),"&gt;="&amp;AM$6,INDIRECT($F$1&amp;dbP!$D$2&amp;":"&amp;dbP!$D$2),"&lt;="&amp;AM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N463" s="1">
        <f ca="1">SUMIFS(INDIRECT($F$1&amp;$F463&amp;":"&amp;$F463),INDIRECT($F$1&amp;dbP!$D$2&amp;":"&amp;dbP!$D$2),"&gt;="&amp;AN$6,INDIRECT($F$1&amp;dbP!$D$2&amp;":"&amp;dbP!$D$2),"&lt;="&amp;AN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O463" s="1">
        <f ca="1">SUMIFS(INDIRECT($F$1&amp;$F463&amp;":"&amp;$F463),INDIRECT($F$1&amp;dbP!$D$2&amp;":"&amp;dbP!$D$2),"&gt;="&amp;AO$6,INDIRECT($F$1&amp;dbP!$D$2&amp;":"&amp;dbP!$D$2),"&lt;="&amp;AO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P463" s="1">
        <f ca="1">SUMIFS(INDIRECT($F$1&amp;$F463&amp;":"&amp;$F463),INDIRECT($F$1&amp;dbP!$D$2&amp;":"&amp;dbP!$D$2),"&gt;="&amp;AP$6,INDIRECT($F$1&amp;dbP!$D$2&amp;":"&amp;dbP!$D$2),"&lt;="&amp;AP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Q463" s="1">
        <f ca="1">SUMIFS(INDIRECT($F$1&amp;$F463&amp;":"&amp;$F463),INDIRECT($F$1&amp;dbP!$D$2&amp;":"&amp;dbP!$D$2),"&gt;="&amp;AQ$6,INDIRECT($F$1&amp;dbP!$D$2&amp;":"&amp;dbP!$D$2),"&lt;="&amp;AQ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R463" s="1">
        <f ca="1">SUMIFS(INDIRECT($F$1&amp;$F463&amp;":"&amp;$F463),INDIRECT($F$1&amp;dbP!$D$2&amp;":"&amp;dbP!$D$2),"&gt;="&amp;AR$6,INDIRECT($F$1&amp;dbP!$D$2&amp;":"&amp;dbP!$D$2),"&lt;="&amp;AR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S463" s="1">
        <f ca="1">SUMIFS(INDIRECT($F$1&amp;$F463&amp;":"&amp;$F463),INDIRECT($F$1&amp;dbP!$D$2&amp;":"&amp;dbP!$D$2),"&gt;="&amp;AS$6,INDIRECT($F$1&amp;dbP!$D$2&amp;":"&amp;dbP!$D$2),"&lt;="&amp;AS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T463" s="1">
        <f ca="1">SUMIFS(INDIRECT($F$1&amp;$F463&amp;":"&amp;$F463),INDIRECT($F$1&amp;dbP!$D$2&amp;":"&amp;dbP!$D$2),"&gt;="&amp;AT$6,INDIRECT($F$1&amp;dbP!$D$2&amp;":"&amp;dbP!$D$2),"&lt;="&amp;AT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U463" s="1">
        <f ca="1">SUMIFS(INDIRECT($F$1&amp;$F463&amp;":"&amp;$F463),INDIRECT($F$1&amp;dbP!$D$2&amp;":"&amp;dbP!$D$2),"&gt;="&amp;AU$6,INDIRECT($F$1&amp;dbP!$D$2&amp;":"&amp;dbP!$D$2),"&lt;="&amp;AU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V463" s="1">
        <f ca="1">SUMIFS(INDIRECT($F$1&amp;$F463&amp;":"&amp;$F463),INDIRECT($F$1&amp;dbP!$D$2&amp;":"&amp;dbP!$D$2),"&gt;="&amp;AV$6,INDIRECT($F$1&amp;dbP!$D$2&amp;":"&amp;dbP!$D$2),"&lt;="&amp;A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W463" s="1">
        <f ca="1">SUMIFS(INDIRECT($F$1&amp;$F463&amp;":"&amp;$F463),INDIRECT($F$1&amp;dbP!$D$2&amp;":"&amp;dbP!$D$2),"&gt;="&amp;AW$6,INDIRECT($F$1&amp;dbP!$D$2&amp;":"&amp;dbP!$D$2),"&lt;="&amp;A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X463" s="1">
        <f ca="1">SUMIFS(INDIRECT($F$1&amp;$F463&amp;":"&amp;$F463),INDIRECT($F$1&amp;dbP!$D$2&amp;":"&amp;dbP!$D$2),"&gt;="&amp;AX$6,INDIRECT($F$1&amp;dbP!$D$2&amp;":"&amp;dbP!$D$2),"&lt;="&amp;A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Y463" s="1">
        <f ca="1">SUMIFS(INDIRECT($F$1&amp;$F463&amp;":"&amp;$F463),INDIRECT($F$1&amp;dbP!$D$2&amp;":"&amp;dbP!$D$2),"&gt;="&amp;AY$6,INDIRECT($F$1&amp;dbP!$D$2&amp;":"&amp;dbP!$D$2),"&lt;="&amp;A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Z463" s="1">
        <f ca="1">SUMIFS(INDIRECT($F$1&amp;$F463&amp;":"&amp;$F463),INDIRECT($F$1&amp;dbP!$D$2&amp;":"&amp;dbP!$D$2),"&gt;="&amp;AZ$6,INDIRECT($F$1&amp;dbP!$D$2&amp;":"&amp;dbP!$D$2),"&lt;="&amp;A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A463" s="1">
        <f ca="1">SUMIFS(INDIRECT($F$1&amp;$F463&amp;":"&amp;$F463),INDIRECT($F$1&amp;dbP!$D$2&amp;":"&amp;dbP!$D$2),"&gt;="&amp;BA$6,INDIRECT($F$1&amp;dbP!$D$2&amp;":"&amp;dbP!$D$2),"&lt;="&amp;B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B463" s="1">
        <f ca="1">SUMIFS(INDIRECT($F$1&amp;$F463&amp;":"&amp;$F463),INDIRECT($F$1&amp;dbP!$D$2&amp;":"&amp;dbP!$D$2),"&gt;="&amp;BB$6,INDIRECT($F$1&amp;dbP!$D$2&amp;":"&amp;dbP!$D$2),"&lt;="&amp;B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C463" s="1">
        <f ca="1">SUMIFS(INDIRECT($F$1&amp;$F463&amp;":"&amp;$F463),INDIRECT($F$1&amp;dbP!$D$2&amp;":"&amp;dbP!$D$2),"&gt;="&amp;BC$6,INDIRECT($F$1&amp;dbP!$D$2&amp;":"&amp;dbP!$D$2),"&lt;="&amp;B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D463" s="1">
        <f ca="1">SUMIFS(INDIRECT($F$1&amp;$F463&amp;":"&amp;$F463),INDIRECT($F$1&amp;dbP!$D$2&amp;":"&amp;dbP!$D$2),"&gt;="&amp;BD$6,INDIRECT($F$1&amp;dbP!$D$2&amp;":"&amp;dbP!$D$2),"&lt;="&amp;B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E463" s="1">
        <f ca="1">SUMIFS(INDIRECT($F$1&amp;$F463&amp;":"&amp;$F463),INDIRECT($F$1&amp;dbP!$D$2&amp;":"&amp;dbP!$D$2),"&gt;="&amp;BE$6,INDIRECT($F$1&amp;dbP!$D$2&amp;":"&amp;dbP!$D$2),"&lt;="&amp;B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</row>
    <row r="464" spans="1:57" x14ac:dyDescent="0.3">
      <c r="B464" s="1">
        <f>MAX(B$463:B463)+1</f>
        <v>202</v>
      </c>
      <c r="D464" s="1" t="str">
        <f ca="1">INDIRECT($B$1&amp;Items!T$2&amp;$B464)</f>
        <v>CF(-)</v>
      </c>
      <c r="F464" s="1" t="str">
        <f ca="1">INDIRECT($B$1&amp;Items!P$2&amp;$B464)</f>
        <v>AA</v>
      </c>
      <c r="H464" s="13" t="str">
        <f ca="1">INDIRECT($B$1&amp;Items!M$2&amp;$B464)</f>
        <v>Возврат тела кредитов</v>
      </c>
      <c r="I464" s="13" t="str">
        <f ca="1">IF(INDIRECT($B$1&amp;Items!N$2&amp;$B464)="",H464,INDIRECT($B$1&amp;Items!N$2&amp;$B464))</f>
        <v>Возврат тела кредитов</v>
      </c>
      <c r="J464" s="1" t="str">
        <f ca="1">IF(INDIRECT($B$1&amp;Items!O$2&amp;$B464)="",IF(H464&lt;&gt;I464,"  "&amp;I464,I464),"    "&amp;INDIRECT($B$1&amp;Items!O$2&amp;$B464))</f>
        <v xml:space="preserve">    Возврат тела кредитов</v>
      </c>
      <c r="S464" s="1">
        <f ca="1">SUM($U464:INDIRECT(ADDRESS(ROW(),SUMIFS($1:$1,$5:$5,MAX($5:$5)))))</f>
        <v>10000000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1:57" x14ac:dyDescent="0.3">
      <c r="B465" s="1">
        <f>MAX(B$463:B464)+1</f>
        <v>203</v>
      </c>
      <c r="D465" s="1" t="str">
        <f ca="1">INDIRECT($B$1&amp;Items!T$2&amp;$B465)</f>
        <v>CF(-)</v>
      </c>
      <c r="F465" s="1" t="str">
        <f ca="1">INDIRECT($B$1&amp;Items!P$2&amp;$B465)</f>
        <v>AA</v>
      </c>
      <c r="H465" s="13" t="str">
        <f ca="1">INDIRECT($B$1&amp;Items!M$2&amp;$B465)</f>
        <v>Выплаты %% по кредитам</v>
      </c>
      <c r="I465" s="13" t="str">
        <f ca="1">IF(INDIRECT($B$1&amp;Items!N$2&amp;$B465)="",H465,INDIRECT($B$1&amp;Items!N$2&amp;$B465))</f>
        <v>Выплаты %% по кредитам</v>
      </c>
      <c r="J465" s="1" t="str">
        <f ca="1">IF(INDIRECT($B$1&amp;Items!O$2&amp;$B465)="",IF(H465&lt;&gt;I465,"  "&amp;I465,I465),"    "&amp;INDIRECT($B$1&amp;Items!O$2&amp;$B465))</f>
        <v xml:space="preserve">    Выплаты %% по кредитам</v>
      </c>
      <c r="S465" s="1">
        <f ca="1">SUM($U465:INDIRECT(ADDRESS(ROW(),SUMIFS($1:$1,$5:$5,MAX($5:$5)))))</f>
        <v>2083333.333333333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479166.66666666663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354166.66666666669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291666.66666666669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229166.66666666666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166666.66666666663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104166.66666666656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41666.666666666613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1:57" ht="4.9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3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</row>
    <row r="467" spans="1:57" x14ac:dyDescent="0.3">
      <c r="B467" s="1">
        <f>ROW(Items!A191)</f>
        <v>191</v>
      </c>
      <c r="D467" s="1" t="str">
        <f ca="1">INDIRECT($B$1&amp;Items!T$2&amp;$B467)</f>
        <v>CF</v>
      </c>
      <c r="F467" s="1">
        <f ca="1">INDIRECT($B$1&amp;Items!P$2&amp;$B467)</f>
        <v>0</v>
      </c>
      <c r="H467" s="13" t="str">
        <f ca="1">INDIRECT($B$1&amp;Items!M$2&amp;$B467)</f>
        <v>Ден. поток с уч. очередного источника финансир-я</v>
      </c>
      <c r="I467" s="13" t="str">
        <f ca="1">IF(INDIRECT($B$1&amp;Items!N$2&amp;$B467)="",H467,INDIRECT($B$1&amp;Items!N$2&amp;$B467))</f>
        <v>Ден. поток с уч. очередного источника финансир-я</v>
      </c>
      <c r="J467" s="1" t="str">
        <f ca="1">IF(INDIRECT($B$1&amp;Items!O$2&amp;$B467)="",IF(H467&lt;&gt;I467,"  "&amp;I467,I467),"    "&amp;INDIRECT($B$1&amp;Items!O$2&amp;$B467))</f>
        <v>Ден. поток с уч. очередного источника финансир-я</v>
      </c>
      <c r="S467" s="1">
        <f ca="1">SUM($U467:INDIRECT(ADDRESS(ROW(),SUMIFS($1:$1,$5:$5,MAX($5:$5)))))</f>
        <v>34615375.675475985</v>
      </c>
      <c r="V467" s="1">
        <f ca="1">SUMIFS(V$247:V465,$D$247:$D465,Items!$T$11)-SUMIFS(V$247:V465,$D$247:$D465,Items!$T$19)</f>
        <v>2818390.7870461177</v>
      </c>
      <c r="W467" s="1">
        <f ca="1">SUMIFS(W$247:W465,$D$247:$D465,Items!$T$11)-SUMIFS(W$247:W465,$D$247:$D465,Items!$T$19)</f>
        <v>3724464.8675684109</v>
      </c>
      <c r="X467" s="1">
        <f ca="1">SUMIFS(X$247:X465,$D$247:$D465,Items!$T$11)-SUMIFS(X$247:X465,$D$247:$D465,Items!$T$19)</f>
        <v>1288308.8687048554</v>
      </c>
      <c r="Y467" s="1">
        <f ca="1">SUMIFS(Y$247:Y465,$D$247:$D465,Items!$T$11)-SUMIFS(Y$247:Y465,$D$247:$D465,Items!$T$19)</f>
        <v>-6580043.5671469793</v>
      </c>
      <c r="Z467" s="1">
        <f ca="1">SUMIFS(Z$247:Z465,$D$247:$D465,Items!$T$11)-SUMIFS(Z$247:Z465,$D$247:$D465,Items!$T$19)</f>
        <v>21869337.089738332</v>
      </c>
      <c r="AA467" s="1">
        <f ca="1">SUMIFS(AA$247:AA465,$D$247:$D465,Items!$T$11)-SUMIFS(AA$247:AA465,$D$247:$D465,Items!$T$19)</f>
        <v>21659788.666038882</v>
      </c>
      <c r="AB467" s="1">
        <f ca="1">SUMIFS(AB$247:AB465,$D$247:$D465,Items!$T$11)-SUMIFS(AB$247:AB465,$D$247:$D465,Items!$T$19)</f>
        <v>8548537.8120485637</v>
      </c>
      <c r="AC467" s="1">
        <f ca="1">SUMIFS(AC$247:AC465,$D$247:$D465,Items!$T$11)-SUMIFS(AC$247:AC465,$D$247:$D465,Items!$T$19)</f>
        <v>-4251444.1796452682</v>
      </c>
      <c r="AD467" s="1">
        <f ca="1">SUMIFS(AD$247:AD465,$D$247:$D465,Items!$T$11)-SUMIFS(AD$247:AD465,$D$247:$D465,Items!$T$19)</f>
        <v>-3811204.5566606908</v>
      </c>
      <c r="AE467" s="1">
        <f ca="1">SUMIFS(AE$247:AE465,$D$247:$D465,Items!$T$11)-SUMIFS(AE$247:AE465,$D$247:$D465,Items!$T$19)</f>
        <v>-2796593.4455495779</v>
      </c>
      <c r="AF467" s="1">
        <f ca="1">SUMIFS(AF$247:AF465,$D$247:$D465,Items!$T$11)-SUMIFS(AF$247:AF465,$D$247:$D465,Items!$T$19)</f>
        <v>-770833.33333333337</v>
      </c>
      <c r="AG467" s="1">
        <f ca="1">SUMIFS(AG$247:AG465,$D$247:$D465,Items!$T$11)-SUMIFS(AG$247:AG465,$D$247:$D465,Items!$T$19)</f>
        <v>-416666.66666666669</v>
      </c>
      <c r="AH467" s="1">
        <f ca="1">SUMIFS(AH$247:AH465,$D$247:$D465,Items!$T$11)-SUMIFS(AH$247:AH465,$D$247:$D465,Items!$T$19)</f>
        <v>-416666.66666666669</v>
      </c>
      <c r="AI467" s="1">
        <f ca="1">SUMIFS(AI$247:AI465,$D$247:$D465,Items!$T$11)-SUMIFS(AI$247:AI465,$D$247:$D465,Items!$T$19)</f>
        <v>-708333.33333333337</v>
      </c>
      <c r="AJ467" s="1">
        <f ca="1">SUMIFS(AJ$247:AJ465,$D$247:$D465,Items!$T$11)-SUMIFS(AJ$247:AJ465,$D$247:$D465,Items!$T$19)</f>
        <v>-416666.66666666669</v>
      </c>
      <c r="AK467" s="1">
        <f ca="1">SUMIFS(AK$247:AK465,$D$247:$D465,Items!$T$11)-SUMIFS(AK$247:AK465,$D$247:$D465,Items!$T$19)</f>
        <v>-416666.66666666669</v>
      </c>
      <c r="AL467" s="1">
        <f ca="1">SUMIFS(AL$247:AL465,$D$247:$D465,Items!$T$11)-SUMIFS(AL$247:AL465,$D$247:$D465,Items!$T$19)</f>
        <v>-645833.33333333337</v>
      </c>
      <c r="AM467" s="1">
        <f ca="1">SUMIFS(AM$247:AM465,$D$247:$D465,Items!$T$11)-SUMIFS(AM$247:AM465,$D$247:$D465,Items!$T$19)</f>
        <v>-416666.66666666669</v>
      </c>
      <c r="AN467" s="1">
        <f ca="1">SUMIFS(AN$247:AN465,$D$247:$D465,Items!$T$11)-SUMIFS(AN$247:AN465,$D$247:$D465,Items!$T$19)</f>
        <v>-416666.66666666669</v>
      </c>
      <c r="AO467" s="1">
        <f ca="1">SUMIFS(AO$247:AO465,$D$247:$D465,Items!$T$11)-SUMIFS(AO$247:AO465,$D$247:$D465,Items!$T$19)</f>
        <v>-583333.33333333326</v>
      </c>
      <c r="AP467" s="1">
        <f ca="1">SUMIFS(AP$247:AP465,$D$247:$D465,Items!$T$11)-SUMIFS(AP$247:AP465,$D$247:$D465,Items!$T$19)</f>
        <v>-416666.66666666669</v>
      </c>
      <c r="AQ467" s="1">
        <f ca="1">SUMIFS(AQ$247:AQ465,$D$247:$D465,Items!$T$11)-SUMIFS(AQ$247:AQ465,$D$247:$D465,Items!$T$19)</f>
        <v>-416666.66666666669</v>
      </c>
      <c r="AR467" s="1">
        <f ca="1">SUMIFS(AR$247:AR465,$D$247:$D465,Items!$T$11)-SUMIFS(AR$247:AR465,$D$247:$D465,Items!$T$19)</f>
        <v>-520833.33333333326</v>
      </c>
      <c r="AS467" s="1">
        <f ca="1">SUMIFS(AS$247:AS465,$D$247:$D465,Items!$T$11)-SUMIFS(AS$247:AS465,$D$247:$D465,Items!$T$19)</f>
        <v>-416666.66666666669</v>
      </c>
      <c r="AT467" s="1">
        <f ca="1">SUMIFS(AT$247:AT465,$D$247:$D465,Items!$T$11)-SUMIFS(AT$247:AT465,$D$247:$D465,Items!$T$19)</f>
        <v>-416666.66666666669</v>
      </c>
      <c r="AU467" s="1">
        <f ca="1">SUMIFS(AU$247:AU465,$D$247:$D465,Items!$T$11)-SUMIFS(AU$247:AU465,$D$247:$D465,Items!$T$19)</f>
        <v>-458333.33333333331</v>
      </c>
      <c r="AV467" s="1">
        <f ca="1">SUMIFS(AV$247:AV465,$D$247:$D465,Items!$T$11)-SUMIFS(AV$247:AV465,$D$247:$D465,Items!$T$19)</f>
        <v>0</v>
      </c>
      <c r="AW467" s="1">
        <f ca="1">SUMIFS(AW$247:AW465,$D$247:$D465,Items!$T$11)-SUMIFS(AW$247:AW465,$D$247:$D465,Items!$T$19)</f>
        <v>0</v>
      </c>
      <c r="AX467" s="1">
        <f ca="1">SUMIFS(AX$247:AX465,$D$247:$D465,Items!$T$11)-SUMIFS(AX$247:AX465,$D$247:$D465,Items!$T$19)</f>
        <v>0</v>
      </c>
      <c r="AY467" s="1">
        <f ca="1">SUMIFS(AY$247:AY465,$D$247:$D465,Items!$T$11)-SUMIFS(AY$247:AY465,$D$247:$D465,Items!$T$19)</f>
        <v>0</v>
      </c>
      <c r="AZ467" s="1">
        <f ca="1">SUMIFS(AZ$247:AZ465,$D$247:$D465,Items!$T$11)-SUMIFS(AZ$247:AZ465,$D$247:$D465,Items!$T$19)</f>
        <v>0</v>
      </c>
      <c r="BA467" s="1">
        <f ca="1">SUMIFS(BA$247:BA465,$D$247:$D465,Items!$T$11)-SUMIFS(BA$247:BA465,$D$247:$D465,Items!$T$19)</f>
        <v>0</v>
      </c>
      <c r="BB467" s="1">
        <f ca="1">SUMIFS(BB$247:BB465,$D$247:$D465,Items!$T$11)-SUMIFS(BB$247:BB465,$D$247:$D465,Items!$T$19)</f>
        <v>0</v>
      </c>
      <c r="BC467" s="1">
        <f ca="1">SUMIFS(BC$247:BC465,$D$247:$D465,Items!$T$11)-SUMIFS(BC$247:BC465,$D$247:$D465,Items!$T$19)</f>
        <v>0</v>
      </c>
      <c r="BD467" s="1">
        <f ca="1">SUMIFS(BD$247:BD465,$D$247:$D465,Items!$T$11)-SUMIFS(BD$247:BD465,$D$247:$D465,Items!$T$19)</f>
        <v>0</v>
      </c>
      <c r="BE467" s="1">
        <f ca="1">SUMIFS(BE$247:BE465,$D$247:$D465,Items!$T$11)-SUMIFS(BE$247:BE465,$D$247:$D465,Items!$T$19)</f>
        <v>0</v>
      </c>
    </row>
    <row r="468" spans="1:57" ht="4.9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3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</row>
    <row r="469" spans="1:57" x14ac:dyDescent="0.3">
      <c r="B469" s="1">
        <f>MAX(B$467:B468)+1</f>
        <v>192</v>
      </c>
      <c r="D469" s="1" t="str">
        <f ca="1">INDIRECT($B$1&amp;Items!T$2&amp;$B469)</f>
        <v>CF</v>
      </c>
      <c r="F469" s="1">
        <f ca="1">INDIRECT($B$1&amp;Items!P$2&amp;$B469)</f>
        <v>0</v>
      </c>
      <c r="H469" s="13" t="str">
        <f ca="1">INDIRECT($B$1&amp;Items!M$2&amp;$B469)</f>
        <v>Денежный поток накопительно</v>
      </c>
      <c r="I469" s="13" t="str">
        <f ca="1">IF(INDIRECT($B$1&amp;Items!N$2&amp;$B469)="",H469,INDIRECT($B$1&amp;Items!N$2&amp;$B469))</f>
        <v>Денежный поток накопительно</v>
      </c>
      <c r="J469" s="1" t="str">
        <f ca="1">IF(INDIRECT($B$1&amp;Items!O$2&amp;$B469)="",IF(H469&lt;&gt;I469,"  "&amp;I469,I469),"    "&amp;INDIRECT($B$1&amp;Items!O$2&amp;$B469))</f>
        <v>Денежный поток накопительно</v>
      </c>
      <c r="S469" s="1">
        <f ca="1">INDIRECT(ADDRESS(ROW(),SUMIFS($1:$1,$5:$5,MAX($5:$5))))</f>
        <v>34615375.675475985</v>
      </c>
      <c r="V469" s="1">
        <f ca="1">SUM($U467:V467)</f>
        <v>2818390.7870461177</v>
      </c>
      <c r="W469" s="1">
        <f ca="1">SUM($U467:W467)</f>
        <v>6542855.6546145286</v>
      </c>
      <c r="X469" s="1">
        <f ca="1">SUM($U467:X467)</f>
        <v>7831164.5233193841</v>
      </c>
      <c r="Y469" s="1">
        <f ca="1">SUM($U467:Y467)</f>
        <v>1251120.9561724048</v>
      </c>
      <c r="Z469" s="1">
        <f ca="1">SUM($U467:Z467)</f>
        <v>23120458.045910738</v>
      </c>
      <c r="AA469" s="1">
        <f ca="1">SUM($U467:AA467)</f>
        <v>44780246.711949617</v>
      </c>
      <c r="AB469" s="1">
        <f ca="1">SUM($U467:AB467)</f>
        <v>53328784.523998179</v>
      </c>
      <c r="AC469" s="1">
        <f ca="1">SUM($U467:AC467)</f>
        <v>49077340.344352908</v>
      </c>
      <c r="AD469" s="1">
        <f ca="1">SUM($U467:AD467)</f>
        <v>45266135.787692219</v>
      </c>
      <c r="AE469" s="1">
        <f ca="1">SUM($U467:AE467)</f>
        <v>42469542.342142642</v>
      </c>
      <c r="AF469" s="1">
        <f ca="1">SUM($U467:AF467)</f>
        <v>41698709.008809306</v>
      </c>
      <c r="AG469" s="1">
        <f ca="1">SUM($U467:AG467)</f>
        <v>41282042.342142642</v>
      </c>
      <c r="AH469" s="1">
        <f ca="1">SUM($U467:AH467)</f>
        <v>40865375.675475977</v>
      </c>
      <c r="AI469" s="1">
        <f ca="1">SUM($U467:AI467)</f>
        <v>40157042.342142642</v>
      </c>
      <c r="AJ469" s="1">
        <f ca="1">SUM($U467:AJ467)</f>
        <v>39740375.675475977</v>
      </c>
      <c r="AK469" s="1">
        <f ca="1">SUM($U467:AK467)</f>
        <v>39323709.008809313</v>
      </c>
      <c r="AL469" s="1">
        <f ca="1">SUM($U467:AL467)</f>
        <v>38677875.675475977</v>
      </c>
      <c r="AM469" s="1">
        <f ca="1">SUM($U467:AM467)</f>
        <v>38261209.008809313</v>
      </c>
      <c r="AN469" s="1">
        <f ca="1">SUM($U467:AN467)</f>
        <v>37844542.342142649</v>
      </c>
      <c r="AO469" s="1">
        <f ca="1">SUM($U467:AO467)</f>
        <v>37261209.008809313</v>
      </c>
      <c r="AP469" s="1">
        <f ca="1">SUM($U467:AP467)</f>
        <v>36844542.342142649</v>
      </c>
      <c r="AQ469" s="1">
        <f ca="1">SUM($U467:AQ467)</f>
        <v>36427875.675475985</v>
      </c>
      <c r="AR469" s="1">
        <f ca="1">SUM($U467:AR467)</f>
        <v>35907042.342142649</v>
      </c>
      <c r="AS469" s="1">
        <f ca="1">SUM($U467:AS467)</f>
        <v>35490375.675475985</v>
      </c>
      <c r="AT469" s="1">
        <f ca="1">SUM($U467:AT467)</f>
        <v>35073709.008809321</v>
      </c>
      <c r="AU469" s="1">
        <f ca="1">SUM($U467:AU467)</f>
        <v>34615375.675475985</v>
      </c>
      <c r="AV469" s="1">
        <f ca="1">SUM($U467:AV467)</f>
        <v>34615375.675475985</v>
      </c>
      <c r="AW469" s="1">
        <f ca="1">SUM($U467:AW467)</f>
        <v>34615375.675475985</v>
      </c>
      <c r="AX469" s="1">
        <f ca="1">SUM($U467:AX467)</f>
        <v>34615375.675475985</v>
      </c>
      <c r="AY469" s="1">
        <f ca="1">SUM($U467:AY467)</f>
        <v>34615375.675475985</v>
      </c>
      <c r="AZ469" s="1">
        <f ca="1">SUM($U467:AZ467)</f>
        <v>34615375.675475985</v>
      </c>
      <c r="BA469" s="1">
        <f ca="1">SUM($U467:BA467)</f>
        <v>34615375.675475985</v>
      </c>
      <c r="BB469" s="1">
        <f ca="1">SUM($U467:BB467)</f>
        <v>34615375.675475985</v>
      </c>
      <c r="BC469" s="1">
        <f ca="1">SUM($U467:BC467)</f>
        <v>34615375.675475985</v>
      </c>
      <c r="BD469" s="1">
        <f ca="1">SUM($U467:BD467)</f>
        <v>34615375.675475985</v>
      </c>
      <c r="BE469" s="1">
        <f ca="1">SUM($U467:BE467)</f>
        <v>34615375.675475985</v>
      </c>
    </row>
    <row r="470" spans="1:57" x14ac:dyDescent="0.3">
      <c r="B470" s="1">
        <f>MAX(B$467:B469)+1</f>
        <v>193</v>
      </c>
      <c r="D470" s="1" t="str">
        <f ca="1">INDIRECT($B$1&amp;Items!T$2&amp;$B470)</f>
        <v>CF</v>
      </c>
      <c r="F470" s="1">
        <f ca="1">INDIRECT($B$1&amp;Items!P$2&amp;$B470)</f>
        <v>0</v>
      </c>
      <c r="H470" s="13" t="str">
        <f ca="1">INDIRECT($B$1&amp;Items!M$2&amp;$B470)</f>
        <v>Денежный поток накопительно</v>
      </c>
      <c r="I470" s="13" t="str">
        <f ca="1">IF(INDIRECT($B$1&amp;Items!N$2&amp;$B470)="",H470,INDIRECT($B$1&amp;Items!N$2&amp;$B470))</f>
        <v>Кассовый разрыв</v>
      </c>
      <c r="J470" s="1" t="str">
        <f ca="1">IF(INDIRECT($B$1&amp;Items!O$2&amp;$B470)="",IF(H470&lt;&gt;I470,"  "&amp;I470,I470),"    "&amp;INDIRECT($B$1&amp;Items!O$2&amp;$B470))</f>
        <v xml:space="preserve">  Кассовый разрыв</v>
      </c>
      <c r="S470" s="1">
        <f ca="1">IF(MIN($U469:INDIRECT(ADDRESS((ROW()-1),SUMIFS($1:$1,$5:$5,MAX($5:$5)))))&gt;=0,0,MIN($U469:INDIRECT(ADDRESS((ROW()-1),SUMIFS($1:$1,$5:$5,MAX($5:$5))))))</f>
        <v>0</v>
      </c>
    </row>
    <row r="471" spans="1:57" ht="4.9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3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</row>
    <row r="472" spans="1:57" x14ac:dyDescent="0.3">
      <c r="B472" s="1">
        <f>ROW(Items!A204)</f>
        <v>204</v>
      </c>
      <c r="D472" s="1" t="str">
        <f ca="1">INDIRECT($B$1&amp;Items!T$2&amp;$B472)</f>
        <v>CF(+)</v>
      </c>
      <c r="F472" s="1" t="str">
        <f ca="1">INDIRECT($B$1&amp;Items!P$2&amp;$B472)</f>
        <v>Y</v>
      </c>
      <c r="H472" s="13" t="str">
        <f ca="1">INDIRECT($B$1&amp;Items!M$2&amp;$B472)</f>
        <v>Поступления займов</v>
      </c>
      <c r="I472" s="13" t="str">
        <f ca="1">IF(INDIRECT($B$1&amp;Items!N$2&amp;$B472)="",H472,INDIRECT($B$1&amp;Items!N$2&amp;$B472))</f>
        <v>Поступления займов</v>
      </c>
      <c r="J472" s="1" t="str">
        <f ca="1">IF(INDIRECT($B$1&amp;Items!O$2&amp;$B472)="",IF(H472&lt;&gt;I472,"  "&amp;I472,I472),"    "&amp;INDIRECT($B$1&amp;Items!O$2&amp;$B472))</f>
        <v xml:space="preserve">    Поступления займов</v>
      </c>
      <c r="S472" s="1">
        <f ca="1">SUM($U472:INDIRECT(ADDRESS(ROW(),SUMIFS($1:$1,$5:$5,MAX($5:$5)))))</f>
        <v>0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1:57" x14ac:dyDescent="0.3">
      <c r="B473" s="1">
        <f>MAX(B$463:B472)+1</f>
        <v>205</v>
      </c>
      <c r="D473" s="1" t="str">
        <f ca="1">INDIRECT($B$1&amp;Items!T$2&amp;$B473)</f>
        <v>CF(-)</v>
      </c>
      <c r="F473" s="1" t="str">
        <f ca="1">INDIRECT($B$1&amp;Items!P$2&amp;$B473)</f>
        <v>AA</v>
      </c>
      <c r="H473" s="13" t="str">
        <f ca="1">INDIRECT($B$1&amp;Items!M$2&amp;$B473)</f>
        <v>Возврат займов</v>
      </c>
      <c r="I473" s="13" t="str">
        <f ca="1">IF(INDIRECT($B$1&amp;Items!N$2&amp;$B473)="",H473,INDIRECT($B$1&amp;Items!N$2&amp;$B473))</f>
        <v>Возврат займов</v>
      </c>
      <c r="J473" s="1" t="str">
        <f ca="1">IF(INDIRECT($B$1&amp;Items!O$2&amp;$B473)="",IF(H473&lt;&gt;I473,"  "&amp;I473,I473),"    "&amp;INDIRECT($B$1&amp;Items!O$2&amp;$B473))</f>
        <v xml:space="preserve">    Возврат займов</v>
      </c>
      <c r="S473" s="1">
        <f ca="1">SUM($U473:INDIRECT(ADDRESS(ROW(),SUMIFS($1:$1,$5:$5,MAX($5:$5)))))</f>
        <v>0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1:57" x14ac:dyDescent="0.3">
      <c r="B474" s="1">
        <f>MAX(B$463:B473)+1</f>
        <v>206</v>
      </c>
      <c r="D474" s="1" t="str">
        <f ca="1">INDIRECT($B$1&amp;Items!T$2&amp;$B474)</f>
        <v>CF(-)</v>
      </c>
      <c r="F474" s="1" t="str">
        <f ca="1">INDIRECT($B$1&amp;Items!P$2&amp;$B474)</f>
        <v>AA</v>
      </c>
      <c r="H474" s="13" t="str">
        <f ca="1">INDIRECT($B$1&amp;Items!M$2&amp;$B474)</f>
        <v>Выплаты %% по займам</v>
      </c>
      <c r="I474" s="13" t="str">
        <f ca="1">IF(INDIRECT($B$1&amp;Items!N$2&amp;$B474)="",H474,INDIRECT($B$1&amp;Items!N$2&amp;$B474))</f>
        <v>Выплаты %% по займам</v>
      </c>
      <c r="J474" s="1" t="str">
        <f ca="1">IF(INDIRECT($B$1&amp;Items!O$2&amp;$B474)="",IF(H474&lt;&gt;I474,"  "&amp;I474,I474),"    "&amp;INDIRECT($B$1&amp;Items!O$2&amp;$B474))</f>
        <v xml:space="preserve">    Выплаты %% по займам</v>
      </c>
      <c r="S474" s="1">
        <f ca="1">SUM($U474:INDIRECT(ADDRESS(ROW(),SUMIFS($1:$1,$5:$5,MAX($5:$5)))))</f>
        <v>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1:57" ht="4.9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3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</row>
    <row r="476" spans="1:57" x14ac:dyDescent="0.3">
      <c r="B476" s="1">
        <f>ROW(Items!A191)</f>
        <v>191</v>
      </c>
      <c r="D476" s="1" t="str">
        <f ca="1">INDIRECT($B$1&amp;Items!T$2&amp;$B476)</f>
        <v>CF</v>
      </c>
      <c r="F476" s="1">
        <f ca="1">INDIRECT($B$1&amp;Items!P$2&amp;$B476)</f>
        <v>0</v>
      </c>
      <c r="H476" s="13" t="str">
        <f ca="1">INDIRECT($B$1&amp;Items!M$2&amp;$B476)</f>
        <v>Ден. поток с уч. очередного источника финансир-я</v>
      </c>
      <c r="I476" s="13" t="str">
        <f ca="1">IF(INDIRECT($B$1&amp;Items!N$2&amp;$B476)="",H476,INDIRECT($B$1&amp;Items!N$2&amp;$B476))</f>
        <v>Ден. поток с уч. очередного источника финансир-я</v>
      </c>
      <c r="J476" s="1" t="str">
        <f ca="1">IF(INDIRECT($B$1&amp;Items!O$2&amp;$B476)="",IF(H476&lt;&gt;I476,"  "&amp;I476,I476),"    "&amp;INDIRECT($B$1&amp;Items!O$2&amp;$B476))</f>
        <v>Ден. поток с уч. очередного источника финансир-я</v>
      </c>
      <c r="S476" s="1">
        <f ca="1">SUM($U476:INDIRECT(ADDRESS(ROW(),SUMIFS($1:$1,$5:$5,MAX($5:$5)))))</f>
        <v>34615375.675475985</v>
      </c>
      <c r="V476" s="1">
        <f ca="1">SUMIFS(V$247:V474,$D$247:$D474,Items!$T$11)-SUMIFS(V$247:V474,$D$247:$D474,Items!$T$19)</f>
        <v>2818390.7870461177</v>
      </c>
      <c r="W476" s="1">
        <f ca="1">SUMIFS(W$247:W474,$D$247:$D474,Items!$T$11)-SUMIFS(W$247:W474,$D$247:$D474,Items!$T$19)</f>
        <v>3724464.8675684109</v>
      </c>
      <c r="X476" s="1">
        <f ca="1">SUMIFS(X$247:X474,$D$247:$D474,Items!$T$11)-SUMIFS(X$247:X474,$D$247:$D474,Items!$T$19)</f>
        <v>1288308.8687048554</v>
      </c>
      <c r="Y476" s="1">
        <f ca="1">SUMIFS(Y$247:Y474,$D$247:$D474,Items!$T$11)-SUMIFS(Y$247:Y474,$D$247:$D474,Items!$T$19)</f>
        <v>-6580043.5671469793</v>
      </c>
      <c r="Z476" s="1">
        <f ca="1">SUMIFS(Z$247:Z474,$D$247:$D474,Items!$T$11)-SUMIFS(Z$247:Z474,$D$247:$D474,Items!$T$19)</f>
        <v>21869337.089738332</v>
      </c>
      <c r="AA476" s="1">
        <f ca="1">SUMIFS(AA$247:AA474,$D$247:$D474,Items!$T$11)-SUMIFS(AA$247:AA474,$D$247:$D474,Items!$T$19)</f>
        <v>21659788.666038882</v>
      </c>
      <c r="AB476" s="1">
        <f ca="1">SUMIFS(AB$247:AB474,$D$247:$D474,Items!$T$11)-SUMIFS(AB$247:AB474,$D$247:$D474,Items!$T$19)</f>
        <v>8548537.8120485637</v>
      </c>
      <c r="AC476" s="1">
        <f ca="1">SUMIFS(AC$247:AC474,$D$247:$D474,Items!$T$11)-SUMIFS(AC$247:AC474,$D$247:$D474,Items!$T$19)</f>
        <v>-4251444.1796452682</v>
      </c>
      <c r="AD476" s="1">
        <f ca="1">SUMIFS(AD$247:AD474,$D$247:$D474,Items!$T$11)-SUMIFS(AD$247:AD474,$D$247:$D474,Items!$T$19)</f>
        <v>-3811204.5566606908</v>
      </c>
      <c r="AE476" s="1">
        <f ca="1">SUMIFS(AE$247:AE474,$D$247:$D474,Items!$T$11)-SUMIFS(AE$247:AE474,$D$247:$D474,Items!$T$19)</f>
        <v>-2796593.4455495779</v>
      </c>
      <c r="AF476" s="1">
        <f ca="1">SUMIFS(AF$247:AF474,$D$247:$D474,Items!$T$11)-SUMIFS(AF$247:AF474,$D$247:$D474,Items!$T$19)</f>
        <v>-770833.33333333337</v>
      </c>
      <c r="AG476" s="1">
        <f ca="1">SUMIFS(AG$247:AG474,$D$247:$D474,Items!$T$11)-SUMIFS(AG$247:AG474,$D$247:$D474,Items!$T$19)</f>
        <v>-416666.66666666669</v>
      </c>
      <c r="AH476" s="1">
        <f ca="1">SUMIFS(AH$247:AH474,$D$247:$D474,Items!$T$11)-SUMIFS(AH$247:AH474,$D$247:$D474,Items!$T$19)</f>
        <v>-416666.66666666669</v>
      </c>
      <c r="AI476" s="1">
        <f ca="1">SUMIFS(AI$247:AI474,$D$247:$D474,Items!$T$11)-SUMIFS(AI$247:AI474,$D$247:$D474,Items!$T$19)</f>
        <v>-708333.33333333337</v>
      </c>
      <c r="AJ476" s="1">
        <f ca="1">SUMIFS(AJ$247:AJ474,$D$247:$D474,Items!$T$11)-SUMIFS(AJ$247:AJ474,$D$247:$D474,Items!$T$19)</f>
        <v>-416666.66666666669</v>
      </c>
      <c r="AK476" s="1">
        <f ca="1">SUMIFS(AK$247:AK474,$D$247:$D474,Items!$T$11)-SUMIFS(AK$247:AK474,$D$247:$D474,Items!$T$19)</f>
        <v>-416666.66666666669</v>
      </c>
      <c r="AL476" s="1">
        <f ca="1">SUMIFS(AL$247:AL474,$D$247:$D474,Items!$T$11)-SUMIFS(AL$247:AL474,$D$247:$D474,Items!$T$19)</f>
        <v>-645833.33333333337</v>
      </c>
      <c r="AM476" s="1">
        <f ca="1">SUMIFS(AM$247:AM474,$D$247:$D474,Items!$T$11)-SUMIFS(AM$247:AM474,$D$247:$D474,Items!$T$19)</f>
        <v>-416666.66666666669</v>
      </c>
      <c r="AN476" s="1">
        <f ca="1">SUMIFS(AN$247:AN474,$D$247:$D474,Items!$T$11)-SUMIFS(AN$247:AN474,$D$247:$D474,Items!$T$19)</f>
        <v>-416666.66666666669</v>
      </c>
      <c r="AO476" s="1">
        <f ca="1">SUMIFS(AO$247:AO474,$D$247:$D474,Items!$T$11)-SUMIFS(AO$247:AO474,$D$247:$D474,Items!$T$19)</f>
        <v>-583333.33333333326</v>
      </c>
      <c r="AP476" s="1">
        <f ca="1">SUMIFS(AP$247:AP474,$D$247:$D474,Items!$T$11)-SUMIFS(AP$247:AP474,$D$247:$D474,Items!$T$19)</f>
        <v>-416666.66666666669</v>
      </c>
      <c r="AQ476" s="1">
        <f ca="1">SUMIFS(AQ$247:AQ474,$D$247:$D474,Items!$T$11)-SUMIFS(AQ$247:AQ474,$D$247:$D474,Items!$T$19)</f>
        <v>-416666.66666666669</v>
      </c>
      <c r="AR476" s="1">
        <f ca="1">SUMIFS(AR$247:AR474,$D$247:$D474,Items!$T$11)-SUMIFS(AR$247:AR474,$D$247:$D474,Items!$T$19)</f>
        <v>-520833.33333333326</v>
      </c>
      <c r="AS476" s="1">
        <f ca="1">SUMIFS(AS$247:AS474,$D$247:$D474,Items!$T$11)-SUMIFS(AS$247:AS474,$D$247:$D474,Items!$T$19)</f>
        <v>-416666.66666666669</v>
      </c>
      <c r="AT476" s="1">
        <f ca="1">SUMIFS(AT$247:AT474,$D$247:$D474,Items!$T$11)-SUMIFS(AT$247:AT474,$D$247:$D474,Items!$T$19)</f>
        <v>-416666.66666666669</v>
      </c>
      <c r="AU476" s="1">
        <f ca="1">SUMIFS(AU$247:AU474,$D$247:$D474,Items!$T$11)-SUMIFS(AU$247:AU474,$D$247:$D474,Items!$T$19)</f>
        <v>-458333.33333333331</v>
      </c>
      <c r="AV476" s="1">
        <f ca="1">SUMIFS(AV$247:AV474,$D$247:$D474,Items!$T$11)-SUMIFS(AV$247:AV474,$D$247:$D474,Items!$T$19)</f>
        <v>0</v>
      </c>
      <c r="AW476" s="1">
        <f ca="1">SUMIFS(AW$247:AW474,$D$247:$D474,Items!$T$11)-SUMIFS(AW$247:AW474,$D$247:$D474,Items!$T$19)</f>
        <v>0</v>
      </c>
      <c r="AX476" s="1">
        <f ca="1">SUMIFS(AX$247:AX474,$D$247:$D474,Items!$T$11)-SUMIFS(AX$247:AX474,$D$247:$D474,Items!$T$19)</f>
        <v>0</v>
      </c>
      <c r="AY476" s="1">
        <f ca="1">SUMIFS(AY$247:AY474,$D$247:$D474,Items!$T$11)-SUMIFS(AY$247:AY474,$D$247:$D474,Items!$T$19)</f>
        <v>0</v>
      </c>
      <c r="AZ476" s="1">
        <f ca="1">SUMIFS(AZ$247:AZ474,$D$247:$D474,Items!$T$11)-SUMIFS(AZ$247:AZ474,$D$247:$D474,Items!$T$19)</f>
        <v>0</v>
      </c>
      <c r="BA476" s="1">
        <f ca="1">SUMIFS(BA$247:BA474,$D$247:$D474,Items!$T$11)-SUMIFS(BA$247:BA474,$D$247:$D474,Items!$T$19)</f>
        <v>0</v>
      </c>
      <c r="BB476" s="1">
        <f ca="1">SUMIFS(BB$247:BB474,$D$247:$D474,Items!$T$11)-SUMIFS(BB$247:BB474,$D$247:$D474,Items!$T$19)</f>
        <v>0</v>
      </c>
      <c r="BC476" s="1">
        <f ca="1">SUMIFS(BC$247:BC474,$D$247:$D474,Items!$T$11)-SUMIFS(BC$247:BC474,$D$247:$D474,Items!$T$19)</f>
        <v>0</v>
      </c>
      <c r="BD476" s="1">
        <f ca="1">SUMIFS(BD$247:BD474,$D$247:$D474,Items!$T$11)-SUMIFS(BD$247:BD474,$D$247:$D474,Items!$T$19)</f>
        <v>0</v>
      </c>
      <c r="BE476" s="1">
        <f ca="1">SUMIFS(BE$247:BE474,$D$247:$D474,Items!$T$11)-SUMIFS(BE$247:BE474,$D$247:$D474,Items!$T$19)</f>
        <v>0</v>
      </c>
    </row>
    <row r="477" spans="1:57" ht="4.9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3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</row>
    <row r="478" spans="1:57" x14ac:dyDescent="0.3">
      <c r="B478" s="1">
        <f>MAX(B$476:B477)+1</f>
        <v>192</v>
      </c>
      <c r="D478" s="1" t="str">
        <f ca="1">INDIRECT($B$1&amp;Items!T$2&amp;$B478)</f>
        <v>CF</v>
      </c>
      <c r="F478" s="1">
        <f ca="1">INDIRECT($B$1&amp;Items!P$2&amp;$B478)</f>
        <v>0</v>
      </c>
      <c r="H478" s="13" t="str">
        <f ca="1">INDIRECT($B$1&amp;Items!M$2&amp;$B478)</f>
        <v>Денежный поток накопительно</v>
      </c>
      <c r="I478" s="13" t="str">
        <f ca="1">IF(INDIRECT($B$1&amp;Items!N$2&amp;$B478)="",H478,INDIRECT($B$1&amp;Items!N$2&amp;$B478))</f>
        <v>Денежный поток накопительно</v>
      </c>
      <c r="J478" s="1" t="str">
        <f ca="1">IF(INDIRECT($B$1&amp;Items!O$2&amp;$B478)="",IF(H478&lt;&gt;I478,"  "&amp;I478,I478),"    "&amp;INDIRECT($B$1&amp;Items!O$2&amp;$B478))</f>
        <v>Денежный поток накопительно</v>
      </c>
      <c r="S478" s="1">
        <f ca="1">INDIRECT(ADDRESS(ROW(),SUMIFS($1:$1,$5:$5,MAX($5:$5))))</f>
        <v>34615375.675475985</v>
      </c>
      <c r="V478" s="1">
        <f ca="1">SUM($U476:V476)</f>
        <v>2818390.7870461177</v>
      </c>
      <c r="W478" s="1">
        <f ca="1">SUM($U476:W476)</f>
        <v>6542855.6546145286</v>
      </c>
      <c r="X478" s="1">
        <f ca="1">SUM($U476:X476)</f>
        <v>7831164.5233193841</v>
      </c>
      <c r="Y478" s="1">
        <f ca="1">SUM($U476:Y476)</f>
        <v>1251120.9561724048</v>
      </c>
      <c r="Z478" s="1">
        <f ca="1">SUM($U476:Z476)</f>
        <v>23120458.045910738</v>
      </c>
      <c r="AA478" s="1">
        <f ca="1">SUM($U476:AA476)</f>
        <v>44780246.711949617</v>
      </c>
      <c r="AB478" s="1">
        <f ca="1">SUM($U476:AB476)</f>
        <v>53328784.523998179</v>
      </c>
      <c r="AC478" s="1">
        <f ca="1">SUM($U476:AC476)</f>
        <v>49077340.344352908</v>
      </c>
      <c r="AD478" s="1">
        <f ca="1">SUM($U476:AD476)</f>
        <v>45266135.787692219</v>
      </c>
      <c r="AE478" s="1">
        <f ca="1">SUM($U476:AE476)</f>
        <v>42469542.342142642</v>
      </c>
      <c r="AF478" s="1">
        <f ca="1">SUM($U476:AF476)</f>
        <v>41698709.008809306</v>
      </c>
      <c r="AG478" s="1">
        <f ca="1">SUM($U476:AG476)</f>
        <v>41282042.342142642</v>
      </c>
      <c r="AH478" s="1">
        <f ca="1">SUM($U476:AH476)</f>
        <v>40865375.675475977</v>
      </c>
      <c r="AI478" s="1">
        <f ca="1">SUM($U476:AI476)</f>
        <v>40157042.342142642</v>
      </c>
      <c r="AJ478" s="1">
        <f ca="1">SUM($U476:AJ476)</f>
        <v>39740375.675475977</v>
      </c>
      <c r="AK478" s="1">
        <f ca="1">SUM($U476:AK476)</f>
        <v>39323709.008809313</v>
      </c>
      <c r="AL478" s="1">
        <f ca="1">SUM($U476:AL476)</f>
        <v>38677875.675475977</v>
      </c>
      <c r="AM478" s="1">
        <f ca="1">SUM($U476:AM476)</f>
        <v>38261209.008809313</v>
      </c>
      <c r="AN478" s="1">
        <f ca="1">SUM($U476:AN476)</f>
        <v>37844542.342142649</v>
      </c>
      <c r="AO478" s="1">
        <f ca="1">SUM($U476:AO476)</f>
        <v>37261209.008809313</v>
      </c>
      <c r="AP478" s="1">
        <f ca="1">SUM($U476:AP476)</f>
        <v>36844542.342142649</v>
      </c>
      <c r="AQ478" s="1">
        <f ca="1">SUM($U476:AQ476)</f>
        <v>36427875.675475985</v>
      </c>
      <c r="AR478" s="1">
        <f ca="1">SUM($U476:AR476)</f>
        <v>35907042.342142649</v>
      </c>
      <c r="AS478" s="1">
        <f ca="1">SUM($U476:AS476)</f>
        <v>35490375.675475985</v>
      </c>
      <c r="AT478" s="1">
        <f ca="1">SUM($U476:AT476)</f>
        <v>35073709.008809321</v>
      </c>
      <c r="AU478" s="1">
        <f ca="1">SUM($U476:AU476)</f>
        <v>34615375.675475985</v>
      </c>
      <c r="AV478" s="1">
        <f ca="1">SUM($U476:AV476)</f>
        <v>34615375.675475985</v>
      </c>
      <c r="AW478" s="1">
        <f ca="1">SUM($U476:AW476)</f>
        <v>34615375.675475985</v>
      </c>
      <c r="AX478" s="1">
        <f ca="1">SUM($U476:AX476)</f>
        <v>34615375.675475985</v>
      </c>
      <c r="AY478" s="1">
        <f ca="1">SUM($U476:AY476)</f>
        <v>34615375.675475985</v>
      </c>
      <c r="AZ478" s="1">
        <f ca="1">SUM($U476:AZ476)</f>
        <v>34615375.675475985</v>
      </c>
      <c r="BA478" s="1">
        <f ca="1">SUM($U476:BA476)</f>
        <v>34615375.675475985</v>
      </c>
      <c r="BB478" s="1">
        <f ca="1">SUM($U476:BB476)</f>
        <v>34615375.675475985</v>
      </c>
      <c r="BC478" s="1">
        <f ca="1">SUM($U476:BC476)</f>
        <v>34615375.675475985</v>
      </c>
      <c r="BD478" s="1">
        <f ca="1">SUM($U476:BD476)</f>
        <v>34615375.675475985</v>
      </c>
      <c r="BE478" s="1">
        <f ca="1">SUM($U476:BE476)</f>
        <v>34615375.675475985</v>
      </c>
    </row>
    <row r="479" spans="1:57" x14ac:dyDescent="0.3">
      <c r="B479" s="1">
        <f>MAX(B$476:B478)+1</f>
        <v>193</v>
      </c>
      <c r="D479" s="1" t="str">
        <f ca="1">INDIRECT($B$1&amp;Items!T$2&amp;$B479)</f>
        <v>CF</v>
      </c>
      <c r="F479" s="1">
        <f ca="1">INDIRECT($B$1&amp;Items!P$2&amp;$B479)</f>
        <v>0</v>
      </c>
      <c r="H479" s="13" t="str">
        <f ca="1">INDIRECT($B$1&amp;Items!M$2&amp;$B479)</f>
        <v>Денежный поток накопительно</v>
      </c>
      <c r="I479" s="13" t="str">
        <f ca="1">IF(INDIRECT($B$1&amp;Items!N$2&amp;$B479)="",H479,INDIRECT($B$1&amp;Items!N$2&amp;$B479))</f>
        <v>Кассовый разрыв</v>
      </c>
      <c r="J479" s="1" t="str">
        <f ca="1">IF(INDIRECT($B$1&amp;Items!O$2&amp;$B479)="",IF(H479&lt;&gt;I479,"  "&amp;I479,I479),"    "&amp;INDIRECT($B$1&amp;Items!O$2&amp;$B479))</f>
        <v xml:space="preserve">  Кассовый разрыв</v>
      </c>
      <c r="S479" s="1">
        <f ca="1">IF(MIN($U478:INDIRECT(ADDRESS((ROW()-1),SUMIFS($1:$1,$5:$5,MAX($5:$5)))))&gt;=0,0,MIN($U478:INDIRECT(ADDRESS((ROW()-1),SUMIFS($1:$1,$5:$5,MAX($5:$5))))))</f>
        <v>0</v>
      </c>
    </row>
    <row r="480" spans="1:57" ht="4.9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3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</row>
    <row r="481" spans="1:57" x14ac:dyDescent="0.3">
      <c r="B481" s="1">
        <f>ROW(Items!A207)</f>
        <v>207</v>
      </c>
      <c r="D481" s="1" t="str">
        <f ca="1">INDIRECT($B$1&amp;Items!T$2&amp;$B481)</f>
        <v>CF(-)</v>
      </c>
      <c r="F481" s="1" t="str">
        <f ca="1">INDIRECT($B$1&amp;Items!P$2&amp;$B481)</f>
        <v>AA</v>
      </c>
      <c r="H481" s="13" t="str">
        <f ca="1">INDIRECT($B$1&amp;Items!M$2&amp;$B481)</f>
        <v>Размещение ДС на депозитах и т.п.</v>
      </c>
      <c r="I481" s="13" t="str">
        <f ca="1">IF(INDIRECT($B$1&amp;Items!N$2&amp;$B481)="",H481,INDIRECT($B$1&amp;Items!N$2&amp;$B481))</f>
        <v>Размещение ДС на депозитах и т.п.</v>
      </c>
      <c r="J481" s="1" t="str">
        <f ca="1">IF(INDIRECT($B$1&amp;Items!O$2&amp;$B481)="",IF(H481&lt;&gt;I481,"  "&amp;I481,I481),"    "&amp;INDIRECT($B$1&amp;Items!O$2&amp;$B481))</f>
        <v xml:space="preserve">    Размещение ДС на депозитах и т.п.</v>
      </c>
      <c r="S481" s="1">
        <f ca="1">SUM($U481:INDIRECT(ADDRESS(ROW(),SUMIFS($1:$1,$5:$5,MAX($5:$5)))))</f>
        <v>1000000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1000000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1:57" x14ac:dyDescent="0.3">
      <c r="B482" s="1">
        <f>MAX(B$463:B481)+1</f>
        <v>208</v>
      </c>
      <c r="D482" s="1" t="str">
        <f ca="1">INDIRECT($B$1&amp;Items!T$2&amp;$B482)</f>
        <v>CF(+)</v>
      </c>
      <c r="F482" s="1" t="str">
        <f ca="1">INDIRECT($B$1&amp;Items!P$2&amp;$B482)</f>
        <v>Y</v>
      </c>
      <c r="H482" s="13" t="str">
        <f ca="1">INDIRECT($B$1&amp;Items!M$2&amp;$B482)</f>
        <v>Возврат вложений</v>
      </c>
      <c r="I482" s="13" t="str">
        <f ca="1">IF(INDIRECT($B$1&amp;Items!N$2&amp;$B482)="",H482,INDIRECT($B$1&amp;Items!N$2&amp;$B482))</f>
        <v>Возврат вложений</v>
      </c>
      <c r="J482" s="1" t="str">
        <f ca="1">IF(INDIRECT($B$1&amp;Items!O$2&amp;$B482)="",IF(H482&lt;&gt;I482,"  "&amp;I482,I482),"    "&amp;INDIRECT($B$1&amp;Items!O$2&amp;$B482))</f>
        <v xml:space="preserve">    Возврат вложений</v>
      </c>
      <c r="S482" s="1">
        <f ca="1">SUM($U482:INDIRECT(ADDRESS(ROW(),SUMIFS($1:$1,$5:$5,MAX($5:$5)))))</f>
        <v>1000000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1000000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1:57" x14ac:dyDescent="0.3">
      <c r="B483" s="1">
        <f>MAX(B$463:B482)+1</f>
        <v>209</v>
      </c>
      <c r="D483" s="1" t="str">
        <f ca="1">INDIRECT($B$1&amp;Items!T$2&amp;$B483)</f>
        <v>CF(+)</v>
      </c>
      <c r="F483" s="1" t="str">
        <f ca="1">INDIRECT($B$1&amp;Items!P$2&amp;$B483)</f>
        <v>Y</v>
      </c>
      <c r="H483" s="13" t="str">
        <f ca="1">INDIRECT($B$1&amp;Items!M$2&amp;$B483)</f>
        <v>Поступление %% по вложениям</v>
      </c>
      <c r="I483" s="13" t="str">
        <f ca="1">IF(INDIRECT($B$1&amp;Items!N$2&amp;$B483)="",H483,INDIRECT($B$1&amp;Items!N$2&amp;$B483))</f>
        <v>Поступление %% по вложениям</v>
      </c>
      <c r="J483" s="1" t="str">
        <f ca="1">IF(INDIRECT($B$1&amp;Items!O$2&amp;$B483)="",IF(H483&lt;&gt;I483,"  "&amp;I483,I483),"    "&amp;INDIRECT($B$1&amp;Items!O$2&amp;$B483))</f>
        <v xml:space="preserve">    Поступление %% по вложениям</v>
      </c>
      <c r="S483" s="1">
        <f ca="1">SUM($U483:INDIRECT(ADDRESS(ROW(),SUMIFS($1:$1,$5:$5,MAX($5:$5)))))</f>
        <v>200000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ht="4.9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3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</row>
    <row r="485" spans="1:57" x14ac:dyDescent="0.3">
      <c r="B485" s="1">
        <f>ROW(Items!A191)</f>
        <v>191</v>
      </c>
      <c r="D485" s="1" t="str">
        <f ca="1">INDIRECT($B$1&amp;Items!T$2&amp;$B485)</f>
        <v>CF</v>
      </c>
      <c r="F485" s="1">
        <f ca="1">INDIRECT($B$1&amp;Items!P$2&amp;$B485)</f>
        <v>0</v>
      </c>
      <c r="H485" s="13" t="str">
        <f ca="1">INDIRECT($B$1&amp;Items!M$2&amp;$B485)</f>
        <v>Ден. поток с уч. очередного источника финансир-я</v>
      </c>
      <c r="I485" s="13" t="str">
        <f ca="1">IF(INDIRECT($B$1&amp;Items!N$2&amp;$B485)="",H485,INDIRECT($B$1&amp;Items!N$2&amp;$B485))</f>
        <v>Ден. поток с уч. очередного источника финансир-я</v>
      </c>
      <c r="J485" s="1" t="str">
        <f ca="1">IF(INDIRECT($B$1&amp;Items!O$2&amp;$B485)="",IF(H485&lt;&gt;I485,"  "&amp;I485,I485),"    "&amp;INDIRECT($B$1&amp;Items!O$2&amp;$B485))</f>
        <v>Ден. поток с уч. очередного источника финансир-я</v>
      </c>
      <c r="S485" s="1">
        <f ca="1">SUM($U485:INDIRECT(ADDRESS(ROW(),SUMIFS($1:$1,$5:$5,MAX($5:$5)))))</f>
        <v>34815375.675475985</v>
      </c>
      <c r="V485" s="1">
        <f ca="1">SUMIFS(V$247:V483,$D$247:$D483,Items!$T$11)-SUMIFS(V$247:V483,$D$247:$D483,Items!$T$19)</f>
        <v>2818390.7870461177</v>
      </c>
      <c r="W485" s="1">
        <f ca="1">SUMIFS(W$247:W483,$D$247:$D483,Items!$T$11)-SUMIFS(W$247:W483,$D$247:$D483,Items!$T$19)</f>
        <v>3724464.8675684109</v>
      </c>
      <c r="X485" s="1">
        <f ca="1">SUMIFS(X$247:X483,$D$247:$D483,Items!$T$11)-SUMIFS(X$247:X483,$D$247:$D483,Items!$T$19)</f>
        <v>288308.86870485544</v>
      </c>
      <c r="Y485" s="1">
        <f ca="1">SUMIFS(Y$247:Y483,$D$247:$D483,Items!$T$11)-SUMIFS(Y$247:Y483,$D$247:$D483,Items!$T$19)</f>
        <v>-6580043.5671469793</v>
      </c>
      <c r="Z485" s="1">
        <f ca="1">SUMIFS(Z$247:Z483,$D$247:$D483,Items!$T$11)-SUMIFS(Z$247:Z483,$D$247:$D483,Items!$T$19)</f>
        <v>21894337.089738332</v>
      </c>
      <c r="AA485" s="1">
        <f ca="1">SUMIFS(AA$247:AA483,$D$247:$D483,Items!$T$11)-SUMIFS(AA$247:AA483,$D$247:$D483,Items!$T$19)</f>
        <v>21659788.666038882</v>
      </c>
      <c r="AB485" s="1">
        <f ca="1">SUMIFS(AB$247:AB483,$D$247:$D483,Items!$T$11)-SUMIFS(AB$247:AB483,$D$247:$D483,Items!$T$19)</f>
        <v>8548537.8120485637</v>
      </c>
      <c r="AC485" s="1">
        <f ca="1">SUMIFS(AC$247:AC483,$D$247:$D483,Items!$T$11)-SUMIFS(AC$247:AC483,$D$247:$D483,Items!$T$19)</f>
        <v>-4226444.1796452682</v>
      </c>
      <c r="AD485" s="1">
        <f ca="1">SUMIFS(AD$247:AD483,$D$247:$D483,Items!$T$11)-SUMIFS(AD$247:AD483,$D$247:$D483,Items!$T$19)</f>
        <v>-3811204.5566606908</v>
      </c>
      <c r="AE485" s="1">
        <f ca="1">SUMIFS(AE$247:AE483,$D$247:$D483,Items!$T$11)-SUMIFS(AE$247:AE483,$D$247:$D483,Items!$T$19)</f>
        <v>-2796593.4455495779</v>
      </c>
      <c r="AF485" s="1">
        <f ca="1">SUMIFS(AF$247:AF483,$D$247:$D483,Items!$T$11)-SUMIFS(AF$247:AF483,$D$247:$D483,Items!$T$19)</f>
        <v>-745833.33333333337</v>
      </c>
      <c r="AG485" s="1">
        <f ca="1">SUMIFS(AG$247:AG483,$D$247:$D483,Items!$T$11)-SUMIFS(AG$247:AG483,$D$247:$D483,Items!$T$19)</f>
        <v>-416666.66666666669</v>
      </c>
      <c r="AH485" s="1">
        <f ca="1">SUMIFS(AH$247:AH483,$D$247:$D483,Items!$T$11)-SUMIFS(AH$247:AH483,$D$247:$D483,Items!$T$19)</f>
        <v>-416666.66666666669</v>
      </c>
      <c r="AI485" s="1">
        <f ca="1">SUMIFS(AI$247:AI483,$D$247:$D483,Items!$T$11)-SUMIFS(AI$247:AI483,$D$247:$D483,Items!$T$19)</f>
        <v>-683333.33333333337</v>
      </c>
      <c r="AJ485" s="1">
        <f ca="1">SUMIFS(AJ$247:AJ483,$D$247:$D483,Items!$T$11)-SUMIFS(AJ$247:AJ483,$D$247:$D483,Items!$T$19)</f>
        <v>-416666.66666666669</v>
      </c>
      <c r="AK485" s="1">
        <f ca="1">SUMIFS(AK$247:AK483,$D$247:$D483,Items!$T$11)-SUMIFS(AK$247:AK483,$D$247:$D483,Items!$T$19)</f>
        <v>-416666.66666666669</v>
      </c>
      <c r="AL485" s="1">
        <f ca="1">SUMIFS(AL$247:AL483,$D$247:$D483,Items!$T$11)-SUMIFS(AL$247:AL483,$D$247:$D483,Items!$T$19)</f>
        <v>-620833.33333333337</v>
      </c>
      <c r="AM485" s="1">
        <f ca="1">SUMIFS(AM$247:AM483,$D$247:$D483,Items!$T$11)-SUMIFS(AM$247:AM483,$D$247:$D483,Items!$T$19)</f>
        <v>-416666.66666666669</v>
      </c>
      <c r="AN485" s="1">
        <f ca="1">SUMIFS(AN$247:AN483,$D$247:$D483,Items!$T$11)-SUMIFS(AN$247:AN483,$D$247:$D483,Items!$T$19)</f>
        <v>-416666.66666666669</v>
      </c>
      <c r="AO485" s="1">
        <f ca="1">SUMIFS(AO$247:AO483,$D$247:$D483,Items!$T$11)-SUMIFS(AO$247:AO483,$D$247:$D483,Items!$T$19)</f>
        <v>-558333.33333333326</v>
      </c>
      <c r="AP485" s="1">
        <f ca="1">SUMIFS(AP$247:AP483,$D$247:$D483,Items!$T$11)-SUMIFS(AP$247:AP483,$D$247:$D483,Items!$T$19)</f>
        <v>-416666.66666666669</v>
      </c>
      <c r="AQ485" s="1">
        <f ca="1">SUMIFS(AQ$247:AQ483,$D$247:$D483,Items!$T$11)-SUMIFS(AQ$247:AQ483,$D$247:$D483,Items!$T$19)</f>
        <v>-416666.66666666669</v>
      </c>
      <c r="AR485" s="1">
        <f ca="1">SUMIFS(AR$247:AR483,$D$247:$D483,Items!$T$11)-SUMIFS(AR$247:AR483,$D$247:$D483,Items!$T$19)</f>
        <v>-495833.33333333326</v>
      </c>
      <c r="AS485" s="1">
        <f ca="1">SUMIFS(AS$247:AS483,$D$247:$D483,Items!$T$11)-SUMIFS(AS$247:AS483,$D$247:$D483,Items!$T$19)</f>
        <v>-416666.66666666669</v>
      </c>
      <c r="AT485" s="1">
        <f ca="1">SUMIFS(AT$247:AT483,$D$247:$D483,Items!$T$11)-SUMIFS(AT$247:AT483,$D$247:$D483,Items!$T$19)</f>
        <v>-416666.66666666669</v>
      </c>
      <c r="AU485" s="1">
        <f ca="1">SUMIFS(AU$247:AU483,$D$247:$D483,Items!$T$11)-SUMIFS(AU$247:AU483,$D$247:$D483,Items!$T$19)</f>
        <v>-433333.33333333331</v>
      </c>
      <c r="AV485" s="1">
        <f ca="1">SUMIFS(AV$247:AV483,$D$247:$D483,Items!$T$11)-SUMIFS(AV$247:AV483,$D$247:$D483,Items!$T$19)</f>
        <v>1000000</v>
      </c>
      <c r="AW485" s="1">
        <f ca="1">SUMIFS(AW$247:AW483,$D$247:$D483,Items!$T$11)-SUMIFS(AW$247:AW483,$D$247:$D483,Items!$T$19)</f>
        <v>0</v>
      </c>
      <c r="AX485" s="1">
        <f ca="1">SUMIFS(AX$247:AX483,$D$247:$D483,Items!$T$11)-SUMIFS(AX$247:AX483,$D$247:$D483,Items!$T$19)</f>
        <v>0</v>
      </c>
      <c r="AY485" s="1">
        <f ca="1">SUMIFS(AY$247:AY483,$D$247:$D483,Items!$T$11)-SUMIFS(AY$247:AY483,$D$247:$D483,Items!$T$19)</f>
        <v>0</v>
      </c>
      <c r="AZ485" s="1">
        <f ca="1">SUMIFS(AZ$247:AZ483,$D$247:$D483,Items!$T$11)-SUMIFS(AZ$247:AZ483,$D$247:$D483,Items!$T$19)</f>
        <v>0</v>
      </c>
      <c r="BA485" s="1">
        <f ca="1">SUMIFS(BA$247:BA483,$D$247:$D483,Items!$T$11)-SUMIFS(BA$247:BA483,$D$247:$D483,Items!$T$19)</f>
        <v>0</v>
      </c>
      <c r="BB485" s="1">
        <f ca="1">SUMIFS(BB$247:BB483,$D$247:$D483,Items!$T$11)-SUMIFS(BB$247:BB483,$D$247:$D483,Items!$T$19)</f>
        <v>0</v>
      </c>
      <c r="BC485" s="1">
        <f ca="1">SUMIFS(BC$247:BC483,$D$247:$D483,Items!$T$11)-SUMIFS(BC$247:BC483,$D$247:$D483,Items!$T$19)</f>
        <v>0</v>
      </c>
      <c r="BD485" s="1">
        <f ca="1">SUMIFS(BD$247:BD483,$D$247:$D483,Items!$T$11)-SUMIFS(BD$247:BD483,$D$247:$D483,Items!$T$19)</f>
        <v>0</v>
      </c>
      <c r="BE485" s="1">
        <f ca="1">SUMIFS(BE$247:BE483,$D$247:$D483,Items!$T$11)-SUMIFS(BE$247:BE483,$D$247:$D483,Items!$T$19)</f>
        <v>0</v>
      </c>
    </row>
    <row r="486" spans="1:57" ht="4.9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3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</row>
    <row r="487" spans="1:57" x14ac:dyDescent="0.3">
      <c r="B487" s="1">
        <f>MAX(B$485:B486)+1</f>
        <v>192</v>
      </c>
      <c r="D487" s="1" t="str">
        <f ca="1">INDIRECT($B$1&amp;Items!T$2&amp;$B487)</f>
        <v>CF</v>
      </c>
      <c r="F487" s="1">
        <f ca="1">INDIRECT($B$1&amp;Items!P$2&amp;$B487)</f>
        <v>0</v>
      </c>
      <c r="H487" s="13" t="str">
        <f ca="1">INDIRECT($B$1&amp;Items!M$2&amp;$B487)</f>
        <v>Денежный поток накопительно</v>
      </c>
      <c r="I487" s="13" t="str">
        <f ca="1">IF(INDIRECT($B$1&amp;Items!N$2&amp;$B487)="",H487,INDIRECT($B$1&amp;Items!N$2&amp;$B487))</f>
        <v>Денежный поток накопительно</v>
      </c>
      <c r="J487" s="1" t="str">
        <f ca="1">IF(INDIRECT($B$1&amp;Items!O$2&amp;$B487)="",IF(H487&lt;&gt;I487,"  "&amp;I487,I487),"    "&amp;INDIRECT($B$1&amp;Items!O$2&amp;$B487))</f>
        <v>Денежный поток накопительно</v>
      </c>
      <c r="S487" s="1">
        <f ca="1">INDIRECT(ADDRESS(ROW(),SUMIFS($1:$1,$5:$5,MAX($5:$5))))</f>
        <v>34815375.675475985</v>
      </c>
      <c r="V487" s="1">
        <f ca="1">SUM($U485:V485)</f>
        <v>2818390.7870461177</v>
      </c>
      <c r="W487" s="1">
        <f ca="1">SUM($U485:W485)</f>
        <v>6542855.6546145286</v>
      </c>
      <c r="X487" s="1">
        <f ca="1">SUM($U485:X485)</f>
        <v>6831164.5233193841</v>
      </c>
      <c r="Y487" s="1">
        <f ca="1">SUM($U485:Y485)</f>
        <v>251120.95617240481</v>
      </c>
      <c r="Z487" s="1">
        <f ca="1">SUM($U485:Z485)</f>
        <v>22145458.045910738</v>
      </c>
      <c r="AA487" s="1">
        <f ca="1">SUM($U485:AA485)</f>
        <v>43805246.711949617</v>
      </c>
      <c r="AB487" s="1">
        <f ca="1">SUM($U485:AB485)</f>
        <v>52353784.523998179</v>
      </c>
      <c r="AC487" s="1">
        <f ca="1">SUM($U485:AC485)</f>
        <v>48127340.344352908</v>
      </c>
      <c r="AD487" s="1">
        <f ca="1">SUM($U485:AD485)</f>
        <v>44316135.787692219</v>
      </c>
      <c r="AE487" s="1">
        <f ca="1">SUM($U485:AE485)</f>
        <v>41519542.342142642</v>
      </c>
      <c r="AF487" s="1">
        <f ca="1">SUM($U485:AF485)</f>
        <v>40773709.008809306</v>
      </c>
      <c r="AG487" s="1">
        <f ca="1">SUM($U485:AG485)</f>
        <v>40357042.342142642</v>
      </c>
      <c r="AH487" s="1">
        <f ca="1">SUM($U485:AH485)</f>
        <v>39940375.675475977</v>
      </c>
      <c r="AI487" s="1">
        <f ca="1">SUM($U485:AI485)</f>
        <v>39257042.342142642</v>
      </c>
      <c r="AJ487" s="1">
        <f ca="1">SUM($U485:AJ485)</f>
        <v>38840375.675475977</v>
      </c>
      <c r="AK487" s="1">
        <f ca="1">SUM($U485:AK485)</f>
        <v>38423709.008809313</v>
      </c>
      <c r="AL487" s="1">
        <f ca="1">SUM($U485:AL485)</f>
        <v>37802875.675475977</v>
      </c>
      <c r="AM487" s="1">
        <f ca="1">SUM($U485:AM485)</f>
        <v>37386209.008809313</v>
      </c>
      <c r="AN487" s="1">
        <f ca="1">SUM($U485:AN485)</f>
        <v>36969542.342142649</v>
      </c>
      <c r="AO487" s="1">
        <f ca="1">SUM($U485:AO485)</f>
        <v>36411209.008809313</v>
      </c>
      <c r="AP487" s="1">
        <f ca="1">SUM($U485:AP485)</f>
        <v>35994542.342142649</v>
      </c>
      <c r="AQ487" s="1">
        <f ca="1">SUM($U485:AQ485)</f>
        <v>35577875.675475985</v>
      </c>
      <c r="AR487" s="1">
        <f ca="1">SUM($U485:AR485)</f>
        <v>35082042.342142649</v>
      </c>
      <c r="AS487" s="1">
        <f ca="1">SUM($U485:AS485)</f>
        <v>34665375.675475985</v>
      </c>
      <c r="AT487" s="1">
        <f ca="1">SUM($U485:AT485)</f>
        <v>34248709.008809321</v>
      </c>
      <c r="AU487" s="1">
        <f ca="1">SUM($U485:AU485)</f>
        <v>33815375.675475985</v>
      </c>
      <c r="AV487" s="1">
        <f ca="1">SUM($U485:AV485)</f>
        <v>34815375.675475985</v>
      </c>
      <c r="AW487" s="1">
        <f ca="1">SUM($U485:AW485)</f>
        <v>34815375.675475985</v>
      </c>
      <c r="AX487" s="1">
        <f ca="1">SUM($U485:AX485)</f>
        <v>34815375.675475985</v>
      </c>
      <c r="AY487" s="1">
        <f ca="1">SUM($U485:AY485)</f>
        <v>34815375.675475985</v>
      </c>
      <c r="AZ487" s="1">
        <f ca="1">SUM($U485:AZ485)</f>
        <v>34815375.675475985</v>
      </c>
      <c r="BA487" s="1">
        <f ca="1">SUM($U485:BA485)</f>
        <v>34815375.675475985</v>
      </c>
      <c r="BB487" s="1">
        <f ca="1">SUM($U485:BB485)</f>
        <v>34815375.675475985</v>
      </c>
      <c r="BC487" s="1">
        <f ca="1">SUM($U485:BC485)</f>
        <v>34815375.675475985</v>
      </c>
      <c r="BD487" s="1">
        <f ca="1">SUM($U485:BD485)</f>
        <v>34815375.675475985</v>
      </c>
      <c r="BE487" s="1">
        <f ca="1">SUM($U485:BE485)</f>
        <v>34815375.675475985</v>
      </c>
    </row>
    <row r="488" spans="1:57" x14ac:dyDescent="0.3">
      <c r="B488" s="1">
        <f>MAX(B$485:B487)+1</f>
        <v>193</v>
      </c>
      <c r="D488" s="1" t="str">
        <f ca="1">INDIRECT($B$1&amp;Items!T$2&amp;$B488)</f>
        <v>CF</v>
      </c>
      <c r="F488" s="1">
        <f ca="1">INDIRECT($B$1&amp;Items!P$2&amp;$B488)</f>
        <v>0</v>
      </c>
      <c r="H488" s="13" t="str">
        <f ca="1">INDIRECT($B$1&amp;Items!M$2&amp;$B488)</f>
        <v>Денежный поток накопительно</v>
      </c>
      <c r="I488" s="13" t="str">
        <f ca="1">IF(INDIRECT($B$1&amp;Items!N$2&amp;$B488)="",H488,INDIRECT($B$1&amp;Items!N$2&amp;$B488))</f>
        <v>Кассовый разрыв</v>
      </c>
      <c r="J488" s="1" t="str">
        <f ca="1">IF(INDIRECT($B$1&amp;Items!O$2&amp;$B488)="",IF(H488&lt;&gt;I488,"  "&amp;I488,I488),"    "&amp;INDIRECT($B$1&amp;Items!O$2&amp;$B488))</f>
        <v xml:space="preserve">  Кассовый разрыв</v>
      </c>
      <c r="S488" s="1">
        <f ca="1">IF(MIN($U487:INDIRECT(ADDRESS((ROW()-1),SUMIFS($1:$1,$5:$5,MAX($5:$5)))))&gt;=0,0,MIN($U487:INDIRECT(ADDRESS((ROW()-1),SUMIFS($1:$1,$5:$5,MAX($5:$5))))))</f>
        <v>0</v>
      </c>
    </row>
    <row r="489" spans="1:57" ht="4.9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3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</row>
    <row r="490" spans="1:57" ht="4.95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35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</row>
    <row r="492" spans="1:57" x14ac:dyDescent="0.3">
      <c r="H492" s="1" t="s">
        <v>154</v>
      </c>
    </row>
    <row r="494" spans="1:57" x14ac:dyDescent="0.3">
      <c r="B494" s="1">
        <f>ROW(Items!A9)</f>
        <v>9</v>
      </c>
      <c r="D494" s="1">
        <f ca="1">INDIRECT($B$1&amp;Items!AB$2&amp;$B494)</f>
        <v>0</v>
      </c>
      <c r="F494" s="1" t="str">
        <f ca="1">INDIRECT($B$1&amp;Items!X$2&amp;$B494)</f>
        <v>AA</v>
      </c>
      <c r="H494" s="13" t="str">
        <f ca="1">INDIRECT($B$1&amp;Items!U$2&amp;$B494)</f>
        <v>Выручка</v>
      </c>
      <c r="I494" s="13" t="str">
        <f ca="1">IF(INDIRECT($B$1&amp;Items!V$2&amp;$B494)="",H494,INDIRECT($B$1&amp;Items!V$2&amp;$B494))</f>
        <v>Выручка</v>
      </c>
      <c r="J494" s="1" t="str">
        <f ca="1">IF(INDIRECT($B$1&amp;Items!W$2&amp;$B494)="",IF(H494&lt;&gt;I494,"  "&amp;I494,I494),"    "&amp;INDIRECT($B$1&amp;Items!W$2&amp;$B494))</f>
        <v>Выручка</v>
      </c>
      <c r="S494" s="1">
        <f ca="1">SUM($U494:INDIRECT(ADDRESS(ROW(),SUMIFS($1:$1,$5:$5,MAX($5:$5)))))</f>
        <v>138597837.31666332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29461768.044976979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64216069.271686353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14000000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18000000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12920000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1:57" x14ac:dyDescent="0.3">
      <c r="B495" s="1">
        <f>MAX(B$493:B494)+1</f>
        <v>10</v>
      </c>
      <c r="D495" s="1">
        <f ca="1">INDIRECT($B$1&amp;Items!AB$2&amp;$B495)</f>
        <v>0</v>
      </c>
      <c r="F495" s="1" t="str">
        <f ca="1">INDIRECT($B$1&amp;Items!X$2&amp;$B495)</f>
        <v>AA</v>
      </c>
      <c r="H495" s="13" t="str">
        <f ca="1">INDIRECT($B$1&amp;Items!U$2&amp;$B495)</f>
        <v>Выручка</v>
      </c>
      <c r="I495" s="13" t="str">
        <f ca="1">IF(INDIRECT($B$1&amp;Items!V$2&amp;$B495)="",H495,INDIRECT($B$1&amp;Items!V$2&amp;$B495))</f>
        <v>Выручка от реализации</v>
      </c>
      <c r="J495" s="1" t="str">
        <f ca="1">IF(INDIRECT($B$1&amp;Items!W$2&amp;$B495)="",IF(H495&lt;&gt;I495,"  "&amp;I495,I495),"    "&amp;INDIRECT($B$1&amp;Items!W$2&amp;$B495))</f>
        <v xml:space="preserve">  Выручка от реализации</v>
      </c>
      <c r="S495" s="1">
        <f ca="1">SUM($U495:INDIRECT(ADDRESS(ROW(),SUMIFS($1:$1,$5:$5,MAX($5:$5)))))</f>
        <v>138597837.31666332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29461768.044976979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64216069.271686353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14000000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18000000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12920000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1:57" x14ac:dyDescent="0.3">
      <c r="B496" s="1">
        <f>MAX(B$493:B495)+1</f>
        <v>11</v>
      </c>
      <c r="D496" s="1" t="str">
        <f ca="1">INDIRECT($B$1&amp;Items!AB$2&amp;$B496)</f>
        <v>PL(+)</v>
      </c>
      <c r="F496" s="1" t="str">
        <f ca="1">INDIRECT($B$1&amp;Items!X$2&amp;$B496)</f>
        <v>AA</v>
      </c>
      <c r="H496" s="13" t="str">
        <f ca="1">INDIRECT($B$1&amp;Items!U$2&amp;$B496)</f>
        <v>Выручка</v>
      </c>
      <c r="I496" s="13" t="str">
        <f ca="1">IF(INDIRECT($B$1&amp;Items!V$2&amp;$B496)="",H496,INDIRECT($B$1&amp;Items!V$2&amp;$B496))</f>
        <v>Выручка от реализации</v>
      </c>
      <c r="J496" s="1" t="str">
        <f ca="1">IF(INDIRECT($B$1&amp;Items!W$2&amp;$B496)="",IF(H496&lt;&gt;I496,"  "&amp;I496,I496),"    "&amp;INDIRECT($B$1&amp;Items!W$2&amp;$B496))</f>
        <v xml:space="preserve">    Направление-1</v>
      </c>
      <c r="S496" s="1">
        <f ca="1">SUM($U496:INDIRECT(ADDRESS(ROW(),SUMIFS($1:$1,$5:$5,MAX($5:$5)))))</f>
        <v>43461768.044976979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29461768.044976979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14000000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MAX(B$493:B496)+1</f>
        <v>12</v>
      </c>
      <c r="D497" s="1" t="str">
        <f ca="1">INDIRECT($B$1&amp;Items!AB$2&amp;$B497)</f>
        <v>PL(+)</v>
      </c>
      <c r="F497" s="1" t="str">
        <f ca="1">INDIRECT($B$1&amp;Items!X$2&amp;$B497)</f>
        <v>AA</v>
      </c>
      <c r="H497" s="13" t="str">
        <f ca="1">INDIRECT($B$1&amp;Items!U$2&amp;$B497)</f>
        <v>Выручка</v>
      </c>
      <c r="I497" s="13" t="str">
        <f ca="1">IF(INDIRECT($B$1&amp;Items!V$2&amp;$B497)="",H497,INDIRECT($B$1&amp;Items!V$2&amp;$B497))</f>
        <v>Выручка от реализации</v>
      </c>
      <c r="J497" s="1" t="str">
        <f ca="1">IF(INDIRECT($B$1&amp;Items!W$2&amp;$B497)="",IF(H497&lt;&gt;I497,"  "&amp;I497,I497),"    "&amp;INDIRECT($B$1&amp;Items!W$2&amp;$B497))</f>
        <v xml:space="preserve">    Направление-2</v>
      </c>
      <c r="S497" s="1">
        <f ca="1">SUM($U497:INDIRECT(ADDRESS(ROW(),SUMIFS($1:$1,$5:$5,MAX($5:$5)))))</f>
        <v>82216069.271686345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64216069.271686353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18000000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MAX(B$493:B497)+1</f>
        <v>13</v>
      </c>
      <c r="D498" s="1" t="str">
        <f ca="1">INDIRECT($B$1&amp;Items!AB$2&amp;$B498)</f>
        <v>PL(+)</v>
      </c>
      <c r="F498" s="1" t="str">
        <f ca="1">INDIRECT($B$1&amp;Items!X$2&amp;$B498)</f>
        <v>AA</v>
      </c>
      <c r="H498" s="13" t="str">
        <f ca="1">INDIRECT($B$1&amp;Items!U$2&amp;$B498)</f>
        <v>Выручка</v>
      </c>
      <c r="I498" s="13" t="str">
        <f ca="1">IF(INDIRECT($B$1&amp;Items!V$2&amp;$B498)="",H498,INDIRECT($B$1&amp;Items!V$2&amp;$B498))</f>
        <v>Выручка от реализации</v>
      </c>
      <c r="J498" s="1" t="str">
        <f ca="1">IF(INDIRECT($B$1&amp;Items!W$2&amp;$B498)="",IF(H498&lt;&gt;I498,"  "&amp;I498,I498),"    "&amp;INDIRECT($B$1&amp;Items!W$2&amp;$B498))</f>
        <v xml:space="preserve">    Направление-3</v>
      </c>
      <c r="S498" s="1">
        <f ca="1">SUM($U498:INDIRECT(ADDRESS(ROW(),SUMIFS($1:$1,$5:$5,MAX($5:$5)))))</f>
        <v>12920000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12920000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MAX(B$493:B498)+1</f>
        <v>14</v>
      </c>
      <c r="D499" s="1">
        <f ca="1">INDIRECT($B$1&amp;Items!AB$2&amp;$B499)</f>
        <v>0</v>
      </c>
      <c r="F499" s="1" t="str">
        <f ca="1">INDIRECT($B$1&amp;Items!X$2&amp;$B499)</f>
        <v>AA</v>
      </c>
      <c r="H499" s="13" t="str">
        <f ca="1">INDIRECT($B$1&amp;Items!U$2&amp;$B499)</f>
        <v>Выручка</v>
      </c>
      <c r="I499" s="13" t="str">
        <f ca="1">IF(INDIRECT($B$1&amp;Items!V$2&amp;$B499)="",H499,INDIRECT($B$1&amp;Items!V$2&amp;$B499))</f>
        <v>Прочая выручка</v>
      </c>
      <c r="J499" s="1" t="str">
        <f ca="1">IF(INDIRECT($B$1&amp;Items!W$2&amp;$B499)="",IF(H499&lt;&gt;I499,"  "&amp;I499,I499),"    "&amp;INDIRECT($B$1&amp;Items!W$2&amp;$B499))</f>
        <v xml:space="preserve">  Прочая выручка</v>
      </c>
      <c r="S499" s="1">
        <f ca="1">SUM($U499:INDIRECT(ADDRESS(ROW(),SUMIFS($1:$1,$5:$5,MAX($5:$5)))))</f>
        <v>0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MAX(B$493:B499)+1</f>
        <v>15</v>
      </c>
      <c r="D500" s="1" t="str">
        <f ca="1">INDIRECT($B$1&amp;Items!AB$2&amp;$B500)</f>
        <v>PL(+)</v>
      </c>
      <c r="F500" s="1" t="str">
        <f ca="1">INDIRECT($B$1&amp;Items!X$2&amp;$B500)</f>
        <v>AA</v>
      </c>
      <c r="H500" s="13" t="str">
        <f ca="1">INDIRECT($B$1&amp;Items!U$2&amp;$B500)</f>
        <v>Выручка</v>
      </c>
      <c r="I500" s="13" t="str">
        <f ca="1">IF(INDIRECT($B$1&amp;Items!V$2&amp;$B500)="",H500,INDIRECT($B$1&amp;Items!V$2&amp;$B500))</f>
        <v>Прочая выручка</v>
      </c>
      <c r="J500" s="1" t="str">
        <f ca="1">IF(INDIRECT($B$1&amp;Items!W$2&amp;$B500)="",IF(H500&lt;&gt;I500,"  "&amp;I500,I500),"    "&amp;INDIRECT($B$1&amp;Items!W$2&amp;$B500))</f>
        <v xml:space="preserve">    Прочие продажи-1</v>
      </c>
      <c r="S500" s="1">
        <f ca="1">SUM($U500:INDIRECT(ADDRESS(ROW(),SUMIFS($1:$1,$5:$5,MAX($5:$5)))))</f>
        <v>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MAX(B$493:B500)+1</f>
        <v>16</v>
      </c>
      <c r="D501" s="1" t="str">
        <f ca="1">INDIRECT($B$1&amp;Items!AB$2&amp;$B501)</f>
        <v>PL(+)</v>
      </c>
      <c r="F501" s="1" t="str">
        <f ca="1">INDIRECT($B$1&amp;Items!X$2&amp;$B501)</f>
        <v>AA</v>
      </c>
      <c r="H501" s="13" t="str">
        <f ca="1">INDIRECT($B$1&amp;Items!U$2&amp;$B501)</f>
        <v>Выручка</v>
      </c>
      <c r="I501" s="13" t="str">
        <f ca="1">IF(INDIRECT($B$1&amp;Items!V$2&amp;$B501)="",H501,INDIRECT($B$1&amp;Items!V$2&amp;$B501))</f>
        <v>Прочая выручка</v>
      </c>
      <c r="J501" s="1" t="str">
        <f ca="1">IF(INDIRECT($B$1&amp;Items!W$2&amp;$B501)="",IF(H501&lt;&gt;I501,"  "&amp;I501,I501),"    "&amp;INDIRECT($B$1&amp;Items!W$2&amp;$B501))</f>
        <v xml:space="preserve">    Прочие продажи-2</v>
      </c>
      <c r="S501" s="1">
        <f ca="1">SUM($U501:INDIRECT(ADDRESS(ROW(),SUMIFS($1:$1,$5:$5,MAX($5:$5)))))</f>
        <v>0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MAX(B$493:B501)+1</f>
        <v>17</v>
      </c>
      <c r="D502" s="1">
        <f ca="1">INDIRECT($B$1&amp;Items!AB$2&amp;$B502)</f>
        <v>0</v>
      </c>
      <c r="F502" s="1" t="str">
        <f ca="1">INDIRECT($B$1&amp;Items!X$2&amp;$B502)</f>
        <v>AA</v>
      </c>
      <c r="H502" s="13" t="str">
        <f ca="1">INDIRECT($B$1&amp;Items!U$2&amp;$B502)</f>
        <v>Себестоимость продаж</v>
      </c>
      <c r="I502" s="13" t="str">
        <f ca="1">IF(INDIRECT($B$1&amp;Items!V$2&amp;$B502)="",H502,INDIRECT($B$1&amp;Items!V$2&amp;$B502))</f>
        <v>Себестоимость продаж</v>
      </c>
      <c r="J502" s="1" t="str">
        <f ca="1">IF(INDIRECT($B$1&amp;Items!W$2&amp;$B502)="",IF(H502&lt;&gt;I502,"  "&amp;I502,I502),"    "&amp;INDIRECT($B$1&amp;Items!W$2&amp;$B502))</f>
        <v>Себестоимость продаж</v>
      </c>
      <c r="S502" s="1">
        <f ca="1">SUM($U502:INDIRECT(ADDRESS(ROW(),SUMIFS($1:$1,$5:$5,MAX($5:$5)))))</f>
        <v>52925331.817323916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17641777.272441305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35283554.54488261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2:57" x14ac:dyDescent="0.3">
      <c r="B503" s="1">
        <f>MAX(B$493:B502)+1</f>
        <v>18</v>
      </c>
      <c r="D503" s="1">
        <f ca="1">INDIRECT($B$1&amp;Items!AB$2&amp;$B503)</f>
        <v>0</v>
      </c>
      <c r="F503" s="1" t="str">
        <f ca="1">INDIRECT($B$1&amp;Items!X$2&amp;$B503)</f>
        <v>AA</v>
      </c>
      <c r="H503" s="13" t="str">
        <f ca="1">INDIRECT($B$1&amp;Items!U$2&amp;$B503)</f>
        <v>Себестоимость продаж</v>
      </c>
      <c r="I503" s="13" t="str">
        <f ca="1">IF(INDIRECT($B$1&amp;Items!V$2&amp;$B503)="",H503,INDIRECT($B$1&amp;Items!V$2&amp;$B503))</f>
        <v>Затраты этапа-1 бизнес-процесса</v>
      </c>
      <c r="J503" s="1" t="str">
        <f ca="1">IF(INDIRECT($B$1&amp;Items!W$2&amp;$B503)="",IF(H503&lt;&gt;I503,"  "&amp;I503,I503),"    "&amp;INDIRECT($B$1&amp;Items!W$2&amp;$B503))</f>
        <v xml:space="preserve">  Затраты этапа-1 бизнес-процесса</v>
      </c>
      <c r="S503" s="1">
        <f ca="1">SUM($U503:INDIRECT(ADDRESS(ROW(),SUMIFS($1:$1,$5:$5,MAX($5:$5)))))</f>
        <v>11251330.218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3750443.406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7500886.8119999999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2:57" x14ac:dyDescent="0.3">
      <c r="B504" s="1">
        <f>MAX(B$493:B503)+1</f>
        <v>19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Себестоимость продаж</v>
      </c>
      <c r="I504" s="13" t="str">
        <f ca="1">IF(INDIRECT($B$1&amp;Items!V$2&amp;$B504)="",H504,INDIRECT($B$1&amp;Items!V$2&amp;$B504))</f>
        <v>Затраты этапа-1 бизнес-процесса</v>
      </c>
      <c r="J504" s="1" t="str">
        <f ca="1">IF(INDIRECT($B$1&amp;Items!W$2&amp;$B504)="",IF(H504&lt;&gt;I504,"  "&amp;I504,I504),"    "&amp;INDIRECT($B$1&amp;Items!W$2&amp;$B504))</f>
        <v xml:space="preserve">    Сырье и материалы-1</v>
      </c>
      <c r="S504" s="1">
        <f ca="1">SUM($U504:INDIRECT(ADDRESS(ROW(),SUMIFS($1:$1,$5:$5,MAX($5:$5)))))</f>
        <v>900000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300000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600000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2:57" x14ac:dyDescent="0.3">
      <c r="B505" s="1">
        <f>MAX(B$493:B504)+1</f>
        <v>20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Себестоимость продаж</v>
      </c>
      <c r="I505" s="13" t="str">
        <f ca="1">IF(INDIRECT($B$1&amp;Items!V$2&amp;$B505)="",H505,INDIRECT($B$1&amp;Items!V$2&amp;$B505))</f>
        <v>Затраты этапа-1 бизнес-процесса</v>
      </c>
      <c r="J505" s="1" t="str">
        <f ca="1">IF(INDIRECT($B$1&amp;Items!W$2&amp;$B505)="",IF(H505&lt;&gt;I505,"  "&amp;I505,I505),"    "&amp;INDIRECT($B$1&amp;Items!W$2&amp;$B505))</f>
        <v xml:space="preserve">    Сырье и материалы-2</v>
      </c>
      <c r="S505" s="1">
        <f ca="1">SUM($U505:INDIRECT(ADDRESS(ROW(),SUMIFS($1:$1,$5:$5,MAX($5:$5)))))</f>
        <v>837000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279000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558000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2:57" x14ac:dyDescent="0.3">
      <c r="B506" s="1">
        <f>MAX(B$493:B505)+1</f>
        <v>21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Себестоимость продаж</v>
      </c>
      <c r="I506" s="13" t="str">
        <f ca="1">IF(INDIRECT($B$1&amp;Items!V$2&amp;$B506)="",H506,INDIRECT($B$1&amp;Items!V$2&amp;$B506))</f>
        <v>Затраты этапа-1 бизнес-процесса</v>
      </c>
      <c r="J506" s="1" t="str">
        <f ca="1">IF(INDIRECT($B$1&amp;Items!W$2&amp;$B506)="",IF(H506&lt;&gt;I506,"  "&amp;I506,I506),"    "&amp;INDIRECT($B$1&amp;Items!W$2&amp;$B506))</f>
        <v xml:space="preserve">    Сырье и материалы-3</v>
      </c>
      <c r="S506" s="1">
        <f ca="1">SUM($U506:INDIRECT(ADDRESS(ROW(),SUMIFS($1:$1,$5:$5,MAX($5:$5)))))</f>
        <v>963000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321000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642000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2:57" x14ac:dyDescent="0.3">
      <c r="B507" s="1">
        <f>MAX(B$493:B506)+1</f>
        <v>22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Себестоимость продаж</v>
      </c>
      <c r="I507" s="13" t="str">
        <f ca="1">IF(INDIRECT($B$1&amp;Items!V$2&amp;$B507)="",H507,INDIRECT($B$1&amp;Items!V$2&amp;$B507))</f>
        <v>Затраты этапа-1 бизнес-процесса</v>
      </c>
      <c r="J507" s="1" t="str">
        <f ca="1">IF(INDIRECT($B$1&amp;Items!W$2&amp;$B507)="",IF(H507&lt;&gt;I507,"  "&amp;I507,I507),"    "&amp;INDIRECT($B$1&amp;Items!W$2&amp;$B507))</f>
        <v xml:space="preserve">    Сырье и материалы-4</v>
      </c>
      <c r="S507" s="1">
        <f ca="1">SUM($U507:INDIRECT(ADDRESS(ROW(),SUMIFS($1:$1,$5:$5,MAX($5:$5)))))</f>
        <v>895590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298530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597060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2:57" x14ac:dyDescent="0.3">
      <c r="B508" s="1">
        <f>MAX(B$493:B507)+1</f>
        <v>23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Себестоимость продаж</v>
      </c>
      <c r="I508" s="13" t="str">
        <f ca="1">IF(INDIRECT($B$1&amp;Items!V$2&amp;$B508)="",H508,INDIRECT($B$1&amp;Items!V$2&amp;$B508))</f>
        <v>Затраты этапа-1 бизнес-процесса</v>
      </c>
      <c r="J508" s="1" t="str">
        <f ca="1">IF(INDIRECT($B$1&amp;Items!W$2&amp;$B508)="",IF(H508&lt;&gt;I508,"  "&amp;I508,I508),"    "&amp;INDIRECT($B$1&amp;Items!W$2&amp;$B508))</f>
        <v xml:space="preserve">    Сырье и материалы-5</v>
      </c>
      <c r="S508" s="1">
        <f ca="1">SUM($U508:INDIRECT(ADDRESS(ROW(),SUMIFS($1:$1,$5:$5,MAX($5:$5)))))</f>
        <v>1030410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343470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686940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2:57" x14ac:dyDescent="0.3">
      <c r="B509" s="1">
        <f>MAX(B$493:B508)+1</f>
        <v>24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Себестоимость продаж</v>
      </c>
      <c r="I509" s="13" t="str">
        <f ca="1">IF(INDIRECT($B$1&amp;Items!V$2&amp;$B509)="",H509,INDIRECT($B$1&amp;Items!V$2&amp;$B509))</f>
        <v>Затраты этапа-1 бизнес-процесса</v>
      </c>
      <c r="J509" s="1" t="str">
        <f ca="1">IF(INDIRECT($B$1&amp;Items!W$2&amp;$B509)="",IF(H509&lt;&gt;I509,"  "&amp;I509,I509),"    "&amp;INDIRECT($B$1&amp;Items!W$2&amp;$B509))</f>
        <v xml:space="preserve">    Сырье и материалы-6</v>
      </c>
      <c r="S509" s="1">
        <f ca="1">SUM($U509:INDIRECT(ADDRESS(ROW(),SUMIFS($1:$1,$5:$5,MAX($5:$5)))))</f>
        <v>958281.29999999993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319427.09999999998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638854.19999999995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2:57" x14ac:dyDescent="0.3">
      <c r="B510" s="1">
        <f>MAX(B$493:B509)+1</f>
        <v>25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Себестоимость продаж</v>
      </c>
      <c r="I510" s="13" t="str">
        <f ca="1">IF(INDIRECT($B$1&amp;Items!V$2&amp;$B510)="",H510,INDIRECT($B$1&amp;Items!V$2&amp;$B510))</f>
        <v>Затраты этапа-1 бизнес-процесса</v>
      </c>
      <c r="J510" s="1" t="str">
        <f ca="1">IF(INDIRECT($B$1&amp;Items!W$2&amp;$B510)="",IF(H510&lt;&gt;I510,"  "&amp;I510,I510),"    "&amp;INDIRECT($B$1&amp;Items!W$2&amp;$B510))</f>
        <v xml:space="preserve">    Сырье и материалы-7</v>
      </c>
      <c r="S510" s="1">
        <f ca="1">SUM($U510:INDIRECT(ADDRESS(ROW(),SUMIFS($1:$1,$5:$5,MAX($5:$5)))))</f>
        <v>1102538.7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367512.89999999997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735025.79999999993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2:57" x14ac:dyDescent="0.3">
      <c r="B511" s="1">
        <f>MAX(B$493:B510)+1</f>
        <v>26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Затраты этапа-1 бизнес-процесса</v>
      </c>
      <c r="J511" s="1" t="str">
        <f ca="1">IF(INDIRECT($B$1&amp;Items!W$2&amp;$B511)="",IF(H511&lt;&gt;I511,"  "&amp;I511,I511),"    "&amp;INDIRECT($B$1&amp;Items!W$2&amp;$B511))</f>
        <v xml:space="preserve">    Сырье и материалы-8</v>
      </c>
      <c r="S511" s="1">
        <f ca="1">SUM($U511:INDIRECT(ADDRESS(ROW(),SUMIFS($1:$1,$5:$5,MAX($5:$5)))))</f>
        <v>1025360.9909999999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341786.99699999997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683573.99399999995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</row>
    <row r="512" spans="2:57" x14ac:dyDescent="0.3">
      <c r="B512" s="1">
        <f>MAX(B$493:B511)+1</f>
        <v>27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этапа-1 бизнес-процесса</v>
      </c>
      <c r="J512" s="1" t="str">
        <f ca="1">IF(INDIRECT($B$1&amp;Items!W$2&amp;$B512)="",IF(H512&lt;&gt;I512,"  "&amp;I512,I512),"    "&amp;INDIRECT($B$1&amp;Items!W$2&amp;$B512))</f>
        <v xml:space="preserve">    Сырье и материалы-9</v>
      </c>
      <c r="S512" s="1">
        <f ca="1">SUM($U512:INDIRECT(ADDRESS(ROW(),SUMIFS($1:$1,$5:$5,MAX($5:$5)))))</f>
        <v>1179716.409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393238.80300000001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786477.60600000003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</row>
    <row r="513" spans="2:57" x14ac:dyDescent="0.3">
      <c r="B513" s="1">
        <f>MAX(B$493:B512)+1</f>
        <v>28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этапа-1 бизнес-процесса</v>
      </c>
      <c r="J513" s="1" t="str">
        <f ca="1">IF(INDIRECT($B$1&amp;Items!W$2&amp;$B513)="",IF(H513&lt;&gt;I513,"  "&amp;I513,I513),"    "&amp;INDIRECT($B$1&amp;Items!W$2&amp;$B513))</f>
        <v xml:space="preserve">    Сырье и материалы-10</v>
      </c>
      <c r="S513" s="1">
        <f ca="1">SUM($U513:INDIRECT(ADDRESS(ROW(),SUMIFS($1:$1,$5:$5,MAX($5:$5)))))</f>
        <v>1097136.26037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365712.08679000003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731424.17358000006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</row>
    <row r="514" spans="2:57" x14ac:dyDescent="0.3">
      <c r="B514" s="1">
        <f>MAX(B$493:B513)+1</f>
        <v>29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этапа-1 бизнес-процесса</v>
      </c>
      <c r="J514" s="1" t="str">
        <f ca="1">IF(INDIRECT($B$1&amp;Items!W$2&amp;$B514)="",IF(H514&lt;&gt;I514,"  "&amp;I514,I514),"    "&amp;INDIRECT($B$1&amp;Items!W$2&amp;$B514))</f>
        <v xml:space="preserve">    Сырье и материалы-11</v>
      </c>
      <c r="S514" s="1">
        <f ca="1">SUM($U514:INDIRECT(ADDRESS(ROW(),SUMIFS($1:$1,$5:$5,MAX($5:$5)))))</f>
        <v>1262296.5576300002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420765.51921000006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841531.03842000011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</row>
    <row r="515" spans="2:57" x14ac:dyDescent="0.3">
      <c r="B515" s="1">
        <f>MAX(B$493:B514)+1</f>
        <v>30</v>
      </c>
      <c r="D515" s="1">
        <f ca="1">INDIRECT($B$1&amp;Items!AB$2&amp;$B515)</f>
        <v>0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этапа-2 бизнес-процесса</v>
      </c>
      <c r="J515" s="1" t="str">
        <f ca="1">IF(INDIRECT($B$1&amp;Items!W$2&amp;$B515)="",IF(H515&lt;&gt;I515,"  "&amp;I515,I515),"    "&amp;INDIRECT($B$1&amp;Items!W$2&amp;$B515))</f>
        <v xml:space="preserve">  Затраты этапа-2 бизнес-процесса</v>
      </c>
      <c r="S515" s="1">
        <f ca="1">SUM($U515:INDIRECT(ADDRESS(ROW(),SUMIFS($1:$1,$5:$5,MAX($5:$5)))))</f>
        <v>9571433.8742999993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3190477.9580999999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6380955.9161999999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</row>
    <row r="516" spans="2:57" x14ac:dyDescent="0.3">
      <c r="B516" s="1">
        <f>MAX(B$493:B515)+1</f>
        <v>31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этапа-2 бизнес-процесса</v>
      </c>
      <c r="J516" s="1" t="str">
        <f ca="1">IF(INDIRECT($B$1&amp;Items!W$2&amp;$B516)="",IF(H516&lt;&gt;I516,"  "&amp;I516,I516),"    "&amp;INDIRECT($B$1&amp;Items!W$2&amp;$B516))</f>
        <v xml:space="preserve">    Производственные затраты-1</v>
      </c>
      <c r="S516" s="1">
        <f ca="1">SUM($U516:INDIRECT(ADDRESS(ROW(),SUMIFS($1:$1,$5:$5,MAX($5:$5)))))</f>
        <v>810000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270000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540000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</row>
    <row r="517" spans="2:57" x14ac:dyDescent="0.3">
      <c r="B517" s="1">
        <f>MAX(B$493:B516)+1</f>
        <v>32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этапа-2 бизнес-процесса</v>
      </c>
      <c r="J517" s="1" t="str">
        <f ca="1">IF(INDIRECT($B$1&amp;Items!W$2&amp;$B517)="",IF(H517&lt;&gt;I517,"  "&amp;I517,I517),"    "&amp;INDIRECT($B$1&amp;Items!W$2&amp;$B517))</f>
        <v xml:space="preserve">    Производственные затраты-2</v>
      </c>
      <c r="S517" s="1">
        <f ca="1">SUM($U517:INDIRECT(ADDRESS(ROW(),SUMIFS($1:$1,$5:$5,MAX($5:$5)))))</f>
        <v>792000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264000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528000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</row>
    <row r="518" spans="2:57" x14ac:dyDescent="0.3">
      <c r="B518" s="1">
        <f>MAX(B$493:B517)+1</f>
        <v>33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этапа-2 бизнес-процесса</v>
      </c>
      <c r="J518" s="1" t="str">
        <f ca="1">IF(INDIRECT($B$1&amp;Items!W$2&amp;$B518)="",IF(H518&lt;&gt;I518,"  "&amp;I518,I518),"    "&amp;INDIRECT($B$1&amp;Items!W$2&amp;$B518))</f>
        <v xml:space="preserve">    Производственные затраты-3</v>
      </c>
      <c r="S518" s="1">
        <f ca="1">SUM($U518:INDIRECT(ADDRESS(ROW(),SUMIFS($1:$1,$5:$5,MAX($5:$5)))))</f>
        <v>751140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250380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500760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</row>
    <row r="519" spans="2:57" x14ac:dyDescent="0.3">
      <c r="B519" s="1">
        <f>MAX(B$493:B518)+1</f>
        <v>34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этапа-2 бизнес-процесса</v>
      </c>
      <c r="J519" s="1" t="str">
        <f ca="1">IF(INDIRECT($B$1&amp;Items!W$2&amp;$B519)="",IF(H519&lt;&gt;I519,"  "&amp;I519,I519),"    "&amp;INDIRECT($B$1&amp;Items!W$2&amp;$B519))</f>
        <v xml:space="preserve">    Производственные затраты-4</v>
      </c>
      <c r="S519" s="1">
        <f ca="1">SUM($U519:INDIRECT(ADDRESS(ROW(),SUMIFS($1:$1,$5:$5,MAX($5:$5)))))</f>
        <v>1101575.7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367191.89999999997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734383.79999999993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</row>
    <row r="520" spans="2:57" x14ac:dyDescent="0.3">
      <c r="B520" s="1">
        <f>MAX(B$493:B519)+1</f>
        <v>35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этапа-2 бизнес-процесса</v>
      </c>
      <c r="J520" s="1" t="str">
        <f ca="1">IF(INDIRECT($B$1&amp;Items!W$2&amp;$B520)="",IF(H520&lt;&gt;I520,"  "&amp;I520,I520),"    "&amp;INDIRECT($B$1&amp;Items!W$2&amp;$B520))</f>
        <v xml:space="preserve">    Производственные затраты-5</v>
      </c>
      <c r="S520" s="1">
        <f ca="1">SUM($U520:INDIRECT(ADDRESS(ROW(),SUMIFS($1:$1,$5:$5,MAX($5:$5)))))</f>
        <v>940410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313470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626940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</row>
    <row r="521" spans="2:57" x14ac:dyDescent="0.3">
      <c r="B521" s="1">
        <f>MAX(B$493:B520)+1</f>
        <v>36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этапа-2 бизнес-процесса</v>
      </c>
      <c r="J521" s="1" t="str">
        <f ca="1">IF(INDIRECT($B$1&amp;Items!W$2&amp;$B521)="",IF(H521&lt;&gt;I521,"  "&amp;I521,I521),"    "&amp;INDIRECT($B$1&amp;Items!W$2&amp;$B521))</f>
        <v xml:space="preserve">    Производственные затраты-6</v>
      </c>
      <c r="S521" s="1">
        <f ca="1">SUM($U521:INDIRECT(ADDRESS(ROW(),SUMIFS($1:$1,$5:$5,MAX($5:$5)))))</f>
        <v>913281.29999999993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304427.09999999998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608854.19999999995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</row>
    <row r="522" spans="2:57" x14ac:dyDescent="0.3">
      <c r="B522" s="1">
        <f>MAX(B$493:B521)+1</f>
        <v>37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этапа-2 бизнес-процесса</v>
      </c>
      <c r="J522" s="1" t="str">
        <f ca="1">IF(INDIRECT($B$1&amp;Items!W$2&amp;$B522)="",IF(H522&lt;&gt;I522,"  "&amp;I522,I522),"    "&amp;INDIRECT($B$1&amp;Items!W$2&amp;$B522))</f>
        <v xml:space="preserve">    Производственные затраты-7</v>
      </c>
      <c r="S522" s="1">
        <f ca="1">SUM($U522:INDIRECT(ADDRESS(ROW(),SUMIFS($1:$1,$5:$5,MAX($5:$5)))))</f>
        <v>859980.18599999999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286660.06199999998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573320.12399999995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</row>
    <row r="523" spans="2:57" x14ac:dyDescent="0.3">
      <c r="B523" s="1">
        <f>MAX(B$493:B522)+1</f>
        <v>38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этапа-2 бизнес-процесса</v>
      </c>
      <c r="J523" s="1" t="str">
        <f ca="1">IF(INDIRECT($B$1&amp;Items!W$2&amp;$B523)="",IF(H523&lt;&gt;I523,"  "&amp;I523,I523),"    "&amp;INDIRECT($B$1&amp;Items!W$2&amp;$B523))</f>
        <v xml:space="preserve">    Производственные затраты-8</v>
      </c>
      <c r="S523" s="1">
        <f ca="1">SUM($U523:INDIRECT(ADDRESS(ROW(),SUMIFS($1:$1,$5:$5,MAX($5:$5)))))</f>
        <v>1261194.0189299998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420398.00630999997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840796.01261999994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</row>
    <row r="524" spans="2:57" x14ac:dyDescent="0.3">
      <c r="B524" s="1">
        <f>MAX(B$493:B523)+1</f>
        <v>39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этапа-2 бизнес-процесса</v>
      </c>
      <c r="J524" s="1" t="str">
        <f ca="1">IF(INDIRECT($B$1&amp;Items!W$2&amp;$B524)="",IF(H524&lt;&gt;I524,"  "&amp;I524,I524),"    "&amp;INDIRECT($B$1&amp;Items!W$2&amp;$B524))</f>
        <v xml:space="preserve">    Производственные затраты-9</v>
      </c>
      <c r="S524" s="1">
        <f ca="1">SUM($U524:INDIRECT(ADDRESS(ROW(),SUMIFS($1:$1,$5:$5,MAX($5:$5)))))</f>
        <v>1089716.409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363238.80300000001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726477.60600000003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</row>
    <row r="525" spans="2:57" x14ac:dyDescent="0.3">
      <c r="B525" s="1">
        <f>MAX(B$493:B524)+1</f>
        <v>40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этапа-2 бизнес-процесса</v>
      </c>
      <c r="J525" s="1" t="str">
        <f ca="1">IF(INDIRECT($B$1&amp;Items!W$2&amp;$B525)="",IF(H525&lt;&gt;I525,"  "&amp;I525,I525),"    "&amp;INDIRECT($B$1&amp;Items!W$2&amp;$B525))</f>
        <v xml:space="preserve">    Производственные затраты-10</v>
      </c>
      <c r="S525" s="1">
        <f ca="1">SUM($U525:INDIRECT(ADDRESS(ROW(),SUMIFS($1:$1,$5:$5,MAX($5:$5)))))</f>
        <v>1052136.26037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350712.08679000003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701424.17358000006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</row>
    <row r="526" spans="2:57" x14ac:dyDescent="0.3">
      <c r="B526" s="1">
        <f>MAX(B$493:B525)+1</f>
        <v>41</v>
      </c>
      <c r="D526" s="1">
        <f ca="1">INDIRECT($B$1&amp;Items!AB$2&amp;$B526)</f>
        <v>0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этапа-3 бизнес-процесса</v>
      </c>
      <c r="J526" s="1" t="str">
        <f ca="1">IF(INDIRECT($B$1&amp;Items!W$2&amp;$B526)="",IF(H526&lt;&gt;I526,"  "&amp;I526,I526),"    "&amp;INDIRECT($B$1&amp;Items!W$2&amp;$B526))</f>
        <v xml:space="preserve">  Затраты этапа-3 бизнес-процесса</v>
      </c>
      <c r="S526" s="1">
        <f ca="1">SUM($U526:INDIRECT(ADDRESS(ROW(),SUMIFS($1:$1,$5:$5,MAX($5:$5)))))</f>
        <v>15242208.640108202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5080736.2133694002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10161472.4267388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</row>
    <row r="527" spans="2:57" x14ac:dyDescent="0.3">
      <c r="B527" s="1">
        <f>MAX(B$493:B526)+1</f>
        <v>42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этапа-3 бизнес-процесса</v>
      </c>
      <c r="J527" s="1" t="str">
        <f ca="1">IF(INDIRECT($B$1&amp;Items!W$2&amp;$B527)="",IF(H527&lt;&gt;I527,"  "&amp;I527,I527),"    "&amp;INDIRECT($B$1&amp;Items!W$2&amp;$B527))</f>
        <v xml:space="preserve">    Производственные затраты-11</v>
      </c>
      <c r="S527" s="1">
        <f ca="1">SUM($U527:INDIRECT(ADDRESS(ROW(),SUMIFS($1:$1,$5:$5,MAX($5:$5)))))</f>
        <v>984591.31495140004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328197.10498380003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656394.20996760007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</row>
    <row r="528" spans="2:57" x14ac:dyDescent="0.3">
      <c r="B528" s="1">
        <f>MAX(B$493:B527)+1</f>
        <v>43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этапа-3 бизнес-процесса</v>
      </c>
      <c r="J528" s="1" t="str">
        <f ca="1">IF(INDIRECT($B$1&amp;Items!W$2&amp;$B528)="",IF(H528&lt;&gt;I528,"  "&amp;I528,I528),"    "&amp;INDIRECT($B$1&amp;Items!W$2&amp;$B528))</f>
        <v xml:space="preserve">    Производственные затраты-12</v>
      </c>
      <c r="S528" s="1">
        <f ca="1">SUM($U528:INDIRECT(ADDRESS(ROW(),SUMIFS($1:$1,$5:$5,MAX($5:$5)))))</f>
        <v>996300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332100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664200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</row>
    <row r="529" spans="2:57" x14ac:dyDescent="0.3">
      <c r="B529" s="1">
        <f>MAX(B$493:B528)+1</f>
        <v>44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этапа-3 бизнес-процесса</v>
      </c>
      <c r="J529" s="1" t="str">
        <f ca="1">IF(INDIRECT($B$1&amp;Items!W$2&amp;$B529)="",IF(H529&lt;&gt;I529,"  "&amp;I529,I529),"    "&amp;INDIRECT($B$1&amp;Items!W$2&amp;$B529))</f>
        <v xml:space="preserve">    Производственные затраты-13</v>
      </c>
      <c r="S529" s="1">
        <f ca="1">SUM($U529:INDIRECT(ADDRESS(ROW(),SUMIFS($1:$1,$5:$5,MAX($5:$5)))))</f>
        <v>702000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234000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468000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</row>
    <row r="530" spans="2:57" x14ac:dyDescent="0.3">
      <c r="B530" s="1">
        <f>MAX(B$493:B529)+1</f>
        <v>45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этапа-3 бизнес-процесса</v>
      </c>
      <c r="J530" s="1" t="str">
        <f ca="1">IF(INDIRECT($B$1&amp;Items!W$2&amp;$B530)="",IF(H530&lt;&gt;I530,"  "&amp;I530,I530),"    "&amp;INDIRECT($B$1&amp;Items!W$2&amp;$B530))</f>
        <v xml:space="preserve">    Производственные затраты-14</v>
      </c>
      <c r="S530" s="1">
        <f ca="1">SUM($U530:INDIRECT(ADDRESS(ROW(),SUMIFS($1:$1,$5:$5,MAX($5:$5)))))</f>
        <v>706140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235380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470760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</row>
    <row r="531" spans="2:57" x14ac:dyDescent="0.3">
      <c r="B531" s="1">
        <f>MAX(B$493:B530)+1</f>
        <v>46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этапа-3 бизнес-процесса</v>
      </c>
      <c r="J531" s="1" t="str">
        <f ca="1">IF(INDIRECT($B$1&amp;Items!W$2&amp;$B531)="",IF(H531&lt;&gt;I531,"  "&amp;I531,I531),"    "&amp;INDIRECT($B$1&amp;Items!W$2&amp;$B531))</f>
        <v xml:space="preserve">    Производственные затраты-15</v>
      </c>
      <c r="S531" s="1">
        <f ca="1">SUM($U531:INDIRECT(ADDRESS(ROW(),SUMIFS($1:$1,$5:$5,MAX($5:$5)))))</f>
        <v>859229.04600000009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286409.68200000003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572819.36400000006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</row>
    <row r="532" spans="2:57" x14ac:dyDescent="0.3">
      <c r="B532" s="1">
        <f>MAX(B$493:B531)+1</f>
        <v>47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этапа-3 бизнес-процесса</v>
      </c>
      <c r="J532" s="1" t="str">
        <f ca="1">IF(INDIRECT($B$1&amp;Items!W$2&amp;$B532)="",IF(H532&lt;&gt;I532,"  "&amp;I532,I532),"    "&amp;INDIRECT($B$1&amp;Items!W$2&amp;$B532))</f>
        <v xml:space="preserve">    Производственные затраты-16</v>
      </c>
      <c r="S532" s="1">
        <f ca="1">SUM($U532:INDIRECT(ADDRESS(ROW(),SUMIFS($1:$1,$5:$5,MAX($5:$5)))))</f>
        <v>1156704.2999999998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385568.1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771136.2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</row>
    <row r="533" spans="2:57" x14ac:dyDescent="0.3">
      <c r="B533" s="1">
        <f>MAX(B$493:B532)+1</f>
        <v>48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этапа-3 бизнес-процесса</v>
      </c>
      <c r="J533" s="1" t="str">
        <f ca="1">IF(INDIRECT($B$1&amp;Items!W$2&amp;$B533)="",IF(H533&lt;&gt;I533,"  "&amp;I533,I533),"    "&amp;INDIRECT($B$1&amp;Items!W$2&amp;$B533))</f>
        <v xml:space="preserve">    Производственные затраты-17</v>
      </c>
      <c r="S533" s="1">
        <f ca="1">SUM($U533:INDIRECT(ADDRESS(ROW(),SUMIFS($1:$1,$5:$5,MAX($5:$5)))))</f>
        <v>823281.29999999993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274427.09999999998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548854.19999999995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</row>
    <row r="534" spans="2:57" x14ac:dyDescent="0.3">
      <c r="B534" s="1">
        <f>MAX(B$493:B533)+1</f>
        <v>49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этапа-3 бизнес-процесса</v>
      </c>
      <c r="J534" s="1" t="str">
        <f ca="1">IF(INDIRECT($B$1&amp;Items!W$2&amp;$B534)="",IF(H534&lt;&gt;I534,"  "&amp;I534,I534),"    "&amp;INDIRECT($B$1&amp;Items!W$2&amp;$B534))</f>
        <v xml:space="preserve">    Производственные затраты-18</v>
      </c>
      <c r="S534" s="1">
        <f ca="1">SUM($U534:INDIRECT(ADDRESS(ROW(),SUMIFS($1:$1,$5:$5,MAX($5:$5)))))</f>
        <v>814980.18599999999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271660.06199999998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543320.12399999995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</row>
    <row r="535" spans="2:57" x14ac:dyDescent="0.3">
      <c r="B535" s="1">
        <f>MAX(B$493:B534)+1</f>
        <v>50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этапа-3 бизнес-процесса</v>
      </c>
      <c r="J535" s="1" t="str">
        <f ca="1">IF(INDIRECT($B$1&amp;Items!W$2&amp;$B535)="",IF(H535&lt;&gt;I535,"  "&amp;I535,I535),"    "&amp;INDIRECT($B$1&amp;Items!W$2&amp;$B535))</f>
        <v xml:space="preserve">    Производственные затраты-19</v>
      </c>
      <c r="S535" s="1">
        <f ca="1">SUM($U535:INDIRECT(ADDRESS(ROW(),SUMIFS($1:$1,$5:$5,MAX($5:$5)))))</f>
        <v>983731.33476540004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327910.44492179999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655820.88984359999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</row>
    <row r="536" spans="2:57" x14ac:dyDescent="0.3">
      <c r="B536" s="1">
        <f>MAX(B$493:B535)+1</f>
        <v>51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Себестоимость продаж</v>
      </c>
      <c r="I536" s="13" t="str">
        <f ca="1">IF(INDIRECT($B$1&amp;Items!V$2&amp;$B536)="",H536,INDIRECT($B$1&amp;Items!V$2&amp;$B536))</f>
        <v>Затраты этапа-3 бизнес-процесса</v>
      </c>
      <c r="J536" s="1" t="str">
        <f ca="1">IF(INDIRECT($B$1&amp;Items!W$2&amp;$B536)="",IF(H536&lt;&gt;I536,"  "&amp;I536,I536),"    "&amp;INDIRECT($B$1&amp;Items!W$2&amp;$B536))</f>
        <v xml:space="preserve">    Производственные затраты-20</v>
      </c>
      <c r="S536" s="1">
        <f ca="1">SUM($U536:INDIRECT(ADDRESS(ROW(),SUMIFS($1:$1,$5:$5,MAX($5:$5)))))</f>
        <v>1340351.1830699998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446783.72768999997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893567.45537999994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</row>
    <row r="537" spans="2:57" x14ac:dyDescent="0.3">
      <c r="B537" s="1">
        <f>MAX(B$493:B536)+1</f>
        <v>52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Себестоимость продаж</v>
      </c>
      <c r="I537" s="13" t="str">
        <f ca="1">IF(INDIRECT($B$1&amp;Items!V$2&amp;$B537)="",H537,INDIRECT($B$1&amp;Items!V$2&amp;$B537))</f>
        <v>Затраты этапа-3 бизнес-процесса</v>
      </c>
      <c r="J537" s="1" t="str">
        <f ca="1">IF(INDIRECT($B$1&amp;Items!W$2&amp;$B537)="",IF(H537&lt;&gt;I537,"  "&amp;I537,I537),"    "&amp;INDIRECT($B$1&amp;Items!W$2&amp;$B537))</f>
        <v xml:space="preserve">    Производственные затраты-21</v>
      </c>
      <c r="S537" s="1">
        <f ca="1">SUM($U537:INDIRECT(ADDRESS(ROW(),SUMIFS($1:$1,$5:$5,MAX($5:$5)))))</f>
        <v>962136.26037000003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320712.08679000003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641424.17358000006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</row>
    <row r="538" spans="2:57" x14ac:dyDescent="0.3">
      <c r="B538" s="1">
        <f>MAX(B$493:B537)+1</f>
        <v>53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Себестоимость продаж</v>
      </c>
      <c r="I538" s="13" t="str">
        <f ca="1">IF(INDIRECT($B$1&amp;Items!V$2&amp;$B538)="",H538,INDIRECT($B$1&amp;Items!V$2&amp;$B538))</f>
        <v>Затраты этапа-3 бизнес-процесса</v>
      </c>
      <c r="J538" s="1" t="str">
        <f ca="1">IF(INDIRECT($B$1&amp;Items!W$2&amp;$B538)="",IF(H538&lt;&gt;I538,"  "&amp;I538,I538),"    "&amp;INDIRECT($B$1&amp;Items!W$2&amp;$B538))</f>
        <v xml:space="preserve">    Производственные затраты-22</v>
      </c>
      <c r="S538" s="1">
        <f ca="1">SUM($U538:INDIRECT(ADDRESS(ROW(),SUMIFS($1:$1,$5:$5,MAX($5:$5)))))</f>
        <v>939591.31495140004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313197.10498380003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626394.20996760007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</row>
    <row r="539" spans="2:57" x14ac:dyDescent="0.3">
      <c r="B539" s="1">
        <f>MAX(B$493:B538)+1</f>
        <v>54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Себестоимость продаж</v>
      </c>
      <c r="I539" s="13" t="str">
        <f ca="1">IF(INDIRECT($B$1&amp;Items!V$2&amp;$B539)="",H539,INDIRECT($B$1&amp;Items!V$2&amp;$B539))</f>
        <v>Затраты этапа-3 бизнес-процесса</v>
      </c>
      <c r="J539" s="1" t="str">
        <f ca="1">IF(INDIRECT($B$1&amp;Items!W$2&amp;$B539)="",IF(H539&lt;&gt;I539,"  "&amp;I539,I539),"    "&amp;INDIRECT($B$1&amp;Items!W$2&amp;$B539))</f>
        <v xml:space="preserve">    Производственные затраты-23</v>
      </c>
      <c r="S539" s="1">
        <f ca="1">SUM($U539:INDIRECT(ADDRESS(ROW(),SUMIFS($1:$1,$5:$5,MAX($5:$5)))))</f>
        <v>777114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259038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518076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</row>
    <row r="540" spans="2:57" x14ac:dyDescent="0.3">
      <c r="B540" s="1">
        <f>MAX(B$493:B539)+1</f>
        <v>55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Себестоимость продаж</v>
      </c>
      <c r="I540" s="13" t="str">
        <f ca="1">IF(INDIRECT($B$1&amp;Items!V$2&amp;$B540)="",H540,INDIRECT($B$1&amp;Items!V$2&amp;$B540))</f>
        <v>Затраты этапа-3 бизнес-процесса</v>
      </c>
      <c r="J540" s="1" t="str">
        <f ca="1">IF(INDIRECT($B$1&amp;Items!W$2&amp;$B540)="",IF(H540&lt;&gt;I540,"  "&amp;I540,I540),"    "&amp;INDIRECT($B$1&amp;Items!W$2&amp;$B540))</f>
        <v xml:space="preserve">    Производственные затраты-24</v>
      </c>
      <c r="S540" s="1">
        <f ca="1">SUM($U540:INDIRECT(ADDRESS(ROW(),SUMIFS($1:$1,$5:$5,MAX($5:$5)))))</f>
        <v>863460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287820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575640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</row>
    <row r="541" spans="2:57" x14ac:dyDescent="0.3">
      <c r="B541" s="1">
        <f>MAX(B$493:B540)+1</f>
        <v>56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Себестоимость продаж</v>
      </c>
      <c r="I541" s="13" t="str">
        <f ca="1">IF(INDIRECT($B$1&amp;Items!V$2&amp;$B541)="",H541,INDIRECT($B$1&amp;Items!V$2&amp;$B541))</f>
        <v>Затраты этапа-3 бизнес-процесса</v>
      </c>
      <c r="J541" s="1" t="str">
        <f ca="1">IF(INDIRECT($B$1&amp;Items!W$2&amp;$B541)="",IF(H541&lt;&gt;I541,"  "&amp;I541,I541),"    "&amp;INDIRECT($B$1&amp;Items!W$2&amp;$B541))</f>
        <v xml:space="preserve">    Производственные затраты-25</v>
      </c>
      <c r="S541" s="1">
        <f ca="1">SUM($U541:INDIRECT(ADDRESS(ROW(),SUMIFS($1:$1,$5:$5,MAX($5:$5)))))</f>
        <v>616140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205380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410760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</row>
    <row r="542" spans="2:57" x14ac:dyDescent="0.3">
      <c r="B542" s="1">
        <f>MAX(B$493:B541)+1</f>
        <v>57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Себестоимость продаж</v>
      </c>
      <c r="I542" s="13" t="str">
        <f ca="1">IF(INDIRECT($B$1&amp;Items!V$2&amp;$B542)="",H542,INDIRECT($B$1&amp;Items!V$2&amp;$B542))</f>
        <v>Затраты этапа-3 бизнес-процесса</v>
      </c>
      <c r="J542" s="1" t="str">
        <f ca="1">IF(INDIRECT($B$1&amp;Items!W$2&amp;$B542)="",IF(H542&lt;&gt;I542,"  "&amp;I542,I542),"    "&amp;INDIRECT($B$1&amp;Items!W$2&amp;$B542))</f>
        <v xml:space="preserve">    Производственные затраты-26</v>
      </c>
      <c r="S542" s="1">
        <f ca="1">SUM($U542:INDIRECT(ADDRESS(ROW(),SUMIFS($1:$1,$5:$5,MAX($5:$5)))))</f>
        <v>814229.04600000009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271409.68200000003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542819.36400000006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</row>
    <row r="543" spans="2:57" x14ac:dyDescent="0.3">
      <c r="B543" s="1">
        <f>MAX(B$493:B542)+1</f>
        <v>58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Себестоимость продаж</v>
      </c>
      <c r="I543" s="13" t="str">
        <f ca="1">IF(INDIRECT($B$1&amp;Items!V$2&amp;$B543)="",H543,INDIRECT($B$1&amp;Items!V$2&amp;$B543))</f>
        <v>Затраты этапа-3 бизнес-процесса</v>
      </c>
      <c r="J543" s="1" t="str">
        <f ca="1">IF(INDIRECT($B$1&amp;Items!W$2&amp;$B543)="",IF(H543&lt;&gt;I543,"  "&amp;I543,I543),"    "&amp;INDIRECT($B$1&amp;Items!W$2&amp;$B543))</f>
        <v xml:space="preserve">    Производственные затраты-27</v>
      </c>
      <c r="S543" s="1">
        <f ca="1">SUM($U543:INDIRECT(ADDRESS(ROW(),SUMIFS($1:$1,$5:$5,MAX($5:$5)))))</f>
        <v>902229.35400000005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300743.11800000002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601486.23600000003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</row>
    <row r="544" spans="2:57" x14ac:dyDescent="0.3">
      <c r="B544" s="1">
        <f>MAX(B$493:B543)+1</f>
        <v>59</v>
      </c>
      <c r="D544" s="1">
        <f ca="1">INDIRECT($B$1&amp;Items!AB$2&amp;$B544)</f>
        <v>0</v>
      </c>
      <c r="F544" s="1" t="str">
        <f ca="1">INDIRECT($B$1&amp;Items!X$2&amp;$B544)</f>
        <v>AA</v>
      </c>
      <c r="H544" s="13" t="str">
        <f ca="1">INDIRECT($B$1&amp;Items!U$2&amp;$B544)</f>
        <v>Себестоимость продаж</v>
      </c>
      <c r="I544" s="13" t="str">
        <f ca="1">IF(INDIRECT($B$1&amp;Items!V$2&amp;$B544)="",H544,INDIRECT($B$1&amp;Items!V$2&amp;$B544))</f>
        <v>Затраты этапа-4 бизнес-процесса</v>
      </c>
      <c r="J544" s="1" t="str">
        <f ca="1">IF(INDIRECT($B$1&amp;Items!W$2&amp;$B544)="",IF(H544&lt;&gt;I544,"  "&amp;I544,I544),"    "&amp;INDIRECT($B$1&amp;Items!W$2&amp;$B544))</f>
        <v xml:space="preserve">  Затраты этапа-4 бизнес-процесса</v>
      </c>
      <c r="S544" s="1">
        <f ca="1">SUM($U544:INDIRECT(ADDRESS(ROW(),SUMIFS($1:$1,$5:$5,MAX($5:$5)))))</f>
        <v>8642534.4037664998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2880844.8012554999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5761689.6025109999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</row>
    <row r="545" spans="2:57" x14ac:dyDescent="0.3">
      <c r="B545" s="1">
        <f>MAX(B$493:B544)+1</f>
        <v>60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Себестоимость продаж</v>
      </c>
      <c r="I545" s="13" t="str">
        <f ca="1">IF(INDIRECT($B$1&amp;Items!V$2&amp;$B545)="",H545,INDIRECT($B$1&amp;Items!V$2&amp;$B545))</f>
        <v>Затраты этапа-4 бизнес-процесса</v>
      </c>
      <c r="J545" s="1" t="str">
        <f ca="1">IF(INDIRECT($B$1&amp;Items!W$2&amp;$B545)="",IF(H545&lt;&gt;I545,"  "&amp;I545,I545),"    "&amp;INDIRECT($B$1&amp;Items!W$2&amp;$B545))</f>
        <v xml:space="preserve">    Производственные затраты-28</v>
      </c>
      <c r="S545" s="1">
        <f ca="1">SUM($U545:INDIRECT(ADDRESS(ROW(),SUMIFS($1:$1,$5:$5,MAX($5:$5)))))</f>
        <v>1012635.9989999998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337545.33299999993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675090.66599999985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</row>
    <row r="546" spans="2:57" x14ac:dyDescent="0.3">
      <c r="B546" s="1">
        <f>MAX(B$493:B545)+1</f>
        <v>61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Себестоимость продаж</v>
      </c>
      <c r="I546" s="13" t="str">
        <f ca="1">IF(INDIRECT($B$1&amp;Items!V$2&amp;$B546)="",H546,INDIRECT($B$1&amp;Items!V$2&amp;$B546))</f>
        <v>Затраты этапа-4 бизнес-процесса</v>
      </c>
      <c r="J546" s="1" t="str">
        <f ca="1">IF(INDIRECT($B$1&amp;Items!W$2&amp;$B546)="",IF(H546&lt;&gt;I546,"  "&amp;I546,I546),"    "&amp;INDIRECT($B$1&amp;Items!W$2&amp;$B546))</f>
        <v xml:space="preserve">    Производственные затраты-29</v>
      </c>
      <c r="S546" s="1">
        <f ca="1">SUM($U546:INDIRECT(ADDRESS(ROW(),SUMIFS($1:$1,$5:$5,MAX($5:$5)))))</f>
        <v>724980.18599999999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241660.06200000001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483320.12400000001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</row>
    <row r="547" spans="2:57" x14ac:dyDescent="0.3">
      <c r="B547" s="1">
        <f>MAX(B$493:B546)+1</f>
        <v>62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Себестоимость продаж</v>
      </c>
      <c r="I547" s="13" t="str">
        <f ca="1">IF(INDIRECT($B$1&amp;Items!V$2&amp;$B547)="",H547,INDIRECT($B$1&amp;Items!V$2&amp;$B547))</f>
        <v>Затраты этапа-4 бизнес-процесса</v>
      </c>
      <c r="J547" s="1" t="str">
        <f ca="1">IF(INDIRECT($B$1&amp;Items!W$2&amp;$B547)="",IF(H547&lt;&gt;I547,"  "&amp;I547,I547),"    "&amp;INDIRECT($B$1&amp;Items!W$2&amp;$B547))</f>
        <v xml:space="preserve">    Производственные затраты-30</v>
      </c>
      <c r="S547" s="1">
        <f ca="1">SUM($U547:INDIRECT(ADDRESS(ROW(),SUMIFS($1:$1,$5:$5,MAX($5:$5)))))</f>
        <v>938731.33476540004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312910.44492179999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625820.88984359999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</row>
    <row r="548" spans="2:57" x14ac:dyDescent="0.3">
      <c r="B548" s="1">
        <f>MAX(B$493:B547)+1</f>
        <v>63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Себестоимость продаж</v>
      </c>
      <c r="I548" s="13" t="str">
        <f ca="1">IF(INDIRECT($B$1&amp;Items!V$2&amp;$B548)="",H548,INDIRECT($B$1&amp;Items!V$2&amp;$B548))</f>
        <v>Затраты этапа-4 бизнес-процесса</v>
      </c>
      <c r="J548" s="1" t="str">
        <f ca="1">IF(INDIRECT($B$1&amp;Items!W$2&amp;$B548)="",IF(H548&lt;&gt;I548,"  "&amp;I548,I548),"    "&amp;INDIRECT($B$1&amp;Items!W$2&amp;$B548))</f>
        <v xml:space="preserve">    Производственные затраты-31</v>
      </c>
      <c r="S548" s="1">
        <f ca="1">SUM($U548:INDIRECT(ADDRESS(ROW(),SUMIFS($1:$1,$5:$5,MAX($5:$5)))))</f>
        <v>1045473.9227946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348491.30759819999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696982.61519639997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</row>
    <row r="549" spans="2:57" x14ac:dyDescent="0.3">
      <c r="B549" s="1">
        <f>MAX(B$493:B548)+1</f>
        <v>64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Себестоимость продаж</v>
      </c>
      <c r="I549" s="13" t="str">
        <f ca="1">IF(INDIRECT($B$1&amp;Items!V$2&amp;$B549)="",H549,INDIRECT($B$1&amp;Items!V$2&amp;$B549))</f>
        <v>Затраты этапа-4 бизнес-процесса</v>
      </c>
      <c r="J549" s="1" t="str">
        <f ca="1">IF(INDIRECT($B$1&amp;Items!W$2&amp;$B549)="",IF(H549&lt;&gt;I549,"  "&amp;I549,I549),"    "&amp;INDIRECT($B$1&amp;Items!W$2&amp;$B549))</f>
        <v xml:space="preserve">    Производственные затраты-32</v>
      </c>
      <c r="S549" s="1">
        <f ca="1">SUM($U549:INDIRECT(ADDRESS(ROW(),SUMIFS($1:$1,$5:$5,MAX($5:$5)))))</f>
        <v>1183427.6002551001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394475.8667517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788951.7335034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</row>
    <row r="550" spans="2:57" x14ac:dyDescent="0.3">
      <c r="B550" s="1">
        <f>MAX(B$493:B549)+1</f>
        <v>65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Себестоимость продаж</v>
      </c>
      <c r="I550" s="13" t="str">
        <f ca="1">IF(INDIRECT($B$1&amp;Items!V$2&amp;$B550)="",H550,INDIRECT($B$1&amp;Items!V$2&amp;$B550))</f>
        <v>Затраты этапа-4 бизнес-процесса</v>
      </c>
      <c r="J550" s="1" t="str">
        <f ca="1">IF(INDIRECT($B$1&amp;Items!W$2&amp;$B550)="",IF(H550&lt;&gt;I550,"  "&amp;I550,I550),"    "&amp;INDIRECT($B$1&amp;Items!W$2&amp;$B550))</f>
        <v xml:space="preserve">    Производственные затраты-33</v>
      </c>
      <c r="S550" s="1">
        <f ca="1">SUM($U550:INDIRECT(ADDRESS(ROW(),SUMIFS($1:$1,$5:$5,MAX($5:$5)))))</f>
        <v>849591.31495140004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283197.10498380003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566394.20996760007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</row>
    <row r="551" spans="2:57" x14ac:dyDescent="0.3">
      <c r="B551" s="1">
        <f>MAX(B$493:B550)+1</f>
        <v>66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Себестоимость продаж</v>
      </c>
      <c r="I551" s="13" t="str">
        <f ca="1">IF(INDIRECT($B$1&amp;Items!V$2&amp;$B551)="",H551,INDIRECT($B$1&amp;Items!V$2&amp;$B551))</f>
        <v>Затраты этапа-4 бизнес-процесса</v>
      </c>
      <c r="J551" s="1" t="str">
        <f ca="1">IF(INDIRECT($B$1&amp;Items!W$2&amp;$B551)="",IF(H551&lt;&gt;I551,"  "&amp;I551,I551),"    "&amp;INDIRECT($B$1&amp;Items!W$2&amp;$B551))</f>
        <v xml:space="preserve">    Производственные затраты-34</v>
      </c>
      <c r="S551" s="1">
        <f ca="1">SUM($U551:INDIRECT(ADDRESS(ROW(),SUMIFS($1:$1,$5:$5,MAX($5:$5)))))</f>
        <v>732114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244038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488076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</row>
    <row r="552" spans="2:57" x14ac:dyDescent="0.3">
      <c r="B552" s="1">
        <f>MAX(B$493:B551)+1</f>
        <v>67</v>
      </c>
      <c r="D552" s="1" t="str">
        <f ca="1">INDIRECT($B$1&amp;Items!AB$2&amp;$B552)</f>
        <v>PL(-)</v>
      </c>
      <c r="F552" s="1" t="str">
        <f ca="1">INDIRECT($B$1&amp;Items!X$2&amp;$B552)</f>
        <v>AA</v>
      </c>
      <c r="H552" s="13" t="str">
        <f ca="1">INDIRECT($B$1&amp;Items!U$2&amp;$B552)</f>
        <v>Себестоимость продаж</v>
      </c>
      <c r="I552" s="13" t="str">
        <f ca="1">IF(INDIRECT($B$1&amp;Items!V$2&amp;$B552)="",H552,INDIRECT($B$1&amp;Items!V$2&amp;$B552))</f>
        <v>Затраты этапа-4 бизнес-процесса</v>
      </c>
      <c r="J552" s="1" t="str">
        <f ca="1">IF(INDIRECT($B$1&amp;Items!W$2&amp;$B552)="",IF(H552&lt;&gt;I552,"  "&amp;I552,I552),"    "&amp;INDIRECT($B$1&amp;Items!W$2&amp;$B552))</f>
        <v xml:space="preserve">    Производственные затраты-35</v>
      </c>
      <c r="S552" s="1">
        <f ca="1">SUM($U552:INDIRECT(ADDRESS(ROW(),SUMIFS($1:$1,$5:$5,MAX($5:$5)))))</f>
        <v>673498.8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224499.6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448999.2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</row>
    <row r="553" spans="2:57" x14ac:dyDescent="0.3">
      <c r="B553" s="1">
        <f>MAX(B$493:B552)+1</f>
        <v>68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Себестоимость продаж</v>
      </c>
      <c r="I553" s="13" t="str">
        <f ca="1">IF(INDIRECT($B$1&amp;Items!V$2&amp;$B553)="",H553,INDIRECT($B$1&amp;Items!V$2&amp;$B553))</f>
        <v>Затраты этапа-4 бизнес-процесса</v>
      </c>
      <c r="J553" s="1" t="str">
        <f ca="1">IF(INDIRECT($B$1&amp;Items!W$2&amp;$B553)="",IF(H553&lt;&gt;I553,"  "&amp;I553,I553),"    "&amp;INDIRECT($B$1&amp;Items!W$2&amp;$B553))</f>
        <v xml:space="preserve">    Производственные затраты-36</v>
      </c>
      <c r="S553" s="1">
        <f ca="1">SUM($U553:INDIRECT(ADDRESS(ROW(),SUMIFS($1:$1,$5:$5,MAX($5:$5)))))</f>
        <v>757852.2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252617.4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505234.8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</row>
    <row r="554" spans="2:57" x14ac:dyDescent="0.3">
      <c r="B554" s="1">
        <f>MAX(B$493:B553)+1</f>
        <v>69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Себестоимость продаж</v>
      </c>
      <c r="I554" s="13" t="str">
        <f ca="1">IF(INDIRECT($B$1&amp;Items!V$2&amp;$B554)="",H554,INDIRECT($B$1&amp;Items!V$2&amp;$B554))</f>
        <v>Затраты этапа-4 бизнес-процесса</v>
      </c>
      <c r="J554" s="1" t="str">
        <f ca="1">IF(INDIRECT($B$1&amp;Items!W$2&amp;$B554)="",IF(H554&lt;&gt;I554,"  "&amp;I554,I554),"    "&amp;INDIRECT($B$1&amp;Items!W$2&amp;$B554))</f>
        <v xml:space="preserve">    Производственные затраты-37</v>
      </c>
      <c r="S554" s="1">
        <f ca="1">SUM($U554:INDIRECT(ADDRESS(ROW(),SUMIFS($1:$1,$5:$5,MAX($5:$5)))))</f>
        <v>724229.04599999997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241409.682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482819.364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</row>
    <row r="555" spans="2:57" x14ac:dyDescent="0.3">
      <c r="B555" s="1">
        <f>MAX(B$493:B554)+1</f>
        <v>70</v>
      </c>
      <c r="D555" s="1">
        <f ca="1">INDIRECT($B$1&amp;Items!AB$2&amp;$B555)</f>
        <v>0</v>
      </c>
      <c r="F555" s="1" t="str">
        <f ca="1">INDIRECT($B$1&amp;Items!X$2&amp;$B555)</f>
        <v>AA</v>
      </c>
      <c r="H555" s="13" t="str">
        <f ca="1">INDIRECT($B$1&amp;Items!U$2&amp;$B555)</f>
        <v>Себестоимость продаж</v>
      </c>
      <c r="I555" s="13" t="str">
        <f ca="1">IF(INDIRECT($B$1&amp;Items!V$2&amp;$B555)="",H555,INDIRECT($B$1&amp;Items!V$2&amp;$B555))</f>
        <v>Затраты этапа-5 бизнес-процесса</v>
      </c>
      <c r="J555" s="1" t="str">
        <f ca="1">IF(INDIRECT($B$1&amp;Items!W$2&amp;$B555)="",IF(H555&lt;&gt;I555,"  "&amp;I555,I555),"    "&amp;INDIRECT($B$1&amp;Items!W$2&amp;$B555))</f>
        <v xml:space="preserve">  Затраты этапа-5 бизнес-процесса</v>
      </c>
      <c r="S555" s="1">
        <f ca="1">SUM($U555:INDIRECT(ADDRESS(ROW(),SUMIFS($1:$1,$5:$5,MAX($5:$5)))))</f>
        <v>8217824.6811491996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2739274.8937164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5478549.7874328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</row>
    <row r="556" spans="2:57" x14ac:dyDescent="0.3">
      <c r="B556" s="1">
        <f>MAX(B$493:B555)+1</f>
        <v>71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Себестоимость продаж</v>
      </c>
      <c r="I556" s="13" t="str">
        <f ca="1">IF(INDIRECT($B$1&amp;Items!V$2&amp;$B556)="",H556,INDIRECT($B$1&amp;Items!V$2&amp;$B556))</f>
        <v>Затраты этапа-5 бизнес-процесса</v>
      </c>
      <c r="J556" s="1" t="str">
        <f ca="1">IF(INDIRECT($B$1&amp;Items!W$2&amp;$B556)="",IF(H556&lt;&gt;I556,"  "&amp;I556,I556),"    "&amp;INDIRECT($B$1&amp;Items!W$2&amp;$B556))</f>
        <v xml:space="preserve">    Затраты на доставку и продажу-1</v>
      </c>
      <c r="S556" s="1">
        <f ca="1">SUM($U556:INDIRECT(ADDRESS(ROW(),SUMIFS($1:$1,$5:$5,MAX($5:$5)))))</f>
        <v>857229.35400000005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285743.11800000002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571486.23600000003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</row>
    <row r="557" spans="2:57" x14ac:dyDescent="0.3">
      <c r="B557" s="1">
        <f>MAX(B$493:B556)+1</f>
        <v>72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Себестоимость продаж</v>
      </c>
      <c r="I557" s="13" t="str">
        <f ca="1">IF(INDIRECT($B$1&amp;Items!V$2&amp;$B557)="",H557,INDIRECT($B$1&amp;Items!V$2&amp;$B557))</f>
        <v>Затраты этапа-5 бизнес-процесса</v>
      </c>
      <c r="J557" s="1" t="str">
        <f ca="1">IF(INDIRECT($B$1&amp;Items!W$2&amp;$B557)="",IF(H557&lt;&gt;I557,"  "&amp;I557,I557),"    "&amp;INDIRECT($B$1&amp;Items!W$2&amp;$B557))</f>
        <v xml:space="preserve">    Затраты на доставку и продажу-2</v>
      </c>
      <c r="S557" s="1">
        <f ca="1">SUM($U557:INDIRECT(ADDRESS(ROW(),SUMIFS($1:$1,$5:$5,MAX($5:$5)))))</f>
        <v>789856.07921999996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263285.35973999999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526570.71947999997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</row>
    <row r="558" spans="2:57" x14ac:dyDescent="0.3">
      <c r="B558" s="1">
        <f>MAX(B$493:B557)+1</f>
        <v>73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Себестоимость продаж</v>
      </c>
      <c r="I558" s="13" t="str">
        <f ca="1">IF(INDIRECT($B$1&amp;Items!V$2&amp;$B558)="",H558,INDIRECT($B$1&amp;Items!V$2&amp;$B558))</f>
        <v>Затраты этапа-5 бизнес-процесса</v>
      </c>
      <c r="J558" s="1" t="str">
        <f ca="1">IF(INDIRECT($B$1&amp;Items!W$2&amp;$B558)="",IF(H558&lt;&gt;I558,"  "&amp;I558,I558),"    "&amp;INDIRECT($B$1&amp;Items!W$2&amp;$B558))</f>
        <v xml:space="preserve">    Затраты на доставку и продажу-3</v>
      </c>
      <c r="S558" s="1">
        <f ca="1">SUM($U558:INDIRECT(ADDRESS(ROW(),SUMIFS($1:$1,$5:$5,MAX($5:$5)))))</f>
        <v>891725.62877999991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297241.87625999999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594483.75251999998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</row>
    <row r="559" spans="2:57" x14ac:dyDescent="0.3">
      <c r="B559" s="1">
        <f>MAX(B$493:B558)+1</f>
        <v>74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Себестоимость продаж</v>
      </c>
      <c r="I559" s="13" t="str">
        <f ca="1">IF(INDIRECT($B$1&amp;Items!V$2&amp;$B559)="",H559,INDIRECT($B$1&amp;Items!V$2&amp;$B559))</f>
        <v>Затраты этапа-5 бизнес-процесса</v>
      </c>
      <c r="J559" s="1" t="str">
        <f ca="1">IF(INDIRECT($B$1&amp;Items!W$2&amp;$B559)="",IF(H559&lt;&gt;I559,"  "&amp;I559,I559),"    "&amp;INDIRECT($B$1&amp;Items!W$2&amp;$B559))</f>
        <v xml:space="preserve">    Затраты на доставку и продажу-4</v>
      </c>
      <c r="S559" s="1">
        <f ca="1">SUM($U559:INDIRECT(ADDRESS(ROW(),SUMIFS($1:$1,$5:$5,MAX($5:$5)))))</f>
        <v>848731.33476540004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282910.44492179999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565820.88984359999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</row>
    <row r="560" spans="2:57" x14ac:dyDescent="0.3">
      <c r="B560" s="1">
        <f>MAX(B$493:B559)+1</f>
        <v>75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Себестоимость продаж</v>
      </c>
      <c r="I560" s="13" t="str">
        <f ca="1">IF(INDIRECT($B$1&amp;Items!V$2&amp;$B560)="",H560,INDIRECT($B$1&amp;Items!V$2&amp;$B560))</f>
        <v>Затраты этапа-5 бизнес-процесса</v>
      </c>
      <c r="J560" s="1" t="str">
        <f ca="1">IF(INDIRECT($B$1&amp;Items!W$2&amp;$B560)="",IF(H560&lt;&gt;I560,"  "&amp;I560,I560),"    "&amp;INDIRECT($B$1&amp;Items!W$2&amp;$B560))</f>
        <v xml:space="preserve">    Затраты на доставку и продажу-5</v>
      </c>
      <c r="S560" s="1">
        <f ca="1">SUM($U560:INDIRECT(ADDRESS(ROW(),SUMIFS($1:$1,$5:$5,MAX($5:$5)))))</f>
        <v>1000473.9227946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333491.30759819999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666982.61519639997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</row>
    <row r="561" spans="1:57" x14ac:dyDescent="0.3">
      <c r="B561" s="1">
        <f>MAX(B$493:B560)+1</f>
        <v>76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Себестоимость продаж</v>
      </c>
      <c r="I561" s="13" t="str">
        <f ca="1">IF(INDIRECT($B$1&amp;Items!V$2&amp;$B561)="",H561,INDIRECT($B$1&amp;Items!V$2&amp;$B561))</f>
        <v>Затраты этапа-5 бизнес-процесса</v>
      </c>
      <c r="J561" s="1" t="str">
        <f ca="1">IF(INDIRECT($B$1&amp;Items!W$2&amp;$B561)="",IF(H561&lt;&gt;I561,"  "&amp;I561,I561),"    "&amp;INDIRECT($B$1&amp;Items!W$2&amp;$B561))</f>
        <v xml:space="preserve">    Затраты на доставку и продажу-6</v>
      </c>
      <c r="S561" s="1">
        <f ca="1">SUM($U561:INDIRECT(ADDRESS(ROW(),SUMIFS($1:$1,$5:$5,MAX($5:$5)))))</f>
        <v>923073.52819897817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307691.17606632604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615382.35213265207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</row>
    <row r="562" spans="1:57" x14ac:dyDescent="0.3">
      <c r="B562" s="1">
        <f>MAX(B$493:B561)+1</f>
        <v>77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Себестоимость продаж</v>
      </c>
      <c r="I562" s="13" t="str">
        <f ca="1">IF(INDIRECT($B$1&amp;Items!V$2&amp;$B562)="",H562,INDIRECT($B$1&amp;Items!V$2&amp;$B562))</f>
        <v>Затраты этапа-5 бизнес-процесса</v>
      </c>
      <c r="J562" s="1" t="str">
        <f ca="1">IF(INDIRECT($B$1&amp;Items!W$2&amp;$B562)="",IF(H562&lt;&gt;I562,"  "&amp;I562,I562),"    "&amp;INDIRECT($B$1&amp;Items!W$2&amp;$B562))</f>
        <v xml:space="preserve">    Затраты на доставку и продажу-7</v>
      </c>
      <c r="S562" s="1">
        <f ca="1">SUM($U562:INDIRECT(ADDRESS(ROW(),SUMIFS($1:$1,$5:$5,MAX($5:$5)))))</f>
        <v>1044997.3173902221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348332.43913007405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696664.87826014811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</row>
    <row r="563" spans="1:57" x14ac:dyDescent="0.3">
      <c r="B563" s="1">
        <f>MAX(B$493:B562)+1</f>
        <v>78</v>
      </c>
      <c r="D563" s="1" t="str">
        <f ca="1">INDIRECT($B$1&amp;Items!AB$2&amp;$B563)</f>
        <v>PL(-)</v>
      </c>
      <c r="F563" s="1" t="str">
        <f ca="1">INDIRECT($B$1&amp;Items!X$2&amp;$B563)</f>
        <v>AA</v>
      </c>
      <c r="H563" s="13" t="str">
        <f ca="1">INDIRECT($B$1&amp;Items!U$2&amp;$B563)</f>
        <v>Себестоимость продаж</v>
      </c>
      <c r="I563" s="13" t="str">
        <f ca="1">IF(INDIRECT($B$1&amp;Items!V$2&amp;$B563)="",H563,INDIRECT($B$1&amp;Items!V$2&amp;$B563))</f>
        <v>Затраты этапа-5 бизнес-процесса</v>
      </c>
      <c r="J563" s="1" t="str">
        <f ca="1">IF(INDIRECT($B$1&amp;Items!W$2&amp;$B563)="",IF(H563&lt;&gt;I563,"  "&amp;I563,I563),"    "&amp;INDIRECT($B$1&amp;Items!W$2&amp;$B563))</f>
        <v xml:space="preserve">    Затраты на доставку и продажу-8</v>
      </c>
      <c r="S563" s="1">
        <f ca="1">SUM($U563:INDIRECT(ADDRESS(ROW(),SUMIFS($1:$1,$5:$5,MAX($5:$5)))))</f>
        <v>642114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214038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428076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</row>
    <row r="564" spans="1:57" x14ac:dyDescent="0.3">
      <c r="B564" s="1">
        <f>MAX(B$493:B563)+1</f>
        <v>79</v>
      </c>
      <c r="D564" s="1" t="str">
        <f ca="1">INDIRECT($B$1&amp;Items!AB$2&amp;$B564)</f>
        <v>PL(-)</v>
      </c>
      <c r="F564" s="1" t="str">
        <f ca="1">INDIRECT($B$1&amp;Items!X$2&amp;$B564)</f>
        <v>AA</v>
      </c>
      <c r="H564" s="13" t="str">
        <f ca="1">INDIRECT($B$1&amp;Items!U$2&amp;$B564)</f>
        <v>Себестоимость продаж</v>
      </c>
      <c r="I564" s="13" t="str">
        <f ca="1">IF(INDIRECT($B$1&amp;Items!V$2&amp;$B564)="",H564,INDIRECT($B$1&amp;Items!V$2&amp;$B564))</f>
        <v>Затраты этапа-5 бизнес-процесса</v>
      </c>
      <c r="J564" s="1" t="str">
        <f ca="1">IF(INDIRECT($B$1&amp;Items!W$2&amp;$B564)="",IF(H564&lt;&gt;I564,"  "&amp;I564,I564),"    "&amp;INDIRECT($B$1&amp;Items!W$2&amp;$B564))</f>
        <v xml:space="preserve">    Затраты на доставку и продажу-9</v>
      </c>
      <c r="S564" s="1">
        <f ca="1">SUM($U564:INDIRECT(ADDRESS(ROW(),SUMIFS($1:$1,$5:$5,MAX($5:$5)))))</f>
        <v>628498.80000000005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209499.6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418999.2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</row>
    <row r="565" spans="1:57" x14ac:dyDescent="0.3">
      <c r="B565" s="1">
        <f>MAX(B$493:B564)+1</f>
        <v>80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Себестоимость продаж</v>
      </c>
      <c r="I565" s="13" t="str">
        <f ca="1">IF(INDIRECT($B$1&amp;Items!V$2&amp;$B565)="",H565,INDIRECT($B$1&amp;Items!V$2&amp;$B565))</f>
        <v>Затраты этапа-5 бизнес-процесса</v>
      </c>
      <c r="J565" s="1" t="str">
        <f ca="1">IF(INDIRECT($B$1&amp;Items!W$2&amp;$B565)="",IF(H565&lt;&gt;I565,"  "&amp;I565,I565),"    "&amp;INDIRECT($B$1&amp;Items!W$2&amp;$B565))</f>
        <v xml:space="preserve">    Затраты на доставку и продажу-10</v>
      </c>
      <c r="S565" s="1">
        <f ca="1">SUM($U565:INDIRECT(ADDRESS(ROW(),SUMIFS($1:$1,$5:$5,MAX($5:$5)))))</f>
        <v>591124.71600000001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197041.57199999999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394083.14399999997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</row>
    <row r="566" spans="1:57" ht="4.9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3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</row>
    <row r="567" spans="1:57" x14ac:dyDescent="0.3">
      <c r="B567" s="1">
        <f>MAX(B$493:B566)+1</f>
        <v>81</v>
      </c>
      <c r="D567" s="1" t="str">
        <f ca="1">INDIRECT($B$1&amp;Items!AB$2&amp;$B567)</f>
        <v>PL</v>
      </c>
      <c r="F567" s="1" t="str">
        <f ca="1">INDIRECT($B$1&amp;Items!X$2&amp;$B567)</f>
        <v>AA</v>
      </c>
      <c r="H567" s="13" t="str">
        <f ca="1">INDIRECT($B$1&amp;Items!U$2&amp;$B567)</f>
        <v>Валовая прибыль</v>
      </c>
      <c r="I567" s="13" t="str">
        <f ca="1">IF(INDIRECT($B$1&amp;Items!V$2&amp;$B567)="",H567,INDIRECT($B$1&amp;Items!V$2&amp;$B567))</f>
        <v>Валовая прибыль</v>
      </c>
      <c r="J567" s="1" t="str">
        <f ca="1">IF(INDIRECT($B$1&amp;Items!W$2&amp;$B567)="",IF(H567&lt;&gt;I567,"  "&amp;I567,I567),"    "&amp;INDIRECT($B$1&amp;Items!W$2&amp;$B567))</f>
        <v>Валовая прибыль</v>
      </c>
      <c r="S567" s="1">
        <f ca="1">SUM($U567:INDIRECT(ADDRESS(ROW(),SUMIFS($1:$1,$5:$5,MAX($5:$5)))))</f>
        <v>85672505.499339417</v>
      </c>
      <c r="V567" s="1">
        <f ca="1">SUMIFS(V$492:V566,$D$492:$D566,Items!$AB$11)-SUMIFS(V$492:V566,$D$492:$D566,Items!$AB$19)</f>
        <v>0</v>
      </c>
      <c r="W567" s="1">
        <f ca="1">SUMIFS(W$492:W566,$D$492:$D566,Items!$AB$11)-SUMIFS(W$492:W566,$D$492:$D566,Items!$AB$19)</f>
        <v>0</v>
      </c>
      <c r="X567" s="1">
        <f ca="1">SUMIFS(X$492:X566,$D$492:$D566,Items!$AB$11)-SUMIFS(X$492:X566,$D$492:$D566,Items!$AB$19)</f>
        <v>0</v>
      </c>
      <c r="Y567" s="1">
        <f ca="1">SUMIFS(Y$492:Y566,$D$492:$D566,Items!$AB$11)-SUMIFS(Y$492:Y566,$D$492:$D566,Items!$AB$19)</f>
        <v>0</v>
      </c>
      <c r="Z567" s="1">
        <f ca="1">SUMIFS(Z$492:Z566,$D$492:$D566,Items!$AB$11)-SUMIFS(Z$492:Z566,$D$492:$D566,Items!$AB$19)</f>
        <v>11819990.772535674</v>
      </c>
      <c r="AA567" s="1">
        <f ca="1">SUMIFS(AA$492:AA566,$D$492:$D566,Items!$AB$11)-SUMIFS(AA$492:AA566,$D$492:$D566,Items!$AB$19)</f>
        <v>28932514.726803742</v>
      </c>
      <c r="AB567" s="1">
        <f ca="1">SUMIFS(AB$492:AB566,$D$492:$D566,Items!$AB$11)-SUMIFS(AB$492:AB566,$D$492:$D566,Items!$AB$19)</f>
        <v>14000000</v>
      </c>
      <c r="AC567" s="1">
        <f ca="1">SUMIFS(AC$492:AC566,$D$492:$D566,Items!$AB$11)-SUMIFS(AC$492:AC566,$D$492:$D566,Items!$AB$19)</f>
        <v>18000000</v>
      </c>
      <c r="AD567" s="1">
        <f ca="1">SUMIFS(AD$492:AD566,$D$492:$D566,Items!$AB$11)-SUMIFS(AD$492:AD566,$D$492:$D566,Items!$AB$19)</f>
        <v>12920000</v>
      </c>
      <c r="AE567" s="1">
        <f ca="1">SUMIFS(AE$492:AE566,$D$492:$D566,Items!$AB$11)-SUMIFS(AE$492:AE566,$D$492:$D566,Items!$AB$19)</f>
        <v>0</v>
      </c>
      <c r="AF567" s="1">
        <f ca="1">SUMIFS(AF$492:AF566,$D$492:$D566,Items!$AB$11)-SUMIFS(AF$492:AF566,$D$492:$D566,Items!$AB$19)</f>
        <v>0</v>
      </c>
      <c r="AG567" s="1">
        <f ca="1">SUMIFS(AG$492:AG566,$D$492:$D566,Items!$AB$11)-SUMIFS(AG$492:AG566,$D$492:$D566,Items!$AB$19)</f>
        <v>0</v>
      </c>
      <c r="AH567" s="1">
        <f ca="1">SUMIFS(AH$492:AH566,$D$492:$D566,Items!$AB$11)-SUMIFS(AH$492:AH566,$D$492:$D566,Items!$AB$19)</f>
        <v>0</v>
      </c>
      <c r="AI567" s="1">
        <f ca="1">SUMIFS(AI$492:AI566,$D$492:$D566,Items!$AB$11)-SUMIFS(AI$492:AI566,$D$492:$D566,Items!$AB$19)</f>
        <v>0</v>
      </c>
      <c r="AJ567" s="1">
        <f ca="1">SUMIFS(AJ$492:AJ566,$D$492:$D566,Items!$AB$11)-SUMIFS(AJ$492:AJ566,$D$492:$D566,Items!$AB$19)</f>
        <v>0</v>
      </c>
      <c r="AK567" s="1">
        <f ca="1">SUMIFS(AK$492:AK566,$D$492:$D566,Items!$AB$11)-SUMIFS(AK$492:AK566,$D$492:$D566,Items!$AB$19)</f>
        <v>0</v>
      </c>
      <c r="AL567" s="1">
        <f ca="1">SUMIFS(AL$492:AL566,$D$492:$D566,Items!$AB$11)-SUMIFS(AL$492:AL566,$D$492:$D566,Items!$AB$19)</f>
        <v>0</v>
      </c>
      <c r="AM567" s="1">
        <f ca="1">SUMIFS(AM$492:AM566,$D$492:$D566,Items!$AB$11)-SUMIFS(AM$492:AM566,$D$492:$D566,Items!$AB$19)</f>
        <v>0</v>
      </c>
      <c r="AN567" s="1">
        <f ca="1">SUMIFS(AN$492:AN566,$D$492:$D566,Items!$AB$11)-SUMIFS(AN$492:AN566,$D$492:$D566,Items!$AB$19)</f>
        <v>0</v>
      </c>
      <c r="AO567" s="1">
        <f ca="1">SUMIFS(AO$492:AO566,$D$492:$D566,Items!$AB$11)-SUMIFS(AO$492:AO566,$D$492:$D566,Items!$AB$19)</f>
        <v>0</v>
      </c>
      <c r="AP567" s="1">
        <f ca="1">SUMIFS(AP$492:AP566,$D$492:$D566,Items!$AB$11)-SUMIFS(AP$492:AP566,$D$492:$D566,Items!$AB$19)</f>
        <v>0</v>
      </c>
      <c r="AQ567" s="1">
        <f ca="1">SUMIFS(AQ$492:AQ566,$D$492:$D566,Items!$AB$11)-SUMIFS(AQ$492:AQ566,$D$492:$D566,Items!$AB$19)</f>
        <v>0</v>
      </c>
      <c r="AR567" s="1">
        <f ca="1">SUMIFS(AR$492:AR566,$D$492:$D566,Items!$AB$11)-SUMIFS(AR$492:AR566,$D$492:$D566,Items!$AB$19)</f>
        <v>0</v>
      </c>
      <c r="AS567" s="1">
        <f ca="1">SUMIFS(AS$492:AS566,$D$492:$D566,Items!$AB$11)-SUMIFS(AS$492:AS566,$D$492:$D566,Items!$AB$19)</f>
        <v>0</v>
      </c>
      <c r="AT567" s="1">
        <f ca="1">SUMIFS(AT$492:AT566,$D$492:$D566,Items!$AB$11)-SUMIFS(AT$492:AT566,$D$492:$D566,Items!$AB$19)</f>
        <v>0</v>
      </c>
      <c r="AU567" s="1">
        <f ca="1">SUMIFS(AU$492:AU566,$D$492:$D566,Items!$AB$11)-SUMIFS(AU$492:AU566,$D$492:$D566,Items!$AB$19)</f>
        <v>0</v>
      </c>
      <c r="AV567" s="1">
        <f ca="1">SUMIFS(AV$492:AV566,$D$492:$D566,Items!$AB$11)-SUMIFS(AV$492:AV566,$D$492:$D566,Items!$AB$19)</f>
        <v>0</v>
      </c>
      <c r="AW567" s="1">
        <f ca="1">SUMIFS(AW$492:AW566,$D$492:$D566,Items!$AB$11)-SUMIFS(AW$492:AW566,$D$492:$D566,Items!$AB$19)</f>
        <v>0</v>
      </c>
      <c r="AX567" s="1">
        <f ca="1">SUMIFS(AX$492:AX566,$D$492:$D566,Items!$AB$11)-SUMIFS(AX$492:AX566,$D$492:$D566,Items!$AB$19)</f>
        <v>0</v>
      </c>
      <c r="AY567" s="1">
        <f ca="1">SUMIFS(AY$492:AY566,$D$492:$D566,Items!$AB$11)-SUMIFS(AY$492:AY566,$D$492:$D566,Items!$AB$19)</f>
        <v>0</v>
      </c>
      <c r="AZ567" s="1">
        <f ca="1">SUMIFS(AZ$492:AZ566,$D$492:$D566,Items!$AB$11)-SUMIFS(AZ$492:AZ566,$D$492:$D566,Items!$AB$19)</f>
        <v>0</v>
      </c>
      <c r="BA567" s="1">
        <f ca="1">SUMIFS(BA$492:BA566,$D$492:$D566,Items!$AB$11)-SUMIFS(BA$492:BA566,$D$492:$D566,Items!$AB$19)</f>
        <v>0</v>
      </c>
      <c r="BB567" s="1">
        <f ca="1">SUMIFS(BB$492:BB566,$D$492:$D566,Items!$AB$11)-SUMIFS(BB$492:BB566,$D$492:$D566,Items!$AB$19)</f>
        <v>0</v>
      </c>
      <c r="BC567" s="1">
        <f ca="1">SUMIFS(BC$492:BC566,$D$492:$D566,Items!$AB$11)-SUMIFS(BC$492:BC566,$D$492:$D566,Items!$AB$19)</f>
        <v>0</v>
      </c>
      <c r="BD567" s="1">
        <f ca="1">SUMIFS(BD$492:BD566,$D$492:$D566,Items!$AB$11)-SUMIFS(BD$492:BD566,$D$492:$D566,Items!$AB$19)</f>
        <v>0</v>
      </c>
      <c r="BE567" s="1">
        <f ca="1">SUMIFS(BE$492:BE566,$D$492:$D566,Items!$AB$11)-SUMIFS(BE$492:BE566,$D$492:$D566,Items!$AB$19)</f>
        <v>0</v>
      </c>
    </row>
    <row r="568" spans="1:57" ht="4.9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3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</row>
    <row r="569" spans="1:57" x14ac:dyDescent="0.3">
      <c r="B569" s="1">
        <f>MAX(B$493:B567)+1</f>
        <v>82</v>
      </c>
      <c r="D569" s="1">
        <f ca="1">INDIRECT($B$1&amp;Items!AB$2&amp;$B569)</f>
        <v>0</v>
      </c>
      <c r="F569" s="1" t="str">
        <f ca="1">INDIRECT($B$1&amp;Items!X$2&amp;$B569)</f>
        <v>AA</v>
      </c>
      <c r="H569" s="13" t="str">
        <f ca="1">INDIRECT($B$1&amp;Items!U$2&amp;$B569)</f>
        <v>Операционные расходы</v>
      </c>
      <c r="I569" s="13" t="str">
        <f ca="1">IF(INDIRECT($B$1&amp;Items!V$2&amp;$B569)="",H569,INDIRECT($B$1&amp;Items!V$2&amp;$B569))</f>
        <v>Операционные расходы</v>
      </c>
      <c r="J569" s="1" t="str">
        <f ca="1">IF(INDIRECT($B$1&amp;Items!W$2&amp;$B569)="",IF(H569&lt;&gt;I569,"  "&amp;I569,I569),"    "&amp;INDIRECT($B$1&amp;Items!W$2&amp;$B569))</f>
        <v>Операционные расходы</v>
      </c>
      <c r="S569" s="1">
        <f ca="1">SUM($U569:INDIRECT(ADDRESS(ROW(),SUMIFS($1:$1,$5:$5,MAX($5:$5)))))</f>
        <v>8220675.0502451556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897559.73396002001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1593672.1170041445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1718337.6390405998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1534456.1024594903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1082905.2260493001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1165858.7932656002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227885.43846600002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</row>
    <row r="570" spans="1:57" x14ac:dyDescent="0.3">
      <c r="B570" s="1">
        <f>MAX(B$493:B569)+1</f>
        <v>83</v>
      </c>
      <c r="D570" s="1">
        <f ca="1">INDIRECT($B$1&amp;Items!AB$2&amp;$B570)</f>
        <v>0</v>
      </c>
      <c r="F570" s="1" t="str">
        <f ca="1">INDIRECT($B$1&amp;Items!X$2&amp;$B570)</f>
        <v>AA</v>
      </c>
      <c r="H570" s="13" t="str">
        <f ca="1">INDIRECT($B$1&amp;Items!U$2&amp;$B570)</f>
        <v>Операционные расходы</v>
      </c>
      <c r="I570" s="13" t="str">
        <f ca="1">IF(INDIRECT($B$1&amp;Items!V$2&amp;$B570)="",H570,INDIRECT($B$1&amp;Items!V$2&amp;$B570))</f>
        <v>Операционные расходы - блок-1</v>
      </c>
      <c r="J570" s="1" t="str">
        <f ca="1">IF(INDIRECT($B$1&amp;Items!W$2&amp;$B570)="",IF(H570&lt;&gt;I570,"  "&amp;I570,I570),"    "&amp;INDIRECT($B$1&amp;Items!W$2&amp;$B570))</f>
        <v xml:space="preserve">  Операционные расходы - блок-1</v>
      </c>
      <c r="S570" s="1">
        <f ca="1">SUM($U570:INDIRECT(ADDRESS(ROW(),SUMIFS($1:$1,$5:$5,MAX($5:$5)))))</f>
        <v>1719552.5518260002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146500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529757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528677.03830000001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514618.51352600008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</row>
    <row r="571" spans="1:57" x14ac:dyDescent="0.3">
      <c r="B571" s="1">
        <f>MAX(B$493:B570)+1</f>
        <v>84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Операционные расходы</v>
      </c>
      <c r="I571" s="13" t="str">
        <f ca="1">IF(INDIRECT($B$1&amp;Items!V$2&amp;$B571)="",H571,INDIRECT($B$1&amp;Items!V$2&amp;$B571))</f>
        <v>Операционные расходы - блок-1</v>
      </c>
      <c r="J571" s="1" t="str">
        <f ca="1">IF(INDIRECT($B$1&amp;Items!W$2&amp;$B571)="",IF(H571&lt;&gt;I571,"  "&amp;I571,I571),"    "&amp;INDIRECT($B$1&amp;Items!W$2&amp;$B571))</f>
        <v xml:space="preserve">    Операционные расходы - 1-1</v>
      </c>
      <c r="S571" s="1">
        <f ca="1">SUM($U571:INDIRECT(ADDRESS(ROW(),SUMIFS($1:$1,$5:$5,MAX($5:$5)))))</f>
        <v>100000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100000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</row>
    <row r="572" spans="1:57" x14ac:dyDescent="0.3">
      <c r="B572" s="1">
        <f>MAX(B$493:B571)+1</f>
        <v>85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Операционные расходы</v>
      </c>
      <c r="I572" s="13" t="str">
        <f ca="1">IF(INDIRECT($B$1&amp;Items!V$2&amp;$B572)="",H572,INDIRECT($B$1&amp;Items!V$2&amp;$B572))</f>
        <v>Операционные расходы - блок-1</v>
      </c>
      <c r="J572" s="1" t="str">
        <f ca="1">IF(INDIRECT($B$1&amp;Items!W$2&amp;$B572)="",IF(H572&lt;&gt;I572,"  "&amp;I572,I572),"    "&amp;INDIRECT($B$1&amp;Items!W$2&amp;$B572))</f>
        <v xml:space="preserve">    Операционные расходы - 1-2</v>
      </c>
      <c r="S572" s="1">
        <f ca="1">SUM($U572:INDIRECT(ADDRESS(ROW(),SUMIFS($1:$1,$5:$5,MAX($5:$5)))))</f>
        <v>46500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46500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</row>
    <row r="573" spans="1:57" x14ac:dyDescent="0.3">
      <c r="B573" s="1">
        <f>MAX(B$493:B572)+1</f>
        <v>86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Операционные расходы</v>
      </c>
      <c r="I573" s="13" t="str">
        <f ca="1">IF(INDIRECT($B$1&amp;Items!V$2&amp;$B573)="",H573,INDIRECT($B$1&amp;Items!V$2&amp;$B573))</f>
        <v>Операционные расходы - блок-1</v>
      </c>
      <c r="J573" s="1" t="str">
        <f ca="1">IF(INDIRECT($B$1&amp;Items!W$2&amp;$B573)="",IF(H573&lt;&gt;I573,"  "&amp;I573,I573),"    "&amp;INDIRECT($B$1&amp;Items!W$2&amp;$B573))</f>
        <v xml:space="preserve">    Операционные расходы - 1-3</v>
      </c>
      <c r="S573" s="1">
        <f ca="1">SUM($U573:INDIRECT(ADDRESS(ROW(),SUMIFS($1:$1,$5:$5,MAX($5:$5)))))</f>
        <v>246100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246100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</row>
    <row r="574" spans="1:57" x14ac:dyDescent="0.3">
      <c r="B574" s="1">
        <f>MAX(B$493:B573)+1</f>
        <v>87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Операционные расходы</v>
      </c>
      <c r="I574" s="13" t="str">
        <f ca="1">IF(INDIRECT($B$1&amp;Items!V$2&amp;$B574)="",H574,INDIRECT($B$1&amp;Items!V$2&amp;$B574))</f>
        <v>Операционные расходы - блок-1</v>
      </c>
      <c r="J574" s="1" t="str">
        <f ca="1">IF(INDIRECT($B$1&amp;Items!W$2&amp;$B574)="",IF(H574&lt;&gt;I574,"  "&amp;I574,I574),"    "&amp;INDIRECT($B$1&amp;Items!W$2&amp;$B574))</f>
        <v xml:space="preserve">    Операционные расходы - 1-4</v>
      </c>
      <c r="S574" s="1">
        <f ca="1">SUM($U574:INDIRECT(ADDRESS(ROW(),SUMIFS($1:$1,$5:$5,MAX($5:$5)))))</f>
        <v>169167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169167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</row>
    <row r="575" spans="1:57" x14ac:dyDescent="0.3">
      <c r="B575" s="1">
        <f>MAX(B$493:B574)+1</f>
        <v>88</v>
      </c>
      <c r="D575" s="1" t="str">
        <f ca="1">INDIRECT($B$1&amp;Items!AB$2&amp;$B575)</f>
        <v>PL(-)</v>
      </c>
      <c r="F575" s="1" t="str">
        <f ca="1">INDIRECT($B$1&amp;Items!X$2&amp;$B575)</f>
        <v>AA</v>
      </c>
      <c r="H575" s="13" t="str">
        <f ca="1">INDIRECT($B$1&amp;Items!U$2&amp;$B575)</f>
        <v>Операционные расходы</v>
      </c>
      <c r="I575" s="13" t="str">
        <f ca="1">IF(INDIRECT($B$1&amp;Items!V$2&amp;$B575)="",H575,INDIRECT($B$1&amp;Items!V$2&amp;$B575))</f>
        <v>Операционные расходы - блок-1</v>
      </c>
      <c r="J575" s="1" t="str">
        <f ca="1">IF(INDIRECT($B$1&amp;Items!W$2&amp;$B575)="",IF(H575&lt;&gt;I575,"  "&amp;I575,I575),"    "&amp;INDIRECT($B$1&amp;Items!W$2&amp;$B575))</f>
        <v xml:space="preserve">    Операционные расходы - 1-5</v>
      </c>
      <c r="S575" s="1">
        <f ca="1">SUM($U575:INDIRECT(ADDRESS(ROW(),SUMIFS($1:$1,$5:$5,MAX($5:$5)))))</f>
        <v>114490</v>
      </c>
      <c r="V575" s="1">
        <f ca="1">SUMIFS(INDIRECT($F$1&amp;$F575&amp;":"&amp;$F575),INDIRECT($F$1&amp;dbP!$D$2&amp;":"&amp;dbP!$D$2),"&gt;="&amp;V$6,INDIRECT($F$1&amp;dbP!$D$2&amp;":"&amp;dbP!$D$2),"&lt;="&amp;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W575" s="1">
        <f ca="1">SUMIFS(INDIRECT($F$1&amp;$F575&amp;":"&amp;$F575),INDIRECT($F$1&amp;dbP!$D$2&amp;":"&amp;dbP!$D$2),"&gt;="&amp;W$6,INDIRECT($F$1&amp;dbP!$D$2&amp;":"&amp;dbP!$D$2),"&lt;="&amp;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114490</v>
      </c>
      <c r="X575" s="1">
        <f ca="1">SUMIFS(INDIRECT($F$1&amp;$F575&amp;":"&amp;$F575),INDIRECT($F$1&amp;dbP!$D$2&amp;":"&amp;dbP!$D$2),"&gt;="&amp;X$6,INDIRECT($F$1&amp;dbP!$D$2&amp;":"&amp;dbP!$D$2),"&lt;="&amp;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Y575" s="1">
        <f ca="1">SUMIFS(INDIRECT($F$1&amp;$F575&amp;":"&amp;$F575),INDIRECT($F$1&amp;dbP!$D$2&amp;":"&amp;dbP!$D$2),"&gt;="&amp;Y$6,INDIRECT($F$1&amp;dbP!$D$2&amp;":"&amp;dbP!$D$2),"&lt;="&amp;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Z575" s="1">
        <f ca="1">SUMIFS(INDIRECT($F$1&amp;$F575&amp;":"&amp;$F575),INDIRECT($F$1&amp;dbP!$D$2&amp;":"&amp;dbP!$D$2),"&gt;="&amp;Z$6,INDIRECT($F$1&amp;dbP!$D$2&amp;":"&amp;dbP!$D$2),"&lt;="&amp;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A575" s="1">
        <f ca="1">SUMIFS(INDIRECT($F$1&amp;$F575&amp;":"&amp;$F575),INDIRECT($F$1&amp;dbP!$D$2&amp;":"&amp;dbP!$D$2),"&gt;="&amp;AA$6,INDIRECT($F$1&amp;dbP!$D$2&amp;":"&amp;dbP!$D$2),"&lt;="&amp;A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B575" s="1">
        <f ca="1">SUMIFS(INDIRECT($F$1&amp;$F575&amp;":"&amp;$F575),INDIRECT($F$1&amp;dbP!$D$2&amp;":"&amp;dbP!$D$2),"&gt;="&amp;AB$6,INDIRECT($F$1&amp;dbP!$D$2&amp;":"&amp;dbP!$D$2),"&lt;="&amp;A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C575" s="1">
        <f ca="1">SUMIFS(INDIRECT($F$1&amp;$F575&amp;":"&amp;$F575),INDIRECT($F$1&amp;dbP!$D$2&amp;":"&amp;dbP!$D$2),"&gt;="&amp;AC$6,INDIRECT($F$1&amp;dbP!$D$2&amp;":"&amp;dbP!$D$2),"&lt;="&amp;A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D575" s="1">
        <f ca="1">SUMIFS(INDIRECT($F$1&amp;$F575&amp;":"&amp;$F575),INDIRECT($F$1&amp;dbP!$D$2&amp;":"&amp;dbP!$D$2),"&gt;="&amp;AD$6,INDIRECT($F$1&amp;dbP!$D$2&amp;":"&amp;dbP!$D$2),"&lt;="&amp;A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E575" s="1">
        <f ca="1">SUMIFS(INDIRECT($F$1&amp;$F575&amp;":"&amp;$F575),INDIRECT($F$1&amp;dbP!$D$2&amp;":"&amp;dbP!$D$2),"&gt;="&amp;AE$6,INDIRECT($F$1&amp;dbP!$D$2&amp;":"&amp;dbP!$D$2),"&lt;="&amp;A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F575" s="1">
        <f ca="1">SUMIFS(INDIRECT($F$1&amp;$F575&amp;":"&amp;$F575),INDIRECT($F$1&amp;dbP!$D$2&amp;":"&amp;dbP!$D$2),"&gt;="&amp;AF$6,INDIRECT($F$1&amp;dbP!$D$2&amp;":"&amp;dbP!$D$2),"&lt;="&amp;AF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G575" s="1">
        <f ca="1">SUMIFS(INDIRECT($F$1&amp;$F575&amp;":"&amp;$F575),INDIRECT($F$1&amp;dbP!$D$2&amp;":"&amp;dbP!$D$2),"&gt;="&amp;AG$6,INDIRECT($F$1&amp;dbP!$D$2&amp;":"&amp;dbP!$D$2),"&lt;="&amp;AG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H575" s="1">
        <f ca="1">SUMIFS(INDIRECT($F$1&amp;$F575&amp;":"&amp;$F575),INDIRECT($F$1&amp;dbP!$D$2&amp;":"&amp;dbP!$D$2),"&gt;="&amp;AH$6,INDIRECT($F$1&amp;dbP!$D$2&amp;":"&amp;dbP!$D$2),"&lt;="&amp;AH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I575" s="1">
        <f ca="1">SUMIFS(INDIRECT($F$1&amp;$F575&amp;":"&amp;$F575),INDIRECT($F$1&amp;dbP!$D$2&amp;":"&amp;dbP!$D$2),"&gt;="&amp;AI$6,INDIRECT($F$1&amp;dbP!$D$2&amp;":"&amp;dbP!$D$2),"&lt;="&amp;AI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J575" s="1">
        <f ca="1">SUMIFS(INDIRECT($F$1&amp;$F575&amp;":"&amp;$F575),INDIRECT($F$1&amp;dbP!$D$2&amp;":"&amp;dbP!$D$2),"&gt;="&amp;AJ$6,INDIRECT($F$1&amp;dbP!$D$2&amp;":"&amp;dbP!$D$2),"&lt;="&amp;AJ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K575" s="1">
        <f ca="1">SUMIFS(INDIRECT($F$1&amp;$F575&amp;":"&amp;$F575),INDIRECT($F$1&amp;dbP!$D$2&amp;":"&amp;dbP!$D$2),"&gt;="&amp;AK$6,INDIRECT($F$1&amp;dbP!$D$2&amp;":"&amp;dbP!$D$2),"&lt;="&amp;AK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L575" s="1">
        <f ca="1">SUMIFS(INDIRECT($F$1&amp;$F575&amp;":"&amp;$F575),INDIRECT($F$1&amp;dbP!$D$2&amp;":"&amp;dbP!$D$2),"&gt;="&amp;AL$6,INDIRECT($F$1&amp;dbP!$D$2&amp;":"&amp;dbP!$D$2),"&lt;="&amp;AL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M575" s="1">
        <f ca="1">SUMIFS(INDIRECT($F$1&amp;$F575&amp;":"&amp;$F575),INDIRECT($F$1&amp;dbP!$D$2&amp;":"&amp;dbP!$D$2),"&gt;="&amp;AM$6,INDIRECT($F$1&amp;dbP!$D$2&amp;":"&amp;dbP!$D$2),"&lt;="&amp;AM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N575" s="1">
        <f ca="1">SUMIFS(INDIRECT($F$1&amp;$F575&amp;":"&amp;$F575),INDIRECT($F$1&amp;dbP!$D$2&amp;":"&amp;dbP!$D$2),"&gt;="&amp;AN$6,INDIRECT($F$1&amp;dbP!$D$2&amp;":"&amp;dbP!$D$2),"&lt;="&amp;AN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O575" s="1">
        <f ca="1">SUMIFS(INDIRECT($F$1&amp;$F575&amp;":"&amp;$F575),INDIRECT($F$1&amp;dbP!$D$2&amp;":"&amp;dbP!$D$2),"&gt;="&amp;AO$6,INDIRECT($F$1&amp;dbP!$D$2&amp;":"&amp;dbP!$D$2),"&lt;="&amp;AO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P575" s="1">
        <f ca="1">SUMIFS(INDIRECT($F$1&amp;$F575&amp;":"&amp;$F575),INDIRECT($F$1&amp;dbP!$D$2&amp;":"&amp;dbP!$D$2),"&gt;="&amp;AP$6,INDIRECT($F$1&amp;dbP!$D$2&amp;":"&amp;dbP!$D$2),"&lt;="&amp;AP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Q575" s="1">
        <f ca="1">SUMIFS(INDIRECT($F$1&amp;$F575&amp;":"&amp;$F575),INDIRECT($F$1&amp;dbP!$D$2&amp;":"&amp;dbP!$D$2),"&gt;="&amp;AQ$6,INDIRECT($F$1&amp;dbP!$D$2&amp;":"&amp;dbP!$D$2),"&lt;="&amp;AQ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R575" s="1">
        <f ca="1">SUMIFS(INDIRECT($F$1&amp;$F575&amp;":"&amp;$F575),INDIRECT($F$1&amp;dbP!$D$2&amp;":"&amp;dbP!$D$2),"&gt;="&amp;AR$6,INDIRECT($F$1&amp;dbP!$D$2&amp;":"&amp;dbP!$D$2),"&lt;="&amp;AR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S575" s="1">
        <f ca="1">SUMIFS(INDIRECT($F$1&amp;$F575&amp;":"&amp;$F575),INDIRECT($F$1&amp;dbP!$D$2&amp;":"&amp;dbP!$D$2),"&gt;="&amp;AS$6,INDIRECT($F$1&amp;dbP!$D$2&amp;":"&amp;dbP!$D$2),"&lt;="&amp;AS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T575" s="1">
        <f ca="1">SUMIFS(INDIRECT($F$1&amp;$F575&amp;":"&amp;$F575),INDIRECT($F$1&amp;dbP!$D$2&amp;":"&amp;dbP!$D$2),"&gt;="&amp;AT$6,INDIRECT($F$1&amp;dbP!$D$2&amp;":"&amp;dbP!$D$2),"&lt;="&amp;AT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U575" s="1">
        <f ca="1">SUMIFS(INDIRECT($F$1&amp;$F575&amp;":"&amp;$F575),INDIRECT($F$1&amp;dbP!$D$2&amp;":"&amp;dbP!$D$2),"&gt;="&amp;AU$6,INDIRECT($F$1&amp;dbP!$D$2&amp;":"&amp;dbP!$D$2),"&lt;="&amp;AU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V575" s="1">
        <f ca="1">SUMIFS(INDIRECT($F$1&amp;$F575&amp;":"&amp;$F575),INDIRECT($F$1&amp;dbP!$D$2&amp;":"&amp;dbP!$D$2),"&gt;="&amp;AV$6,INDIRECT($F$1&amp;dbP!$D$2&amp;":"&amp;dbP!$D$2),"&lt;="&amp;A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W575" s="1">
        <f ca="1">SUMIFS(INDIRECT($F$1&amp;$F575&amp;":"&amp;$F575),INDIRECT($F$1&amp;dbP!$D$2&amp;":"&amp;dbP!$D$2),"&gt;="&amp;AW$6,INDIRECT($F$1&amp;dbP!$D$2&amp;":"&amp;dbP!$D$2),"&lt;="&amp;A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X575" s="1">
        <f ca="1">SUMIFS(INDIRECT($F$1&amp;$F575&amp;":"&amp;$F575),INDIRECT($F$1&amp;dbP!$D$2&amp;":"&amp;dbP!$D$2),"&gt;="&amp;AX$6,INDIRECT($F$1&amp;dbP!$D$2&amp;":"&amp;dbP!$D$2),"&lt;="&amp;A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Y575" s="1">
        <f ca="1">SUMIFS(INDIRECT($F$1&amp;$F575&amp;":"&amp;$F575),INDIRECT($F$1&amp;dbP!$D$2&amp;":"&amp;dbP!$D$2),"&gt;="&amp;AY$6,INDIRECT($F$1&amp;dbP!$D$2&amp;":"&amp;dbP!$D$2),"&lt;="&amp;A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Z575" s="1">
        <f ca="1">SUMIFS(INDIRECT($F$1&amp;$F575&amp;":"&amp;$F575),INDIRECT($F$1&amp;dbP!$D$2&amp;":"&amp;dbP!$D$2),"&gt;="&amp;AZ$6,INDIRECT($F$1&amp;dbP!$D$2&amp;":"&amp;dbP!$D$2),"&lt;="&amp;A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A575" s="1">
        <f ca="1">SUMIFS(INDIRECT($F$1&amp;$F575&amp;":"&amp;$F575),INDIRECT($F$1&amp;dbP!$D$2&amp;":"&amp;dbP!$D$2),"&gt;="&amp;BA$6,INDIRECT($F$1&amp;dbP!$D$2&amp;":"&amp;dbP!$D$2),"&lt;="&amp;B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B575" s="1">
        <f ca="1">SUMIFS(INDIRECT($F$1&amp;$F575&amp;":"&amp;$F575),INDIRECT($F$1&amp;dbP!$D$2&amp;":"&amp;dbP!$D$2),"&gt;="&amp;BB$6,INDIRECT($F$1&amp;dbP!$D$2&amp;":"&amp;dbP!$D$2),"&lt;="&amp;B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C575" s="1">
        <f ca="1">SUMIFS(INDIRECT($F$1&amp;$F575&amp;":"&amp;$F575),INDIRECT($F$1&amp;dbP!$D$2&amp;":"&amp;dbP!$D$2),"&gt;="&amp;BC$6,INDIRECT($F$1&amp;dbP!$D$2&amp;":"&amp;dbP!$D$2),"&lt;="&amp;B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D575" s="1">
        <f ca="1">SUMIFS(INDIRECT($F$1&amp;$F575&amp;":"&amp;$F575),INDIRECT($F$1&amp;dbP!$D$2&amp;":"&amp;dbP!$D$2),"&gt;="&amp;BD$6,INDIRECT($F$1&amp;dbP!$D$2&amp;":"&amp;dbP!$D$2),"&lt;="&amp;B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E575" s="1">
        <f ca="1">SUMIFS(INDIRECT($F$1&amp;$F575&amp;":"&amp;$F575),INDIRECT($F$1&amp;dbP!$D$2&amp;":"&amp;dbP!$D$2),"&gt;="&amp;BE$6,INDIRECT($F$1&amp;dbP!$D$2&amp;":"&amp;dbP!$D$2),"&lt;="&amp;B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</row>
    <row r="576" spans="1:57" x14ac:dyDescent="0.3">
      <c r="B576" s="1">
        <f>MAX(B$493:B575)+1</f>
        <v>89</v>
      </c>
      <c r="D576" s="1" t="str">
        <f ca="1">INDIRECT($B$1&amp;Items!AB$2&amp;$B576)</f>
        <v>PL(-)</v>
      </c>
      <c r="F576" s="1" t="str">
        <f ca="1">INDIRECT($B$1&amp;Items!X$2&amp;$B576)</f>
        <v>AA</v>
      </c>
      <c r="H576" s="13" t="str">
        <f ca="1">INDIRECT($B$1&amp;Items!U$2&amp;$B576)</f>
        <v>Операционные расходы</v>
      </c>
      <c r="I576" s="13" t="str">
        <f ca="1">IF(INDIRECT($B$1&amp;Items!V$2&amp;$B576)="",H576,INDIRECT($B$1&amp;Items!V$2&amp;$B576))</f>
        <v>Операционные расходы - блок-1</v>
      </c>
      <c r="J576" s="1" t="str">
        <f ca="1">IF(INDIRECT($B$1&amp;Items!W$2&amp;$B576)="",IF(H576&lt;&gt;I576,"  "&amp;I576,I576),"    "&amp;INDIRECT($B$1&amp;Items!W$2&amp;$B576))</f>
        <v xml:space="preserve">    Операционные расходы - 1-6</v>
      </c>
      <c r="S576" s="1">
        <f ca="1">SUM($U576:INDIRECT(ADDRESS(ROW(),SUMIFS($1:$1,$5:$5,MAX($5:$5)))))</f>
        <v>53237.850000000006</v>
      </c>
      <c r="V576" s="1">
        <f ca="1">SUMIFS(INDIRECT($F$1&amp;$F576&amp;":"&amp;$F576),INDIRECT($F$1&amp;dbP!$D$2&amp;":"&amp;dbP!$D$2),"&gt;="&amp;V$6,INDIRECT($F$1&amp;dbP!$D$2&amp;":"&amp;dbP!$D$2),"&lt;="&amp;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W576" s="1">
        <f ca="1">SUMIFS(INDIRECT($F$1&amp;$F576&amp;":"&amp;$F576),INDIRECT($F$1&amp;dbP!$D$2&amp;":"&amp;dbP!$D$2),"&gt;="&amp;W$6,INDIRECT($F$1&amp;dbP!$D$2&amp;":"&amp;dbP!$D$2),"&lt;="&amp;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X576" s="1">
        <f ca="1">SUMIFS(INDIRECT($F$1&amp;$F576&amp;":"&amp;$F576),INDIRECT($F$1&amp;dbP!$D$2&amp;":"&amp;dbP!$D$2),"&gt;="&amp;X$6,INDIRECT($F$1&amp;dbP!$D$2&amp;":"&amp;dbP!$D$2),"&lt;="&amp;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53237.850000000006</v>
      </c>
      <c r="Y576" s="1">
        <f ca="1">SUMIFS(INDIRECT($F$1&amp;$F576&amp;":"&amp;$F576),INDIRECT($F$1&amp;dbP!$D$2&amp;":"&amp;dbP!$D$2),"&gt;="&amp;Y$6,INDIRECT($F$1&amp;dbP!$D$2&amp;":"&amp;dbP!$D$2),"&lt;="&amp;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Z576" s="1">
        <f ca="1">SUMIFS(INDIRECT($F$1&amp;$F576&amp;":"&amp;$F576),INDIRECT($F$1&amp;dbP!$D$2&amp;":"&amp;dbP!$D$2),"&gt;="&amp;Z$6,INDIRECT($F$1&amp;dbP!$D$2&amp;":"&amp;dbP!$D$2),"&lt;="&amp;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A576" s="1">
        <f ca="1">SUMIFS(INDIRECT($F$1&amp;$F576&amp;":"&amp;$F576),INDIRECT($F$1&amp;dbP!$D$2&amp;":"&amp;dbP!$D$2),"&gt;="&amp;AA$6,INDIRECT($F$1&amp;dbP!$D$2&amp;":"&amp;dbP!$D$2),"&lt;="&amp;A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B576" s="1">
        <f ca="1">SUMIFS(INDIRECT($F$1&amp;$F576&amp;":"&amp;$F576),INDIRECT($F$1&amp;dbP!$D$2&amp;":"&amp;dbP!$D$2),"&gt;="&amp;AB$6,INDIRECT($F$1&amp;dbP!$D$2&amp;":"&amp;dbP!$D$2),"&lt;="&amp;A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C576" s="1">
        <f ca="1">SUMIFS(INDIRECT($F$1&amp;$F576&amp;":"&amp;$F576),INDIRECT($F$1&amp;dbP!$D$2&amp;":"&amp;dbP!$D$2),"&gt;="&amp;AC$6,INDIRECT($F$1&amp;dbP!$D$2&amp;":"&amp;dbP!$D$2),"&lt;="&amp;A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D576" s="1">
        <f ca="1">SUMIFS(INDIRECT($F$1&amp;$F576&amp;":"&amp;$F576),INDIRECT($F$1&amp;dbP!$D$2&amp;":"&amp;dbP!$D$2),"&gt;="&amp;AD$6,INDIRECT($F$1&amp;dbP!$D$2&amp;":"&amp;dbP!$D$2),"&lt;="&amp;A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E576" s="1">
        <f ca="1">SUMIFS(INDIRECT($F$1&amp;$F576&amp;":"&amp;$F576),INDIRECT($F$1&amp;dbP!$D$2&amp;":"&amp;dbP!$D$2),"&gt;="&amp;AE$6,INDIRECT($F$1&amp;dbP!$D$2&amp;":"&amp;dbP!$D$2),"&lt;="&amp;A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F576" s="1">
        <f ca="1">SUMIFS(INDIRECT($F$1&amp;$F576&amp;":"&amp;$F576),INDIRECT($F$1&amp;dbP!$D$2&amp;":"&amp;dbP!$D$2),"&gt;="&amp;AF$6,INDIRECT($F$1&amp;dbP!$D$2&amp;":"&amp;dbP!$D$2),"&lt;="&amp;AF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G576" s="1">
        <f ca="1">SUMIFS(INDIRECT($F$1&amp;$F576&amp;":"&amp;$F576),INDIRECT($F$1&amp;dbP!$D$2&amp;":"&amp;dbP!$D$2),"&gt;="&amp;AG$6,INDIRECT($F$1&amp;dbP!$D$2&amp;":"&amp;dbP!$D$2),"&lt;="&amp;AG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H576" s="1">
        <f ca="1">SUMIFS(INDIRECT($F$1&amp;$F576&amp;":"&amp;$F576),INDIRECT($F$1&amp;dbP!$D$2&amp;":"&amp;dbP!$D$2),"&gt;="&amp;AH$6,INDIRECT($F$1&amp;dbP!$D$2&amp;":"&amp;dbP!$D$2),"&lt;="&amp;AH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I576" s="1">
        <f ca="1">SUMIFS(INDIRECT($F$1&amp;$F576&amp;":"&amp;$F576),INDIRECT($F$1&amp;dbP!$D$2&amp;":"&amp;dbP!$D$2),"&gt;="&amp;AI$6,INDIRECT($F$1&amp;dbP!$D$2&amp;":"&amp;dbP!$D$2),"&lt;="&amp;AI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J576" s="1">
        <f ca="1">SUMIFS(INDIRECT($F$1&amp;$F576&amp;":"&amp;$F576),INDIRECT($F$1&amp;dbP!$D$2&amp;":"&amp;dbP!$D$2),"&gt;="&amp;AJ$6,INDIRECT($F$1&amp;dbP!$D$2&amp;":"&amp;dbP!$D$2),"&lt;="&amp;AJ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K576" s="1">
        <f ca="1">SUMIFS(INDIRECT($F$1&amp;$F576&amp;":"&amp;$F576),INDIRECT($F$1&amp;dbP!$D$2&amp;":"&amp;dbP!$D$2),"&gt;="&amp;AK$6,INDIRECT($F$1&amp;dbP!$D$2&amp;":"&amp;dbP!$D$2),"&lt;="&amp;AK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L576" s="1">
        <f ca="1">SUMIFS(INDIRECT($F$1&amp;$F576&amp;":"&amp;$F576),INDIRECT($F$1&amp;dbP!$D$2&amp;":"&amp;dbP!$D$2),"&gt;="&amp;AL$6,INDIRECT($F$1&amp;dbP!$D$2&amp;":"&amp;dbP!$D$2),"&lt;="&amp;AL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M576" s="1">
        <f ca="1">SUMIFS(INDIRECT($F$1&amp;$F576&amp;":"&amp;$F576),INDIRECT($F$1&amp;dbP!$D$2&amp;":"&amp;dbP!$D$2),"&gt;="&amp;AM$6,INDIRECT($F$1&amp;dbP!$D$2&amp;":"&amp;dbP!$D$2),"&lt;="&amp;AM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N576" s="1">
        <f ca="1">SUMIFS(INDIRECT($F$1&amp;$F576&amp;":"&amp;$F576),INDIRECT($F$1&amp;dbP!$D$2&amp;":"&amp;dbP!$D$2),"&gt;="&amp;AN$6,INDIRECT($F$1&amp;dbP!$D$2&amp;":"&amp;dbP!$D$2),"&lt;="&amp;AN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O576" s="1">
        <f ca="1">SUMIFS(INDIRECT($F$1&amp;$F576&amp;":"&amp;$F576),INDIRECT($F$1&amp;dbP!$D$2&amp;":"&amp;dbP!$D$2),"&gt;="&amp;AO$6,INDIRECT($F$1&amp;dbP!$D$2&amp;":"&amp;dbP!$D$2),"&lt;="&amp;AO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P576" s="1">
        <f ca="1">SUMIFS(INDIRECT($F$1&amp;$F576&amp;":"&amp;$F576),INDIRECT($F$1&amp;dbP!$D$2&amp;":"&amp;dbP!$D$2),"&gt;="&amp;AP$6,INDIRECT($F$1&amp;dbP!$D$2&amp;":"&amp;dbP!$D$2),"&lt;="&amp;AP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Q576" s="1">
        <f ca="1">SUMIFS(INDIRECT($F$1&amp;$F576&amp;":"&amp;$F576),INDIRECT($F$1&amp;dbP!$D$2&amp;":"&amp;dbP!$D$2),"&gt;="&amp;AQ$6,INDIRECT($F$1&amp;dbP!$D$2&amp;":"&amp;dbP!$D$2),"&lt;="&amp;AQ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R576" s="1">
        <f ca="1">SUMIFS(INDIRECT($F$1&amp;$F576&amp;":"&amp;$F576),INDIRECT($F$1&amp;dbP!$D$2&amp;":"&amp;dbP!$D$2),"&gt;="&amp;AR$6,INDIRECT($F$1&amp;dbP!$D$2&amp;":"&amp;dbP!$D$2),"&lt;="&amp;AR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S576" s="1">
        <f ca="1">SUMIFS(INDIRECT($F$1&amp;$F576&amp;":"&amp;$F576),INDIRECT($F$1&amp;dbP!$D$2&amp;":"&amp;dbP!$D$2),"&gt;="&amp;AS$6,INDIRECT($F$1&amp;dbP!$D$2&amp;":"&amp;dbP!$D$2),"&lt;="&amp;AS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T576" s="1">
        <f ca="1">SUMIFS(INDIRECT($F$1&amp;$F576&amp;":"&amp;$F576),INDIRECT($F$1&amp;dbP!$D$2&amp;":"&amp;dbP!$D$2),"&gt;="&amp;AT$6,INDIRECT($F$1&amp;dbP!$D$2&amp;":"&amp;dbP!$D$2),"&lt;="&amp;AT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U576" s="1">
        <f ca="1">SUMIFS(INDIRECT($F$1&amp;$F576&amp;":"&amp;$F576),INDIRECT($F$1&amp;dbP!$D$2&amp;":"&amp;dbP!$D$2),"&gt;="&amp;AU$6,INDIRECT($F$1&amp;dbP!$D$2&amp;":"&amp;dbP!$D$2),"&lt;="&amp;AU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V576" s="1">
        <f ca="1">SUMIFS(INDIRECT($F$1&amp;$F576&amp;":"&amp;$F576),INDIRECT($F$1&amp;dbP!$D$2&amp;":"&amp;dbP!$D$2),"&gt;="&amp;AV$6,INDIRECT($F$1&amp;dbP!$D$2&amp;":"&amp;dbP!$D$2),"&lt;="&amp;A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W576" s="1">
        <f ca="1">SUMIFS(INDIRECT($F$1&amp;$F576&amp;":"&amp;$F576),INDIRECT($F$1&amp;dbP!$D$2&amp;":"&amp;dbP!$D$2),"&gt;="&amp;AW$6,INDIRECT($F$1&amp;dbP!$D$2&amp;":"&amp;dbP!$D$2),"&lt;="&amp;A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X576" s="1">
        <f ca="1">SUMIFS(INDIRECT($F$1&amp;$F576&amp;":"&amp;$F576),INDIRECT($F$1&amp;dbP!$D$2&amp;":"&amp;dbP!$D$2),"&gt;="&amp;AX$6,INDIRECT($F$1&amp;dbP!$D$2&amp;":"&amp;dbP!$D$2),"&lt;="&amp;A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Y576" s="1">
        <f ca="1">SUMIFS(INDIRECT($F$1&amp;$F576&amp;":"&amp;$F576),INDIRECT($F$1&amp;dbP!$D$2&amp;":"&amp;dbP!$D$2),"&gt;="&amp;AY$6,INDIRECT($F$1&amp;dbP!$D$2&amp;":"&amp;dbP!$D$2),"&lt;="&amp;A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Z576" s="1">
        <f ca="1">SUMIFS(INDIRECT($F$1&amp;$F576&amp;":"&amp;$F576),INDIRECT($F$1&amp;dbP!$D$2&amp;":"&amp;dbP!$D$2),"&gt;="&amp;AZ$6,INDIRECT($F$1&amp;dbP!$D$2&amp;":"&amp;dbP!$D$2),"&lt;="&amp;A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A576" s="1">
        <f ca="1">SUMIFS(INDIRECT($F$1&amp;$F576&amp;":"&amp;$F576),INDIRECT($F$1&amp;dbP!$D$2&amp;":"&amp;dbP!$D$2),"&gt;="&amp;BA$6,INDIRECT($F$1&amp;dbP!$D$2&amp;":"&amp;dbP!$D$2),"&lt;="&amp;B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B576" s="1">
        <f ca="1">SUMIFS(INDIRECT($F$1&amp;$F576&amp;":"&amp;$F576),INDIRECT($F$1&amp;dbP!$D$2&amp;":"&amp;dbP!$D$2),"&gt;="&amp;BB$6,INDIRECT($F$1&amp;dbP!$D$2&amp;":"&amp;dbP!$D$2),"&lt;="&amp;B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C576" s="1">
        <f ca="1">SUMIFS(INDIRECT($F$1&amp;$F576&amp;":"&amp;$F576),INDIRECT($F$1&amp;dbP!$D$2&amp;":"&amp;dbP!$D$2),"&gt;="&amp;BC$6,INDIRECT($F$1&amp;dbP!$D$2&amp;":"&amp;dbP!$D$2),"&lt;="&amp;B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D576" s="1">
        <f ca="1">SUMIFS(INDIRECT($F$1&amp;$F576&amp;":"&amp;$F576),INDIRECT($F$1&amp;dbP!$D$2&amp;":"&amp;dbP!$D$2),"&gt;="&amp;BD$6,INDIRECT($F$1&amp;dbP!$D$2&amp;":"&amp;dbP!$D$2),"&lt;="&amp;B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E576" s="1">
        <f ca="1">SUMIFS(INDIRECT($F$1&amp;$F576&amp;":"&amp;$F576),INDIRECT($F$1&amp;dbP!$D$2&amp;":"&amp;dbP!$D$2),"&gt;="&amp;BE$6,INDIRECT($F$1&amp;dbP!$D$2&amp;":"&amp;dbP!$D$2),"&lt;="&amp;B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</row>
    <row r="577" spans="2:57" x14ac:dyDescent="0.3">
      <c r="B577" s="1">
        <f>MAX(B$493:B576)+1</f>
        <v>90</v>
      </c>
      <c r="D577" s="1" t="str">
        <f ca="1">INDIRECT($B$1&amp;Items!AB$2&amp;$B577)</f>
        <v>PL(-)</v>
      </c>
      <c r="F577" s="1" t="str">
        <f ca="1">INDIRECT($B$1&amp;Items!X$2&amp;$B577)</f>
        <v>AA</v>
      </c>
      <c r="H577" s="13" t="str">
        <f ca="1">INDIRECT($B$1&amp;Items!U$2&amp;$B577)</f>
        <v>Операционные расходы</v>
      </c>
      <c r="I577" s="13" t="str">
        <f ca="1">IF(INDIRECT($B$1&amp;Items!V$2&amp;$B577)="",H577,INDIRECT($B$1&amp;Items!V$2&amp;$B577))</f>
        <v>Операционные расходы - блок-1</v>
      </c>
      <c r="J577" s="1" t="str">
        <f ca="1">IF(INDIRECT($B$1&amp;Items!W$2&amp;$B577)="",IF(H577&lt;&gt;I577,"  "&amp;I577,I577),"    "&amp;INDIRECT($B$1&amp;Items!W$2&amp;$B577))</f>
        <v xml:space="preserve">    Операционные расходы - 1-7</v>
      </c>
      <c r="S577" s="1">
        <f ca="1">SUM($U577:INDIRECT(ADDRESS(ROW(),SUMIFS($1:$1,$5:$5,MAX($5:$5)))))</f>
        <v>281759.89</v>
      </c>
      <c r="V577" s="1">
        <f ca="1">SUMIFS(INDIRECT($F$1&amp;$F577&amp;":"&amp;$F577),INDIRECT($F$1&amp;dbP!$D$2&amp;":"&amp;dbP!$D$2),"&gt;="&amp;V$6,INDIRECT($F$1&amp;dbP!$D$2&amp;":"&amp;dbP!$D$2),"&lt;="&amp;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W577" s="1">
        <f ca="1">SUMIFS(INDIRECT($F$1&amp;$F577&amp;":"&amp;$F577),INDIRECT($F$1&amp;dbP!$D$2&amp;":"&amp;dbP!$D$2),"&gt;="&amp;W$6,INDIRECT($F$1&amp;dbP!$D$2&amp;":"&amp;dbP!$D$2),"&lt;="&amp;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X577" s="1">
        <f ca="1">SUMIFS(INDIRECT($F$1&amp;$F577&amp;":"&amp;$F577),INDIRECT($F$1&amp;dbP!$D$2&amp;":"&amp;dbP!$D$2),"&gt;="&amp;X$6,INDIRECT($F$1&amp;dbP!$D$2&amp;":"&amp;dbP!$D$2),"&lt;="&amp;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281759.89</v>
      </c>
      <c r="Y577" s="1">
        <f ca="1">SUMIFS(INDIRECT($F$1&amp;$F577&amp;":"&amp;$F577),INDIRECT($F$1&amp;dbP!$D$2&amp;":"&amp;dbP!$D$2),"&gt;="&amp;Y$6,INDIRECT($F$1&amp;dbP!$D$2&amp;":"&amp;dbP!$D$2),"&lt;="&amp;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Z577" s="1">
        <f ca="1">SUMIFS(INDIRECT($F$1&amp;$F577&amp;":"&amp;$F577),INDIRECT($F$1&amp;dbP!$D$2&amp;":"&amp;dbP!$D$2),"&gt;="&amp;Z$6,INDIRECT($F$1&amp;dbP!$D$2&amp;":"&amp;dbP!$D$2),"&lt;="&amp;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A577" s="1">
        <f ca="1">SUMIFS(INDIRECT($F$1&amp;$F577&amp;":"&amp;$F577),INDIRECT($F$1&amp;dbP!$D$2&amp;":"&amp;dbP!$D$2),"&gt;="&amp;AA$6,INDIRECT($F$1&amp;dbP!$D$2&amp;":"&amp;dbP!$D$2),"&lt;="&amp;A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B577" s="1">
        <f ca="1">SUMIFS(INDIRECT($F$1&amp;$F577&amp;":"&amp;$F577),INDIRECT($F$1&amp;dbP!$D$2&amp;":"&amp;dbP!$D$2),"&gt;="&amp;AB$6,INDIRECT($F$1&amp;dbP!$D$2&amp;":"&amp;dbP!$D$2),"&lt;="&amp;A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C577" s="1">
        <f ca="1">SUMIFS(INDIRECT($F$1&amp;$F577&amp;":"&amp;$F577),INDIRECT($F$1&amp;dbP!$D$2&amp;":"&amp;dbP!$D$2),"&gt;="&amp;AC$6,INDIRECT($F$1&amp;dbP!$D$2&amp;":"&amp;dbP!$D$2),"&lt;="&amp;A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D577" s="1">
        <f ca="1">SUMIFS(INDIRECT($F$1&amp;$F577&amp;":"&amp;$F577),INDIRECT($F$1&amp;dbP!$D$2&amp;":"&amp;dbP!$D$2),"&gt;="&amp;AD$6,INDIRECT($F$1&amp;dbP!$D$2&amp;":"&amp;dbP!$D$2),"&lt;="&amp;A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E577" s="1">
        <f ca="1">SUMIFS(INDIRECT($F$1&amp;$F577&amp;":"&amp;$F577),INDIRECT($F$1&amp;dbP!$D$2&amp;":"&amp;dbP!$D$2),"&gt;="&amp;AE$6,INDIRECT($F$1&amp;dbP!$D$2&amp;":"&amp;dbP!$D$2),"&lt;="&amp;A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F577" s="1">
        <f ca="1">SUMIFS(INDIRECT($F$1&amp;$F577&amp;":"&amp;$F577),INDIRECT($F$1&amp;dbP!$D$2&amp;":"&amp;dbP!$D$2),"&gt;="&amp;AF$6,INDIRECT($F$1&amp;dbP!$D$2&amp;":"&amp;dbP!$D$2),"&lt;="&amp;AF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G577" s="1">
        <f ca="1">SUMIFS(INDIRECT($F$1&amp;$F577&amp;":"&amp;$F577),INDIRECT($F$1&amp;dbP!$D$2&amp;":"&amp;dbP!$D$2),"&gt;="&amp;AG$6,INDIRECT($F$1&amp;dbP!$D$2&amp;":"&amp;dbP!$D$2),"&lt;="&amp;AG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H577" s="1">
        <f ca="1">SUMIFS(INDIRECT($F$1&amp;$F577&amp;":"&amp;$F577),INDIRECT($F$1&amp;dbP!$D$2&amp;":"&amp;dbP!$D$2),"&gt;="&amp;AH$6,INDIRECT($F$1&amp;dbP!$D$2&amp;":"&amp;dbP!$D$2),"&lt;="&amp;AH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I577" s="1">
        <f ca="1">SUMIFS(INDIRECT($F$1&amp;$F577&amp;":"&amp;$F577),INDIRECT($F$1&amp;dbP!$D$2&amp;":"&amp;dbP!$D$2),"&gt;="&amp;AI$6,INDIRECT($F$1&amp;dbP!$D$2&amp;":"&amp;dbP!$D$2),"&lt;="&amp;AI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J577" s="1">
        <f ca="1">SUMIFS(INDIRECT($F$1&amp;$F577&amp;":"&amp;$F577),INDIRECT($F$1&amp;dbP!$D$2&amp;":"&amp;dbP!$D$2),"&gt;="&amp;AJ$6,INDIRECT($F$1&amp;dbP!$D$2&amp;":"&amp;dbP!$D$2),"&lt;="&amp;AJ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K577" s="1">
        <f ca="1">SUMIFS(INDIRECT($F$1&amp;$F577&amp;":"&amp;$F577),INDIRECT($F$1&amp;dbP!$D$2&amp;":"&amp;dbP!$D$2),"&gt;="&amp;AK$6,INDIRECT($F$1&amp;dbP!$D$2&amp;":"&amp;dbP!$D$2),"&lt;="&amp;AK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L577" s="1">
        <f ca="1">SUMIFS(INDIRECT($F$1&amp;$F577&amp;":"&amp;$F577),INDIRECT($F$1&amp;dbP!$D$2&amp;":"&amp;dbP!$D$2),"&gt;="&amp;AL$6,INDIRECT($F$1&amp;dbP!$D$2&amp;":"&amp;dbP!$D$2),"&lt;="&amp;AL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M577" s="1">
        <f ca="1">SUMIFS(INDIRECT($F$1&amp;$F577&amp;":"&amp;$F577),INDIRECT($F$1&amp;dbP!$D$2&amp;":"&amp;dbP!$D$2),"&gt;="&amp;AM$6,INDIRECT($F$1&amp;dbP!$D$2&amp;":"&amp;dbP!$D$2),"&lt;="&amp;AM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N577" s="1">
        <f ca="1">SUMIFS(INDIRECT($F$1&amp;$F577&amp;":"&amp;$F577),INDIRECT($F$1&amp;dbP!$D$2&amp;":"&amp;dbP!$D$2),"&gt;="&amp;AN$6,INDIRECT($F$1&amp;dbP!$D$2&amp;":"&amp;dbP!$D$2),"&lt;="&amp;AN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O577" s="1">
        <f ca="1">SUMIFS(INDIRECT($F$1&amp;$F577&amp;":"&amp;$F577),INDIRECT($F$1&amp;dbP!$D$2&amp;":"&amp;dbP!$D$2),"&gt;="&amp;AO$6,INDIRECT($F$1&amp;dbP!$D$2&amp;":"&amp;dbP!$D$2),"&lt;="&amp;AO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P577" s="1">
        <f ca="1">SUMIFS(INDIRECT($F$1&amp;$F577&amp;":"&amp;$F577),INDIRECT($F$1&amp;dbP!$D$2&amp;":"&amp;dbP!$D$2),"&gt;="&amp;AP$6,INDIRECT($F$1&amp;dbP!$D$2&amp;":"&amp;dbP!$D$2),"&lt;="&amp;AP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Q577" s="1">
        <f ca="1">SUMIFS(INDIRECT($F$1&amp;$F577&amp;":"&amp;$F577),INDIRECT($F$1&amp;dbP!$D$2&amp;":"&amp;dbP!$D$2),"&gt;="&amp;AQ$6,INDIRECT($F$1&amp;dbP!$D$2&amp;":"&amp;dbP!$D$2),"&lt;="&amp;AQ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R577" s="1">
        <f ca="1">SUMIFS(INDIRECT($F$1&amp;$F577&amp;":"&amp;$F577),INDIRECT($F$1&amp;dbP!$D$2&amp;":"&amp;dbP!$D$2),"&gt;="&amp;AR$6,INDIRECT($F$1&amp;dbP!$D$2&amp;":"&amp;dbP!$D$2),"&lt;="&amp;AR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S577" s="1">
        <f ca="1">SUMIFS(INDIRECT($F$1&amp;$F577&amp;":"&amp;$F577),INDIRECT($F$1&amp;dbP!$D$2&amp;":"&amp;dbP!$D$2),"&gt;="&amp;AS$6,INDIRECT($F$1&amp;dbP!$D$2&amp;":"&amp;dbP!$D$2),"&lt;="&amp;AS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T577" s="1">
        <f ca="1">SUMIFS(INDIRECT($F$1&amp;$F577&amp;":"&amp;$F577),INDIRECT($F$1&amp;dbP!$D$2&amp;":"&amp;dbP!$D$2),"&gt;="&amp;AT$6,INDIRECT($F$1&amp;dbP!$D$2&amp;":"&amp;dbP!$D$2),"&lt;="&amp;AT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U577" s="1">
        <f ca="1">SUMIFS(INDIRECT($F$1&amp;$F577&amp;":"&amp;$F577),INDIRECT($F$1&amp;dbP!$D$2&amp;":"&amp;dbP!$D$2),"&gt;="&amp;AU$6,INDIRECT($F$1&amp;dbP!$D$2&amp;":"&amp;dbP!$D$2),"&lt;="&amp;AU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V577" s="1">
        <f ca="1">SUMIFS(INDIRECT($F$1&amp;$F577&amp;":"&amp;$F577),INDIRECT($F$1&amp;dbP!$D$2&amp;":"&amp;dbP!$D$2),"&gt;="&amp;AV$6,INDIRECT($F$1&amp;dbP!$D$2&amp;":"&amp;dbP!$D$2),"&lt;="&amp;A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W577" s="1">
        <f ca="1">SUMIFS(INDIRECT($F$1&amp;$F577&amp;":"&amp;$F577),INDIRECT($F$1&amp;dbP!$D$2&amp;":"&amp;dbP!$D$2),"&gt;="&amp;AW$6,INDIRECT($F$1&amp;dbP!$D$2&amp;":"&amp;dbP!$D$2),"&lt;="&amp;A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X577" s="1">
        <f ca="1">SUMIFS(INDIRECT($F$1&amp;$F577&amp;":"&amp;$F577),INDIRECT($F$1&amp;dbP!$D$2&amp;":"&amp;dbP!$D$2),"&gt;="&amp;AX$6,INDIRECT($F$1&amp;dbP!$D$2&amp;":"&amp;dbP!$D$2),"&lt;="&amp;A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Y577" s="1">
        <f ca="1">SUMIFS(INDIRECT($F$1&amp;$F577&amp;":"&amp;$F577),INDIRECT($F$1&amp;dbP!$D$2&amp;":"&amp;dbP!$D$2),"&gt;="&amp;AY$6,INDIRECT($F$1&amp;dbP!$D$2&amp;":"&amp;dbP!$D$2),"&lt;="&amp;A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Z577" s="1">
        <f ca="1">SUMIFS(INDIRECT($F$1&amp;$F577&amp;":"&amp;$F577),INDIRECT($F$1&amp;dbP!$D$2&amp;":"&amp;dbP!$D$2),"&gt;="&amp;AZ$6,INDIRECT($F$1&amp;dbP!$D$2&amp;":"&amp;dbP!$D$2),"&lt;="&amp;A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A577" s="1">
        <f ca="1">SUMIFS(INDIRECT($F$1&amp;$F577&amp;":"&amp;$F577),INDIRECT($F$1&amp;dbP!$D$2&amp;":"&amp;dbP!$D$2),"&gt;="&amp;BA$6,INDIRECT($F$1&amp;dbP!$D$2&amp;":"&amp;dbP!$D$2),"&lt;="&amp;B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B577" s="1">
        <f ca="1">SUMIFS(INDIRECT($F$1&amp;$F577&amp;":"&amp;$F577),INDIRECT($F$1&amp;dbP!$D$2&amp;":"&amp;dbP!$D$2),"&gt;="&amp;BB$6,INDIRECT($F$1&amp;dbP!$D$2&amp;":"&amp;dbP!$D$2),"&lt;="&amp;B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C577" s="1">
        <f ca="1">SUMIFS(INDIRECT($F$1&amp;$F577&amp;":"&amp;$F577),INDIRECT($F$1&amp;dbP!$D$2&amp;":"&amp;dbP!$D$2),"&gt;="&amp;BC$6,INDIRECT($F$1&amp;dbP!$D$2&amp;":"&amp;dbP!$D$2),"&lt;="&amp;B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D577" s="1">
        <f ca="1">SUMIFS(INDIRECT($F$1&amp;$F577&amp;":"&amp;$F577),INDIRECT($F$1&amp;dbP!$D$2&amp;":"&amp;dbP!$D$2),"&gt;="&amp;BD$6,INDIRECT($F$1&amp;dbP!$D$2&amp;":"&amp;dbP!$D$2),"&lt;="&amp;B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E577" s="1">
        <f ca="1">SUMIFS(INDIRECT($F$1&amp;$F577&amp;":"&amp;$F577),INDIRECT($F$1&amp;dbP!$D$2&amp;":"&amp;dbP!$D$2),"&gt;="&amp;BE$6,INDIRECT($F$1&amp;dbP!$D$2&amp;":"&amp;dbP!$D$2),"&lt;="&amp;B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</row>
    <row r="578" spans="2:57" x14ac:dyDescent="0.3">
      <c r="B578" s="1">
        <f>MAX(B$493:B577)+1</f>
        <v>91</v>
      </c>
      <c r="D578" s="1" t="str">
        <f ca="1">INDIRECT($B$1&amp;Items!AB$2&amp;$B578)</f>
        <v>PL(-)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 - блок-1</v>
      </c>
      <c r="J578" s="1" t="str">
        <f ca="1">IF(INDIRECT($B$1&amp;Items!W$2&amp;$B578)="",IF(H578&lt;&gt;I578,"  "&amp;I578,I578),"    "&amp;INDIRECT($B$1&amp;Items!W$2&amp;$B578))</f>
        <v xml:space="preserve">    Операционные расходы - 1-8</v>
      </c>
      <c r="S578" s="1">
        <f ca="1">SUM($U578:INDIRECT(ADDRESS(ROW(),SUMIFS($1:$1,$5:$5,MAX($5:$5)))))</f>
        <v>193679.29830000002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193679.29830000002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2:57" x14ac:dyDescent="0.3">
      <c r="B579" s="1">
        <f>MAX(B$493:B578)+1</f>
        <v>92</v>
      </c>
      <c r="D579" s="1" t="str">
        <f ca="1">INDIRECT($B$1&amp;Items!AB$2&amp;$B579)</f>
        <v>PL(-)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блок-1</v>
      </c>
      <c r="J579" s="1" t="str">
        <f ca="1">IF(INDIRECT($B$1&amp;Items!W$2&amp;$B579)="",IF(H579&lt;&gt;I579,"  "&amp;I579,I579),"    "&amp;INDIRECT($B$1&amp;Items!W$2&amp;$B579))</f>
        <v xml:space="preserve">    Операционные расходы - 1-9</v>
      </c>
      <c r="S579" s="1">
        <f ca="1">SUM($U579:INDIRECT(ADDRESS(ROW(),SUMIFS($1:$1,$5:$5,MAX($5:$5)))))</f>
        <v>131079.601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131079.601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2:57" x14ac:dyDescent="0.3">
      <c r="B580" s="1">
        <f>MAX(B$493:B579)+1</f>
        <v>93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блок-1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- 1-10</v>
      </c>
      <c r="S580" s="1">
        <f ca="1">SUM($U580:INDIRECT(ADDRESS(ROW(),SUMIFS($1:$1,$5:$5,MAX($5:$5)))))</f>
        <v>60952.014465000007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60952.014465000007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2:57" x14ac:dyDescent="0.3">
      <c r="B581" s="1">
        <f>MAX(B$493:B580)+1</f>
        <v>94</v>
      </c>
      <c r="D581" s="1" t="str">
        <f ca="1">INDIRECT($B$1&amp;Items!AB$2&amp;$B581)</f>
        <v>PL(-)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блок-1</v>
      </c>
      <c r="J581" s="1" t="str">
        <f ca="1">IF(INDIRECT($B$1&amp;Items!W$2&amp;$B581)="",IF(H581&lt;&gt;I581,"  "&amp;I581,I581),"    "&amp;INDIRECT($B$1&amp;Items!W$2&amp;$B581))</f>
        <v xml:space="preserve">    Операционные расходы - 1-11</v>
      </c>
      <c r="S581" s="1">
        <f ca="1">SUM($U581:INDIRECT(ADDRESS(ROW(),SUMIFS($1:$1,$5:$5,MAX($5:$5)))))</f>
        <v>322586.89806100004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322586.89806100004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2:57" x14ac:dyDescent="0.3">
      <c r="B582" s="1">
        <f>MAX(B$493:B581)+1</f>
        <v>95</v>
      </c>
      <c r="D582" s="1">
        <f ca="1">INDIRECT($B$1&amp;Items!AB$2&amp;$B582)</f>
        <v>0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блок-2</v>
      </c>
      <c r="J582" s="1" t="str">
        <f ca="1">IF(INDIRECT($B$1&amp;Items!W$2&amp;$B582)="",IF(H582&lt;&gt;I582,"  "&amp;I582,I582),"    "&amp;INDIRECT($B$1&amp;Items!W$2&amp;$B582))</f>
        <v xml:space="preserve">  Операционные расходы - блок-2</v>
      </c>
      <c r="S582" s="1">
        <f ca="1">SUM($U582:INDIRECT(ADDRESS(ROW(),SUMIFS($1:$1,$5:$5,MAX($5:$5)))))</f>
        <v>1536173.6558010001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370081.81517100002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322739.35063000006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282730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560622.49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2:57" x14ac:dyDescent="0.3">
      <c r="B583" s="1">
        <f>MAX(B$493:B582)+1</f>
        <v>96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блок-2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- 2-1</v>
      </c>
      <c r="S583" s="1">
        <f ca="1">SUM($U583:INDIRECT(ADDRESS(ROW(),SUMIFS($1:$1,$5:$5,MAX($5:$5)))))</f>
        <v>153000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153000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2:57" x14ac:dyDescent="0.3">
      <c r="B584" s="1">
        <f>MAX(B$493:B583)+1</f>
        <v>97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блок-2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- 2-2</v>
      </c>
      <c r="S584" s="1">
        <f ca="1">SUM($U584:INDIRECT(ADDRESS(ROW(),SUMIFS($1:$1,$5:$5,MAX($5:$5)))))</f>
        <v>88000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88000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2:57" x14ac:dyDescent="0.3">
      <c r="B585" s="1">
        <f>MAX(B$493:B584)+1</f>
        <v>98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блок-2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- 2-3</v>
      </c>
      <c r="S585" s="1">
        <f ca="1">SUM($U585:INDIRECT(ADDRESS(ROW(),SUMIFS($1:$1,$5:$5,MAX($5:$5)))))</f>
        <v>41730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41730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2:57" x14ac:dyDescent="0.3">
      <c r="B586" s="1">
        <f>MAX(B$493:B585)+1</f>
        <v>99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блок-2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- 2-4</v>
      </c>
      <c r="S586" s="1">
        <f ca="1">SUM($U586:INDIRECT(ADDRESS(ROW(),SUMIFS($1:$1,$5:$5,MAX($5:$5)))))</f>
        <v>281513.79000000004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281513.79000000004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2:57" x14ac:dyDescent="0.3">
      <c r="B587" s="1">
        <f>MAX(B$493:B586)+1</f>
        <v>100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блок-2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- 2-5</v>
      </c>
      <c r="S587" s="1">
        <f ca="1">SUM($U587:INDIRECT(ADDRESS(ROW(),SUMIFS($1:$1,$5:$5,MAX($5:$5)))))</f>
        <v>177633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177633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2:57" x14ac:dyDescent="0.3">
      <c r="B588" s="1">
        <f>MAX(B$493:B587)+1</f>
        <v>101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блок-2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- 2-6</v>
      </c>
      <c r="S588" s="1">
        <f ca="1">SUM($U588:INDIRECT(ADDRESS(ROW(),SUMIFS($1:$1,$5:$5,MAX($5:$5)))))</f>
        <v>101475.70000000001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101475.70000000001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2:57" x14ac:dyDescent="0.3">
      <c r="B589" s="1">
        <f>MAX(B$493:B588)+1</f>
        <v>102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блок-2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- 2-7</v>
      </c>
      <c r="S589" s="1">
        <f ca="1">SUM($U589:INDIRECT(ADDRESS(ROW(),SUMIFS($1:$1,$5:$5,MAX($5:$5)))))</f>
        <v>47776.677000000003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47776.677000000003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2:57" x14ac:dyDescent="0.3">
      <c r="B590" s="1">
        <f>MAX(B$493:B589)+1</f>
        <v>103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блок-2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- 2-8</v>
      </c>
      <c r="S590" s="1">
        <f ca="1">SUM($U590:INDIRECT(ADDRESS(ROW(),SUMIFS($1:$1,$5:$5,MAX($5:$5)))))</f>
        <v>322305.138171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322305.138171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2:57" x14ac:dyDescent="0.3">
      <c r="B591" s="1">
        <f>MAX(B$493:B590)+1</f>
        <v>104</v>
      </c>
      <c r="D591" s="1" t="str">
        <f ca="1">INDIRECT($B$1&amp;Items!AB$2&amp;$B591)</f>
        <v>PL(-)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блок-2</v>
      </c>
      <c r="J591" s="1" t="str">
        <f ca="1">IF(INDIRECT($B$1&amp;Items!W$2&amp;$B591)="",IF(H591&lt;&gt;I591,"  "&amp;I591,I591),"    "&amp;INDIRECT($B$1&amp;Items!W$2&amp;$B591))</f>
        <v xml:space="preserve">    Операционные расходы - 2-9</v>
      </c>
      <c r="S591" s="1">
        <f ca="1">SUM($U591:INDIRECT(ADDRESS(ROW(),SUMIFS($1:$1,$5:$5,MAX($5:$5)))))</f>
        <v>205835.32170000003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205835.32170000003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2:57" x14ac:dyDescent="0.3">
      <c r="B592" s="1">
        <f>MAX(B$493:B591)+1</f>
        <v>105</v>
      </c>
      <c r="D592" s="1" t="str">
        <f ca="1">INDIRECT($B$1&amp;Items!AB$2&amp;$B592)</f>
        <v>PL(-)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блок-2</v>
      </c>
      <c r="J592" s="1" t="str">
        <f ca="1">IF(INDIRECT($B$1&amp;Items!W$2&amp;$B592)="",IF(H592&lt;&gt;I592,"  "&amp;I592,I592),"    "&amp;INDIRECT($B$1&amp;Items!W$2&amp;$B592))</f>
        <v xml:space="preserve">    Операционные расходы - 2-10</v>
      </c>
      <c r="S592" s="1">
        <f ca="1">SUM($U592:INDIRECT(ADDRESS(ROW(),SUMIFS($1:$1,$5:$5,MAX($5:$5)))))</f>
        <v>116904.02893000001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116904.02893000001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2:57" x14ac:dyDescent="0.3">
      <c r="B593" s="1">
        <f>MAX(B$493:B592)+1</f>
        <v>106</v>
      </c>
      <c r="D593" s="1">
        <f ca="1">INDIRECT($B$1&amp;Items!AB$2&amp;$B593)</f>
        <v>0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блок-3</v>
      </c>
      <c r="J593" s="1" t="str">
        <f ca="1">IF(INDIRECT($B$1&amp;Items!W$2&amp;$B593)="",IF(H593&lt;&gt;I593,"  "&amp;I593,I593),"    "&amp;INDIRECT($B$1&amp;Items!W$2&amp;$B593))</f>
        <v xml:space="preserve">  Операционные расходы - блок-3</v>
      </c>
      <c r="S593" s="1">
        <f ca="1">SUM($U593:INDIRECT(ADDRESS(ROW(),SUMIFS($1:$1,$5:$5,MAX($5:$5)))))</f>
        <v>2313901.2817222001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220662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311675.26449730003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465670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498845.84700000001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487739.28604929999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329308.88417560002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2:57" x14ac:dyDescent="0.3">
      <c r="B594" s="1">
        <f>MAX(B$493:B593)+1</f>
        <v>107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блок-3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- 3-1</v>
      </c>
      <c r="S594" s="1">
        <f ca="1">SUM($U594:INDIRECT(ADDRESS(ROW(),SUMIFS($1:$1,$5:$5,MAX($5:$5)))))</f>
        <v>54699.51749730001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54699.51749730001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2:57" x14ac:dyDescent="0.3">
      <c r="B595" s="1">
        <f>MAX(B$493:B594)+1</f>
        <v>108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блок-3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- 3-2</v>
      </c>
      <c r="S595" s="1">
        <f ca="1">SUM($U595:INDIRECT(ADDRESS(ROW(),SUMIFS($1:$1,$5:$5,MAX($5:$5)))))</f>
        <v>254610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254610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2:57" x14ac:dyDescent="0.3">
      <c r="B596" s="1">
        <f>MAX(B$493:B595)+1</f>
        <v>109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блок-3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- 3-3</v>
      </c>
      <c r="S596" s="1">
        <f ca="1">SUM($U596:INDIRECT(ADDRESS(ROW(),SUMIFS($1:$1,$5:$5,MAX($5:$5)))))</f>
        <v>132600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132600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2:57" x14ac:dyDescent="0.3">
      <c r="B597" s="1">
        <f>MAX(B$493:B596)+1</f>
        <v>110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блок-3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- 3-4</v>
      </c>
      <c r="S597" s="1">
        <f ca="1">SUM($U597:INDIRECT(ADDRESS(ROW(),SUMIFS($1:$1,$5:$5,MAX($5:$5)))))</f>
        <v>78460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78460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2:57" x14ac:dyDescent="0.3">
      <c r="B598" s="1">
        <f>MAX(B$493:B597)+1</f>
        <v>111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блок-3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- 3-5</v>
      </c>
      <c r="S598" s="1">
        <f ca="1">SUM($U598:INDIRECT(ADDRESS(ROW(),SUMIFS($1:$1,$5:$5,MAX($5:$5)))))</f>
        <v>47734.947000000007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47734.947000000007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2:57" x14ac:dyDescent="0.3">
      <c r="B599" s="1">
        <f>MAX(B$493:B598)+1</f>
        <v>112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блок-3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- 3-6</v>
      </c>
      <c r="S599" s="1">
        <f ca="1">SUM($U599:INDIRECT(ADDRESS(ROW(),SUMIFS($1:$1,$5:$5,MAX($5:$5)))))</f>
        <v>295602.21000000002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295602.21000000002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2:57" x14ac:dyDescent="0.3">
      <c r="B600" s="1">
        <f>MAX(B$493:B599)+1</f>
        <v>113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блок-3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- 3-7</v>
      </c>
      <c r="S600" s="1">
        <f ca="1">SUM($U600:INDIRECT(ADDRESS(ROW(),SUMIFS($1:$1,$5:$5,MAX($5:$5)))))</f>
        <v>155508.69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155508.69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2:57" x14ac:dyDescent="0.3">
      <c r="B601" s="1">
        <f>MAX(B$493:B600)+1</f>
        <v>114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блок-3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- 3-8</v>
      </c>
      <c r="S601" s="1">
        <f ca="1">SUM($U601:INDIRECT(ADDRESS(ROW(),SUMIFS($1:$1,$5:$5,MAX($5:$5)))))</f>
        <v>90553.354000000007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90553.354000000007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2:57" x14ac:dyDescent="0.3">
      <c r="B602" s="1">
        <f>MAX(B$493:B601)+1</f>
        <v>115</v>
      </c>
      <c r="D602" s="1" t="str">
        <f ca="1">INDIRECT($B$1&amp;Items!AB$2&amp;$B602)</f>
        <v>PL(-)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блок-3</v>
      </c>
      <c r="J602" s="1" t="str">
        <f ca="1">IF(INDIRECT($B$1&amp;Items!W$2&amp;$B602)="",IF(H602&lt;&gt;I602,"  "&amp;I602,I602),"    "&amp;INDIRECT($B$1&amp;Items!W$2&amp;$B602))</f>
        <v xml:space="preserve">    Операционные расходы - 3-9</v>
      </c>
      <c r="S602" s="1">
        <f ca="1">SUM($U602:INDIRECT(ADDRESS(ROW(),SUMIFS($1:$1,$5:$5,MAX($5:$5)))))</f>
        <v>54651.740820300001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54651.740820300001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2:57" x14ac:dyDescent="0.3">
      <c r="B603" s="1">
        <f>MAX(B$493:B602)+1</f>
        <v>116</v>
      </c>
      <c r="D603" s="1" t="str">
        <f ca="1">INDIRECT($B$1&amp;Items!AB$2&amp;$B603)</f>
        <v>PL(-)</v>
      </c>
      <c r="F603" s="1" t="str">
        <f ca="1">INDIRECT($B$1&amp;Items!X$2&amp;$B603)</f>
        <v>AA</v>
      </c>
      <c r="H603" s="13" t="str">
        <f ca="1">INDIRECT($B$1&amp;Items!U$2&amp;$B603)</f>
        <v>Операционные расходы</v>
      </c>
      <c r="I603" s="13" t="str">
        <f ca="1">IF(INDIRECT($B$1&amp;Items!V$2&amp;$B603)="",H603,INDIRECT($B$1&amp;Items!V$2&amp;$B603))</f>
        <v>Операционные расходы - блок-3</v>
      </c>
      <c r="J603" s="1" t="str">
        <f ca="1">IF(INDIRECT($B$1&amp;Items!W$2&amp;$B603)="",IF(H603&lt;&gt;I603,"  "&amp;I603,I603),"    "&amp;INDIRECT($B$1&amp;Items!W$2&amp;$B603))</f>
        <v xml:space="preserve">    Операционные расходы - 3-10</v>
      </c>
      <c r="S603" s="1">
        <f ca="1">SUM($U603:INDIRECT(ADDRESS(ROW(),SUMIFS($1:$1,$5:$5,MAX($5:$5)))))</f>
        <v>342534.19122899999</v>
      </c>
      <c r="V603" s="1">
        <f ca="1">SUMIFS(INDIRECT($F$1&amp;$F603&amp;":"&amp;$F603),INDIRECT($F$1&amp;dbP!$D$2&amp;":"&amp;dbP!$D$2),"&gt;="&amp;V$6,INDIRECT($F$1&amp;dbP!$D$2&amp;":"&amp;dbP!$D$2),"&lt;="&amp;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W603" s="1">
        <f ca="1">SUMIFS(INDIRECT($F$1&amp;$F603&amp;":"&amp;$F603),INDIRECT($F$1&amp;dbP!$D$2&amp;":"&amp;dbP!$D$2),"&gt;="&amp;W$6,INDIRECT($F$1&amp;dbP!$D$2&amp;":"&amp;dbP!$D$2),"&lt;="&amp;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X603" s="1">
        <f ca="1">SUMIFS(INDIRECT($F$1&amp;$F603&amp;":"&amp;$F603),INDIRECT($F$1&amp;dbP!$D$2&amp;":"&amp;dbP!$D$2),"&gt;="&amp;X$6,INDIRECT($F$1&amp;dbP!$D$2&amp;":"&amp;dbP!$D$2),"&lt;="&amp;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Y603" s="1">
        <f ca="1">SUMIFS(INDIRECT($F$1&amp;$F603&amp;":"&amp;$F603),INDIRECT($F$1&amp;dbP!$D$2&amp;":"&amp;dbP!$D$2),"&gt;="&amp;Y$6,INDIRECT($F$1&amp;dbP!$D$2&amp;":"&amp;dbP!$D$2),"&lt;="&amp;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Z603" s="1">
        <f ca="1">SUMIFS(INDIRECT($F$1&amp;$F603&amp;":"&amp;$F603),INDIRECT($F$1&amp;dbP!$D$2&amp;":"&amp;dbP!$D$2),"&gt;="&amp;Z$6,INDIRECT($F$1&amp;dbP!$D$2&amp;":"&amp;dbP!$D$2),"&lt;="&amp;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342534.19122899999</v>
      </c>
      <c r="AA603" s="1">
        <f ca="1">SUMIFS(INDIRECT($F$1&amp;$F603&amp;":"&amp;$F603),INDIRECT($F$1&amp;dbP!$D$2&amp;":"&amp;dbP!$D$2),"&gt;="&amp;AA$6,INDIRECT($F$1&amp;dbP!$D$2&amp;":"&amp;dbP!$D$2),"&lt;="&amp;A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B603" s="1">
        <f ca="1">SUMIFS(INDIRECT($F$1&amp;$F603&amp;":"&amp;$F603),INDIRECT($F$1&amp;dbP!$D$2&amp;":"&amp;dbP!$D$2),"&gt;="&amp;AB$6,INDIRECT($F$1&amp;dbP!$D$2&amp;":"&amp;dbP!$D$2),"&lt;="&amp;A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C603" s="1">
        <f ca="1">SUMIFS(INDIRECT($F$1&amp;$F603&amp;":"&amp;$F603),INDIRECT($F$1&amp;dbP!$D$2&amp;":"&amp;dbP!$D$2),"&gt;="&amp;AC$6,INDIRECT($F$1&amp;dbP!$D$2&amp;":"&amp;dbP!$D$2),"&lt;="&amp;A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D603" s="1">
        <f ca="1">SUMIFS(INDIRECT($F$1&amp;$F603&amp;":"&amp;$F603),INDIRECT($F$1&amp;dbP!$D$2&amp;":"&amp;dbP!$D$2),"&gt;="&amp;AD$6,INDIRECT($F$1&amp;dbP!$D$2&amp;":"&amp;dbP!$D$2),"&lt;="&amp;A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E603" s="1">
        <f ca="1">SUMIFS(INDIRECT($F$1&amp;$F603&amp;":"&amp;$F603),INDIRECT($F$1&amp;dbP!$D$2&amp;":"&amp;dbP!$D$2),"&gt;="&amp;AE$6,INDIRECT($F$1&amp;dbP!$D$2&amp;":"&amp;dbP!$D$2),"&lt;="&amp;A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F603" s="1">
        <f ca="1">SUMIFS(INDIRECT($F$1&amp;$F603&amp;":"&amp;$F603),INDIRECT($F$1&amp;dbP!$D$2&amp;":"&amp;dbP!$D$2),"&gt;="&amp;AF$6,INDIRECT($F$1&amp;dbP!$D$2&amp;":"&amp;dbP!$D$2),"&lt;="&amp;AF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G603" s="1">
        <f ca="1">SUMIFS(INDIRECT($F$1&amp;$F603&amp;":"&amp;$F603),INDIRECT($F$1&amp;dbP!$D$2&amp;":"&amp;dbP!$D$2),"&gt;="&amp;AG$6,INDIRECT($F$1&amp;dbP!$D$2&amp;":"&amp;dbP!$D$2),"&lt;="&amp;AG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H603" s="1">
        <f ca="1">SUMIFS(INDIRECT($F$1&amp;$F603&amp;":"&amp;$F603),INDIRECT($F$1&amp;dbP!$D$2&amp;":"&amp;dbP!$D$2),"&gt;="&amp;AH$6,INDIRECT($F$1&amp;dbP!$D$2&amp;":"&amp;dbP!$D$2),"&lt;="&amp;AH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I603" s="1">
        <f ca="1">SUMIFS(INDIRECT($F$1&amp;$F603&amp;":"&amp;$F603),INDIRECT($F$1&amp;dbP!$D$2&amp;":"&amp;dbP!$D$2),"&gt;="&amp;AI$6,INDIRECT($F$1&amp;dbP!$D$2&amp;":"&amp;dbP!$D$2),"&lt;="&amp;AI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J603" s="1">
        <f ca="1">SUMIFS(INDIRECT($F$1&amp;$F603&amp;":"&amp;$F603),INDIRECT($F$1&amp;dbP!$D$2&amp;":"&amp;dbP!$D$2),"&gt;="&amp;AJ$6,INDIRECT($F$1&amp;dbP!$D$2&amp;":"&amp;dbP!$D$2),"&lt;="&amp;AJ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K603" s="1">
        <f ca="1">SUMIFS(INDIRECT($F$1&amp;$F603&amp;":"&amp;$F603),INDIRECT($F$1&amp;dbP!$D$2&amp;":"&amp;dbP!$D$2),"&gt;="&amp;AK$6,INDIRECT($F$1&amp;dbP!$D$2&amp;":"&amp;dbP!$D$2),"&lt;="&amp;AK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L603" s="1">
        <f ca="1">SUMIFS(INDIRECT($F$1&amp;$F603&amp;":"&amp;$F603),INDIRECT($F$1&amp;dbP!$D$2&amp;":"&amp;dbP!$D$2),"&gt;="&amp;AL$6,INDIRECT($F$1&amp;dbP!$D$2&amp;":"&amp;dbP!$D$2),"&lt;="&amp;AL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M603" s="1">
        <f ca="1">SUMIFS(INDIRECT($F$1&amp;$F603&amp;":"&amp;$F603),INDIRECT($F$1&amp;dbP!$D$2&amp;":"&amp;dbP!$D$2),"&gt;="&amp;AM$6,INDIRECT($F$1&amp;dbP!$D$2&amp;":"&amp;dbP!$D$2),"&lt;="&amp;AM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N603" s="1">
        <f ca="1">SUMIFS(INDIRECT($F$1&amp;$F603&amp;":"&amp;$F603),INDIRECT($F$1&amp;dbP!$D$2&amp;":"&amp;dbP!$D$2),"&gt;="&amp;AN$6,INDIRECT($F$1&amp;dbP!$D$2&amp;":"&amp;dbP!$D$2),"&lt;="&amp;AN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O603" s="1">
        <f ca="1">SUMIFS(INDIRECT($F$1&amp;$F603&amp;":"&amp;$F603),INDIRECT($F$1&amp;dbP!$D$2&amp;":"&amp;dbP!$D$2),"&gt;="&amp;AO$6,INDIRECT($F$1&amp;dbP!$D$2&amp;":"&amp;dbP!$D$2),"&lt;="&amp;AO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P603" s="1">
        <f ca="1">SUMIFS(INDIRECT($F$1&amp;$F603&amp;":"&amp;$F603),INDIRECT($F$1&amp;dbP!$D$2&amp;":"&amp;dbP!$D$2),"&gt;="&amp;AP$6,INDIRECT($F$1&amp;dbP!$D$2&amp;":"&amp;dbP!$D$2),"&lt;="&amp;AP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Q603" s="1">
        <f ca="1">SUMIFS(INDIRECT($F$1&amp;$F603&amp;":"&amp;$F603),INDIRECT($F$1&amp;dbP!$D$2&amp;":"&amp;dbP!$D$2),"&gt;="&amp;AQ$6,INDIRECT($F$1&amp;dbP!$D$2&amp;":"&amp;dbP!$D$2),"&lt;="&amp;AQ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R603" s="1">
        <f ca="1">SUMIFS(INDIRECT($F$1&amp;$F603&amp;":"&amp;$F603),INDIRECT($F$1&amp;dbP!$D$2&amp;":"&amp;dbP!$D$2),"&gt;="&amp;AR$6,INDIRECT($F$1&amp;dbP!$D$2&amp;":"&amp;dbP!$D$2),"&lt;="&amp;AR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S603" s="1">
        <f ca="1">SUMIFS(INDIRECT($F$1&amp;$F603&amp;":"&amp;$F603),INDIRECT($F$1&amp;dbP!$D$2&amp;":"&amp;dbP!$D$2),"&gt;="&amp;AS$6,INDIRECT($F$1&amp;dbP!$D$2&amp;":"&amp;dbP!$D$2),"&lt;="&amp;AS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T603" s="1">
        <f ca="1">SUMIFS(INDIRECT($F$1&amp;$F603&amp;":"&amp;$F603),INDIRECT($F$1&amp;dbP!$D$2&amp;":"&amp;dbP!$D$2),"&gt;="&amp;AT$6,INDIRECT($F$1&amp;dbP!$D$2&amp;":"&amp;dbP!$D$2),"&lt;="&amp;AT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U603" s="1">
        <f ca="1">SUMIFS(INDIRECT($F$1&amp;$F603&amp;":"&amp;$F603),INDIRECT($F$1&amp;dbP!$D$2&amp;":"&amp;dbP!$D$2),"&gt;="&amp;AU$6,INDIRECT($F$1&amp;dbP!$D$2&amp;":"&amp;dbP!$D$2),"&lt;="&amp;AU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V603" s="1">
        <f ca="1">SUMIFS(INDIRECT($F$1&amp;$F603&amp;":"&amp;$F603),INDIRECT($F$1&amp;dbP!$D$2&amp;":"&amp;dbP!$D$2),"&gt;="&amp;AV$6,INDIRECT($F$1&amp;dbP!$D$2&amp;":"&amp;dbP!$D$2),"&lt;="&amp;A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W603" s="1">
        <f ca="1">SUMIFS(INDIRECT($F$1&amp;$F603&amp;":"&amp;$F603),INDIRECT($F$1&amp;dbP!$D$2&amp;":"&amp;dbP!$D$2),"&gt;="&amp;AW$6,INDIRECT($F$1&amp;dbP!$D$2&amp;":"&amp;dbP!$D$2),"&lt;="&amp;A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X603" s="1">
        <f ca="1">SUMIFS(INDIRECT($F$1&amp;$F603&amp;":"&amp;$F603),INDIRECT($F$1&amp;dbP!$D$2&amp;":"&amp;dbP!$D$2),"&gt;="&amp;AX$6,INDIRECT($F$1&amp;dbP!$D$2&amp;":"&amp;dbP!$D$2),"&lt;="&amp;A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Y603" s="1">
        <f ca="1">SUMIFS(INDIRECT($F$1&amp;$F603&amp;":"&amp;$F603),INDIRECT($F$1&amp;dbP!$D$2&amp;":"&amp;dbP!$D$2),"&gt;="&amp;AY$6,INDIRECT($F$1&amp;dbP!$D$2&amp;":"&amp;dbP!$D$2),"&lt;="&amp;A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Z603" s="1">
        <f ca="1">SUMIFS(INDIRECT($F$1&amp;$F603&amp;":"&amp;$F603),INDIRECT($F$1&amp;dbP!$D$2&amp;":"&amp;dbP!$D$2),"&gt;="&amp;AZ$6,INDIRECT($F$1&amp;dbP!$D$2&amp;":"&amp;dbP!$D$2),"&lt;="&amp;A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A603" s="1">
        <f ca="1">SUMIFS(INDIRECT($F$1&amp;$F603&amp;":"&amp;$F603),INDIRECT($F$1&amp;dbP!$D$2&amp;":"&amp;dbP!$D$2),"&gt;="&amp;BA$6,INDIRECT($F$1&amp;dbP!$D$2&amp;":"&amp;dbP!$D$2),"&lt;="&amp;B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B603" s="1">
        <f ca="1">SUMIFS(INDIRECT($F$1&amp;$F603&amp;":"&amp;$F603),INDIRECT($F$1&amp;dbP!$D$2&amp;":"&amp;dbP!$D$2),"&gt;="&amp;BB$6,INDIRECT($F$1&amp;dbP!$D$2&amp;":"&amp;dbP!$D$2),"&lt;="&amp;B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C603" s="1">
        <f ca="1">SUMIFS(INDIRECT($F$1&amp;$F603&amp;":"&amp;$F603),INDIRECT($F$1&amp;dbP!$D$2&amp;":"&amp;dbP!$D$2),"&gt;="&amp;BC$6,INDIRECT($F$1&amp;dbP!$D$2&amp;":"&amp;dbP!$D$2),"&lt;="&amp;B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D603" s="1">
        <f ca="1">SUMIFS(INDIRECT($F$1&amp;$F603&amp;":"&amp;$F603),INDIRECT($F$1&amp;dbP!$D$2&amp;":"&amp;dbP!$D$2),"&gt;="&amp;BD$6,INDIRECT($F$1&amp;dbP!$D$2&amp;":"&amp;dbP!$D$2),"&lt;="&amp;B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E603" s="1">
        <f ca="1">SUMIFS(INDIRECT($F$1&amp;$F603&amp;":"&amp;$F603),INDIRECT($F$1&amp;dbP!$D$2&amp;":"&amp;dbP!$D$2),"&gt;="&amp;BE$6,INDIRECT($F$1&amp;dbP!$D$2&amp;":"&amp;dbP!$D$2),"&lt;="&amp;B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</row>
    <row r="604" spans="2:57" x14ac:dyDescent="0.3">
      <c r="B604" s="1">
        <f>MAX(B$493:B603)+1</f>
        <v>117</v>
      </c>
      <c r="D604" s="1" t="str">
        <f ca="1">INDIRECT($B$1&amp;Items!AB$2&amp;$B604)</f>
        <v>PL(-)</v>
      </c>
      <c r="F604" s="1" t="str">
        <f ca="1">INDIRECT($B$1&amp;Items!X$2&amp;$B604)</f>
        <v>AA</v>
      </c>
      <c r="H604" s="13" t="str">
        <f ca="1">INDIRECT($B$1&amp;Items!U$2&amp;$B604)</f>
        <v>Операционные расходы</v>
      </c>
      <c r="I604" s="13" t="str">
        <f ca="1">IF(INDIRECT($B$1&amp;Items!V$2&amp;$B604)="",H604,INDIRECT($B$1&amp;Items!V$2&amp;$B604))</f>
        <v>Операционные расходы - блок-3</v>
      </c>
      <c r="J604" s="1" t="str">
        <f ca="1">IF(INDIRECT($B$1&amp;Items!W$2&amp;$B604)="",IF(H604&lt;&gt;I604,"  "&amp;I604,I604),"    "&amp;INDIRECT($B$1&amp;Items!W$2&amp;$B604))</f>
        <v xml:space="preserve">    Операционные расходы - 3-11</v>
      </c>
      <c r="S604" s="1">
        <f ca="1">SUM($U604:INDIRECT(ADDRESS(ROW(),SUMIFS($1:$1,$5:$5,MAX($5:$5)))))</f>
        <v>181736.84918100003</v>
      </c>
      <c r="V604" s="1">
        <f ca="1">SUMIFS(INDIRECT($F$1&amp;$F604&amp;":"&amp;$F604),INDIRECT($F$1&amp;dbP!$D$2&amp;":"&amp;dbP!$D$2),"&gt;="&amp;V$6,INDIRECT($F$1&amp;dbP!$D$2&amp;":"&amp;dbP!$D$2),"&lt;="&amp;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W604" s="1">
        <f ca="1">SUMIFS(INDIRECT($F$1&amp;$F604&amp;":"&amp;$F604),INDIRECT($F$1&amp;dbP!$D$2&amp;":"&amp;dbP!$D$2),"&gt;="&amp;W$6,INDIRECT($F$1&amp;dbP!$D$2&amp;":"&amp;dbP!$D$2),"&lt;="&amp;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X604" s="1">
        <f ca="1">SUMIFS(INDIRECT($F$1&amp;$F604&amp;":"&amp;$F604),INDIRECT($F$1&amp;dbP!$D$2&amp;":"&amp;dbP!$D$2),"&gt;="&amp;X$6,INDIRECT($F$1&amp;dbP!$D$2&amp;":"&amp;dbP!$D$2),"&lt;="&amp;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Y604" s="1">
        <f ca="1">SUMIFS(INDIRECT($F$1&amp;$F604&amp;":"&amp;$F604),INDIRECT($F$1&amp;dbP!$D$2&amp;":"&amp;dbP!$D$2),"&gt;="&amp;Y$6,INDIRECT($F$1&amp;dbP!$D$2&amp;":"&amp;dbP!$D$2),"&lt;="&amp;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Z604" s="1">
        <f ca="1">SUMIFS(INDIRECT($F$1&amp;$F604&amp;":"&amp;$F604),INDIRECT($F$1&amp;dbP!$D$2&amp;":"&amp;dbP!$D$2),"&gt;="&amp;Z$6,INDIRECT($F$1&amp;dbP!$D$2&amp;":"&amp;dbP!$D$2),"&lt;="&amp;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A604" s="1">
        <f ca="1">SUMIFS(INDIRECT($F$1&amp;$F604&amp;":"&amp;$F604),INDIRECT($F$1&amp;dbP!$D$2&amp;":"&amp;dbP!$D$2),"&gt;="&amp;AA$6,INDIRECT($F$1&amp;dbP!$D$2&amp;":"&amp;dbP!$D$2),"&lt;="&amp;A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181736.84918100003</v>
      </c>
      <c r="AB604" s="1">
        <f ca="1">SUMIFS(INDIRECT($F$1&amp;$F604&amp;":"&amp;$F604),INDIRECT($F$1&amp;dbP!$D$2&amp;":"&amp;dbP!$D$2),"&gt;="&amp;AB$6,INDIRECT($F$1&amp;dbP!$D$2&amp;":"&amp;dbP!$D$2),"&lt;="&amp;A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C604" s="1">
        <f ca="1">SUMIFS(INDIRECT($F$1&amp;$F604&amp;":"&amp;$F604),INDIRECT($F$1&amp;dbP!$D$2&amp;":"&amp;dbP!$D$2),"&gt;="&amp;AC$6,INDIRECT($F$1&amp;dbP!$D$2&amp;":"&amp;dbP!$D$2),"&lt;="&amp;A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D604" s="1">
        <f ca="1">SUMIFS(INDIRECT($F$1&amp;$F604&amp;":"&amp;$F604),INDIRECT($F$1&amp;dbP!$D$2&amp;":"&amp;dbP!$D$2),"&gt;="&amp;AD$6,INDIRECT($F$1&amp;dbP!$D$2&amp;":"&amp;dbP!$D$2),"&lt;="&amp;A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E604" s="1">
        <f ca="1">SUMIFS(INDIRECT($F$1&amp;$F604&amp;":"&amp;$F604),INDIRECT($F$1&amp;dbP!$D$2&amp;":"&amp;dbP!$D$2),"&gt;="&amp;AE$6,INDIRECT($F$1&amp;dbP!$D$2&amp;":"&amp;dbP!$D$2),"&lt;="&amp;A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F604" s="1">
        <f ca="1">SUMIFS(INDIRECT($F$1&amp;$F604&amp;":"&amp;$F604),INDIRECT($F$1&amp;dbP!$D$2&amp;":"&amp;dbP!$D$2),"&gt;="&amp;AF$6,INDIRECT($F$1&amp;dbP!$D$2&amp;":"&amp;dbP!$D$2),"&lt;="&amp;AF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G604" s="1">
        <f ca="1">SUMIFS(INDIRECT($F$1&amp;$F604&amp;":"&amp;$F604),INDIRECT($F$1&amp;dbP!$D$2&amp;":"&amp;dbP!$D$2),"&gt;="&amp;AG$6,INDIRECT($F$1&amp;dbP!$D$2&amp;":"&amp;dbP!$D$2),"&lt;="&amp;AG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H604" s="1">
        <f ca="1">SUMIFS(INDIRECT($F$1&amp;$F604&amp;":"&amp;$F604),INDIRECT($F$1&amp;dbP!$D$2&amp;":"&amp;dbP!$D$2),"&gt;="&amp;AH$6,INDIRECT($F$1&amp;dbP!$D$2&amp;":"&amp;dbP!$D$2),"&lt;="&amp;AH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I604" s="1">
        <f ca="1">SUMIFS(INDIRECT($F$1&amp;$F604&amp;":"&amp;$F604),INDIRECT($F$1&amp;dbP!$D$2&amp;":"&amp;dbP!$D$2),"&gt;="&amp;AI$6,INDIRECT($F$1&amp;dbP!$D$2&amp;":"&amp;dbP!$D$2),"&lt;="&amp;AI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J604" s="1">
        <f ca="1">SUMIFS(INDIRECT($F$1&amp;$F604&amp;":"&amp;$F604),INDIRECT($F$1&amp;dbP!$D$2&amp;":"&amp;dbP!$D$2),"&gt;="&amp;AJ$6,INDIRECT($F$1&amp;dbP!$D$2&amp;":"&amp;dbP!$D$2),"&lt;="&amp;AJ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K604" s="1">
        <f ca="1">SUMIFS(INDIRECT($F$1&amp;$F604&amp;":"&amp;$F604),INDIRECT($F$1&amp;dbP!$D$2&amp;":"&amp;dbP!$D$2),"&gt;="&amp;AK$6,INDIRECT($F$1&amp;dbP!$D$2&amp;":"&amp;dbP!$D$2),"&lt;="&amp;AK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L604" s="1">
        <f ca="1">SUMIFS(INDIRECT($F$1&amp;$F604&amp;":"&amp;$F604),INDIRECT($F$1&amp;dbP!$D$2&amp;":"&amp;dbP!$D$2),"&gt;="&amp;AL$6,INDIRECT($F$1&amp;dbP!$D$2&amp;":"&amp;dbP!$D$2),"&lt;="&amp;AL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M604" s="1">
        <f ca="1">SUMIFS(INDIRECT($F$1&amp;$F604&amp;":"&amp;$F604),INDIRECT($F$1&amp;dbP!$D$2&amp;":"&amp;dbP!$D$2),"&gt;="&amp;AM$6,INDIRECT($F$1&amp;dbP!$D$2&amp;":"&amp;dbP!$D$2),"&lt;="&amp;AM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N604" s="1">
        <f ca="1">SUMIFS(INDIRECT($F$1&amp;$F604&amp;":"&amp;$F604),INDIRECT($F$1&amp;dbP!$D$2&amp;":"&amp;dbP!$D$2),"&gt;="&amp;AN$6,INDIRECT($F$1&amp;dbP!$D$2&amp;":"&amp;dbP!$D$2),"&lt;="&amp;AN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O604" s="1">
        <f ca="1">SUMIFS(INDIRECT($F$1&amp;$F604&amp;":"&amp;$F604),INDIRECT($F$1&amp;dbP!$D$2&amp;":"&amp;dbP!$D$2),"&gt;="&amp;AO$6,INDIRECT($F$1&amp;dbP!$D$2&amp;":"&amp;dbP!$D$2),"&lt;="&amp;AO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P604" s="1">
        <f ca="1">SUMIFS(INDIRECT($F$1&amp;$F604&amp;":"&amp;$F604),INDIRECT($F$1&amp;dbP!$D$2&amp;":"&amp;dbP!$D$2),"&gt;="&amp;AP$6,INDIRECT($F$1&amp;dbP!$D$2&amp;":"&amp;dbP!$D$2),"&lt;="&amp;AP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Q604" s="1">
        <f ca="1">SUMIFS(INDIRECT($F$1&amp;$F604&amp;":"&amp;$F604),INDIRECT($F$1&amp;dbP!$D$2&amp;":"&amp;dbP!$D$2),"&gt;="&amp;AQ$6,INDIRECT($F$1&amp;dbP!$D$2&amp;":"&amp;dbP!$D$2),"&lt;="&amp;AQ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R604" s="1">
        <f ca="1">SUMIFS(INDIRECT($F$1&amp;$F604&amp;":"&amp;$F604),INDIRECT($F$1&amp;dbP!$D$2&amp;":"&amp;dbP!$D$2),"&gt;="&amp;AR$6,INDIRECT($F$1&amp;dbP!$D$2&amp;":"&amp;dbP!$D$2),"&lt;="&amp;AR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S604" s="1">
        <f ca="1">SUMIFS(INDIRECT($F$1&amp;$F604&amp;":"&amp;$F604),INDIRECT($F$1&amp;dbP!$D$2&amp;":"&amp;dbP!$D$2),"&gt;="&amp;AS$6,INDIRECT($F$1&amp;dbP!$D$2&amp;":"&amp;dbP!$D$2),"&lt;="&amp;AS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T604" s="1">
        <f ca="1">SUMIFS(INDIRECT($F$1&amp;$F604&amp;":"&amp;$F604),INDIRECT($F$1&amp;dbP!$D$2&amp;":"&amp;dbP!$D$2),"&gt;="&amp;AT$6,INDIRECT($F$1&amp;dbP!$D$2&amp;":"&amp;dbP!$D$2),"&lt;="&amp;AT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U604" s="1">
        <f ca="1">SUMIFS(INDIRECT($F$1&amp;$F604&amp;":"&amp;$F604),INDIRECT($F$1&amp;dbP!$D$2&amp;":"&amp;dbP!$D$2),"&gt;="&amp;AU$6,INDIRECT($F$1&amp;dbP!$D$2&amp;":"&amp;dbP!$D$2),"&lt;="&amp;AU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V604" s="1">
        <f ca="1">SUMIFS(INDIRECT($F$1&amp;$F604&amp;":"&amp;$F604),INDIRECT($F$1&amp;dbP!$D$2&amp;":"&amp;dbP!$D$2),"&gt;="&amp;AV$6,INDIRECT($F$1&amp;dbP!$D$2&amp;":"&amp;dbP!$D$2),"&lt;="&amp;A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W604" s="1">
        <f ca="1">SUMIFS(INDIRECT($F$1&amp;$F604&amp;":"&amp;$F604),INDIRECT($F$1&amp;dbP!$D$2&amp;":"&amp;dbP!$D$2),"&gt;="&amp;AW$6,INDIRECT($F$1&amp;dbP!$D$2&amp;":"&amp;dbP!$D$2),"&lt;="&amp;A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X604" s="1">
        <f ca="1">SUMIFS(INDIRECT($F$1&amp;$F604&amp;":"&amp;$F604),INDIRECT($F$1&amp;dbP!$D$2&amp;":"&amp;dbP!$D$2),"&gt;="&amp;AX$6,INDIRECT($F$1&amp;dbP!$D$2&amp;":"&amp;dbP!$D$2),"&lt;="&amp;A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Y604" s="1">
        <f ca="1">SUMIFS(INDIRECT($F$1&amp;$F604&amp;":"&amp;$F604),INDIRECT($F$1&amp;dbP!$D$2&amp;":"&amp;dbP!$D$2),"&gt;="&amp;AY$6,INDIRECT($F$1&amp;dbP!$D$2&amp;":"&amp;dbP!$D$2),"&lt;="&amp;A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Z604" s="1">
        <f ca="1">SUMIFS(INDIRECT($F$1&amp;$F604&amp;":"&amp;$F604),INDIRECT($F$1&amp;dbP!$D$2&amp;":"&amp;dbP!$D$2),"&gt;="&amp;AZ$6,INDIRECT($F$1&amp;dbP!$D$2&amp;":"&amp;dbP!$D$2),"&lt;="&amp;A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A604" s="1">
        <f ca="1">SUMIFS(INDIRECT($F$1&amp;$F604&amp;":"&amp;$F604),INDIRECT($F$1&amp;dbP!$D$2&amp;":"&amp;dbP!$D$2),"&gt;="&amp;BA$6,INDIRECT($F$1&amp;dbP!$D$2&amp;":"&amp;dbP!$D$2),"&lt;="&amp;B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B604" s="1">
        <f ca="1">SUMIFS(INDIRECT($F$1&amp;$F604&amp;":"&amp;$F604),INDIRECT($F$1&amp;dbP!$D$2&amp;":"&amp;dbP!$D$2),"&gt;="&amp;BB$6,INDIRECT($F$1&amp;dbP!$D$2&amp;":"&amp;dbP!$D$2),"&lt;="&amp;B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C604" s="1">
        <f ca="1">SUMIFS(INDIRECT($F$1&amp;$F604&amp;":"&amp;$F604),INDIRECT($F$1&amp;dbP!$D$2&amp;":"&amp;dbP!$D$2),"&gt;="&amp;BC$6,INDIRECT($F$1&amp;dbP!$D$2&amp;":"&amp;dbP!$D$2),"&lt;="&amp;B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D604" s="1">
        <f ca="1">SUMIFS(INDIRECT($F$1&amp;$F604&amp;":"&amp;$F604),INDIRECT($F$1&amp;dbP!$D$2&amp;":"&amp;dbP!$D$2),"&gt;="&amp;BD$6,INDIRECT($F$1&amp;dbP!$D$2&amp;":"&amp;dbP!$D$2),"&lt;="&amp;B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E604" s="1">
        <f ca="1">SUMIFS(INDIRECT($F$1&amp;$F604&amp;":"&amp;$F604),INDIRECT($F$1&amp;dbP!$D$2&amp;":"&amp;dbP!$D$2),"&gt;="&amp;BE$6,INDIRECT($F$1&amp;dbP!$D$2&amp;":"&amp;dbP!$D$2),"&lt;="&amp;B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</row>
    <row r="605" spans="2:57" x14ac:dyDescent="0.3">
      <c r="B605" s="1">
        <f>MAX(B$493:B604)+1</f>
        <v>118</v>
      </c>
      <c r="D605" s="1" t="str">
        <f ca="1">INDIRECT($B$1&amp;Items!AB$2&amp;$B605)</f>
        <v>PL(-)</v>
      </c>
      <c r="F605" s="1" t="str">
        <f ca="1">INDIRECT($B$1&amp;Items!X$2&amp;$B605)</f>
        <v>AA</v>
      </c>
      <c r="H605" s="13" t="str">
        <f ca="1">INDIRECT($B$1&amp;Items!U$2&amp;$B605)</f>
        <v>Операционные расходы</v>
      </c>
      <c r="I605" s="13" t="str">
        <f ca="1">IF(INDIRECT($B$1&amp;Items!V$2&amp;$B605)="",H605,INDIRECT($B$1&amp;Items!V$2&amp;$B605))</f>
        <v>Операционные расходы - блок-3</v>
      </c>
      <c r="J605" s="1" t="str">
        <f ca="1">IF(INDIRECT($B$1&amp;Items!W$2&amp;$B605)="",IF(H605&lt;&gt;I605,"  "&amp;I605,I605),"    "&amp;INDIRECT($B$1&amp;Items!W$2&amp;$B605))</f>
        <v xml:space="preserve">    Операционные расходы - 3-12</v>
      </c>
      <c r="S605" s="1">
        <f ca="1">SUM($U605:INDIRECT(ADDRESS(ROW(),SUMIFS($1:$1,$5:$5,MAX($5:$5)))))</f>
        <v>104399.03499460002</v>
      </c>
      <c r="V605" s="1">
        <f ca="1">SUMIFS(INDIRECT($F$1&amp;$F605&amp;":"&amp;$F605),INDIRECT($F$1&amp;dbP!$D$2&amp;":"&amp;dbP!$D$2),"&gt;="&amp;V$6,INDIRECT($F$1&amp;dbP!$D$2&amp;":"&amp;dbP!$D$2),"&lt;="&amp;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W605" s="1">
        <f ca="1">SUMIFS(INDIRECT($F$1&amp;$F605&amp;":"&amp;$F605),INDIRECT($F$1&amp;dbP!$D$2&amp;":"&amp;dbP!$D$2),"&gt;="&amp;W$6,INDIRECT($F$1&amp;dbP!$D$2&amp;":"&amp;dbP!$D$2),"&lt;="&amp;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X605" s="1">
        <f ca="1">SUMIFS(INDIRECT($F$1&amp;$F605&amp;":"&amp;$F605),INDIRECT($F$1&amp;dbP!$D$2&amp;":"&amp;dbP!$D$2),"&gt;="&amp;X$6,INDIRECT($F$1&amp;dbP!$D$2&amp;":"&amp;dbP!$D$2),"&lt;="&amp;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Y605" s="1">
        <f ca="1">SUMIFS(INDIRECT($F$1&amp;$F605&amp;":"&amp;$F605),INDIRECT($F$1&amp;dbP!$D$2&amp;":"&amp;dbP!$D$2),"&gt;="&amp;Y$6,INDIRECT($F$1&amp;dbP!$D$2&amp;":"&amp;dbP!$D$2),"&lt;="&amp;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Z605" s="1">
        <f ca="1">SUMIFS(INDIRECT($F$1&amp;$F605&amp;":"&amp;$F605),INDIRECT($F$1&amp;dbP!$D$2&amp;":"&amp;dbP!$D$2),"&gt;="&amp;Z$6,INDIRECT($F$1&amp;dbP!$D$2&amp;":"&amp;dbP!$D$2),"&lt;="&amp;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A605" s="1">
        <f ca="1">SUMIFS(INDIRECT($F$1&amp;$F605&amp;":"&amp;$F605),INDIRECT($F$1&amp;dbP!$D$2&amp;":"&amp;dbP!$D$2),"&gt;="&amp;AA$6,INDIRECT($F$1&amp;dbP!$D$2&amp;":"&amp;dbP!$D$2),"&lt;="&amp;A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104399.03499460002</v>
      </c>
      <c r="AB605" s="1">
        <f ca="1">SUMIFS(INDIRECT($F$1&amp;$F605&amp;":"&amp;$F605),INDIRECT($F$1&amp;dbP!$D$2&amp;":"&amp;dbP!$D$2),"&gt;="&amp;AB$6,INDIRECT($F$1&amp;dbP!$D$2&amp;":"&amp;dbP!$D$2),"&lt;="&amp;A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C605" s="1">
        <f ca="1">SUMIFS(INDIRECT($F$1&amp;$F605&amp;":"&amp;$F605),INDIRECT($F$1&amp;dbP!$D$2&amp;":"&amp;dbP!$D$2),"&gt;="&amp;AC$6,INDIRECT($F$1&amp;dbP!$D$2&amp;":"&amp;dbP!$D$2),"&lt;="&amp;A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D605" s="1">
        <f ca="1">SUMIFS(INDIRECT($F$1&amp;$F605&amp;":"&amp;$F605),INDIRECT($F$1&amp;dbP!$D$2&amp;":"&amp;dbP!$D$2),"&gt;="&amp;AD$6,INDIRECT($F$1&amp;dbP!$D$2&amp;":"&amp;dbP!$D$2),"&lt;="&amp;A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E605" s="1">
        <f ca="1">SUMIFS(INDIRECT($F$1&amp;$F605&amp;":"&amp;$F605),INDIRECT($F$1&amp;dbP!$D$2&amp;":"&amp;dbP!$D$2),"&gt;="&amp;AE$6,INDIRECT($F$1&amp;dbP!$D$2&amp;":"&amp;dbP!$D$2),"&lt;="&amp;A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F605" s="1">
        <f ca="1">SUMIFS(INDIRECT($F$1&amp;$F605&amp;":"&amp;$F605),INDIRECT($F$1&amp;dbP!$D$2&amp;":"&amp;dbP!$D$2),"&gt;="&amp;AF$6,INDIRECT($F$1&amp;dbP!$D$2&amp;":"&amp;dbP!$D$2),"&lt;="&amp;AF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G605" s="1">
        <f ca="1">SUMIFS(INDIRECT($F$1&amp;$F605&amp;":"&amp;$F605),INDIRECT($F$1&amp;dbP!$D$2&amp;":"&amp;dbP!$D$2),"&gt;="&amp;AG$6,INDIRECT($F$1&amp;dbP!$D$2&amp;":"&amp;dbP!$D$2),"&lt;="&amp;AG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H605" s="1">
        <f ca="1">SUMIFS(INDIRECT($F$1&amp;$F605&amp;":"&amp;$F605),INDIRECT($F$1&amp;dbP!$D$2&amp;":"&amp;dbP!$D$2),"&gt;="&amp;AH$6,INDIRECT($F$1&amp;dbP!$D$2&amp;":"&amp;dbP!$D$2),"&lt;="&amp;AH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I605" s="1">
        <f ca="1">SUMIFS(INDIRECT($F$1&amp;$F605&amp;":"&amp;$F605),INDIRECT($F$1&amp;dbP!$D$2&amp;":"&amp;dbP!$D$2),"&gt;="&amp;AI$6,INDIRECT($F$1&amp;dbP!$D$2&amp;":"&amp;dbP!$D$2),"&lt;="&amp;AI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J605" s="1">
        <f ca="1">SUMIFS(INDIRECT($F$1&amp;$F605&amp;":"&amp;$F605),INDIRECT($F$1&amp;dbP!$D$2&amp;":"&amp;dbP!$D$2),"&gt;="&amp;AJ$6,INDIRECT($F$1&amp;dbP!$D$2&amp;":"&amp;dbP!$D$2),"&lt;="&amp;AJ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K605" s="1">
        <f ca="1">SUMIFS(INDIRECT($F$1&amp;$F605&amp;":"&amp;$F605),INDIRECT($F$1&amp;dbP!$D$2&amp;":"&amp;dbP!$D$2),"&gt;="&amp;AK$6,INDIRECT($F$1&amp;dbP!$D$2&amp;":"&amp;dbP!$D$2),"&lt;="&amp;AK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L605" s="1">
        <f ca="1">SUMIFS(INDIRECT($F$1&amp;$F605&amp;":"&amp;$F605),INDIRECT($F$1&amp;dbP!$D$2&amp;":"&amp;dbP!$D$2),"&gt;="&amp;AL$6,INDIRECT($F$1&amp;dbP!$D$2&amp;":"&amp;dbP!$D$2),"&lt;="&amp;AL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M605" s="1">
        <f ca="1">SUMIFS(INDIRECT($F$1&amp;$F605&amp;":"&amp;$F605),INDIRECT($F$1&amp;dbP!$D$2&amp;":"&amp;dbP!$D$2),"&gt;="&amp;AM$6,INDIRECT($F$1&amp;dbP!$D$2&amp;":"&amp;dbP!$D$2),"&lt;="&amp;AM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N605" s="1">
        <f ca="1">SUMIFS(INDIRECT($F$1&amp;$F605&amp;":"&amp;$F605),INDIRECT($F$1&amp;dbP!$D$2&amp;":"&amp;dbP!$D$2),"&gt;="&amp;AN$6,INDIRECT($F$1&amp;dbP!$D$2&amp;":"&amp;dbP!$D$2),"&lt;="&amp;AN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O605" s="1">
        <f ca="1">SUMIFS(INDIRECT($F$1&amp;$F605&amp;":"&amp;$F605),INDIRECT($F$1&amp;dbP!$D$2&amp;":"&amp;dbP!$D$2),"&gt;="&amp;AO$6,INDIRECT($F$1&amp;dbP!$D$2&amp;":"&amp;dbP!$D$2),"&lt;="&amp;AO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P605" s="1">
        <f ca="1">SUMIFS(INDIRECT($F$1&amp;$F605&amp;":"&amp;$F605),INDIRECT($F$1&amp;dbP!$D$2&amp;":"&amp;dbP!$D$2),"&gt;="&amp;AP$6,INDIRECT($F$1&amp;dbP!$D$2&amp;":"&amp;dbP!$D$2),"&lt;="&amp;AP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Q605" s="1">
        <f ca="1">SUMIFS(INDIRECT($F$1&amp;$F605&amp;":"&amp;$F605),INDIRECT($F$1&amp;dbP!$D$2&amp;":"&amp;dbP!$D$2),"&gt;="&amp;AQ$6,INDIRECT($F$1&amp;dbP!$D$2&amp;":"&amp;dbP!$D$2),"&lt;="&amp;AQ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R605" s="1">
        <f ca="1">SUMIFS(INDIRECT($F$1&amp;$F605&amp;":"&amp;$F605),INDIRECT($F$1&amp;dbP!$D$2&amp;":"&amp;dbP!$D$2),"&gt;="&amp;AR$6,INDIRECT($F$1&amp;dbP!$D$2&amp;":"&amp;dbP!$D$2),"&lt;="&amp;AR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S605" s="1">
        <f ca="1">SUMIFS(INDIRECT($F$1&amp;$F605&amp;":"&amp;$F605),INDIRECT($F$1&amp;dbP!$D$2&amp;":"&amp;dbP!$D$2),"&gt;="&amp;AS$6,INDIRECT($F$1&amp;dbP!$D$2&amp;":"&amp;dbP!$D$2),"&lt;="&amp;AS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T605" s="1">
        <f ca="1">SUMIFS(INDIRECT($F$1&amp;$F605&amp;":"&amp;$F605),INDIRECT($F$1&amp;dbP!$D$2&amp;":"&amp;dbP!$D$2),"&gt;="&amp;AT$6,INDIRECT($F$1&amp;dbP!$D$2&amp;":"&amp;dbP!$D$2),"&lt;="&amp;AT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U605" s="1">
        <f ca="1">SUMIFS(INDIRECT($F$1&amp;$F605&amp;":"&amp;$F605),INDIRECT($F$1&amp;dbP!$D$2&amp;":"&amp;dbP!$D$2),"&gt;="&amp;AU$6,INDIRECT($F$1&amp;dbP!$D$2&amp;":"&amp;dbP!$D$2),"&lt;="&amp;AU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V605" s="1">
        <f ca="1">SUMIFS(INDIRECT($F$1&amp;$F605&amp;":"&amp;$F605),INDIRECT($F$1&amp;dbP!$D$2&amp;":"&amp;dbP!$D$2),"&gt;="&amp;AV$6,INDIRECT($F$1&amp;dbP!$D$2&amp;":"&amp;dbP!$D$2),"&lt;="&amp;A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W605" s="1">
        <f ca="1">SUMIFS(INDIRECT($F$1&amp;$F605&amp;":"&amp;$F605),INDIRECT($F$1&amp;dbP!$D$2&amp;":"&amp;dbP!$D$2),"&gt;="&amp;AW$6,INDIRECT($F$1&amp;dbP!$D$2&amp;":"&amp;dbP!$D$2),"&lt;="&amp;A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X605" s="1">
        <f ca="1">SUMIFS(INDIRECT($F$1&amp;$F605&amp;":"&amp;$F605),INDIRECT($F$1&amp;dbP!$D$2&amp;":"&amp;dbP!$D$2),"&gt;="&amp;AX$6,INDIRECT($F$1&amp;dbP!$D$2&amp;":"&amp;dbP!$D$2),"&lt;="&amp;A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Y605" s="1">
        <f ca="1">SUMIFS(INDIRECT($F$1&amp;$F605&amp;":"&amp;$F605),INDIRECT($F$1&amp;dbP!$D$2&amp;":"&amp;dbP!$D$2),"&gt;="&amp;AY$6,INDIRECT($F$1&amp;dbP!$D$2&amp;":"&amp;dbP!$D$2),"&lt;="&amp;A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Z605" s="1">
        <f ca="1">SUMIFS(INDIRECT($F$1&amp;$F605&amp;":"&amp;$F605),INDIRECT($F$1&amp;dbP!$D$2&amp;":"&amp;dbP!$D$2),"&gt;="&amp;AZ$6,INDIRECT($F$1&amp;dbP!$D$2&amp;":"&amp;dbP!$D$2),"&lt;="&amp;A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A605" s="1">
        <f ca="1">SUMIFS(INDIRECT($F$1&amp;$F605&amp;":"&amp;$F605),INDIRECT($F$1&amp;dbP!$D$2&amp;":"&amp;dbP!$D$2),"&gt;="&amp;BA$6,INDIRECT($F$1&amp;dbP!$D$2&amp;":"&amp;dbP!$D$2),"&lt;="&amp;B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B605" s="1">
        <f ca="1">SUMIFS(INDIRECT($F$1&amp;$F605&amp;":"&amp;$F605),INDIRECT($F$1&amp;dbP!$D$2&amp;":"&amp;dbP!$D$2),"&gt;="&amp;BB$6,INDIRECT($F$1&amp;dbP!$D$2&amp;":"&amp;dbP!$D$2),"&lt;="&amp;B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C605" s="1">
        <f ca="1">SUMIFS(INDIRECT($F$1&amp;$F605&amp;":"&amp;$F605),INDIRECT($F$1&amp;dbP!$D$2&amp;":"&amp;dbP!$D$2),"&gt;="&amp;BC$6,INDIRECT($F$1&amp;dbP!$D$2&amp;":"&amp;dbP!$D$2),"&lt;="&amp;B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D605" s="1">
        <f ca="1">SUMIFS(INDIRECT($F$1&amp;$F605&amp;":"&amp;$F605),INDIRECT($F$1&amp;dbP!$D$2&amp;":"&amp;dbP!$D$2),"&gt;="&amp;BD$6,INDIRECT($F$1&amp;dbP!$D$2&amp;":"&amp;dbP!$D$2),"&lt;="&amp;B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E605" s="1">
        <f ca="1">SUMIFS(INDIRECT($F$1&amp;$F605&amp;":"&amp;$F605),INDIRECT($F$1&amp;dbP!$D$2&amp;":"&amp;dbP!$D$2),"&gt;="&amp;BE$6,INDIRECT($F$1&amp;dbP!$D$2&amp;":"&amp;dbP!$D$2),"&lt;="&amp;B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</row>
    <row r="606" spans="2:57" x14ac:dyDescent="0.3">
      <c r="B606" s="1">
        <f>MAX(B$493:B605)+1</f>
        <v>119</v>
      </c>
      <c r="D606" s="1" t="str">
        <f ca="1">INDIRECT($B$1&amp;Items!AB$2&amp;$B606)</f>
        <v>PL(-)</v>
      </c>
      <c r="F606" s="1" t="str">
        <f ca="1">INDIRECT($B$1&amp;Items!X$2&amp;$B606)</f>
        <v>AA</v>
      </c>
      <c r="H606" s="13" t="str">
        <f ca="1">INDIRECT($B$1&amp;Items!U$2&amp;$B606)</f>
        <v>Операционные расходы</v>
      </c>
      <c r="I606" s="13" t="str">
        <f ca="1">IF(INDIRECT($B$1&amp;Items!V$2&amp;$B606)="",H606,INDIRECT($B$1&amp;Items!V$2&amp;$B606))</f>
        <v>Операционные расходы - блок-3</v>
      </c>
      <c r="J606" s="1" t="str">
        <f ca="1">IF(INDIRECT($B$1&amp;Items!W$2&amp;$B606)="",IF(H606&lt;&gt;I606,"  "&amp;I606,I606),"    "&amp;INDIRECT($B$1&amp;Items!W$2&amp;$B606))</f>
        <v xml:space="preserve">    Операционные расходы - 3-13</v>
      </c>
      <c r="S606" s="1">
        <f ca="1">SUM($U606:INDIRECT(ADDRESS(ROW(),SUMIFS($1:$1,$5:$5,MAX($5:$5)))))</f>
        <v>43173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43173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</row>
    <row r="607" spans="2:57" x14ac:dyDescent="0.3">
      <c r="B607" s="1">
        <f>MAX(B$493:B606)+1</f>
        <v>120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Операционные расходы</v>
      </c>
      <c r="I607" s="13" t="str">
        <f ca="1">IF(INDIRECT($B$1&amp;Items!V$2&amp;$B607)="",H607,INDIRECT($B$1&amp;Items!V$2&amp;$B607))</f>
        <v>Операционные расходы - блок-3</v>
      </c>
      <c r="J607" s="1" t="str">
        <f ca="1">IF(INDIRECT($B$1&amp;Items!W$2&amp;$B607)="",IF(H607&lt;&gt;I607,"  "&amp;I607,I607),"    "&amp;INDIRECT($B$1&amp;Items!W$2&amp;$B607))</f>
        <v xml:space="preserve">    Операционные расходы - 3-14</v>
      </c>
      <c r="S607" s="1">
        <f ca="1">SUM($U607:INDIRECT(ADDRESS(ROW(),SUMIFS($1:$1,$5:$5,MAX($5:$5)))))</f>
        <v>220662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220662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</row>
    <row r="608" spans="2:57" x14ac:dyDescent="0.3">
      <c r="B608" s="1">
        <f>MAX(B$493:B607)+1</f>
        <v>121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Операционные расходы</v>
      </c>
      <c r="I608" s="13" t="str">
        <f ca="1">IF(INDIRECT($B$1&amp;Items!V$2&amp;$B608)="",H608,INDIRECT($B$1&amp;Items!V$2&amp;$B608))</f>
        <v>Операционные расходы - блок-3</v>
      </c>
      <c r="J608" s="1" t="str">
        <f ca="1">IF(INDIRECT($B$1&amp;Items!W$2&amp;$B608)="",IF(H608&lt;&gt;I608,"  "&amp;I608,I608),"    "&amp;INDIRECT($B$1&amp;Items!W$2&amp;$B608))</f>
        <v xml:space="preserve">    Операционные расходы - 3-15</v>
      </c>
      <c r="S608" s="1">
        <f ca="1">SUM($U608:INDIRECT(ADDRESS(ROW(),SUMIFS($1:$1,$5:$5,MAX($5:$5)))))</f>
        <v>116382.00000000001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116382.00000000001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</row>
    <row r="609" spans="2:57" x14ac:dyDescent="0.3">
      <c r="B609" s="1">
        <f>MAX(B$493:B608)+1</f>
        <v>122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Операционные расходы</v>
      </c>
      <c r="I609" s="13" t="str">
        <f ca="1">IF(INDIRECT($B$1&amp;Items!V$2&amp;$B609)="",H609,INDIRECT($B$1&amp;Items!V$2&amp;$B609))</f>
        <v>Операционные расходы - блок-3</v>
      </c>
      <c r="J609" s="1" t="str">
        <f ca="1">IF(INDIRECT($B$1&amp;Items!W$2&amp;$B609)="",IF(H609&lt;&gt;I609,"  "&amp;I609,I609),"    "&amp;INDIRECT($B$1&amp;Items!W$2&amp;$B609))</f>
        <v xml:space="preserve">    Операционные расходы - 3-16</v>
      </c>
      <c r="S609" s="1">
        <f ca="1">SUM($U609:INDIRECT(ADDRESS(ROW(),SUMIFS($1:$1,$5:$5,MAX($5:$5)))))</f>
        <v>90469.894000000015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90469.894000000015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</row>
    <row r="610" spans="2:57" x14ac:dyDescent="0.3">
      <c r="B610" s="1">
        <f>MAX(B$493:B609)+1</f>
        <v>123</v>
      </c>
      <c r="D610" s="1" t="str">
        <f ca="1">INDIRECT($B$1&amp;Items!AB$2&amp;$B610)</f>
        <v>PL(-)</v>
      </c>
      <c r="F610" s="1" t="str">
        <f ca="1">INDIRECT($B$1&amp;Items!X$2&amp;$B610)</f>
        <v>AA</v>
      </c>
      <c r="H610" s="13" t="str">
        <f ca="1">INDIRECT($B$1&amp;Items!U$2&amp;$B610)</f>
        <v>Операционные расходы</v>
      </c>
      <c r="I610" s="13" t="str">
        <f ca="1">IF(INDIRECT($B$1&amp;Items!V$2&amp;$B610)="",H610,INDIRECT($B$1&amp;Items!V$2&amp;$B610))</f>
        <v>Операционные расходы - блок-3</v>
      </c>
      <c r="J610" s="1" t="str">
        <f ca="1">IF(INDIRECT($B$1&amp;Items!W$2&amp;$B610)="",IF(H610&lt;&gt;I610,"  "&amp;I610,I610),"    "&amp;INDIRECT($B$1&amp;Items!W$2&amp;$B610))</f>
        <v xml:space="preserve">    Операционные расходы - 3-17</v>
      </c>
      <c r="S610" s="1">
        <f ca="1">SUM($U610:INDIRECT(ADDRESS(ROW(),SUMIFS($1:$1,$5:$5,MAX($5:$5)))))</f>
        <v>50123.853000000003</v>
      </c>
      <c r="V610" s="1">
        <f ca="1">SUMIFS(INDIRECT($F$1&amp;$F610&amp;":"&amp;$F610),INDIRECT($F$1&amp;dbP!$D$2&amp;":"&amp;dbP!$D$2),"&gt;="&amp;V$6,INDIRECT($F$1&amp;dbP!$D$2&amp;":"&amp;dbP!$D$2),"&lt;="&amp;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W610" s="1">
        <f ca="1">SUMIFS(INDIRECT($F$1&amp;$F610&amp;":"&amp;$F610),INDIRECT($F$1&amp;dbP!$D$2&amp;":"&amp;dbP!$D$2),"&gt;="&amp;W$6,INDIRECT($F$1&amp;dbP!$D$2&amp;":"&amp;dbP!$D$2),"&lt;="&amp;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50123.853000000003</v>
      </c>
      <c r="X610" s="1">
        <f ca="1">SUMIFS(INDIRECT($F$1&amp;$F610&amp;":"&amp;$F610),INDIRECT($F$1&amp;dbP!$D$2&amp;":"&amp;dbP!$D$2),"&gt;="&amp;X$6,INDIRECT($F$1&amp;dbP!$D$2&amp;":"&amp;dbP!$D$2),"&lt;="&amp;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Y610" s="1">
        <f ca="1">SUMIFS(INDIRECT($F$1&amp;$F610&amp;":"&amp;$F610),INDIRECT($F$1&amp;dbP!$D$2&amp;":"&amp;dbP!$D$2),"&gt;="&amp;Y$6,INDIRECT($F$1&amp;dbP!$D$2&amp;":"&amp;dbP!$D$2),"&lt;="&amp;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Z610" s="1">
        <f ca="1">SUMIFS(INDIRECT($F$1&amp;$F610&amp;":"&amp;$F610),INDIRECT($F$1&amp;dbP!$D$2&amp;":"&amp;dbP!$D$2),"&gt;="&amp;Z$6,INDIRECT($F$1&amp;dbP!$D$2&amp;":"&amp;dbP!$D$2),"&lt;="&amp;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A610" s="1">
        <f ca="1">SUMIFS(INDIRECT($F$1&amp;$F610&amp;":"&amp;$F610),INDIRECT($F$1&amp;dbP!$D$2&amp;":"&amp;dbP!$D$2),"&gt;="&amp;AA$6,INDIRECT($F$1&amp;dbP!$D$2&amp;":"&amp;dbP!$D$2),"&lt;="&amp;A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B610" s="1">
        <f ca="1">SUMIFS(INDIRECT($F$1&amp;$F610&amp;":"&amp;$F610),INDIRECT($F$1&amp;dbP!$D$2&amp;":"&amp;dbP!$D$2),"&gt;="&amp;AB$6,INDIRECT($F$1&amp;dbP!$D$2&amp;":"&amp;dbP!$D$2),"&lt;="&amp;A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C610" s="1">
        <f ca="1">SUMIFS(INDIRECT($F$1&amp;$F610&amp;":"&amp;$F610),INDIRECT($F$1&amp;dbP!$D$2&amp;":"&amp;dbP!$D$2),"&gt;="&amp;AC$6,INDIRECT($F$1&amp;dbP!$D$2&amp;":"&amp;dbP!$D$2),"&lt;="&amp;A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D610" s="1">
        <f ca="1">SUMIFS(INDIRECT($F$1&amp;$F610&amp;":"&amp;$F610),INDIRECT($F$1&amp;dbP!$D$2&amp;":"&amp;dbP!$D$2),"&gt;="&amp;AD$6,INDIRECT($F$1&amp;dbP!$D$2&amp;":"&amp;dbP!$D$2),"&lt;="&amp;A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E610" s="1">
        <f ca="1">SUMIFS(INDIRECT($F$1&amp;$F610&amp;":"&amp;$F610),INDIRECT($F$1&amp;dbP!$D$2&amp;":"&amp;dbP!$D$2),"&gt;="&amp;AE$6,INDIRECT($F$1&amp;dbP!$D$2&amp;":"&amp;dbP!$D$2),"&lt;="&amp;A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F610" s="1">
        <f ca="1">SUMIFS(INDIRECT($F$1&amp;$F610&amp;":"&amp;$F610),INDIRECT($F$1&amp;dbP!$D$2&amp;":"&amp;dbP!$D$2),"&gt;="&amp;AF$6,INDIRECT($F$1&amp;dbP!$D$2&amp;":"&amp;dbP!$D$2),"&lt;="&amp;AF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G610" s="1">
        <f ca="1">SUMIFS(INDIRECT($F$1&amp;$F610&amp;":"&amp;$F610),INDIRECT($F$1&amp;dbP!$D$2&amp;":"&amp;dbP!$D$2),"&gt;="&amp;AG$6,INDIRECT($F$1&amp;dbP!$D$2&amp;":"&amp;dbP!$D$2),"&lt;="&amp;AG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H610" s="1">
        <f ca="1">SUMIFS(INDIRECT($F$1&amp;$F610&amp;":"&amp;$F610),INDIRECT($F$1&amp;dbP!$D$2&amp;":"&amp;dbP!$D$2),"&gt;="&amp;AH$6,INDIRECT($F$1&amp;dbP!$D$2&amp;":"&amp;dbP!$D$2),"&lt;="&amp;AH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I610" s="1">
        <f ca="1">SUMIFS(INDIRECT($F$1&amp;$F610&amp;":"&amp;$F610),INDIRECT($F$1&amp;dbP!$D$2&amp;":"&amp;dbP!$D$2),"&gt;="&amp;AI$6,INDIRECT($F$1&amp;dbP!$D$2&amp;":"&amp;dbP!$D$2),"&lt;="&amp;AI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J610" s="1">
        <f ca="1">SUMIFS(INDIRECT($F$1&amp;$F610&amp;":"&amp;$F610),INDIRECT($F$1&amp;dbP!$D$2&amp;":"&amp;dbP!$D$2),"&gt;="&amp;AJ$6,INDIRECT($F$1&amp;dbP!$D$2&amp;":"&amp;dbP!$D$2),"&lt;="&amp;AJ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K610" s="1">
        <f ca="1">SUMIFS(INDIRECT($F$1&amp;$F610&amp;":"&amp;$F610),INDIRECT($F$1&amp;dbP!$D$2&amp;":"&amp;dbP!$D$2),"&gt;="&amp;AK$6,INDIRECT($F$1&amp;dbP!$D$2&amp;":"&amp;dbP!$D$2),"&lt;="&amp;AK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L610" s="1">
        <f ca="1">SUMIFS(INDIRECT($F$1&amp;$F610&amp;":"&amp;$F610),INDIRECT($F$1&amp;dbP!$D$2&amp;":"&amp;dbP!$D$2),"&gt;="&amp;AL$6,INDIRECT($F$1&amp;dbP!$D$2&amp;":"&amp;dbP!$D$2),"&lt;="&amp;AL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M610" s="1">
        <f ca="1">SUMIFS(INDIRECT($F$1&amp;$F610&amp;":"&amp;$F610),INDIRECT($F$1&amp;dbP!$D$2&amp;":"&amp;dbP!$D$2),"&gt;="&amp;AM$6,INDIRECT($F$1&amp;dbP!$D$2&amp;":"&amp;dbP!$D$2),"&lt;="&amp;AM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N610" s="1">
        <f ca="1">SUMIFS(INDIRECT($F$1&amp;$F610&amp;":"&amp;$F610),INDIRECT($F$1&amp;dbP!$D$2&amp;":"&amp;dbP!$D$2),"&gt;="&amp;AN$6,INDIRECT($F$1&amp;dbP!$D$2&amp;":"&amp;dbP!$D$2),"&lt;="&amp;AN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O610" s="1">
        <f ca="1">SUMIFS(INDIRECT($F$1&amp;$F610&amp;":"&amp;$F610),INDIRECT($F$1&amp;dbP!$D$2&amp;":"&amp;dbP!$D$2),"&gt;="&amp;AO$6,INDIRECT($F$1&amp;dbP!$D$2&amp;":"&amp;dbP!$D$2),"&lt;="&amp;AO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P610" s="1">
        <f ca="1">SUMIFS(INDIRECT($F$1&amp;$F610&amp;":"&amp;$F610),INDIRECT($F$1&amp;dbP!$D$2&amp;":"&amp;dbP!$D$2),"&gt;="&amp;AP$6,INDIRECT($F$1&amp;dbP!$D$2&amp;":"&amp;dbP!$D$2),"&lt;="&amp;AP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Q610" s="1">
        <f ca="1">SUMIFS(INDIRECT($F$1&amp;$F610&amp;":"&amp;$F610),INDIRECT($F$1&amp;dbP!$D$2&amp;":"&amp;dbP!$D$2),"&gt;="&amp;AQ$6,INDIRECT($F$1&amp;dbP!$D$2&amp;":"&amp;dbP!$D$2),"&lt;="&amp;AQ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R610" s="1">
        <f ca="1">SUMIFS(INDIRECT($F$1&amp;$F610&amp;":"&amp;$F610),INDIRECT($F$1&amp;dbP!$D$2&amp;":"&amp;dbP!$D$2),"&gt;="&amp;AR$6,INDIRECT($F$1&amp;dbP!$D$2&amp;":"&amp;dbP!$D$2),"&lt;="&amp;AR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S610" s="1">
        <f ca="1">SUMIFS(INDIRECT($F$1&amp;$F610&amp;":"&amp;$F610),INDIRECT($F$1&amp;dbP!$D$2&amp;":"&amp;dbP!$D$2),"&gt;="&amp;AS$6,INDIRECT($F$1&amp;dbP!$D$2&amp;":"&amp;dbP!$D$2),"&lt;="&amp;AS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T610" s="1">
        <f ca="1">SUMIFS(INDIRECT($F$1&amp;$F610&amp;":"&amp;$F610),INDIRECT($F$1&amp;dbP!$D$2&amp;":"&amp;dbP!$D$2),"&gt;="&amp;AT$6,INDIRECT($F$1&amp;dbP!$D$2&amp;":"&amp;dbP!$D$2),"&lt;="&amp;AT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U610" s="1">
        <f ca="1">SUMIFS(INDIRECT($F$1&amp;$F610&amp;":"&amp;$F610),INDIRECT($F$1&amp;dbP!$D$2&amp;":"&amp;dbP!$D$2),"&gt;="&amp;AU$6,INDIRECT($F$1&amp;dbP!$D$2&amp;":"&amp;dbP!$D$2),"&lt;="&amp;AU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V610" s="1">
        <f ca="1">SUMIFS(INDIRECT($F$1&amp;$F610&amp;":"&amp;$F610),INDIRECT($F$1&amp;dbP!$D$2&amp;":"&amp;dbP!$D$2),"&gt;="&amp;AV$6,INDIRECT($F$1&amp;dbP!$D$2&amp;":"&amp;dbP!$D$2),"&lt;="&amp;A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W610" s="1">
        <f ca="1">SUMIFS(INDIRECT($F$1&amp;$F610&amp;":"&amp;$F610),INDIRECT($F$1&amp;dbP!$D$2&amp;":"&amp;dbP!$D$2),"&gt;="&amp;AW$6,INDIRECT($F$1&amp;dbP!$D$2&amp;":"&amp;dbP!$D$2),"&lt;="&amp;A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X610" s="1">
        <f ca="1">SUMIFS(INDIRECT($F$1&amp;$F610&amp;":"&amp;$F610),INDIRECT($F$1&amp;dbP!$D$2&amp;":"&amp;dbP!$D$2),"&gt;="&amp;AX$6,INDIRECT($F$1&amp;dbP!$D$2&amp;":"&amp;dbP!$D$2),"&lt;="&amp;A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Y610" s="1">
        <f ca="1">SUMIFS(INDIRECT($F$1&amp;$F610&amp;":"&amp;$F610),INDIRECT($F$1&amp;dbP!$D$2&amp;":"&amp;dbP!$D$2),"&gt;="&amp;AY$6,INDIRECT($F$1&amp;dbP!$D$2&amp;":"&amp;dbP!$D$2),"&lt;="&amp;A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Z610" s="1">
        <f ca="1">SUMIFS(INDIRECT($F$1&amp;$F610&amp;":"&amp;$F610),INDIRECT($F$1&amp;dbP!$D$2&amp;":"&amp;dbP!$D$2),"&gt;="&amp;AZ$6,INDIRECT($F$1&amp;dbP!$D$2&amp;":"&amp;dbP!$D$2),"&lt;="&amp;A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A610" s="1">
        <f ca="1">SUMIFS(INDIRECT($F$1&amp;$F610&amp;":"&amp;$F610),INDIRECT($F$1&amp;dbP!$D$2&amp;":"&amp;dbP!$D$2),"&gt;="&amp;BA$6,INDIRECT($F$1&amp;dbP!$D$2&amp;":"&amp;dbP!$D$2),"&lt;="&amp;B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B610" s="1">
        <f ca="1">SUMIFS(INDIRECT($F$1&amp;$F610&amp;":"&amp;$F610),INDIRECT($F$1&amp;dbP!$D$2&amp;":"&amp;dbP!$D$2),"&gt;="&amp;BB$6,INDIRECT($F$1&amp;dbP!$D$2&amp;":"&amp;dbP!$D$2),"&lt;="&amp;B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C610" s="1">
        <f ca="1">SUMIFS(INDIRECT($F$1&amp;$F610&amp;":"&amp;$F610),INDIRECT($F$1&amp;dbP!$D$2&amp;":"&amp;dbP!$D$2),"&gt;="&amp;BC$6,INDIRECT($F$1&amp;dbP!$D$2&amp;":"&amp;dbP!$D$2),"&lt;="&amp;B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D610" s="1">
        <f ca="1">SUMIFS(INDIRECT($F$1&amp;$F610&amp;":"&amp;$F610),INDIRECT($F$1&amp;dbP!$D$2&amp;":"&amp;dbP!$D$2),"&gt;="&amp;BD$6,INDIRECT($F$1&amp;dbP!$D$2&amp;":"&amp;dbP!$D$2),"&lt;="&amp;B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E610" s="1">
        <f ca="1">SUMIFS(INDIRECT($F$1&amp;$F610&amp;":"&amp;$F610),INDIRECT($F$1&amp;dbP!$D$2&amp;":"&amp;dbP!$D$2),"&gt;="&amp;BE$6,INDIRECT($F$1&amp;dbP!$D$2&amp;":"&amp;dbP!$D$2),"&lt;="&amp;B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</row>
    <row r="611" spans="2:57" x14ac:dyDescent="0.3">
      <c r="B611" s="1">
        <f>MAX(B$493:B610)+1</f>
        <v>124</v>
      </c>
      <c r="D611" s="1">
        <f ca="1">INDIRECT($B$1&amp;Items!AB$2&amp;$B611)</f>
        <v>0</v>
      </c>
      <c r="F611" s="1" t="str">
        <f ca="1">INDIRECT($B$1&amp;Items!X$2&amp;$B611)</f>
        <v>AA</v>
      </c>
      <c r="H611" s="13" t="str">
        <f ca="1">INDIRECT($B$1&amp;Items!U$2&amp;$B611)</f>
        <v>Операционные расходы</v>
      </c>
      <c r="I611" s="13" t="str">
        <f ca="1">IF(INDIRECT($B$1&amp;Items!V$2&amp;$B611)="",H611,INDIRECT($B$1&amp;Items!V$2&amp;$B611))</f>
        <v>Операционные расходы - блок-4</v>
      </c>
      <c r="J611" s="1" t="str">
        <f ca="1">IF(INDIRECT($B$1&amp;Items!W$2&amp;$B611)="",IF(H611&lt;&gt;I611,"  "&amp;I611,I611),"    "&amp;INDIRECT($B$1&amp;Items!W$2&amp;$B611))</f>
        <v xml:space="preserve">  Операционные расходы - блок-4</v>
      </c>
      <c r="S611" s="1">
        <f ca="1">SUM($U611:INDIRECT(ADDRESS(ROW(),SUMIFS($1:$1,$5:$5,MAX($5:$5)))))</f>
        <v>1470255.4404740899</v>
      </c>
      <c r="V611" s="1">
        <f ca="1">SUMIFS(INDIRECT($F$1&amp;$F611&amp;":"&amp;$F611),INDIRECT($F$1&amp;dbP!$D$2&amp;":"&amp;dbP!$D$2),"&gt;="&amp;V$6,INDIRECT($F$1&amp;dbP!$D$2&amp;":"&amp;dbP!$D$2),"&lt;="&amp;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W611" s="1">
        <f ca="1">SUMIFS(INDIRECT($F$1&amp;$F611&amp;":"&amp;$F611),INDIRECT($F$1&amp;dbP!$D$2&amp;":"&amp;dbP!$D$2),"&gt;="&amp;W$6,INDIRECT($F$1&amp;dbP!$D$2&amp;":"&amp;dbP!$D$2),"&lt;="&amp;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X611" s="1">
        <f ca="1">SUMIFS(INDIRECT($F$1&amp;$F611&amp;":"&amp;$F611),INDIRECT($F$1&amp;dbP!$D$2&amp;":"&amp;dbP!$D$2),"&gt;="&amp;X$6,INDIRECT($F$1&amp;dbP!$D$2&amp;":"&amp;dbP!$D$2),"&lt;="&amp;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500028.93874060002</v>
      </c>
      <c r="Y611" s="1">
        <f ca="1">SUMIFS(INDIRECT($F$1&amp;$F611&amp;":"&amp;$F611),INDIRECT($F$1&amp;dbP!$D$2&amp;":"&amp;dbP!$D$2),"&gt;="&amp;Y$6,INDIRECT($F$1&amp;dbP!$D$2&amp;":"&amp;dbP!$D$2),"&lt;="&amp;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520991.74193349003</v>
      </c>
      <c r="Z611" s="1">
        <f ca="1">SUMIFS(INDIRECT($F$1&amp;$F611&amp;":"&amp;$F611),INDIRECT($F$1&amp;dbP!$D$2&amp;":"&amp;dbP!$D$2),"&gt;="&amp;Z$6,INDIRECT($F$1&amp;dbP!$D$2&amp;":"&amp;dbP!$D$2),"&lt;="&amp;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312435.94</v>
      </c>
      <c r="AA611" s="1">
        <f ca="1">SUMIFS(INDIRECT($F$1&amp;$F611&amp;":"&amp;$F611),INDIRECT($F$1&amp;dbP!$D$2&amp;":"&amp;dbP!$D$2),"&gt;="&amp;AA$6,INDIRECT($F$1&amp;dbP!$D$2&amp;":"&amp;dbP!$D$2),"&lt;="&amp;A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136798.81980000003</v>
      </c>
      <c r="AB611" s="1">
        <f ca="1">SUMIFS(INDIRECT($F$1&amp;$F611&amp;":"&amp;$F611),INDIRECT($F$1&amp;dbP!$D$2&amp;":"&amp;dbP!$D$2),"&gt;="&amp;AB$6,INDIRECT($F$1&amp;dbP!$D$2&amp;":"&amp;dbP!$D$2),"&lt;="&amp;A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C611" s="1">
        <f ca="1">SUMIFS(INDIRECT($F$1&amp;$F611&amp;":"&amp;$F611),INDIRECT($F$1&amp;dbP!$D$2&amp;":"&amp;dbP!$D$2),"&gt;="&amp;AC$6,INDIRECT($F$1&amp;dbP!$D$2&amp;":"&amp;dbP!$D$2),"&lt;="&amp;A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D611" s="1">
        <f ca="1">SUMIFS(INDIRECT($F$1&amp;$F611&amp;":"&amp;$F611),INDIRECT($F$1&amp;dbP!$D$2&amp;":"&amp;dbP!$D$2),"&gt;="&amp;AD$6,INDIRECT($F$1&amp;dbP!$D$2&amp;":"&amp;dbP!$D$2),"&lt;="&amp;A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E611" s="1">
        <f ca="1">SUMIFS(INDIRECT($F$1&amp;$F611&amp;":"&amp;$F611),INDIRECT($F$1&amp;dbP!$D$2&amp;":"&amp;dbP!$D$2),"&gt;="&amp;AE$6,INDIRECT($F$1&amp;dbP!$D$2&amp;":"&amp;dbP!$D$2),"&lt;="&amp;A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F611" s="1">
        <f ca="1">SUMIFS(INDIRECT($F$1&amp;$F611&amp;":"&amp;$F611),INDIRECT($F$1&amp;dbP!$D$2&amp;":"&amp;dbP!$D$2),"&gt;="&amp;AF$6,INDIRECT($F$1&amp;dbP!$D$2&amp;":"&amp;dbP!$D$2),"&lt;="&amp;AF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G611" s="1">
        <f ca="1">SUMIFS(INDIRECT($F$1&amp;$F611&amp;":"&amp;$F611),INDIRECT($F$1&amp;dbP!$D$2&amp;":"&amp;dbP!$D$2),"&gt;="&amp;AG$6,INDIRECT($F$1&amp;dbP!$D$2&amp;":"&amp;dbP!$D$2),"&lt;="&amp;AG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H611" s="1">
        <f ca="1">SUMIFS(INDIRECT($F$1&amp;$F611&amp;":"&amp;$F611),INDIRECT($F$1&amp;dbP!$D$2&amp;":"&amp;dbP!$D$2),"&gt;="&amp;AH$6,INDIRECT($F$1&amp;dbP!$D$2&amp;":"&amp;dbP!$D$2),"&lt;="&amp;AH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I611" s="1">
        <f ca="1">SUMIFS(INDIRECT($F$1&amp;$F611&amp;":"&amp;$F611),INDIRECT($F$1&amp;dbP!$D$2&amp;":"&amp;dbP!$D$2),"&gt;="&amp;AI$6,INDIRECT($F$1&amp;dbP!$D$2&amp;":"&amp;dbP!$D$2),"&lt;="&amp;AI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J611" s="1">
        <f ca="1">SUMIFS(INDIRECT($F$1&amp;$F611&amp;":"&amp;$F611),INDIRECT($F$1&amp;dbP!$D$2&amp;":"&amp;dbP!$D$2),"&gt;="&amp;AJ$6,INDIRECT($F$1&amp;dbP!$D$2&amp;":"&amp;dbP!$D$2),"&lt;="&amp;AJ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K611" s="1">
        <f ca="1">SUMIFS(INDIRECT($F$1&amp;$F611&amp;":"&amp;$F611),INDIRECT($F$1&amp;dbP!$D$2&amp;":"&amp;dbP!$D$2),"&gt;="&amp;AK$6,INDIRECT($F$1&amp;dbP!$D$2&amp;":"&amp;dbP!$D$2),"&lt;="&amp;AK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L611" s="1">
        <f ca="1">SUMIFS(INDIRECT($F$1&amp;$F611&amp;":"&amp;$F611),INDIRECT($F$1&amp;dbP!$D$2&amp;":"&amp;dbP!$D$2),"&gt;="&amp;AL$6,INDIRECT($F$1&amp;dbP!$D$2&amp;":"&amp;dbP!$D$2),"&lt;="&amp;AL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M611" s="1">
        <f ca="1">SUMIFS(INDIRECT($F$1&amp;$F611&amp;":"&amp;$F611),INDIRECT($F$1&amp;dbP!$D$2&amp;":"&amp;dbP!$D$2),"&gt;="&amp;AM$6,INDIRECT($F$1&amp;dbP!$D$2&amp;":"&amp;dbP!$D$2),"&lt;="&amp;AM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N611" s="1">
        <f ca="1">SUMIFS(INDIRECT($F$1&amp;$F611&amp;":"&amp;$F611),INDIRECT($F$1&amp;dbP!$D$2&amp;":"&amp;dbP!$D$2),"&gt;="&amp;AN$6,INDIRECT($F$1&amp;dbP!$D$2&amp;":"&amp;dbP!$D$2),"&lt;="&amp;AN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O611" s="1">
        <f ca="1">SUMIFS(INDIRECT($F$1&amp;$F611&amp;":"&amp;$F611),INDIRECT($F$1&amp;dbP!$D$2&amp;":"&amp;dbP!$D$2),"&gt;="&amp;AO$6,INDIRECT($F$1&amp;dbP!$D$2&amp;":"&amp;dbP!$D$2),"&lt;="&amp;AO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P611" s="1">
        <f ca="1">SUMIFS(INDIRECT($F$1&amp;$F611&amp;":"&amp;$F611),INDIRECT($F$1&amp;dbP!$D$2&amp;":"&amp;dbP!$D$2),"&gt;="&amp;AP$6,INDIRECT($F$1&amp;dbP!$D$2&amp;":"&amp;dbP!$D$2),"&lt;="&amp;AP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Q611" s="1">
        <f ca="1">SUMIFS(INDIRECT($F$1&amp;$F611&amp;":"&amp;$F611),INDIRECT($F$1&amp;dbP!$D$2&amp;":"&amp;dbP!$D$2),"&gt;="&amp;AQ$6,INDIRECT($F$1&amp;dbP!$D$2&amp;":"&amp;dbP!$D$2),"&lt;="&amp;AQ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R611" s="1">
        <f ca="1">SUMIFS(INDIRECT($F$1&amp;$F611&amp;":"&amp;$F611),INDIRECT($F$1&amp;dbP!$D$2&amp;":"&amp;dbP!$D$2),"&gt;="&amp;AR$6,INDIRECT($F$1&amp;dbP!$D$2&amp;":"&amp;dbP!$D$2),"&lt;="&amp;AR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S611" s="1">
        <f ca="1">SUMIFS(INDIRECT($F$1&amp;$F611&amp;":"&amp;$F611),INDIRECT($F$1&amp;dbP!$D$2&amp;":"&amp;dbP!$D$2),"&gt;="&amp;AS$6,INDIRECT($F$1&amp;dbP!$D$2&amp;":"&amp;dbP!$D$2),"&lt;="&amp;AS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T611" s="1">
        <f ca="1">SUMIFS(INDIRECT($F$1&amp;$F611&amp;":"&amp;$F611),INDIRECT($F$1&amp;dbP!$D$2&amp;":"&amp;dbP!$D$2),"&gt;="&amp;AT$6,INDIRECT($F$1&amp;dbP!$D$2&amp;":"&amp;dbP!$D$2),"&lt;="&amp;AT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U611" s="1">
        <f ca="1">SUMIFS(INDIRECT($F$1&amp;$F611&amp;":"&amp;$F611),INDIRECT($F$1&amp;dbP!$D$2&amp;":"&amp;dbP!$D$2),"&gt;="&amp;AU$6,INDIRECT($F$1&amp;dbP!$D$2&amp;":"&amp;dbP!$D$2),"&lt;="&amp;AU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V611" s="1">
        <f ca="1">SUMIFS(INDIRECT($F$1&amp;$F611&amp;":"&amp;$F611),INDIRECT($F$1&amp;dbP!$D$2&amp;":"&amp;dbP!$D$2),"&gt;="&amp;AV$6,INDIRECT($F$1&amp;dbP!$D$2&amp;":"&amp;dbP!$D$2),"&lt;="&amp;A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W611" s="1">
        <f ca="1">SUMIFS(INDIRECT($F$1&amp;$F611&amp;":"&amp;$F611),INDIRECT($F$1&amp;dbP!$D$2&amp;":"&amp;dbP!$D$2),"&gt;="&amp;AW$6,INDIRECT($F$1&amp;dbP!$D$2&amp;":"&amp;dbP!$D$2),"&lt;="&amp;A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X611" s="1">
        <f ca="1">SUMIFS(INDIRECT($F$1&amp;$F611&amp;":"&amp;$F611),INDIRECT($F$1&amp;dbP!$D$2&amp;":"&amp;dbP!$D$2),"&gt;="&amp;AX$6,INDIRECT($F$1&amp;dbP!$D$2&amp;":"&amp;dbP!$D$2),"&lt;="&amp;A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Y611" s="1">
        <f ca="1">SUMIFS(INDIRECT($F$1&amp;$F611&amp;":"&amp;$F611),INDIRECT($F$1&amp;dbP!$D$2&amp;":"&amp;dbP!$D$2),"&gt;="&amp;AY$6,INDIRECT($F$1&amp;dbP!$D$2&amp;":"&amp;dbP!$D$2),"&lt;="&amp;A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Z611" s="1">
        <f ca="1">SUMIFS(INDIRECT($F$1&amp;$F611&amp;":"&amp;$F611),INDIRECT($F$1&amp;dbP!$D$2&amp;":"&amp;dbP!$D$2),"&gt;="&amp;AZ$6,INDIRECT($F$1&amp;dbP!$D$2&amp;":"&amp;dbP!$D$2),"&lt;="&amp;A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A611" s="1">
        <f ca="1">SUMIFS(INDIRECT($F$1&amp;$F611&amp;":"&amp;$F611),INDIRECT($F$1&amp;dbP!$D$2&amp;":"&amp;dbP!$D$2),"&gt;="&amp;BA$6,INDIRECT($F$1&amp;dbP!$D$2&amp;":"&amp;dbP!$D$2),"&lt;="&amp;B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B611" s="1">
        <f ca="1">SUMIFS(INDIRECT($F$1&amp;$F611&amp;":"&amp;$F611),INDIRECT($F$1&amp;dbP!$D$2&amp;":"&amp;dbP!$D$2),"&gt;="&amp;BB$6,INDIRECT($F$1&amp;dbP!$D$2&amp;":"&amp;dbP!$D$2),"&lt;="&amp;B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C611" s="1">
        <f ca="1">SUMIFS(INDIRECT($F$1&amp;$F611&amp;":"&amp;$F611),INDIRECT($F$1&amp;dbP!$D$2&amp;":"&amp;dbP!$D$2),"&gt;="&amp;BC$6,INDIRECT($F$1&amp;dbP!$D$2&amp;":"&amp;dbP!$D$2),"&lt;="&amp;B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D611" s="1">
        <f ca="1">SUMIFS(INDIRECT($F$1&amp;$F611&amp;":"&amp;$F611),INDIRECT($F$1&amp;dbP!$D$2&amp;":"&amp;dbP!$D$2),"&gt;="&amp;BD$6,INDIRECT($F$1&amp;dbP!$D$2&amp;":"&amp;dbP!$D$2),"&lt;="&amp;B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E611" s="1">
        <f ca="1">SUMIFS(INDIRECT($F$1&amp;$F611&amp;":"&amp;$F611),INDIRECT($F$1&amp;dbP!$D$2&amp;":"&amp;dbP!$D$2),"&gt;="&amp;BE$6,INDIRECT($F$1&amp;dbP!$D$2&amp;":"&amp;dbP!$D$2),"&lt;="&amp;B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</row>
    <row r="612" spans="2:57" x14ac:dyDescent="0.3">
      <c r="B612" s="1">
        <f>MAX(B$493:B611)+1</f>
        <v>125</v>
      </c>
      <c r="D612" s="1" t="str">
        <f ca="1">INDIRECT($B$1&amp;Items!AB$2&amp;$B612)</f>
        <v>PL(-)</v>
      </c>
      <c r="F612" s="1" t="str">
        <f ca="1">INDIRECT($B$1&amp;Items!X$2&amp;$B612)</f>
        <v>AA</v>
      </c>
      <c r="H612" s="13" t="str">
        <f ca="1">INDIRECT($B$1&amp;Items!U$2&amp;$B612)</f>
        <v>Операционные расходы</v>
      </c>
      <c r="I612" s="13" t="str">
        <f ca="1">IF(INDIRECT($B$1&amp;Items!V$2&amp;$B612)="",H612,INDIRECT($B$1&amp;Items!V$2&amp;$B612))</f>
        <v>Операционные расходы - блок-4</v>
      </c>
      <c r="J612" s="1" t="str">
        <f ca="1">IF(INDIRECT($B$1&amp;Items!W$2&amp;$B612)="",IF(H612&lt;&gt;I612,"  "&amp;I612,I612),"    "&amp;INDIRECT($B$1&amp;Items!W$2&amp;$B612))</f>
        <v xml:space="preserve">    Операционные расходы - 4-1</v>
      </c>
      <c r="S612" s="1">
        <f ca="1">SUM($U612:INDIRECT(ADDRESS(ROW(),SUMIFS($1:$1,$5:$5,MAX($5:$5)))))</f>
        <v>258784.75529999999</v>
      </c>
      <c r="V612" s="1">
        <f ca="1">SUMIFS(INDIRECT($F$1&amp;$F612&amp;":"&amp;$F612),INDIRECT($F$1&amp;dbP!$D$2&amp;":"&amp;dbP!$D$2),"&gt;="&amp;V$6,INDIRECT($F$1&amp;dbP!$D$2&amp;":"&amp;dbP!$D$2),"&lt;="&amp;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W612" s="1">
        <f ca="1">SUMIFS(INDIRECT($F$1&amp;$F612&amp;":"&amp;$F612),INDIRECT($F$1&amp;dbP!$D$2&amp;":"&amp;dbP!$D$2),"&gt;="&amp;W$6,INDIRECT($F$1&amp;dbP!$D$2&amp;":"&amp;dbP!$D$2),"&lt;="&amp;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X612" s="1">
        <f ca="1">SUMIFS(INDIRECT($F$1&amp;$F612&amp;":"&amp;$F612),INDIRECT($F$1&amp;dbP!$D$2&amp;":"&amp;dbP!$D$2),"&gt;="&amp;X$6,INDIRECT($F$1&amp;dbP!$D$2&amp;":"&amp;dbP!$D$2),"&lt;="&amp;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258784.75529999999</v>
      </c>
      <c r="Y612" s="1">
        <f ca="1">SUMIFS(INDIRECT($F$1&amp;$F612&amp;":"&amp;$F612),INDIRECT($F$1&amp;dbP!$D$2&amp;":"&amp;dbP!$D$2),"&gt;="&amp;Y$6,INDIRECT($F$1&amp;dbP!$D$2&amp;":"&amp;dbP!$D$2),"&lt;="&amp;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Z612" s="1">
        <f ca="1">SUMIFS(INDIRECT($F$1&amp;$F612&amp;":"&amp;$F612),INDIRECT($F$1&amp;dbP!$D$2&amp;":"&amp;dbP!$D$2),"&gt;="&amp;Z$6,INDIRECT($F$1&amp;dbP!$D$2&amp;":"&amp;dbP!$D$2),"&lt;="&amp;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A612" s="1">
        <f ca="1">SUMIFS(INDIRECT($F$1&amp;$F612&amp;":"&amp;$F612),INDIRECT($F$1&amp;dbP!$D$2&amp;":"&amp;dbP!$D$2),"&gt;="&amp;AA$6,INDIRECT($F$1&amp;dbP!$D$2&amp;":"&amp;dbP!$D$2),"&lt;="&amp;A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B612" s="1">
        <f ca="1">SUMIFS(INDIRECT($F$1&amp;$F612&amp;":"&amp;$F612),INDIRECT($F$1&amp;dbP!$D$2&amp;":"&amp;dbP!$D$2),"&gt;="&amp;AB$6,INDIRECT($F$1&amp;dbP!$D$2&amp;":"&amp;dbP!$D$2),"&lt;="&amp;A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C612" s="1">
        <f ca="1">SUMIFS(INDIRECT($F$1&amp;$F612&amp;":"&amp;$F612),INDIRECT($F$1&amp;dbP!$D$2&amp;":"&amp;dbP!$D$2),"&gt;="&amp;AC$6,INDIRECT($F$1&amp;dbP!$D$2&amp;":"&amp;dbP!$D$2),"&lt;="&amp;A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D612" s="1">
        <f ca="1">SUMIFS(INDIRECT($F$1&amp;$F612&amp;":"&amp;$F612),INDIRECT($F$1&amp;dbP!$D$2&amp;":"&amp;dbP!$D$2),"&gt;="&amp;AD$6,INDIRECT($F$1&amp;dbP!$D$2&amp;":"&amp;dbP!$D$2),"&lt;="&amp;A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E612" s="1">
        <f ca="1">SUMIFS(INDIRECT($F$1&amp;$F612&amp;":"&amp;$F612),INDIRECT($F$1&amp;dbP!$D$2&amp;":"&amp;dbP!$D$2),"&gt;="&amp;AE$6,INDIRECT($F$1&amp;dbP!$D$2&amp;":"&amp;dbP!$D$2),"&lt;="&amp;A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F612" s="1">
        <f ca="1">SUMIFS(INDIRECT($F$1&amp;$F612&amp;":"&amp;$F612),INDIRECT($F$1&amp;dbP!$D$2&amp;":"&amp;dbP!$D$2),"&gt;="&amp;AF$6,INDIRECT($F$1&amp;dbP!$D$2&amp;":"&amp;dbP!$D$2),"&lt;="&amp;AF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G612" s="1">
        <f ca="1">SUMIFS(INDIRECT($F$1&amp;$F612&amp;":"&amp;$F612),INDIRECT($F$1&amp;dbP!$D$2&amp;":"&amp;dbP!$D$2),"&gt;="&amp;AG$6,INDIRECT($F$1&amp;dbP!$D$2&amp;":"&amp;dbP!$D$2),"&lt;="&amp;AG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H612" s="1">
        <f ca="1">SUMIFS(INDIRECT($F$1&amp;$F612&amp;":"&amp;$F612),INDIRECT($F$1&amp;dbP!$D$2&amp;":"&amp;dbP!$D$2),"&gt;="&amp;AH$6,INDIRECT($F$1&amp;dbP!$D$2&amp;":"&amp;dbP!$D$2),"&lt;="&amp;AH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I612" s="1">
        <f ca="1">SUMIFS(INDIRECT($F$1&amp;$F612&amp;":"&amp;$F612),INDIRECT($F$1&amp;dbP!$D$2&amp;":"&amp;dbP!$D$2),"&gt;="&amp;AI$6,INDIRECT($F$1&amp;dbP!$D$2&amp;":"&amp;dbP!$D$2),"&lt;="&amp;AI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J612" s="1">
        <f ca="1">SUMIFS(INDIRECT($F$1&amp;$F612&amp;":"&amp;$F612),INDIRECT($F$1&amp;dbP!$D$2&amp;":"&amp;dbP!$D$2),"&gt;="&amp;AJ$6,INDIRECT($F$1&amp;dbP!$D$2&amp;":"&amp;dbP!$D$2),"&lt;="&amp;AJ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K612" s="1">
        <f ca="1">SUMIFS(INDIRECT($F$1&amp;$F612&amp;":"&amp;$F612),INDIRECT($F$1&amp;dbP!$D$2&amp;":"&amp;dbP!$D$2),"&gt;="&amp;AK$6,INDIRECT($F$1&amp;dbP!$D$2&amp;":"&amp;dbP!$D$2),"&lt;="&amp;AK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L612" s="1">
        <f ca="1">SUMIFS(INDIRECT($F$1&amp;$F612&amp;":"&amp;$F612),INDIRECT($F$1&amp;dbP!$D$2&amp;":"&amp;dbP!$D$2),"&gt;="&amp;AL$6,INDIRECT($F$1&amp;dbP!$D$2&amp;":"&amp;dbP!$D$2),"&lt;="&amp;AL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M612" s="1">
        <f ca="1">SUMIFS(INDIRECT($F$1&amp;$F612&amp;":"&amp;$F612),INDIRECT($F$1&amp;dbP!$D$2&amp;":"&amp;dbP!$D$2),"&gt;="&amp;AM$6,INDIRECT($F$1&amp;dbP!$D$2&amp;":"&amp;dbP!$D$2),"&lt;="&amp;AM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N612" s="1">
        <f ca="1">SUMIFS(INDIRECT($F$1&amp;$F612&amp;":"&amp;$F612),INDIRECT($F$1&amp;dbP!$D$2&amp;":"&amp;dbP!$D$2),"&gt;="&amp;AN$6,INDIRECT($F$1&amp;dbP!$D$2&amp;":"&amp;dbP!$D$2),"&lt;="&amp;AN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O612" s="1">
        <f ca="1">SUMIFS(INDIRECT($F$1&amp;$F612&amp;":"&amp;$F612),INDIRECT($F$1&amp;dbP!$D$2&amp;":"&amp;dbP!$D$2),"&gt;="&amp;AO$6,INDIRECT($F$1&amp;dbP!$D$2&amp;":"&amp;dbP!$D$2),"&lt;="&amp;AO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P612" s="1">
        <f ca="1">SUMIFS(INDIRECT($F$1&amp;$F612&amp;":"&amp;$F612),INDIRECT($F$1&amp;dbP!$D$2&amp;":"&amp;dbP!$D$2),"&gt;="&amp;AP$6,INDIRECT($F$1&amp;dbP!$D$2&amp;":"&amp;dbP!$D$2),"&lt;="&amp;AP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Q612" s="1">
        <f ca="1">SUMIFS(INDIRECT($F$1&amp;$F612&amp;":"&amp;$F612),INDIRECT($F$1&amp;dbP!$D$2&amp;":"&amp;dbP!$D$2),"&gt;="&amp;AQ$6,INDIRECT($F$1&amp;dbP!$D$2&amp;":"&amp;dbP!$D$2),"&lt;="&amp;AQ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R612" s="1">
        <f ca="1">SUMIFS(INDIRECT($F$1&amp;$F612&amp;":"&amp;$F612),INDIRECT($F$1&amp;dbP!$D$2&amp;":"&amp;dbP!$D$2),"&gt;="&amp;AR$6,INDIRECT($F$1&amp;dbP!$D$2&amp;":"&amp;dbP!$D$2),"&lt;="&amp;AR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S612" s="1">
        <f ca="1">SUMIFS(INDIRECT($F$1&amp;$F612&amp;":"&amp;$F612),INDIRECT($F$1&amp;dbP!$D$2&amp;":"&amp;dbP!$D$2),"&gt;="&amp;AS$6,INDIRECT($F$1&amp;dbP!$D$2&amp;":"&amp;dbP!$D$2),"&lt;="&amp;AS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T612" s="1">
        <f ca="1">SUMIFS(INDIRECT($F$1&amp;$F612&amp;":"&amp;$F612),INDIRECT($F$1&amp;dbP!$D$2&amp;":"&amp;dbP!$D$2),"&gt;="&amp;AT$6,INDIRECT($F$1&amp;dbP!$D$2&amp;":"&amp;dbP!$D$2),"&lt;="&amp;AT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U612" s="1">
        <f ca="1">SUMIFS(INDIRECT($F$1&amp;$F612&amp;":"&amp;$F612),INDIRECT($F$1&amp;dbP!$D$2&amp;":"&amp;dbP!$D$2),"&gt;="&amp;AU$6,INDIRECT($F$1&amp;dbP!$D$2&amp;":"&amp;dbP!$D$2),"&lt;="&amp;AU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V612" s="1">
        <f ca="1">SUMIFS(INDIRECT($F$1&amp;$F612&amp;":"&amp;$F612),INDIRECT($F$1&amp;dbP!$D$2&amp;":"&amp;dbP!$D$2),"&gt;="&amp;AV$6,INDIRECT($F$1&amp;dbP!$D$2&amp;":"&amp;dbP!$D$2),"&lt;="&amp;A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W612" s="1">
        <f ca="1">SUMIFS(INDIRECT($F$1&amp;$F612&amp;":"&amp;$F612),INDIRECT($F$1&amp;dbP!$D$2&amp;":"&amp;dbP!$D$2),"&gt;="&amp;AW$6,INDIRECT($F$1&amp;dbP!$D$2&amp;":"&amp;dbP!$D$2),"&lt;="&amp;A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X612" s="1">
        <f ca="1">SUMIFS(INDIRECT($F$1&amp;$F612&amp;":"&amp;$F612),INDIRECT($F$1&amp;dbP!$D$2&amp;":"&amp;dbP!$D$2),"&gt;="&amp;AX$6,INDIRECT($F$1&amp;dbP!$D$2&amp;":"&amp;dbP!$D$2),"&lt;="&amp;A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Y612" s="1">
        <f ca="1">SUMIFS(INDIRECT($F$1&amp;$F612&amp;":"&amp;$F612),INDIRECT($F$1&amp;dbP!$D$2&amp;":"&amp;dbP!$D$2),"&gt;="&amp;AY$6,INDIRECT($F$1&amp;dbP!$D$2&amp;":"&amp;dbP!$D$2),"&lt;="&amp;A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Z612" s="1">
        <f ca="1">SUMIFS(INDIRECT($F$1&amp;$F612&amp;":"&amp;$F612),INDIRECT($F$1&amp;dbP!$D$2&amp;":"&amp;dbP!$D$2),"&gt;="&amp;AZ$6,INDIRECT($F$1&amp;dbP!$D$2&amp;":"&amp;dbP!$D$2),"&lt;="&amp;A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A612" s="1">
        <f ca="1">SUMIFS(INDIRECT($F$1&amp;$F612&amp;":"&amp;$F612),INDIRECT($F$1&amp;dbP!$D$2&amp;":"&amp;dbP!$D$2),"&gt;="&amp;BA$6,INDIRECT($F$1&amp;dbP!$D$2&amp;":"&amp;dbP!$D$2),"&lt;="&amp;B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B612" s="1">
        <f ca="1">SUMIFS(INDIRECT($F$1&amp;$F612&amp;":"&amp;$F612),INDIRECT($F$1&amp;dbP!$D$2&amp;":"&amp;dbP!$D$2),"&gt;="&amp;BB$6,INDIRECT($F$1&amp;dbP!$D$2&amp;":"&amp;dbP!$D$2),"&lt;="&amp;B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C612" s="1">
        <f ca="1">SUMIFS(INDIRECT($F$1&amp;$F612&amp;":"&amp;$F612),INDIRECT($F$1&amp;dbP!$D$2&amp;":"&amp;dbP!$D$2),"&gt;="&amp;BC$6,INDIRECT($F$1&amp;dbP!$D$2&amp;":"&amp;dbP!$D$2),"&lt;="&amp;B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D612" s="1">
        <f ca="1">SUMIFS(INDIRECT($F$1&amp;$F612&amp;":"&amp;$F612),INDIRECT($F$1&amp;dbP!$D$2&amp;":"&amp;dbP!$D$2),"&gt;="&amp;BD$6,INDIRECT($F$1&amp;dbP!$D$2&amp;":"&amp;dbP!$D$2),"&lt;="&amp;B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E612" s="1">
        <f ca="1">SUMIFS(INDIRECT($F$1&amp;$F612&amp;":"&amp;$F612),INDIRECT($F$1&amp;dbP!$D$2&amp;":"&amp;dbP!$D$2),"&gt;="&amp;BE$6,INDIRECT($F$1&amp;dbP!$D$2&amp;":"&amp;dbP!$D$2),"&lt;="&amp;B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</row>
    <row r="613" spans="2:57" x14ac:dyDescent="0.3">
      <c r="B613" s="1">
        <f>MAX(B$493:B612)+1</f>
        <v>126</v>
      </c>
      <c r="D613" s="1" t="str">
        <f ca="1">INDIRECT($B$1&amp;Items!AB$2&amp;$B613)</f>
        <v>PL(-)</v>
      </c>
      <c r="F613" s="1" t="str">
        <f ca="1">INDIRECT($B$1&amp;Items!X$2&amp;$B613)</f>
        <v>AA</v>
      </c>
      <c r="H613" s="13" t="str">
        <f ca="1">INDIRECT($B$1&amp;Items!U$2&amp;$B613)</f>
        <v>Операционные расходы</v>
      </c>
      <c r="I613" s="13" t="str">
        <f ca="1">IF(INDIRECT($B$1&amp;Items!V$2&amp;$B613)="",H613,INDIRECT($B$1&amp;Items!V$2&amp;$B613))</f>
        <v>Операционные расходы - блок-4</v>
      </c>
      <c r="J613" s="1" t="str">
        <f ca="1">IF(INDIRECT($B$1&amp;Items!W$2&amp;$B613)="",IF(H613&lt;&gt;I613,"  "&amp;I613,I613),"    "&amp;INDIRECT($B$1&amp;Items!W$2&amp;$B613))</f>
        <v xml:space="preserve">    Операционные расходы - 4-2</v>
      </c>
      <c r="S613" s="1">
        <f ca="1">SUM($U613:INDIRECT(ADDRESS(ROW(),SUMIFS($1:$1,$5:$5,MAX($5:$5)))))</f>
        <v>136940.70180000001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136940.70180000001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2:57" x14ac:dyDescent="0.3">
      <c r="B614" s="1">
        <f>MAX(B$493:B613)+1</f>
        <v>127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Операционные расходы</v>
      </c>
      <c r="I614" s="13" t="str">
        <f ca="1">IF(INDIRECT($B$1&amp;Items!V$2&amp;$B614)="",H614,INDIRECT($B$1&amp;Items!V$2&amp;$B614))</f>
        <v>Операционные расходы - блок-4</v>
      </c>
      <c r="J614" s="1" t="str">
        <f ca="1">IF(INDIRECT($B$1&amp;Items!W$2&amp;$B614)="",IF(H614&lt;&gt;I614,"  "&amp;I614,I614),"    "&amp;INDIRECT($B$1&amp;Items!W$2&amp;$B614))</f>
        <v xml:space="preserve">    Операционные расходы - 4-3</v>
      </c>
      <c r="S614" s="1">
        <f ca="1">SUM($U614:INDIRECT(ADDRESS(ROW(),SUMIFS($1:$1,$5:$5,MAX($5:$5)))))</f>
        <v>104303.4816406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104303.4816406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2:57" x14ac:dyDescent="0.3">
      <c r="B615" s="1">
        <f>MAX(B$493:B614)+1</f>
        <v>128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Операционные расходы</v>
      </c>
      <c r="I615" s="13" t="str">
        <f ca="1">IF(INDIRECT($B$1&amp;Items!V$2&amp;$B615)="",H615,INDIRECT($B$1&amp;Items!V$2&amp;$B615))</f>
        <v>Операционные расходы - блок-4</v>
      </c>
      <c r="J615" s="1" t="str">
        <f ca="1">IF(INDIRECT($B$1&amp;Items!W$2&amp;$B615)="",IF(H615&lt;&gt;I615,"  "&amp;I615,I615),"    "&amp;INDIRECT($B$1&amp;Items!W$2&amp;$B615))</f>
        <v xml:space="preserve">    Операционные расходы - 4-4</v>
      </c>
      <c r="S615" s="1">
        <f ca="1">SUM($U615:INDIRECT(ADDRESS(ROW(),SUMIFS($1:$1,$5:$5,MAX($5:$5)))))</f>
        <v>58081.884599700003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58081.884599700003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2:57" x14ac:dyDescent="0.3">
      <c r="B616" s="1">
        <f>MAX(B$493:B615)+1</f>
        <v>129</v>
      </c>
      <c r="D616" s="1" t="str">
        <f ca="1">INDIRECT($B$1&amp;Items!AB$2&amp;$B616)</f>
        <v>PL(-)</v>
      </c>
      <c r="F616" s="1" t="str">
        <f ca="1">INDIRECT($B$1&amp;Items!X$2&amp;$B616)</f>
        <v>AA</v>
      </c>
      <c r="H616" s="13" t="str">
        <f ca="1">INDIRECT($B$1&amp;Items!U$2&amp;$B616)</f>
        <v>Операционные расходы</v>
      </c>
      <c r="I616" s="13" t="str">
        <f ca="1">IF(INDIRECT($B$1&amp;Items!V$2&amp;$B616)="",H616,INDIRECT($B$1&amp;Items!V$2&amp;$B616))</f>
        <v>Операционные расходы - блок-4</v>
      </c>
      <c r="J616" s="1" t="str">
        <f ca="1">IF(INDIRECT($B$1&amp;Items!W$2&amp;$B616)="",IF(H616&lt;&gt;I616,"  "&amp;I616,I616),"    "&amp;INDIRECT($B$1&amp;Items!W$2&amp;$B616))</f>
        <v xml:space="preserve">    Операционные расходы - 4-5</v>
      </c>
      <c r="S616" s="1">
        <f ca="1">SUM($U616:INDIRECT(ADDRESS(ROW(),SUMIFS($1:$1,$5:$5,MAX($5:$5)))))</f>
        <v>302431.49784297001</v>
      </c>
      <c r="V616" s="1">
        <f ca="1">SUMIFS(INDIRECT($F$1&amp;$F616&amp;":"&amp;$F616),INDIRECT($F$1&amp;dbP!$D$2&amp;":"&amp;dbP!$D$2),"&gt;="&amp;V$6,INDIRECT($F$1&amp;dbP!$D$2&amp;":"&amp;dbP!$D$2),"&lt;="&amp;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W616" s="1">
        <f ca="1">SUMIFS(INDIRECT($F$1&amp;$F616&amp;":"&amp;$F616),INDIRECT($F$1&amp;dbP!$D$2&amp;":"&amp;dbP!$D$2),"&gt;="&amp;W$6,INDIRECT($F$1&amp;dbP!$D$2&amp;":"&amp;dbP!$D$2),"&lt;="&amp;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X616" s="1">
        <f ca="1">SUMIFS(INDIRECT($F$1&amp;$F616&amp;":"&amp;$F616),INDIRECT($F$1&amp;dbP!$D$2&amp;":"&amp;dbP!$D$2),"&gt;="&amp;X$6,INDIRECT($F$1&amp;dbP!$D$2&amp;":"&amp;dbP!$D$2),"&lt;="&amp;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Y616" s="1">
        <f ca="1">SUMIFS(INDIRECT($F$1&amp;$F616&amp;":"&amp;$F616),INDIRECT($F$1&amp;dbP!$D$2&amp;":"&amp;dbP!$D$2),"&gt;="&amp;Y$6,INDIRECT($F$1&amp;dbP!$D$2&amp;":"&amp;dbP!$D$2),"&lt;="&amp;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302431.49784297001</v>
      </c>
      <c r="Z616" s="1">
        <f ca="1">SUMIFS(INDIRECT($F$1&amp;$F616&amp;":"&amp;$F616),INDIRECT($F$1&amp;dbP!$D$2&amp;":"&amp;dbP!$D$2),"&gt;="&amp;Z$6,INDIRECT($F$1&amp;dbP!$D$2&amp;":"&amp;dbP!$D$2),"&lt;="&amp;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A616" s="1">
        <f ca="1">SUMIFS(INDIRECT($F$1&amp;$F616&amp;":"&amp;$F616),INDIRECT($F$1&amp;dbP!$D$2&amp;":"&amp;dbP!$D$2),"&gt;="&amp;AA$6,INDIRECT($F$1&amp;dbP!$D$2&amp;":"&amp;dbP!$D$2),"&lt;="&amp;A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B616" s="1">
        <f ca="1">SUMIFS(INDIRECT($F$1&amp;$F616&amp;":"&amp;$F616),INDIRECT($F$1&amp;dbP!$D$2&amp;":"&amp;dbP!$D$2),"&gt;="&amp;AB$6,INDIRECT($F$1&amp;dbP!$D$2&amp;":"&amp;dbP!$D$2),"&lt;="&amp;A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C616" s="1">
        <f ca="1">SUMIFS(INDIRECT($F$1&amp;$F616&amp;":"&amp;$F616),INDIRECT($F$1&amp;dbP!$D$2&amp;":"&amp;dbP!$D$2),"&gt;="&amp;AC$6,INDIRECT($F$1&amp;dbP!$D$2&amp;":"&amp;dbP!$D$2),"&lt;="&amp;A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D616" s="1">
        <f ca="1">SUMIFS(INDIRECT($F$1&amp;$F616&amp;":"&amp;$F616),INDIRECT($F$1&amp;dbP!$D$2&amp;":"&amp;dbP!$D$2),"&gt;="&amp;AD$6,INDIRECT($F$1&amp;dbP!$D$2&amp;":"&amp;dbP!$D$2),"&lt;="&amp;A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E616" s="1">
        <f ca="1">SUMIFS(INDIRECT($F$1&amp;$F616&amp;":"&amp;$F616),INDIRECT($F$1&amp;dbP!$D$2&amp;":"&amp;dbP!$D$2),"&gt;="&amp;AE$6,INDIRECT($F$1&amp;dbP!$D$2&amp;":"&amp;dbP!$D$2),"&lt;="&amp;A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F616" s="1">
        <f ca="1">SUMIFS(INDIRECT($F$1&amp;$F616&amp;":"&amp;$F616),INDIRECT($F$1&amp;dbP!$D$2&amp;":"&amp;dbP!$D$2),"&gt;="&amp;AF$6,INDIRECT($F$1&amp;dbP!$D$2&amp;":"&amp;dbP!$D$2),"&lt;="&amp;AF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G616" s="1">
        <f ca="1">SUMIFS(INDIRECT($F$1&amp;$F616&amp;":"&amp;$F616),INDIRECT($F$1&amp;dbP!$D$2&amp;":"&amp;dbP!$D$2),"&gt;="&amp;AG$6,INDIRECT($F$1&amp;dbP!$D$2&amp;":"&amp;dbP!$D$2),"&lt;="&amp;AG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H616" s="1">
        <f ca="1">SUMIFS(INDIRECT($F$1&amp;$F616&amp;":"&amp;$F616),INDIRECT($F$1&amp;dbP!$D$2&amp;":"&amp;dbP!$D$2),"&gt;="&amp;AH$6,INDIRECT($F$1&amp;dbP!$D$2&amp;":"&amp;dbP!$D$2),"&lt;="&amp;AH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I616" s="1">
        <f ca="1">SUMIFS(INDIRECT($F$1&amp;$F616&amp;":"&amp;$F616),INDIRECT($F$1&amp;dbP!$D$2&amp;":"&amp;dbP!$D$2),"&gt;="&amp;AI$6,INDIRECT($F$1&amp;dbP!$D$2&amp;":"&amp;dbP!$D$2),"&lt;="&amp;AI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J616" s="1">
        <f ca="1">SUMIFS(INDIRECT($F$1&amp;$F616&amp;":"&amp;$F616),INDIRECT($F$1&amp;dbP!$D$2&amp;":"&amp;dbP!$D$2),"&gt;="&amp;AJ$6,INDIRECT($F$1&amp;dbP!$D$2&amp;":"&amp;dbP!$D$2),"&lt;="&amp;AJ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K616" s="1">
        <f ca="1">SUMIFS(INDIRECT($F$1&amp;$F616&amp;":"&amp;$F616),INDIRECT($F$1&amp;dbP!$D$2&amp;":"&amp;dbP!$D$2),"&gt;="&amp;AK$6,INDIRECT($F$1&amp;dbP!$D$2&amp;":"&amp;dbP!$D$2),"&lt;="&amp;AK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L616" s="1">
        <f ca="1">SUMIFS(INDIRECT($F$1&amp;$F616&amp;":"&amp;$F616),INDIRECT($F$1&amp;dbP!$D$2&amp;":"&amp;dbP!$D$2),"&gt;="&amp;AL$6,INDIRECT($F$1&amp;dbP!$D$2&amp;":"&amp;dbP!$D$2),"&lt;="&amp;AL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M616" s="1">
        <f ca="1">SUMIFS(INDIRECT($F$1&amp;$F616&amp;":"&amp;$F616),INDIRECT($F$1&amp;dbP!$D$2&amp;":"&amp;dbP!$D$2),"&gt;="&amp;AM$6,INDIRECT($F$1&amp;dbP!$D$2&amp;":"&amp;dbP!$D$2),"&lt;="&amp;AM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N616" s="1">
        <f ca="1">SUMIFS(INDIRECT($F$1&amp;$F616&amp;":"&amp;$F616),INDIRECT($F$1&amp;dbP!$D$2&amp;":"&amp;dbP!$D$2),"&gt;="&amp;AN$6,INDIRECT($F$1&amp;dbP!$D$2&amp;":"&amp;dbP!$D$2),"&lt;="&amp;AN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O616" s="1">
        <f ca="1">SUMIFS(INDIRECT($F$1&amp;$F616&amp;":"&amp;$F616),INDIRECT($F$1&amp;dbP!$D$2&amp;":"&amp;dbP!$D$2),"&gt;="&amp;AO$6,INDIRECT($F$1&amp;dbP!$D$2&amp;":"&amp;dbP!$D$2),"&lt;="&amp;AO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P616" s="1">
        <f ca="1">SUMIFS(INDIRECT($F$1&amp;$F616&amp;":"&amp;$F616),INDIRECT($F$1&amp;dbP!$D$2&amp;":"&amp;dbP!$D$2),"&gt;="&amp;AP$6,INDIRECT($F$1&amp;dbP!$D$2&amp;":"&amp;dbP!$D$2),"&lt;="&amp;AP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Q616" s="1">
        <f ca="1">SUMIFS(INDIRECT($F$1&amp;$F616&amp;":"&amp;$F616),INDIRECT($F$1&amp;dbP!$D$2&amp;":"&amp;dbP!$D$2),"&gt;="&amp;AQ$6,INDIRECT($F$1&amp;dbP!$D$2&amp;":"&amp;dbP!$D$2),"&lt;="&amp;AQ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R616" s="1">
        <f ca="1">SUMIFS(INDIRECT($F$1&amp;$F616&amp;":"&amp;$F616),INDIRECT($F$1&amp;dbP!$D$2&amp;":"&amp;dbP!$D$2),"&gt;="&amp;AR$6,INDIRECT($F$1&amp;dbP!$D$2&amp;":"&amp;dbP!$D$2),"&lt;="&amp;AR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S616" s="1">
        <f ca="1">SUMIFS(INDIRECT($F$1&amp;$F616&amp;":"&amp;$F616),INDIRECT($F$1&amp;dbP!$D$2&amp;":"&amp;dbP!$D$2),"&gt;="&amp;AS$6,INDIRECT($F$1&amp;dbP!$D$2&amp;":"&amp;dbP!$D$2),"&lt;="&amp;AS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T616" s="1">
        <f ca="1">SUMIFS(INDIRECT($F$1&amp;$F616&amp;":"&amp;$F616),INDIRECT($F$1&amp;dbP!$D$2&amp;":"&amp;dbP!$D$2),"&gt;="&amp;AT$6,INDIRECT($F$1&amp;dbP!$D$2&amp;":"&amp;dbP!$D$2),"&lt;="&amp;AT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U616" s="1">
        <f ca="1">SUMIFS(INDIRECT($F$1&amp;$F616&amp;":"&amp;$F616),INDIRECT($F$1&amp;dbP!$D$2&amp;":"&amp;dbP!$D$2),"&gt;="&amp;AU$6,INDIRECT($F$1&amp;dbP!$D$2&amp;":"&amp;dbP!$D$2),"&lt;="&amp;AU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V616" s="1">
        <f ca="1">SUMIFS(INDIRECT($F$1&amp;$F616&amp;":"&amp;$F616),INDIRECT($F$1&amp;dbP!$D$2&amp;":"&amp;dbP!$D$2),"&gt;="&amp;AV$6,INDIRECT($F$1&amp;dbP!$D$2&amp;":"&amp;dbP!$D$2),"&lt;="&amp;A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W616" s="1">
        <f ca="1">SUMIFS(INDIRECT($F$1&amp;$F616&amp;":"&amp;$F616),INDIRECT($F$1&amp;dbP!$D$2&amp;":"&amp;dbP!$D$2),"&gt;="&amp;AW$6,INDIRECT($F$1&amp;dbP!$D$2&amp;":"&amp;dbP!$D$2),"&lt;="&amp;A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X616" s="1">
        <f ca="1">SUMIFS(INDIRECT($F$1&amp;$F616&amp;":"&amp;$F616),INDIRECT($F$1&amp;dbP!$D$2&amp;":"&amp;dbP!$D$2),"&gt;="&amp;AX$6,INDIRECT($F$1&amp;dbP!$D$2&amp;":"&amp;dbP!$D$2),"&lt;="&amp;A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Y616" s="1">
        <f ca="1">SUMIFS(INDIRECT($F$1&amp;$F616&amp;":"&amp;$F616),INDIRECT($F$1&amp;dbP!$D$2&amp;":"&amp;dbP!$D$2),"&gt;="&amp;AY$6,INDIRECT($F$1&amp;dbP!$D$2&amp;":"&amp;dbP!$D$2),"&lt;="&amp;A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Z616" s="1">
        <f ca="1">SUMIFS(INDIRECT($F$1&amp;$F616&amp;":"&amp;$F616),INDIRECT($F$1&amp;dbP!$D$2&amp;":"&amp;dbP!$D$2),"&gt;="&amp;AZ$6,INDIRECT($F$1&amp;dbP!$D$2&amp;":"&amp;dbP!$D$2),"&lt;="&amp;A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A616" s="1">
        <f ca="1">SUMIFS(INDIRECT($F$1&amp;$F616&amp;":"&amp;$F616),INDIRECT($F$1&amp;dbP!$D$2&amp;":"&amp;dbP!$D$2),"&gt;="&amp;BA$6,INDIRECT($F$1&amp;dbP!$D$2&amp;":"&amp;dbP!$D$2),"&lt;="&amp;B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B616" s="1">
        <f ca="1">SUMIFS(INDIRECT($F$1&amp;$F616&amp;":"&amp;$F616),INDIRECT($F$1&amp;dbP!$D$2&amp;":"&amp;dbP!$D$2),"&gt;="&amp;BB$6,INDIRECT($F$1&amp;dbP!$D$2&amp;":"&amp;dbP!$D$2),"&lt;="&amp;B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C616" s="1">
        <f ca="1">SUMIFS(INDIRECT($F$1&amp;$F616&amp;":"&amp;$F616),INDIRECT($F$1&amp;dbP!$D$2&amp;":"&amp;dbP!$D$2),"&gt;="&amp;BC$6,INDIRECT($F$1&amp;dbP!$D$2&amp;":"&amp;dbP!$D$2),"&lt;="&amp;B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D616" s="1">
        <f ca="1">SUMIFS(INDIRECT($F$1&amp;$F616&amp;":"&amp;$F616),INDIRECT($F$1&amp;dbP!$D$2&amp;":"&amp;dbP!$D$2),"&gt;="&amp;BD$6,INDIRECT($F$1&amp;dbP!$D$2&amp;":"&amp;dbP!$D$2),"&lt;="&amp;B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E616" s="1">
        <f ca="1">SUMIFS(INDIRECT($F$1&amp;$F616&amp;":"&amp;$F616),INDIRECT($F$1&amp;dbP!$D$2&amp;":"&amp;dbP!$D$2),"&gt;="&amp;BE$6,INDIRECT($F$1&amp;dbP!$D$2&amp;":"&amp;dbP!$D$2),"&lt;="&amp;B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</row>
    <row r="617" spans="2:57" x14ac:dyDescent="0.3">
      <c r="B617" s="1">
        <f>MAX(B$493:B616)+1</f>
        <v>130</v>
      </c>
      <c r="D617" s="1" t="str">
        <f ca="1">INDIRECT($B$1&amp;Items!AB$2&amp;$B617)</f>
        <v>PL(-)</v>
      </c>
      <c r="F617" s="1" t="str">
        <f ca="1">INDIRECT($B$1&amp;Items!X$2&amp;$B617)</f>
        <v>AA</v>
      </c>
      <c r="H617" s="13" t="str">
        <f ca="1">INDIRECT($B$1&amp;Items!U$2&amp;$B617)</f>
        <v>Операционные расходы</v>
      </c>
      <c r="I617" s="13" t="str">
        <f ca="1">IF(INDIRECT($B$1&amp;Items!V$2&amp;$B617)="",H617,INDIRECT($B$1&amp;Items!V$2&amp;$B617))</f>
        <v>Операционные расходы - блок-4</v>
      </c>
      <c r="J617" s="1" t="str">
        <f ca="1">IF(INDIRECT($B$1&amp;Items!W$2&amp;$B617)="",IF(H617&lt;&gt;I617,"  "&amp;I617,I617),"    "&amp;INDIRECT($B$1&amp;Items!W$2&amp;$B617))</f>
        <v xml:space="preserve">    Операционные расходы - 4-6</v>
      </c>
      <c r="S617" s="1">
        <f ca="1">SUM($U617:INDIRECT(ADDRESS(ROW(),SUMIFS($1:$1,$5:$5,MAX($5:$5)))))</f>
        <v>160478.35949082003</v>
      </c>
      <c r="V617" s="1">
        <f ca="1">SUMIFS(INDIRECT($F$1&amp;$F617&amp;":"&amp;$F617),INDIRECT($F$1&amp;dbP!$D$2&amp;":"&amp;dbP!$D$2),"&gt;="&amp;V$6,INDIRECT($F$1&amp;dbP!$D$2&amp;":"&amp;dbP!$D$2),"&lt;="&amp;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W617" s="1">
        <f ca="1">SUMIFS(INDIRECT($F$1&amp;$F617&amp;":"&amp;$F617),INDIRECT($F$1&amp;dbP!$D$2&amp;":"&amp;dbP!$D$2),"&gt;="&amp;W$6,INDIRECT($F$1&amp;dbP!$D$2&amp;":"&amp;dbP!$D$2),"&lt;="&amp;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X617" s="1">
        <f ca="1">SUMIFS(INDIRECT($F$1&amp;$F617&amp;":"&amp;$F617),INDIRECT($F$1&amp;dbP!$D$2&amp;":"&amp;dbP!$D$2),"&gt;="&amp;X$6,INDIRECT($F$1&amp;dbP!$D$2&amp;":"&amp;dbP!$D$2),"&lt;="&amp;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Y617" s="1">
        <f ca="1">SUMIFS(INDIRECT($F$1&amp;$F617&amp;":"&amp;$F617),INDIRECT($F$1&amp;dbP!$D$2&amp;":"&amp;dbP!$D$2),"&gt;="&amp;Y$6,INDIRECT($F$1&amp;dbP!$D$2&amp;":"&amp;dbP!$D$2),"&lt;="&amp;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160478.35949082003</v>
      </c>
      <c r="Z617" s="1">
        <f ca="1">SUMIFS(INDIRECT($F$1&amp;$F617&amp;":"&amp;$F617),INDIRECT($F$1&amp;dbP!$D$2&amp;":"&amp;dbP!$D$2),"&gt;="&amp;Z$6,INDIRECT($F$1&amp;dbP!$D$2&amp;":"&amp;dbP!$D$2),"&lt;="&amp;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A617" s="1">
        <f ca="1">SUMIFS(INDIRECT($F$1&amp;$F617&amp;":"&amp;$F617),INDIRECT($F$1&amp;dbP!$D$2&amp;":"&amp;dbP!$D$2),"&gt;="&amp;AA$6,INDIRECT($F$1&amp;dbP!$D$2&amp;":"&amp;dbP!$D$2),"&lt;="&amp;A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B617" s="1">
        <f ca="1">SUMIFS(INDIRECT($F$1&amp;$F617&amp;":"&amp;$F617),INDIRECT($F$1&amp;dbP!$D$2&amp;":"&amp;dbP!$D$2),"&gt;="&amp;AB$6,INDIRECT($F$1&amp;dbP!$D$2&amp;":"&amp;dbP!$D$2),"&lt;="&amp;A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C617" s="1">
        <f ca="1">SUMIFS(INDIRECT($F$1&amp;$F617&amp;":"&amp;$F617),INDIRECT($F$1&amp;dbP!$D$2&amp;":"&amp;dbP!$D$2),"&gt;="&amp;AC$6,INDIRECT($F$1&amp;dbP!$D$2&amp;":"&amp;dbP!$D$2),"&lt;="&amp;A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D617" s="1">
        <f ca="1">SUMIFS(INDIRECT($F$1&amp;$F617&amp;":"&amp;$F617),INDIRECT($F$1&amp;dbP!$D$2&amp;":"&amp;dbP!$D$2),"&gt;="&amp;AD$6,INDIRECT($F$1&amp;dbP!$D$2&amp;":"&amp;dbP!$D$2),"&lt;="&amp;A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E617" s="1">
        <f ca="1">SUMIFS(INDIRECT($F$1&amp;$F617&amp;":"&amp;$F617),INDIRECT($F$1&amp;dbP!$D$2&amp;":"&amp;dbP!$D$2),"&gt;="&amp;AE$6,INDIRECT($F$1&amp;dbP!$D$2&amp;":"&amp;dbP!$D$2),"&lt;="&amp;A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F617" s="1">
        <f ca="1">SUMIFS(INDIRECT($F$1&amp;$F617&amp;":"&amp;$F617),INDIRECT($F$1&amp;dbP!$D$2&amp;":"&amp;dbP!$D$2),"&gt;="&amp;AF$6,INDIRECT($F$1&amp;dbP!$D$2&amp;":"&amp;dbP!$D$2),"&lt;="&amp;AF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G617" s="1">
        <f ca="1">SUMIFS(INDIRECT($F$1&amp;$F617&amp;":"&amp;$F617),INDIRECT($F$1&amp;dbP!$D$2&amp;":"&amp;dbP!$D$2),"&gt;="&amp;AG$6,INDIRECT($F$1&amp;dbP!$D$2&amp;":"&amp;dbP!$D$2),"&lt;="&amp;AG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H617" s="1">
        <f ca="1">SUMIFS(INDIRECT($F$1&amp;$F617&amp;":"&amp;$F617),INDIRECT($F$1&amp;dbP!$D$2&amp;":"&amp;dbP!$D$2),"&gt;="&amp;AH$6,INDIRECT($F$1&amp;dbP!$D$2&amp;":"&amp;dbP!$D$2),"&lt;="&amp;AH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I617" s="1">
        <f ca="1">SUMIFS(INDIRECT($F$1&amp;$F617&amp;":"&amp;$F617),INDIRECT($F$1&amp;dbP!$D$2&amp;":"&amp;dbP!$D$2),"&gt;="&amp;AI$6,INDIRECT($F$1&amp;dbP!$D$2&amp;":"&amp;dbP!$D$2),"&lt;="&amp;AI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J617" s="1">
        <f ca="1">SUMIFS(INDIRECT($F$1&amp;$F617&amp;":"&amp;$F617),INDIRECT($F$1&amp;dbP!$D$2&amp;":"&amp;dbP!$D$2),"&gt;="&amp;AJ$6,INDIRECT($F$1&amp;dbP!$D$2&amp;":"&amp;dbP!$D$2),"&lt;="&amp;AJ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K617" s="1">
        <f ca="1">SUMIFS(INDIRECT($F$1&amp;$F617&amp;":"&amp;$F617),INDIRECT($F$1&amp;dbP!$D$2&amp;":"&amp;dbP!$D$2),"&gt;="&amp;AK$6,INDIRECT($F$1&amp;dbP!$D$2&amp;":"&amp;dbP!$D$2),"&lt;="&amp;AK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L617" s="1">
        <f ca="1">SUMIFS(INDIRECT($F$1&amp;$F617&amp;":"&amp;$F617),INDIRECT($F$1&amp;dbP!$D$2&amp;":"&amp;dbP!$D$2),"&gt;="&amp;AL$6,INDIRECT($F$1&amp;dbP!$D$2&amp;":"&amp;dbP!$D$2),"&lt;="&amp;AL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M617" s="1">
        <f ca="1">SUMIFS(INDIRECT($F$1&amp;$F617&amp;":"&amp;$F617),INDIRECT($F$1&amp;dbP!$D$2&amp;":"&amp;dbP!$D$2),"&gt;="&amp;AM$6,INDIRECT($F$1&amp;dbP!$D$2&amp;":"&amp;dbP!$D$2),"&lt;="&amp;AM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N617" s="1">
        <f ca="1">SUMIFS(INDIRECT($F$1&amp;$F617&amp;":"&amp;$F617),INDIRECT($F$1&amp;dbP!$D$2&amp;":"&amp;dbP!$D$2),"&gt;="&amp;AN$6,INDIRECT($F$1&amp;dbP!$D$2&amp;":"&amp;dbP!$D$2),"&lt;="&amp;AN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O617" s="1">
        <f ca="1">SUMIFS(INDIRECT($F$1&amp;$F617&amp;":"&amp;$F617),INDIRECT($F$1&amp;dbP!$D$2&amp;":"&amp;dbP!$D$2),"&gt;="&amp;AO$6,INDIRECT($F$1&amp;dbP!$D$2&amp;":"&amp;dbP!$D$2),"&lt;="&amp;AO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P617" s="1">
        <f ca="1">SUMIFS(INDIRECT($F$1&amp;$F617&amp;":"&amp;$F617),INDIRECT($F$1&amp;dbP!$D$2&amp;":"&amp;dbP!$D$2),"&gt;="&amp;AP$6,INDIRECT($F$1&amp;dbP!$D$2&amp;":"&amp;dbP!$D$2),"&lt;="&amp;AP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Q617" s="1">
        <f ca="1">SUMIFS(INDIRECT($F$1&amp;$F617&amp;":"&amp;$F617),INDIRECT($F$1&amp;dbP!$D$2&amp;":"&amp;dbP!$D$2),"&gt;="&amp;AQ$6,INDIRECT($F$1&amp;dbP!$D$2&amp;":"&amp;dbP!$D$2),"&lt;="&amp;AQ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R617" s="1">
        <f ca="1">SUMIFS(INDIRECT($F$1&amp;$F617&amp;":"&amp;$F617),INDIRECT($F$1&amp;dbP!$D$2&amp;":"&amp;dbP!$D$2),"&gt;="&amp;AR$6,INDIRECT($F$1&amp;dbP!$D$2&amp;":"&amp;dbP!$D$2),"&lt;="&amp;AR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S617" s="1">
        <f ca="1">SUMIFS(INDIRECT($F$1&amp;$F617&amp;":"&amp;$F617),INDIRECT($F$1&amp;dbP!$D$2&amp;":"&amp;dbP!$D$2),"&gt;="&amp;AS$6,INDIRECT($F$1&amp;dbP!$D$2&amp;":"&amp;dbP!$D$2),"&lt;="&amp;AS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T617" s="1">
        <f ca="1">SUMIFS(INDIRECT($F$1&amp;$F617&amp;":"&amp;$F617),INDIRECT($F$1&amp;dbP!$D$2&amp;":"&amp;dbP!$D$2),"&gt;="&amp;AT$6,INDIRECT($F$1&amp;dbP!$D$2&amp;":"&amp;dbP!$D$2),"&lt;="&amp;AT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U617" s="1">
        <f ca="1">SUMIFS(INDIRECT($F$1&amp;$F617&amp;":"&amp;$F617),INDIRECT($F$1&amp;dbP!$D$2&amp;":"&amp;dbP!$D$2),"&gt;="&amp;AU$6,INDIRECT($F$1&amp;dbP!$D$2&amp;":"&amp;dbP!$D$2),"&lt;="&amp;AU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V617" s="1">
        <f ca="1">SUMIFS(INDIRECT($F$1&amp;$F617&amp;":"&amp;$F617),INDIRECT($F$1&amp;dbP!$D$2&amp;":"&amp;dbP!$D$2),"&gt;="&amp;AV$6,INDIRECT($F$1&amp;dbP!$D$2&amp;":"&amp;dbP!$D$2),"&lt;="&amp;A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W617" s="1">
        <f ca="1">SUMIFS(INDIRECT($F$1&amp;$F617&amp;":"&amp;$F617),INDIRECT($F$1&amp;dbP!$D$2&amp;":"&amp;dbP!$D$2),"&gt;="&amp;AW$6,INDIRECT($F$1&amp;dbP!$D$2&amp;":"&amp;dbP!$D$2),"&lt;="&amp;A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X617" s="1">
        <f ca="1">SUMIFS(INDIRECT($F$1&amp;$F617&amp;":"&amp;$F617),INDIRECT($F$1&amp;dbP!$D$2&amp;":"&amp;dbP!$D$2),"&gt;="&amp;AX$6,INDIRECT($F$1&amp;dbP!$D$2&amp;":"&amp;dbP!$D$2),"&lt;="&amp;A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Y617" s="1">
        <f ca="1">SUMIFS(INDIRECT($F$1&amp;$F617&amp;":"&amp;$F617),INDIRECT($F$1&amp;dbP!$D$2&amp;":"&amp;dbP!$D$2),"&gt;="&amp;AY$6,INDIRECT($F$1&amp;dbP!$D$2&amp;":"&amp;dbP!$D$2),"&lt;="&amp;A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Z617" s="1">
        <f ca="1">SUMIFS(INDIRECT($F$1&amp;$F617&amp;":"&amp;$F617),INDIRECT($F$1&amp;dbP!$D$2&amp;":"&amp;dbP!$D$2),"&gt;="&amp;AZ$6,INDIRECT($F$1&amp;dbP!$D$2&amp;":"&amp;dbP!$D$2),"&lt;="&amp;A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A617" s="1">
        <f ca="1">SUMIFS(INDIRECT($F$1&amp;$F617&amp;":"&amp;$F617),INDIRECT($F$1&amp;dbP!$D$2&amp;":"&amp;dbP!$D$2),"&gt;="&amp;BA$6,INDIRECT($F$1&amp;dbP!$D$2&amp;":"&amp;dbP!$D$2),"&lt;="&amp;B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B617" s="1">
        <f ca="1">SUMIFS(INDIRECT($F$1&amp;$F617&amp;":"&amp;$F617),INDIRECT($F$1&amp;dbP!$D$2&amp;":"&amp;dbP!$D$2),"&gt;="&amp;BB$6,INDIRECT($F$1&amp;dbP!$D$2&amp;":"&amp;dbP!$D$2),"&lt;="&amp;B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C617" s="1">
        <f ca="1">SUMIFS(INDIRECT($F$1&amp;$F617&amp;":"&amp;$F617),INDIRECT($F$1&amp;dbP!$D$2&amp;":"&amp;dbP!$D$2),"&gt;="&amp;BC$6,INDIRECT($F$1&amp;dbP!$D$2&amp;":"&amp;dbP!$D$2),"&lt;="&amp;B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D617" s="1">
        <f ca="1">SUMIFS(INDIRECT($F$1&amp;$F617&amp;":"&amp;$F617),INDIRECT($F$1&amp;dbP!$D$2&amp;":"&amp;dbP!$D$2),"&gt;="&amp;BD$6,INDIRECT($F$1&amp;dbP!$D$2&amp;":"&amp;dbP!$D$2),"&lt;="&amp;B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E617" s="1">
        <f ca="1">SUMIFS(INDIRECT($F$1&amp;$F617&amp;":"&amp;$F617),INDIRECT($F$1&amp;dbP!$D$2&amp;":"&amp;dbP!$D$2),"&gt;="&amp;BE$6,INDIRECT($F$1&amp;dbP!$D$2&amp;":"&amp;dbP!$D$2),"&lt;="&amp;B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</row>
    <row r="618" spans="2:57" x14ac:dyDescent="0.3">
      <c r="B618" s="1">
        <f>MAX(B$493:B617)+1</f>
        <v>131</v>
      </c>
      <c r="D618" s="1" t="str">
        <f ca="1">INDIRECT($B$1&amp;Items!AB$2&amp;$B618)</f>
        <v>PL(-)</v>
      </c>
      <c r="F618" s="1" t="str">
        <f ca="1">INDIRECT($B$1&amp;Items!X$2&amp;$B618)</f>
        <v>AA</v>
      </c>
      <c r="H618" s="13" t="str">
        <f ca="1">INDIRECT($B$1&amp;Items!U$2&amp;$B618)</f>
        <v>Операционные расходы</v>
      </c>
      <c r="I618" s="13" t="str">
        <f ca="1">IF(INDIRECT($B$1&amp;Items!V$2&amp;$B618)="",H618,INDIRECT($B$1&amp;Items!V$2&amp;$B618))</f>
        <v>Операционные расходы - блок-4</v>
      </c>
      <c r="J618" s="1" t="str">
        <f ca="1">IF(INDIRECT($B$1&amp;Items!W$2&amp;$B618)="",IF(H618&lt;&gt;I618,"  "&amp;I618,I618),"    "&amp;INDIRECT($B$1&amp;Items!W$2&amp;$B618))</f>
        <v xml:space="preserve">    Операционные расходы - 4-7</v>
      </c>
      <c r="S618" s="1">
        <f ca="1">SUM($U618:INDIRECT(ADDRESS(ROW(),SUMIFS($1:$1,$5:$5,MAX($5:$5)))))</f>
        <v>81346</v>
      </c>
      <c r="V618" s="1">
        <f ca="1">SUMIFS(INDIRECT($F$1&amp;$F618&amp;":"&amp;$F618),INDIRECT($F$1&amp;dbP!$D$2&amp;":"&amp;dbP!$D$2),"&gt;="&amp;V$6,INDIRECT($F$1&amp;dbP!$D$2&amp;":"&amp;dbP!$D$2),"&lt;="&amp;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W618" s="1">
        <f ca="1">SUMIFS(INDIRECT($F$1&amp;$F618&amp;":"&amp;$F618),INDIRECT($F$1&amp;dbP!$D$2&amp;":"&amp;dbP!$D$2),"&gt;="&amp;W$6,INDIRECT($F$1&amp;dbP!$D$2&amp;":"&amp;dbP!$D$2),"&lt;="&amp;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X618" s="1">
        <f ca="1">SUMIFS(INDIRECT($F$1&amp;$F618&amp;":"&amp;$F618),INDIRECT($F$1&amp;dbP!$D$2&amp;":"&amp;dbP!$D$2),"&gt;="&amp;X$6,INDIRECT($F$1&amp;dbP!$D$2&amp;":"&amp;dbP!$D$2),"&lt;="&amp;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Y618" s="1">
        <f ca="1">SUMIFS(INDIRECT($F$1&amp;$F618&amp;":"&amp;$F618),INDIRECT($F$1&amp;dbP!$D$2&amp;":"&amp;dbP!$D$2),"&gt;="&amp;Y$6,INDIRECT($F$1&amp;dbP!$D$2&amp;":"&amp;dbP!$D$2),"&lt;="&amp;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Z618" s="1">
        <f ca="1">SUMIFS(INDIRECT($F$1&amp;$F618&amp;":"&amp;$F618),INDIRECT($F$1&amp;dbP!$D$2&amp;":"&amp;dbP!$D$2),"&gt;="&amp;Z$6,INDIRECT($F$1&amp;dbP!$D$2&amp;":"&amp;dbP!$D$2),"&lt;="&amp;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81346</v>
      </c>
      <c r="AA618" s="1">
        <f ca="1">SUMIFS(INDIRECT($F$1&amp;$F618&amp;":"&amp;$F618),INDIRECT($F$1&amp;dbP!$D$2&amp;":"&amp;dbP!$D$2),"&gt;="&amp;AA$6,INDIRECT($F$1&amp;dbP!$D$2&amp;":"&amp;dbP!$D$2),"&lt;="&amp;A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B618" s="1">
        <f ca="1">SUMIFS(INDIRECT($F$1&amp;$F618&amp;":"&amp;$F618),INDIRECT($F$1&amp;dbP!$D$2&amp;":"&amp;dbP!$D$2),"&gt;="&amp;AB$6,INDIRECT($F$1&amp;dbP!$D$2&amp;":"&amp;dbP!$D$2),"&lt;="&amp;A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C618" s="1">
        <f ca="1">SUMIFS(INDIRECT($F$1&amp;$F618&amp;":"&amp;$F618),INDIRECT($F$1&amp;dbP!$D$2&amp;":"&amp;dbP!$D$2),"&gt;="&amp;AC$6,INDIRECT($F$1&amp;dbP!$D$2&amp;":"&amp;dbP!$D$2),"&lt;="&amp;A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D618" s="1">
        <f ca="1">SUMIFS(INDIRECT($F$1&amp;$F618&amp;":"&amp;$F618),INDIRECT($F$1&amp;dbP!$D$2&amp;":"&amp;dbP!$D$2),"&gt;="&amp;AD$6,INDIRECT($F$1&amp;dbP!$D$2&amp;":"&amp;dbP!$D$2),"&lt;="&amp;A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E618" s="1">
        <f ca="1">SUMIFS(INDIRECT($F$1&amp;$F618&amp;":"&amp;$F618),INDIRECT($F$1&amp;dbP!$D$2&amp;":"&amp;dbP!$D$2),"&gt;="&amp;AE$6,INDIRECT($F$1&amp;dbP!$D$2&amp;":"&amp;dbP!$D$2),"&lt;="&amp;A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F618" s="1">
        <f ca="1">SUMIFS(INDIRECT($F$1&amp;$F618&amp;":"&amp;$F618),INDIRECT($F$1&amp;dbP!$D$2&amp;":"&amp;dbP!$D$2),"&gt;="&amp;AF$6,INDIRECT($F$1&amp;dbP!$D$2&amp;":"&amp;dbP!$D$2),"&lt;="&amp;AF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G618" s="1">
        <f ca="1">SUMIFS(INDIRECT($F$1&amp;$F618&amp;":"&amp;$F618),INDIRECT($F$1&amp;dbP!$D$2&amp;":"&amp;dbP!$D$2),"&gt;="&amp;AG$6,INDIRECT($F$1&amp;dbP!$D$2&amp;":"&amp;dbP!$D$2),"&lt;="&amp;AG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H618" s="1">
        <f ca="1">SUMIFS(INDIRECT($F$1&amp;$F618&amp;":"&amp;$F618),INDIRECT($F$1&amp;dbP!$D$2&amp;":"&amp;dbP!$D$2),"&gt;="&amp;AH$6,INDIRECT($F$1&amp;dbP!$D$2&amp;":"&amp;dbP!$D$2),"&lt;="&amp;AH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I618" s="1">
        <f ca="1">SUMIFS(INDIRECT($F$1&amp;$F618&amp;":"&amp;$F618),INDIRECT($F$1&amp;dbP!$D$2&amp;":"&amp;dbP!$D$2),"&gt;="&amp;AI$6,INDIRECT($F$1&amp;dbP!$D$2&amp;":"&amp;dbP!$D$2),"&lt;="&amp;AI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J618" s="1">
        <f ca="1">SUMIFS(INDIRECT($F$1&amp;$F618&amp;":"&amp;$F618),INDIRECT($F$1&amp;dbP!$D$2&amp;":"&amp;dbP!$D$2),"&gt;="&amp;AJ$6,INDIRECT($F$1&amp;dbP!$D$2&amp;":"&amp;dbP!$D$2),"&lt;="&amp;AJ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K618" s="1">
        <f ca="1">SUMIFS(INDIRECT($F$1&amp;$F618&amp;":"&amp;$F618),INDIRECT($F$1&amp;dbP!$D$2&amp;":"&amp;dbP!$D$2),"&gt;="&amp;AK$6,INDIRECT($F$1&amp;dbP!$D$2&amp;":"&amp;dbP!$D$2),"&lt;="&amp;AK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L618" s="1">
        <f ca="1">SUMIFS(INDIRECT($F$1&amp;$F618&amp;":"&amp;$F618),INDIRECT($F$1&amp;dbP!$D$2&amp;":"&amp;dbP!$D$2),"&gt;="&amp;AL$6,INDIRECT($F$1&amp;dbP!$D$2&amp;":"&amp;dbP!$D$2),"&lt;="&amp;AL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M618" s="1">
        <f ca="1">SUMIFS(INDIRECT($F$1&amp;$F618&amp;":"&amp;$F618),INDIRECT($F$1&amp;dbP!$D$2&amp;":"&amp;dbP!$D$2),"&gt;="&amp;AM$6,INDIRECT($F$1&amp;dbP!$D$2&amp;":"&amp;dbP!$D$2),"&lt;="&amp;AM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N618" s="1">
        <f ca="1">SUMIFS(INDIRECT($F$1&amp;$F618&amp;":"&amp;$F618),INDIRECT($F$1&amp;dbP!$D$2&amp;":"&amp;dbP!$D$2),"&gt;="&amp;AN$6,INDIRECT($F$1&amp;dbP!$D$2&amp;":"&amp;dbP!$D$2),"&lt;="&amp;AN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O618" s="1">
        <f ca="1">SUMIFS(INDIRECT($F$1&amp;$F618&amp;":"&amp;$F618),INDIRECT($F$1&amp;dbP!$D$2&amp;":"&amp;dbP!$D$2),"&gt;="&amp;AO$6,INDIRECT($F$1&amp;dbP!$D$2&amp;":"&amp;dbP!$D$2),"&lt;="&amp;AO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P618" s="1">
        <f ca="1">SUMIFS(INDIRECT($F$1&amp;$F618&amp;":"&amp;$F618),INDIRECT($F$1&amp;dbP!$D$2&amp;":"&amp;dbP!$D$2),"&gt;="&amp;AP$6,INDIRECT($F$1&amp;dbP!$D$2&amp;":"&amp;dbP!$D$2),"&lt;="&amp;AP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Q618" s="1">
        <f ca="1">SUMIFS(INDIRECT($F$1&amp;$F618&amp;":"&amp;$F618),INDIRECT($F$1&amp;dbP!$D$2&amp;":"&amp;dbP!$D$2),"&gt;="&amp;AQ$6,INDIRECT($F$1&amp;dbP!$D$2&amp;":"&amp;dbP!$D$2),"&lt;="&amp;AQ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R618" s="1">
        <f ca="1">SUMIFS(INDIRECT($F$1&amp;$F618&amp;":"&amp;$F618),INDIRECT($F$1&amp;dbP!$D$2&amp;":"&amp;dbP!$D$2),"&gt;="&amp;AR$6,INDIRECT($F$1&amp;dbP!$D$2&amp;":"&amp;dbP!$D$2),"&lt;="&amp;AR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S618" s="1">
        <f ca="1">SUMIFS(INDIRECT($F$1&amp;$F618&amp;":"&amp;$F618),INDIRECT($F$1&amp;dbP!$D$2&amp;":"&amp;dbP!$D$2),"&gt;="&amp;AS$6,INDIRECT($F$1&amp;dbP!$D$2&amp;":"&amp;dbP!$D$2),"&lt;="&amp;AS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T618" s="1">
        <f ca="1">SUMIFS(INDIRECT($F$1&amp;$F618&amp;":"&amp;$F618),INDIRECT($F$1&amp;dbP!$D$2&amp;":"&amp;dbP!$D$2),"&gt;="&amp;AT$6,INDIRECT($F$1&amp;dbP!$D$2&amp;":"&amp;dbP!$D$2),"&lt;="&amp;AT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U618" s="1">
        <f ca="1">SUMIFS(INDIRECT($F$1&amp;$F618&amp;":"&amp;$F618),INDIRECT($F$1&amp;dbP!$D$2&amp;":"&amp;dbP!$D$2),"&gt;="&amp;AU$6,INDIRECT($F$1&amp;dbP!$D$2&amp;":"&amp;dbP!$D$2),"&lt;="&amp;AU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V618" s="1">
        <f ca="1">SUMIFS(INDIRECT($F$1&amp;$F618&amp;":"&amp;$F618),INDIRECT($F$1&amp;dbP!$D$2&amp;":"&amp;dbP!$D$2),"&gt;="&amp;AV$6,INDIRECT($F$1&amp;dbP!$D$2&amp;":"&amp;dbP!$D$2),"&lt;="&amp;A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W618" s="1">
        <f ca="1">SUMIFS(INDIRECT($F$1&amp;$F618&amp;":"&amp;$F618),INDIRECT($F$1&amp;dbP!$D$2&amp;":"&amp;dbP!$D$2),"&gt;="&amp;AW$6,INDIRECT($F$1&amp;dbP!$D$2&amp;":"&amp;dbP!$D$2),"&lt;="&amp;A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X618" s="1">
        <f ca="1">SUMIFS(INDIRECT($F$1&amp;$F618&amp;":"&amp;$F618),INDIRECT($F$1&amp;dbP!$D$2&amp;":"&amp;dbP!$D$2),"&gt;="&amp;AX$6,INDIRECT($F$1&amp;dbP!$D$2&amp;":"&amp;dbP!$D$2),"&lt;="&amp;A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Y618" s="1">
        <f ca="1">SUMIFS(INDIRECT($F$1&amp;$F618&amp;":"&amp;$F618),INDIRECT($F$1&amp;dbP!$D$2&amp;":"&amp;dbP!$D$2),"&gt;="&amp;AY$6,INDIRECT($F$1&amp;dbP!$D$2&amp;":"&amp;dbP!$D$2),"&lt;="&amp;A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Z618" s="1">
        <f ca="1">SUMIFS(INDIRECT($F$1&amp;$F618&amp;":"&amp;$F618),INDIRECT($F$1&amp;dbP!$D$2&amp;":"&amp;dbP!$D$2),"&gt;="&amp;AZ$6,INDIRECT($F$1&amp;dbP!$D$2&amp;":"&amp;dbP!$D$2),"&lt;="&amp;A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A618" s="1">
        <f ca="1">SUMIFS(INDIRECT($F$1&amp;$F618&amp;":"&amp;$F618),INDIRECT($F$1&amp;dbP!$D$2&amp;":"&amp;dbP!$D$2),"&gt;="&amp;BA$6,INDIRECT($F$1&amp;dbP!$D$2&amp;":"&amp;dbP!$D$2),"&lt;="&amp;B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B618" s="1">
        <f ca="1">SUMIFS(INDIRECT($F$1&amp;$F618&amp;":"&amp;$F618),INDIRECT($F$1&amp;dbP!$D$2&amp;":"&amp;dbP!$D$2),"&gt;="&amp;BB$6,INDIRECT($F$1&amp;dbP!$D$2&amp;":"&amp;dbP!$D$2),"&lt;="&amp;B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C618" s="1">
        <f ca="1">SUMIFS(INDIRECT($F$1&amp;$F618&amp;":"&amp;$F618),INDIRECT($F$1&amp;dbP!$D$2&amp;":"&amp;dbP!$D$2),"&gt;="&amp;BC$6,INDIRECT($F$1&amp;dbP!$D$2&amp;":"&amp;dbP!$D$2),"&lt;="&amp;B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D618" s="1">
        <f ca="1">SUMIFS(INDIRECT($F$1&amp;$F618&amp;":"&amp;$F618),INDIRECT($F$1&amp;dbP!$D$2&amp;":"&amp;dbP!$D$2),"&gt;="&amp;BD$6,INDIRECT($F$1&amp;dbP!$D$2&amp;":"&amp;dbP!$D$2),"&lt;="&amp;B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E618" s="1">
        <f ca="1">SUMIFS(INDIRECT($F$1&amp;$F618&amp;":"&amp;$F618),INDIRECT($F$1&amp;dbP!$D$2&amp;":"&amp;dbP!$D$2),"&gt;="&amp;BE$6,INDIRECT($F$1&amp;dbP!$D$2&amp;":"&amp;dbP!$D$2),"&lt;="&amp;B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</row>
    <row r="619" spans="2:57" x14ac:dyDescent="0.3">
      <c r="B619" s="1">
        <f>MAX(B$493:B618)+1</f>
        <v>132</v>
      </c>
      <c r="D619" s="1" t="str">
        <f ca="1">INDIRECT($B$1&amp;Items!AB$2&amp;$B619)</f>
        <v>PL(-)</v>
      </c>
      <c r="F619" s="1" t="str">
        <f ca="1">INDIRECT($B$1&amp;Items!X$2&amp;$B619)</f>
        <v>AA</v>
      </c>
      <c r="H619" s="13" t="str">
        <f ca="1">INDIRECT($B$1&amp;Items!U$2&amp;$B619)</f>
        <v>Операционные расходы</v>
      </c>
      <c r="I619" s="13" t="str">
        <f ca="1">IF(INDIRECT($B$1&amp;Items!V$2&amp;$B619)="",H619,INDIRECT($B$1&amp;Items!V$2&amp;$B619))</f>
        <v>Операционные расходы - блок-4</v>
      </c>
      <c r="J619" s="1" t="str">
        <f ca="1">IF(INDIRECT($B$1&amp;Items!W$2&amp;$B619)="",IF(H619&lt;&gt;I619,"  "&amp;I619,I619),"    "&amp;INDIRECT($B$1&amp;Items!W$2&amp;$B619))</f>
        <v xml:space="preserve">    Операционные расходы - 4-8</v>
      </c>
      <c r="S619" s="1">
        <f ca="1">SUM($U619:INDIRECT(ADDRESS(ROW(),SUMIFS($1:$1,$5:$5,MAX($5:$5)))))</f>
        <v>37416.6</v>
      </c>
      <c r="V619" s="1">
        <f ca="1">SUMIFS(INDIRECT($F$1&amp;$F619&amp;":"&amp;$F619),INDIRECT($F$1&amp;dbP!$D$2&amp;":"&amp;dbP!$D$2),"&gt;="&amp;V$6,INDIRECT($F$1&amp;dbP!$D$2&amp;":"&amp;dbP!$D$2),"&lt;="&amp;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W619" s="1">
        <f ca="1">SUMIFS(INDIRECT($F$1&amp;$F619&amp;":"&amp;$F619),INDIRECT($F$1&amp;dbP!$D$2&amp;":"&amp;dbP!$D$2),"&gt;="&amp;W$6,INDIRECT($F$1&amp;dbP!$D$2&amp;":"&amp;dbP!$D$2),"&lt;="&amp;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X619" s="1">
        <f ca="1">SUMIFS(INDIRECT($F$1&amp;$F619&amp;":"&amp;$F619),INDIRECT($F$1&amp;dbP!$D$2&amp;":"&amp;dbP!$D$2),"&gt;="&amp;X$6,INDIRECT($F$1&amp;dbP!$D$2&amp;":"&amp;dbP!$D$2),"&lt;="&amp;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Y619" s="1">
        <f ca="1">SUMIFS(INDIRECT($F$1&amp;$F619&amp;":"&amp;$F619),INDIRECT($F$1&amp;dbP!$D$2&amp;":"&amp;dbP!$D$2),"&gt;="&amp;Y$6,INDIRECT($F$1&amp;dbP!$D$2&amp;":"&amp;dbP!$D$2),"&lt;="&amp;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Z619" s="1">
        <f ca="1">SUMIFS(INDIRECT($F$1&amp;$F619&amp;":"&amp;$F619),INDIRECT($F$1&amp;dbP!$D$2&amp;":"&amp;dbP!$D$2),"&gt;="&amp;Z$6,INDIRECT($F$1&amp;dbP!$D$2&amp;":"&amp;dbP!$D$2),"&lt;="&amp;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37416.6</v>
      </c>
      <c r="AA619" s="1">
        <f ca="1">SUMIFS(INDIRECT($F$1&amp;$F619&amp;":"&amp;$F619),INDIRECT($F$1&amp;dbP!$D$2&amp;":"&amp;dbP!$D$2),"&gt;="&amp;AA$6,INDIRECT($F$1&amp;dbP!$D$2&amp;":"&amp;dbP!$D$2),"&lt;="&amp;A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B619" s="1">
        <f ca="1">SUMIFS(INDIRECT($F$1&amp;$F619&amp;":"&amp;$F619),INDIRECT($F$1&amp;dbP!$D$2&amp;":"&amp;dbP!$D$2),"&gt;="&amp;AB$6,INDIRECT($F$1&amp;dbP!$D$2&amp;":"&amp;dbP!$D$2),"&lt;="&amp;A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C619" s="1">
        <f ca="1">SUMIFS(INDIRECT($F$1&amp;$F619&amp;":"&amp;$F619),INDIRECT($F$1&amp;dbP!$D$2&amp;":"&amp;dbP!$D$2),"&gt;="&amp;AC$6,INDIRECT($F$1&amp;dbP!$D$2&amp;":"&amp;dbP!$D$2),"&lt;="&amp;A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D619" s="1">
        <f ca="1">SUMIFS(INDIRECT($F$1&amp;$F619&amp;":"&amp;$F619),INDIRECT($F$1&amp;dbP!$D$2&amp;":"&amp;dbP!$D$2),"&gt;="&amp;AD$6,INDIRECT($F$1&amp;dbP!$D$2&amp;":"&amp;dbP!$D$2),"&lt;="&amp;A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E619" s="1">
        <f ca="1">SUMIFS(INDIRECT($F$1&amp;$F619&amp;":"&amp;$F619),INDIRECT($F$1&amp;dbP!$D$2&amp;":"&amp;dbP!$D$2),"&gt;="&amp;AE$6,INDIRECT($F$1&amp;dbP!$D$2&amp;":"&amp;dbP!$D$2),"&lt;="&amp;A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F619" s="1">
        <f ca="1">SUMIFS(INDIRECT($F$1&amp;$F619&amp;":"&amp;$F619),INDIRECT($F$1&amp;dbP!$D$2&amp;":"&amp;dbP!$D$2),"&gt;="&amp;AF$6,INDIRECT($F$1&amp;dbP!$D$2&amp;":"&amp;dbP!$D$2),"&lt;="&amp;AF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G619" s="1">
        <f ca="1">SUMIFS(INDIRECT($F$1&amp;$F619&amp;":"&amp;$F619),INDIRECT($F$1&amp;dbP!$D$2&amp;":"&amp;dbP!$D$2),"&gt;="&amp;AG$6,INDIRECT($F$1&amp;dbP!$D$2&amp;":"&amp;dbP!$D$2),"&lt;="&amp;AG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H619" s="1">
        <f ca="1">SUMIFS(INDIRECT($F$1&amp;$F619&amp;":"&amp;$F619),INDIRECT($F$1&amp;dbP!$D$2&amp;":"&amp;dbP!$D$2),"&gt;="&amp;AH$6,INDIRECT($F$1&amp;dbP!$D$2&amp;":"&amp;dbP!$D$2),"&lt;="&amp;AH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I619" s="1">
        <f ca="1">SUMIFS(INDIRECT($F$1&amp;$F619&amp;":"&amp;$F619),INDIRECT($F$1&amp;dbP!$D$2&amp;":"&amp;dbP!$D$2),"&gt;="&amp;AI$6,INDIRECT($F$1&amp;dbP!$D$2&amp;":"&amp;dbP!$D$2),"&lt;="&amp;AI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J619" s="1">
        <f ca="1">SUMIFS(INDIRECT($F$1&amp;$F619&amp;":"&amp;$F619),INDIRECT($F$1&amp;dbP!$D$2&amp;":"&amp;dbP!$D$2),"&gt;="&amp;AJ$6,INDIRECT($F$1&amp;dbP!$D$2&amp;":"&amp;dbP!$D$2),"&lt;="&amp;AJ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K619" s="1">
        <f ca="1">SUMIFS(INDIRECT($F$1&amp;$F619&amp;":"&amp;$F619),INDIRECT($F$1&amp;dbP!$D$2&amp;":"&amp;dbP!$D$2),"&gt;="&amp;AK$6,INDIRECT($F$1&amp;dbP!$D$2&amp;":"&amp;dbP!$D$2),"&lt;="&amp;AK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L619" s="1">
        <f ca="1">SUMIFS(INDIRECT($F$1&amp;$F619&amp;":"&amp;$F619),INDIRECT($F$1&amp;dbP!$D$2&amp;":"&amp;dbP!$D$2),"&gt;="&amp;AL$6,INDIRECT($F$1&amp;dbP!$D$2&amp;":"&amp;dbP!$D$2),"&lt;="&amp;AL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M619" s="1">
        <f ca="1">SUMIFS(INDIRECT($F$1&amp;$F619&amp;":"&amp;$F619),INDIRECT($F$1&amp;dbP!$D$2&amp;":"&amp;dbP!$D$2),"&gt;="&amp;AM$6,INDIRECT($F$1&amp;dbP!$D$2&amp;":"&amp;dbP!$D$2),"&lt;="&amp;AM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N619" s="1">
        <f ca="1">SUMIFS(INDIRECT($F$1&amp;$F619&amp;":"&amp;$F619),INDIRECT($F$1&amp;dbP!$D$2&amp;":"&amp;dbP!$D$2),"&gt;="&amp;AN$6,INDIRECT($F$1&amp;dbP!$D$2&amp;":"&amp;dbP!$D$2),"&lt;="&amp;AN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O619" s="1">
        <f ca="1">SUMIFS(INDIRECT($F$1&amp;$F619&amp;":"&amp;$F619),INDIRECT($F$1&amp;dbP!$D$2&amp;":"&amp;dbP!$D$2),"&gt;="&amp;AO$6,INDIRECT($F$1&amp;dbP!$D$2&amp;":"&amp;dbP!$D$2),"&lt;="&amp;AO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P619" s="1">
        <f ca="1">SUMIFS(INDIRECT($F$1&amp;$F619&amp;":"&amp;$F619),INDIRECT($F$1&amp;dbP!$D$2&amp;":"&amp;dbP!$D$2),"&gt;="&amp;AP$6,INDIRECT($F$1&amp;dbP!$D$2&amp;":"&amp;dbP!$D$2),"&lt;="&amp;AP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Q619" s="1">
        <f ca="1">SUMIFS(INDIRECT($F$1&amp;$F619&amp;":"&amp;$F619),INDIRECT($F$1&amp;dbP!$D$2&amp;":"&amp;dbP!$D$2),"&gt;="&amp;AQ$6,INDIRECT($F$1&amp;dbP!$D$2&amp;":"&amp;dbP!$D$2),"&lt;="&amp;AQ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R619" s="1">
        <f ca="1">SUMIFS(INDIRECT($F$1&amp;$F619&amp;":"&amp;$F619),INDIRECT($F$1&amp;dbP!$D$2&amp;":"&amp;dbP!$D$2),"&gt;="&amp;AR$6,INDIRECT($F$1&amp;dbP!$D$2&amp;":"&amp;dbP!$D$2),"&lt;="&amp;AR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S619" s="1">
        <f ca="1">SUMIFS(INDIRECT($F$1&amp;$F619&amp;":"&amp;$F619),INDIRECT($F$1&amp;dbP!$D$2&amp;":"&amp;dbP!$D$2),"&gt;="&amp;AS$6,INDIRECT($F$1&amp;dbP!$D$2&amp;":"&amp;dbP!$D$2),"&lt;="&amp;AS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T619" s="1">
        <f ca="1">SUMIFS(INDIRECT($F$1&amp;$F619&amp;":"&amp;$F619),INDIRECT($F$1&amp;dbP!$D$2&amp;":"&amp;dbP!$D$2),"&gt;="&amp;AT$6,INDIRECT($F$1&amp;dbP!$D$2&amp;":"&amp;dbP!$D$2),"&lt;="&amp;AT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U619" s="1">
        <f ca="1">SUMIFS(INDIRECT($F$1&amp;$F619&amp;":"&amp;$F619),INDIRECT($F$1&amp;dbP!$D$2&amp;":"&amp;dbP!$D$2),"&gt;="&amp;AU$6,INDIRECT($F$1&amp;dbP!$D$2&amp;":"&amp;dbP!$D$2),"&lt;="&amp;AU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V619" s="1">
        <f ca="1">SUMIFS(INDIRECT($F$1&amp;$F619&amp;":"&amp;$F619),INDIRECT($F$1&amp;dbP!$D$2&amp;":"&amp;dbP!$D$2),"&gt;="&amp;AV$6,INDIRECT($F$1&amp;dbP!$D$2&amp;":"&amp;dbP!$D$2),"&lt;="&amp;A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W619" s="1">
        <f ca="1">SUMIFS(INDIRECT($F$1&amp;$F619&amp;":"&amp;$F619),INDIRECT($F$1&amp;dbP!$D$2&amp;":"&amp;dbP!$D$2),"&gt;="&amp;AW$6,INDIRECT($F$1&amp;dbP!$D$2&amp;":"&amp;dbP!$D$2),"&lt;="&amp;A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X619" s="1">
        <f ca="1">SUMIFS(INDIRECT($F$1&amp;$F619&amp;":"&amp;$F619),INDIRECT($F$1&amp;dbP!$D$2&amp;":"&amp;dbP!$D$2),"&gt;="&amp;AX$6,INDIRECT($F$1&amp;dbP!$D$2&amp;":"&amp;dbP!$D$2),"&lt;="&amp;A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Y619" s="1">
        <f ca="1">SUMIFS(INDIRECT($F$1&amp;$F619&amp;":"&amp;$F619),INDIRECT($F$1&amp;dbP!$D$2&amp;":"&amp;dbP!$D$2),"&gt;="&amp;AY$6,INDIRECT($F$1&amp;dbP!$D$2&amp;":"&amp;dbP!$D$2),"&lt;="&amp;A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Z619" s="1">
        <f ca="1">SUMIFS(INDIRECT($F$1&amp;$F619&amp;":"&amp;$F619),INDIRECT($F$1&amp;dbP!$D$2&amp;":"&amp;dbP!$D$2),"&gt;="&amp;AZ$6,INDIRECT($F$1&amp;dbP!$D$2&amp;":"&amp;dbP!$D$2),"&lt;="&amp;A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A619" s="1">
        <f ca="1">SUMIFS(INDIRECT($F$1&amp;$F619&amp;":"&amp;$F619),INDIRECT($F$1&amp;dbP!$D$2&amp;":"&amp;dbP!$D$2),"&gt;="&amp;BA$6,INDIRECT($F$1&amp;dbP!$D$2&amp;":"&amp;dbP!$D$2),"&lt;="&amp;B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B619" s="1">
        <f ca="1">SUMIFS(INDIRECT($F$1&amp;$F619&amp;":"&amp;$F619),INDIRECT($F$1&amp;dbP!$D$2&amp;":"&amp;dbP!$D$2),"&gt;="&amp;BB$6,INDIRECT($F$1&amp;dbP!$D$2&amp;":"&amp;dbP!$D$2),"&lt;="&amp;B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C619" s="1">
        <f ca="1">SUMIFS(INDIRECT($F$1&amp;$F619&amp;":"&amp;$F619),INDIRECT($F$1&amp;dbP!$D$2&amp;":"&amp;dbP!$D$2),"&gt;="&amp;BC$6,INDIRECT($F$1&amp;dbP!$D$2&amp;":"&amp;dbP!$D$2),"&lt;="&amp;B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D619" s="1">
        <f ca="1">SUMIFS(INDIRECT($F$1&amp;$F619&amp;":"&amp;$F619),INDIRECT($F$1&amp;dbP!$D$2&amp;":"&amp;dbP!$D$2),"&gt;="&amp;BD$6,INDIRECT($F$1&amp;dbP!$D$2&amp;":"&amp;dbP!$D$2),"&lt;="&amp;B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E619" s="1">
        <f ca="1">SUMIFS(INDIRECT($F$1&amp;$F619&amp;":"&amp;$F619),INDIRECT($F$1&amp;dbP!$D$2&amp;":"&amp;dbP!$D$2),"&gt;="&amp;BE$6,INDIRECT($F$1&amp;dbP!$D$2&amp;":"&amp;dbP!$D$2),"&lt;="&amp;B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</row>
    <row r="620" spans="2:57" x14ac:dyDescent="0.3">
      <c r="B620" s="1">
        <f>MAX(B$493:B619)+1</f>
        <v>133</v>
      </c>
      <c r="D620" s="1" t="str">
        <f ca="1">INDIRECT($B$1&amp;Items!AB$2&amp;$B620)</f>
        <v>PL(-)</v>
      </c>
      <c r="F620" s="1" t="str">
        <f ca="1">INDIRECT($B$1&amp;Items!X$2&amp;$B620)</f>
        <v>AA</v>
      </c>
      <c r="H620" s="13" t="str">
        <f ca="1">INDIRECT($B$1&amp;Items!U$2&amp;$B620)</f>
        <v>Операционные расходы</v>
      </c>
      <c r="I620" s="13" t="str">
        <f ca="1">IF(INDIRECT($B$1&amp;Items!V$2&amp;$B620)="",H620,INDIRECT($B$1&amp;Items!V$2&amp;$B620))</f>
        <v>Операционные расходы - блок-4</v>
      </c>
      <c r="J620" s="1" t="str">
        <f ca="1">IF(INDIRECT($B$1&amp;Items!W$2&amp;$B620)="",IF(H620&lt;&gt;I620,"  "&amp;I620,I620),"    "&amp;INDIRECT($B$1&amp;Items!W$2&amp;$B620))</f>
        <v xml:space="preserve">    Операционные расходы - 4-9</v>
      </c>
      <c r="S620" s="1">
        <f ca="1">SUM($U620:INDIRECT(ADDRESS(ROW(),SUMIFS($1:$1,$5:$5,MAX($5:$5)))))</f>
        <v>193673.34</v>
      </c>
      <c r="V620" s="1">
        <f ca="1">SUMIFS(INDIRECT($F$1&amp;$F620&amp;":"&amp;$F620),INDIRECT($F$1&amp;dbP!$D$2&amp;":"&amp;dbP!$D$2),"&gt;="&amp;V$6,INDIRECT($F$1&amp;dbP!$D$2&amp;":"&amp;dbP!$D$2),"&lt;="&amp;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W620" s="1">
        <f ca="1">SUMIFS(INDIRECT($F$1&amp;$F620&amp;":"&amp;$F620),INDIRECT($F$1&amp;dbP!$D$2&amp;":"&amp;dbP!$D$2),"&gt;="&amp;W$6,INDIRECT($F$1&amp;dbP!$D$2&amp;":"&amp;dbP!$D$2),"&lt;="&amp;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X620" s="1">
        <f ca="1">SUMIFS(INDIRECT($F$1&amp;$F620&amp;":"&amp;$F620),INDIRECT($F$1&amp;dbP!$D$2&amp;":"&amp;dbP!$D$2),"&gt;="&amp;X$6,INDIRECT($F$1&amp;dbP!$D$2&amp;":"&amp;dbP!$D$2),"&lt;="&amp;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Y620" s="1">
        <f ca="1">SUMIFS(INDIRECT($F$1&amp;$F620&amp;":"&amp;$F620),INDIRECT($F$1&amp;dbP!$D$2&amp;":"&amp;dbP!$D$2),"&gt;="&amp;Y$6,INDIRECT($F$1&amp;dbP!$D$2&amp;":"&amp;dbP!$D$2),"&lt;="&amp;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Z620" s="1">
        <f ca="1">SUMIFS(INDIRECT($F$1&amp;$F620&amp;":"&amp;$F620),INDIRECT($F$1&amp;dbP!$D$2&amp;":"&amp;dbP!$D$2),"&gt;="&amp;Z$6,INDIRECT($F$1&amp;dbP!$D$2&amp;":"&amp;dbP!$D$2),"&lt;="&amp;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193673.34</v>
      </c>
      <c r="AA620" s="1">
        <f ca="1">SUMIFS(INDIRECT($F$1&amp;$F620&amp;":"&amp;$F620),INDIRECT($F$1&amp;dbP!$D$2&amp;":"&amp;dbP!$D$2),"&gt;="&amp;AA$6,INDIRECT($F$1&amp;dbP!$D$2&amp;":"&amp;dbP!$D$2),"&lt;="&amp;A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B620" s="1">
        <f ca="1">SUMIFS(INDIRECT($F$1&amp;$F620&amp;":"&amp;$F620),INDIRECT($F$1&amp;dbP!$D$2&amp;":"&amp;dbP!$D$2),"&gt;="&amp;AB$6,INDIRECT($F$1&amp;dbP!$D$2&amp;":"&amp;dbP!$D$2),"&lt;="&amp;A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C620" s="1">
        <f ca="1">SUMIFS(INDIRECT($F$1&amp;$F620&amp;":"&amp;$F620),INDIRECT($F$1&amp;dbP!$D$2&amp;":"&amp;dbP!$D$2),"&gt;="&amp;AC$6,INDIRECT($F$1&amp;dbP!$D$2&amp;":"&amp;dbP!$D$2),"&lt;="&amp;A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D620" s="1">
        <f ca="1">SUMIFS(INDIRECT($F$1&amp;$F620&amp;":"&amp;$F620),INDIRECT($F$1&amp;dbP!$D$2&amp;":"&amp;dbP!$D$2),"&gt;="&amp;AD$6,INDIRECT($F$1&amp;dbP!$D$2&amp;":"&amp;dbP!$D$2),"&lt;="&amp;A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E620" s="1">
        <f ca="1">SUMIFS(INDIRECT($F$1&amp;$F620&amp;":"&amp;$F620),INDIRECT($F$1&amp;dbP!$D$2&amp;":"&amp;dbP!$D$2),"&gt;="&amp;AE$6,INDIRECT($F$1&amp;dbP!$D$2&amp;":"&amp;dbP!$D$2),"&lt;="&amp;A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F620" s="1">
        <f ca="1">SUMIFS(INDIRECT($F$1&amp;$F620&amp;":"&amp;$F620),INDIRECT($F$1&amp;dbP!$D$2&amp;":"&amp;dbP!$D$2),"&gt;="&amp;AF$6,INDIRECT($F$1&amp;dbP!$D$2&amp;":"&amp;dbP!$D$2),"&lt;="&amp;AF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G620" s="1">
        <f ca="1">SUMIFS(INDIRECT($F$1&amp;$F620&amp;":"&amp;$F620),INDIRECT($F$1&amp;dbP!$D$2&amp;":"&amp;dbP!$D$2),"&gt;="&amp;AG$6,INDIRECT($F$1&amp;dbP!$D$2&amp;":"&amp;dbP!$D$2),"&lt;="&amp;AG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H620" s="1">
        <f ca="1">SUMIFS(INDIRECT($F$1&amp;$F620&amp;":"&amp;$F620),INDIRECT($F$1&amp;dbP!$D$2&amp;":"&amp;dbP!$D$2),"&gt;="&amp;AH$6,INDIRECT($F$1&amp;dbP!$D$2&amp;":"&amp;dbP!$D$2),"&lt;="&amp;AH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I620" s="1">
        <f ca="1">SUMIFS(INDIRECT($F$1&amp;$F620&amp;":"&amp;$F620),INDIRECT($F$1&amp;dbP!$D$2&amp;":"&amp;dbP!$D$2),"&gt;="&amp;AI$6,INDIRECT($F$1&amp;dbP!$D$2&amp;":"&amp;dbP!$D$2),"&lt;="&amp;AI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J620" s="1">
        <f ca="1">SUMIFS(INDIRECT($F$1&amp;$F620&amp;":"&amp;$F620),INDIRECT($F$1&amp;dbP!$D$2&amp;":"&amp;dbP!$D$2),"&gt;="&amp;AJ$6,INDIRECT($F$1&amp;dbP!$D$2&amp;":"&amp;dbP!$D$2),"&lt;="&amp;AJ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K620" s="1">
        <f ca="1">SUMIFS(INDIRECT($F$1&amp;$F620&amp;":"&amp;$F620),INDIRECT($F$1&amp;dbP!$D$2&amp;":"&amp;dbP!$D$2),"&gt;="&amp;AK$6,INDIRECT($F$1&amp;dbP!$D$2&amp;":"&amp;dbP!$D$2),"&lt;="&amp;AK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L620" s="1">
        <f ca="1">SUMIFS(INDIRECT($F$1&amp;$F620&amp;":"&amp;$F620),INDIRECT($F$1&amp;dbP!$D$2&amp;":"&amp;dbP!$D$2),"&gt;="&amp;AL$6,INDIRECT($F$1&amp;dbP!$D$2&amp;":"&amp;dbP!$D$2),"&lt;="&amp;AL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M620" s="1">
        <f ca="1">SUMIFS(INDIRECT($F$1&amp;$F620&amp;":"&amp;$F620),INDIRECT($F$1&amp;dbP!$D$2&amp;":"&amp;dbP!$D$2),"&gt;="&amp;AM$6,INDIRECT($F$1&amp;dbP!$D$2&amp;":"&amp;dbP!$D$2),"&lt;="&amp;AM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N620" s="1">
        <f ca="1">SUMIFS(INDIRECT($F$1&amp;$F620&amp;":"&amp;$F620),INDIRECT($F$1&amp;dbP!$D$2&amp;":"&amp;dbP!$D$2),"&gt;="&amp;AN$6,INDIRECT($F$1&amp;dbP!$D$2&amp;":"&amp;dbP!$D$2),"&lt;="&amp;AN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O620" s="1">
        <f ca="1">SUMIFS(INDIRECT($F$1&amp;$F620&amp;":"&amp;$F620),INDIRECT($F$1&amp;dbP!$D$2&amp;":"&amp;dbP!$D$2),"&gt;="&amp;AO$6,INDIRECT($F$1&amp;dbP!$D$2&amp;":"&amp;dbP!$D$2),"&lt;="&amp;AO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P620" s="1">
        <f ca="1">SUMIFS(INDIRECT($F$1&amp;$F620&amp;":"&amp;$F620),INDIRECT($F$1&amp;dbP!$D$2&amp;":"&amp;dbP!$D$2),"&gt;="&amp;AP$6,INDIRECT($F$1&amp;dbP!$D$2&amp;":"&amp;dbP!$D$2),"&lt;="&amp;AP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Q620" s="1">
        <f ca="1">SUMIFS(INDIRECT($F$1&amp;$F620&amp;":"&amp;$F620),INDIRECT($F$1&amp;dbP!$D$2&amp;":"&amp;dbP!$D$2),"&gt;="&amp;AQ$6,INDIRECT($F$1&amp;dbP!$D$2&amp;":"&amp;dbP!$D$2),"&lt;="&amp;AQ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R620" s="1">
        <f ca="1">SUMIFS(INDIRECT($F$1&amp;$F620&amp;":"&amp;$F620),INDIRECT($F$1&amp;dbP!$D$2&amp;":"&amp;dbP!$D$2),"&gt;="&amp;AR$6,INDIRECT($F$1&amp;dbP!$D$2&amp;":"&amp;dbP!$D$2),"&lt;="&amp;AR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S620" s="1">
        <f ca="1">SUMIFS(INDIRECT($F$1&amp;$F620&amp;":"&amp;$F620),INDIRECT($F$1&amp;dbP!$D$2&amp;":"&amp;dbP!$D$2),"&gt;="&amp;AS$6,INDIRECT($F$1&amp;dbP!$D$2&amp;":"&amp;dbP!$D$2),"&lt;="&amp;AS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T620" s="1">
        <f ca="1">SUMIFS(INDIRECT($F$1&amp;$F620&amp;":"&amp;$F620),INDIRECT($F$1&amp;dbP!$D$2&amp;":"&amp;dbP!$D$2),"&gt;="&amp;AT$6,INDIRECT($F$1&amp;dbP!$D$2&amp;":"&amp;dbP!$D$2),"&lt;="&amp;AT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U620" s="1">
        <f ca="1">SUMIFS(INDIRECT($F$1&amp;$F620&amp;":"&amp;$F620),INDIRECT($F$1&amp;dbP!$D$2&amp;":"&amp;dbP!$D$2),"&gt;="&amp;AU$6,INDIRECT($F$1&amp;dbP!$D$2&amp;":"&amp;dbP!$D$2),"&lt;="&amp;AU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V620" s="1">
        <f ca="1">SUMIFS(INDIRECT($F$1&amp;$F620&amp;":"&amp;$F620),INDIRECT($F$1&amp;dbP!$D$2&amp;":"&amp;dbP!$D$2),"&gt;="&amp;AV$6,INDIRECT($F$1&amp;dbP!$D$2&amp;":"&amp;dbP!$D$2),"&lt;="&amp;A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W620" s="1">
        <f ca="1">SUMIFS(INDIRECT($F$1&amp;$F620&amp;":"&amp;$F620),INDIRECT($F$1&amp;dbP!$D$2&amp;":"&amp;dbP!$D$2),"&gt;="&amp;AW$6,INDIRECT($F$1&amp;dbP!$D$2&amp;":"&amp;dbP!$D$2),"&lt;="&amp;A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X620" s="1">
        <f ca="1">SUMIFS(INDIRECT($F$1&amp;$F620&amp;":"&amp;$F620),INDIRECT($F$1&amp;dbP!$D$2&amp;":"&amp;dbP!$D$2),"&gt;="&amp;AX$6,INDIRECT($F$1&amp;dbP!$D$2&amp;":"&amp;dbP!$D$2),"&lt;="&amp;A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Y620" s="1">
        <f ca="1">SUMIFS(INDIRECT($F$1&amp;$F620&amp;":"&amp;$F620),INDIRECT($F$1&amp;dbP!$D$2&amp;":"&amp;dbP!$D$2),"&gt;="&amp;AY$6,INDIRECT($F$1&amp;dbP!$D$2&amp;":"&amp;dbP!$D$2),"&lt;="&amp;A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Z620" s="1">
        <f ca="1">SUMIFS(INDIRECT($F$1&amp;$F620&amp;":"&amp;$F620),INDIRECT($F$1&amp;dbP!$D$2&amp;":"&amp;dbP!$D$2),"&gt;="&amp;AZ$6,INDIRECT($F$1&amp;dbP!$D$2&amp;":"&amp;dbP!$D$2),"&lt;="&amp;A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A620" s="1">
        <f ca="1">SUMIFS(INDIRECT($F$1&amp;$F620&amp;":"&amp;$F620),INDIRECT($F$1&amp;dbP!$D$2&amp;":"&amp;dbP!$D$2),"&gt;="&amp;BA$6,INDIRECT($F$1&amp;dbP!$D$2&amp;":"&amp;dbP!$D$2),"&lt;="&amp;B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B620" s="1">
        <f ca="1">SUMIFS(INDIRECT($F$1&amp;$F620&amp;":"&amp;$F620),INDIRECT($F$1&amp;dbP!$D$2&amp;":"&amp;dbP!$D$2),"&gt;="&amp;BB$6,INDIRECT($F$1&amp;dbP!$D$2&amp;":"&amp;dbP!$D$2),"&lt;="&amp;B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C620" s="1">
        <f ca="1">SUMIFS(INDIRECT($F$1&amp;$F620&amp;":"&amp;$F620),INDIRECT($F$1&amp;dbP!$D$2&amp;":"&amp;dbP!$D$2),"&gt;="&amp;BC$6,INDIRECT($F$1&amp;dbP!$D$2&amp;":"&amp;dbP!$D$2),"&lt;="&amp;B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D620" s="1">
        <f ca="1">SUMIFS(INDIRECT($F$1&amp;$F620&amp;":"&amp;$F620),INDIRECT($F$1&amp;dbP!$D$2&amp;":"&amp;dbP!$D$2),"&gt;="&amp;BD$6,INDIRECT($F$1&amp;dbP!$D$2&amp;":"&amp;dbP!$D$2),"&lt;="&amp;B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E620" s="1">
        <f ca="1">SUMIFS(INDIRECT($F$1&amp;$F620&amp;":"&amp;$F620),INDIRECT($F$1&amp;dbP!$D$2&amp;":"&amp;dbP!$D$2),"&gt;="&amp;BE$6,INDIRECT($F$1&amp;dbP!$D$2&amp;":"&amp;dbP!$D$2),"&lt;="&amp;B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</row>
    <row r="621" spans="2:57" x14ac:dyDescent="0.3">
      <c r="B621" s="1">
        <f>MAX(B$493:B620)+1</f>
        <v>134</v>
      </c>
      <c r="D621" s="1" t="str">
        <f ca="1">INDIRECT($B$1&amp;Items!AB$2&amp;$B621)</f>
        <v>PL(-)</v>
      </c>
      <c r="F621" s="1" t="str">
        <f ca="1">INDIRECT($B$1&amp;Items!X$2&amp;$B621)</f>
        <v>AA</v>
      </c>
      <c r="H621" s="13" t="str">
        <f ca="1">INDIRECT($B$1&amp;Items!U$2&amp;$B621)</f>
        <v>Операционные расходы</v>
      </c>
      <c r="I621" s="13" t="str">
        <f ca="1">IF(INDIRECT($B$1&amp;Items!V$2&amp;$B621)="",H621,INDIRECT($B$1&amp;Items!V$2&amp;$B621))</f>
        <v>Операционные расходы - блок-4</v>
      </c>
      <c r="J621" s="1" t="str">
        <f ca="1">IF(INDIRECT($B$1&amp;Items!W$2&amp;$B621)="",IF(H621&lt;&gt;I621,"  "&amp;I621,I621),"    "&amp;INDIRECT($B$1&amp;Items!W$2&amp;$B621))</f>
        <v xml:space="preserve">    Операционные расходы - 4-10</v>
      </c>
      <c r="S621" s="1">
        <f ca="1">SUM($U621:INDIRECT(ADDRESS(ROW(),SUMIFS($1:$1,$5:$5,MAX($5:$5)))))</f>
        <v>136798.81980000003</v>
      </c>
      <c r="V621" s="1">
        <f ca="1">SUMIFS(INDIRECT($F$1&amp;$F621&amp;":"&amp;$F621),INDIRECT($F$1&amp;dbP!$D$2&amp;":"&amp;dbP!$D$2),"&gt;="&amp;V$6,INDIRECT($F$1&amp;dbP!$D$2&amp;":"&amp;dbP!$D$2),"&lt;="&amp;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W621" s="1">
        <f ca="1">SUMIFS(INDIRECT($F$1&amp;$F621&amp;":"&amp;$F621),INDIRECT($F$1&amp;dbP!$D$2&amp;":"&amp;dbP!$D$2),"&gt;="&amp;W$6,INDIRECT($F$1&amp;dbP!$D$2&amp;":"&amp;dbP!$D$2),"&lt;="&amp;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X621" s="1">
        <f ca="1">SUMIFS(INDIRECT($F$1&amp;$F621&amp;":"&amp;$F621),INDIRECT($F$1&amp;dbP!$D$2&amp;":"&amp;dbP!$D$2),"&gt;="&amp;X$6,INDIRECT($F$1&amp;dbP!$D$2&amp;":"&amp;dbP!$D$2),"&lt;="&amp;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Y621" s="1">
        <f ca="1">SUMIFS(INDIRECT($F$1&amp;$F621&amp;":"&amp;$F621),INDIRECT($F$1&amp;dbP!$D$2&amp;":"&amp;dbP!$D$2),"&gt;="&amp;Y$6,INDIRECT($F$1&amp;dbP!$D$2&amp;":"&amp;dbP!$D$2),"&lt;="&amp;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Z621" s="1">
        <f ca="1">SUMIFS(INDIRECT($F$1&amp;$F621&amp;":"&amp;$F621),INDIRECT($F$1&amp;dbP!$D$2&amp;":"&amp;dbP!$D$2),"&gt;="&amp;Z$6,INDIRECT($F$1&amp;dbP!$D$2&amp;":"&amp;dbP!$D$2),"&lt;="&amp;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A621" s="1">
        <f ca="1">SUMIFS(INDIRECT($F$1&amp;$F621&amp;":"&amp;$F621),INDIRECT($F$1&amp;dbP!$D$2&amp;":"&amp;dbP!$D$2),"&gt;="&amp;AA$6,INDIRECT($F$1&amp;dbP!$D$2&amp;":"&amp;dbP!$D$2),"&lt;="&amp;A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136798.81980000003</v>
      </c>
      <c r="AB621" s="1">
        <f ca="1">SUMIFS(INDIRECT($F$1&amp;$F621&amp;":"&amp;$F621),INDIRECT($F$1&amp;dbP!$D$2&amp;":"&amp;dbP!$D$2),"&gt;="&amp;AB$6,INDIRECT($F$1&amp;dbP!$D$2&amp;":"&amp;dbP!$D$2),"&lt;="&amp;A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C621" s="1">
        <f ca="1">SUMIFS(INDIRECT($F$1&amp;$F621&amp;":"&amp;$F621),INDIRECT($F$1&amp;dbP!$D$2&amp;":"&amp;dbP!$D$2),"&gt;="&amp;AC$6,INDIRECT($F$1&amp;dbP!$D$2&amp;":"&amp;dbP!$D$2),"&lt;="&amp;A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D621" s="1">
        <f ca="1">SUMIFS(INDIRECT($F$1&amp;$F621&amp;":"&amp;$F621),INDIRECT($F$1&amp;dbP!$D$2&amp;":"&amp;dbP!$D$2),"&gt;="&amp;AD$6,INDIRECT($F$1&amp;dbP!$D$2&amp;":"&amp;dbP!$D$2),"&lt;="&amp;A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E621" s="1">
        <f ca="1">SUMIFS(INDIRECT($F$1&amp;$F621&amp;":"&amp;$F621),INDIRECT($F$1&amp;dbP!$D$2&amp;":"&amp;dbP!$D$2),"&gt;="&amp;AE$6,INDIRECT($F$1&amp;dbP!$D$2&amp;":"&amp;dbP!$D$2),"&lt;="&amp;A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F621" s="1">
        <f ca="1">SUMIFS(INDIRECT($F$1&amp;$F621&amp;":"&amp;$F621),INDIRECT($F$1&amp;dbP!$D$2&amp;":"&amp;dbP!$D$2),"&gt;="&amp;AF$6,INDIRECT($F$1&amp;dbP!$D$2&amp;":"&amp;dbP!$D$2),"&lt;="&amp;AF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G621" s="1">
        <f ca="1">SUMIFS(INDIRECT($F$1&amp;$F621&amp;":"&amp;$F621),INDIRECT($F$1&amp;dbP!$D$2&amp;":"&amp;dbP!$D$2),"&gt;="&amp;AG$6,INDIRECT($F$1&amp;dbP!$D$2&amp;":"&amp;dbP!$D$2),"&lt;="&amp;AG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H621" s="1">
        <f ca="1">SUMIFS(INDIRECT($F$1&amp;$F621&amp;":"&amp;$F621),INDIRECT($F$1&amp;dbP!$D$2&amp;":"&amp;dbP!$D$2),"&gt;="&amp;AH$6,INDIRECT($F$1&amp;dbP!$D$2&amp;":"&amp;dbP!$D$2),"&lt;="&amp;AH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I621" s="1">
        <f ca="1">SUMIFS(INDIRECT($F$1&amp;$F621&amp;":"&amp;$F621),INDIRECT($F$1&amp;dbP!$D$2&amp;":"&amp;dbP!$D$2),"&gt;="&amp;AI$6,INDIRECT($F$1&amp;dbP!$D$2&amp;":"&amp;dbP!$D$2),"&lt;="&amp;AI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J621" s="1">
        <f ca="1">SUMIFS(INDIRECT($F$1&amp;$F621&amp;":"&amp;$F621),INDIRECT($F$1&amp;dbP!$D$2&amp;":"&amp;dbP!$D$2),"&gt;="&amp;AJ$6,INDIRECT($F$1&amp;dbP!$D$2&amp;":"&amp;dbP!$D$2),"&lt;="&amp;AJ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K621" s="1">
        <f ca="1">SUMIFS(INDIRECT($F$1&amp;$F621&amp;":"&amp;$F621),INDIRECT($F$1&amp;dbP!$D$2&amp;":"&amp;dbP!$D$2),"&gt;="&amp;AK$6,INDIRECT($F$1&amp;dbP!$D$2&amp;":"&amp;dbP!$D$2),"&lt;="&amp;AK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L621" s="1">
        <f ca="1">SUMIFS(INDIRECT($F$1&amp;$F621&amp;":"&amp;$F621),INDIRECT($F$1&amp;dbP!$D$2&amp;":"&amp;dbP!$D$2),"&gt;="&amp;AL$6,INDIRECT($F$1&amp;dbP!$D$2&amp;":"&amp;dbP!$D$2),"&lt;="&amp;AL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M621" s="1">
        <f ca="1">SUMIFS(INDIRECT($F$1&amp;$F621&amp;":"&amp;$F621),INDIRECT($F$1&amp;dbP!$D$2&amp;":"&amp;dbP!$D$2),"&gt;="&amp;AM$6,INDIRECT($F$1&amp;dbP!$D$2&amp;":"&amp;dbP!$D$2),"&lt;="&amp;AM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N621" s="1">
        <f ca="1">SUMIFS(INDIRECT($F$1&amp;$F621&amp;":"&amp;$F621),INDIRECT($F$1&amp;dbP!$D$2&amp;":"&amp;dbP!$D$2),"&gt;="&amp;AN$6,INDIRECT($F$1&amp;dbP!$D$2&amp;":"&amp;dbP!$D$2),"&lt;="&amp;AN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O621" s="1">
        <f ca="1">SUMIFS(INDIRECT($F$1&amp;$F621&amp;":"&amp;$F621),INDIRECT($F$1&amp;dbP!$D$2&amp;":"&amp;dbP!$D$2),"&gt;="&amp;AO$6,INDIRECT($F$1&amp;dbP!$D$2&amp;":"&amp;dbP!$D$2),"&lt;="&amp;AO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P621" s="1">
        <f ca="1">SUMIFS(INDIRECT($F$1&amp;$F621&amp;":"&amp;$F621),INDIRECT($F$1&amp;dbP!$D$2&amp;":"&amp;dbP!$D$2),"&gt;="&amp;AP$6,INDIRECT($F$1&amp;dbP!$D$2&amp;":"&amp;dbP!$D$2),"&lt;="&amp;AP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Q621" s="1">
        <f ca="1">SUMIFS(INDIRECT($F$1&amp;$F621&amp;":"&amp;$F621),INDIRECT($F$1&amp;dbP!$D$2&amp;":"&amp;dbP!$D$2),"&gt;="&amp;AQ$6,INDIRECT($F$1&amp;dbP!$D$2&amp;":"&amp;dbP!$D$2),"&lt;="&amp;AQ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R621" s="1">
        <f ca="1">SUMIFS(INDIRECT($F$1&amp;$F621&amp;":"&amp;$F621),INDIRECT($F$1&amp;dbP!$D$2&amp;":"&amp;dbP!$D$2),"&gt;="&amp;AR$6,INDIRECT($F$1&amp;dbP!$D$2&amp;":"&amp;dbP!$D$2),"&lt;="&amp;AR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S621" s="1">
        <f ca="1">SUMIFS(INDIRECT($F$1&amp;$F621&amp;":"&amp;$F621),INDIRECT($F$1&amp;dbP!$D$2&amp;":"&amp;dbP!$D$2),"&gt;="&amp;AS$6,INDIRECT($F$1&amp;dbP!$D$2&amp;":"&amp;dbP!$D$2),"&lt;="&amp;AS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T621" s="1">
        <f ca="1">SUMIFS(INDIRECT($F$1&amp;$F621&amp;":"&amp;$F621),INDIRECT($F$1&amp;dbP!$D$2&amp;":"&amp;dbP!$D$2),"&gt;="&amp;AT$6,INDIRECT($F$1&amp;dbP!$D$2&amp;":"&amp;dbP!$D$2),"&lt;="&amp;AT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U621" s="1">
        <f ca="1">SUMIFS(INDIRECT($F$1&amp;$F621&amp;":"&amp;$F621),INDIRECT($F$1&amp;dbP!$D$2&amp;":"&amp;dbP!$D$2),"&gt;="&amp;AU$6,INDIRECT($F$1&amp;dbP!$D$2&amp;":"&amp;dbP!$D$2),"&lt;="&amp;AU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V621" s="1">
        <f ca="1">SUMIFS(INDIRECT($F$1&amp;$F621&amp;":"&amp;$F621),INDIRECT($F$1&amp;dbP!$D$2&amp;":"&amp;dbP!$D$2),"&gt;="&amp;AV$6,INDIRECT($F$1&amp;dbP!$D$2&amp;":"&amp;dbP!$D$2),"&lt;="&amp;A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W621" s="1">
        <f ca="1">SUMIFS(INDIRECT($F$1&amp;$F621&amp;":"&amp;$F621),INDIRECT($F$1&amp;dbP!$D$2&amp;":"&amp;dbP!$D$2),"&gt;="&amp;AW$6,INDIRECT($F$1&amp;dbP!$D$2&amp;":"&amp;dbP!$D$2),"&lt;="&amp;A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X621" s="1">
        <f ca="1">SUMIFS(INDIRECT($F$1&amp;$F621&amp;":"&amp;$F621),INDIRECT($F$1&amp;dbP!$D$2&amp;":"&amp;dbP!$D$2),"&gt;="&amp;AX$6,INDIRECT($F$1&amp;dbP!$D$2&amp;":"&amp;dbP!$D$2),"&lt;="&amp;A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Y621" s="1">
        <f ca="1">SUMIFS(INDIRECT($F$1&amp;$F621&amp;":"&amp;$F621),INDIRECT($F$1&amp;dbP!$D$2&amp;":"&amp;dbP!$D$2),"&gt;="&amp;AY$6,INDIRECT($F$1&amp;dbP!$D$2&amp;":"&amp;dbP!$D$2),"&lt;="&amp;A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Z621" s="1">
        <f ca="1">SUMIFS(INDIRECT($F$1&amp;$F621&amp;":"&amp;$F621),INDIRECT($F$1&amp;dbP!$D$2&amp;":"&amp;dbP!$D$2),"&gt;="&amp;AZ$6,INDIRECT($F$1&amp;dbP!$D$2&amp;":"&amp;dbP!$D$2),"&lt;="&amp;A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A621" s="1">
        <f ca="1">SUMIFS(INDIRECT($F$1&amp;$F621&amp;":"&amp;$F621),INDIRECT($F$1&amp;dbP!$D$2&amp;":"&amp;dbP!$D$2),"&gt;="&amp;BA$6,INDIRECT($F$1&amp;dbP!$D$2&amp;":"&amp;dbP!$D$2),"&lt;="&amp;B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B621" s="1">
        <f ca="1">SUMIFS(INDIRECT($F$1&amp;$F621&amp;":"&amp;$F621),INDIRECT($F$1&amp;dbP!$D$2&amp;":"&amp;dbP!$D$2),"&gt;="&amp;BB$6,INDIRECT($F$1&amp;dbP!$D$2&amp;":"&amp;dbP!$D$2),"&lt;="&amp;B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C621" s="1">
        <f ca="1">SUMIFS(INDIRECT($F$1&amp;$F621&amp;":"&amp;$F621),INDIRECT($F$1&amp;dbP!$D$2&amp;":"&amp;dbP!$D$2),"&gt;="&amp;BC$6,INDIRECT($F$1&amp;dbP!$D$2&amp;":"&amp;dbP!$D$2),"&lt;="&amp;B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D621" s="1">
        <f ca="1">SUMIFS(INDIRECT($F$1&amp;$F621&amp;":"&amp;$F621),INDIRECT($F$1&amp;dbP!$D$2&amp;":"&amp;dbP!$D$2),"&gt;="&amp;BD$6,INDIRECT($F$1&amp;dbP!$D$2&amp;":"&amp;dbP!$D$2),"&lt;="&amp;B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E621" s="1">
        <f ca="1">SUMIFS(INDIRECT($F$1&amp;$F621&amp;":"&amp;$F621),INDIRECT($F$1&amp;dbP!$D$2&amp;":"&amp;dbP!$D$2),"&gt;="&amp;BE$6,INDIRECT($F$1&amp;dbP!$D$2&amp;":"&amp;dbP!$D$2),"&lt;="&amp;B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</row>
    <row r="622" spans="2:57" x14ac:dyDescent="0.3">
      <c r="B622" s="1">
        <f>MAX(B$493:B621)+1</f>
        <v>135</v>
      </c>
      <c r="D622" s="1">
        <f ca="1">INDIRECT($B$1&amp;Items!AB$2&amp;$B622)</f>
        <v>0</v>
      </c>
      <c r="F622" s="1" t="str">
        <f ca="1">INDIRECT($B$1&amp;Items!X$2&amp;$B622)</f>
        <v>AA</v>
      </c>
      <c r="H622" s="13" t="str">
        <f ca="1">INDIRECT($B$1&amp;Items!U$2&amp;$B622)</f>
        <v>Операционные расходы</v>
      </c>
      <c r="I622" s="13" t="str">
        <f ca="1">IF(INDIRECT($B$1&amp;Items!V$2&amp;$B622)="",H622,INDIRECT($B$1&amp;Items!V$2&amp;$B622))</f>
        <v>Операционные расходы - блок-5</v>
      </c>
      <c r="J622" s="1" t="str">
        <f ca="1">IF(INDIRECT($B$1&amp;Items!W$2&amp;$B622)="",IF(H622&lt;&gt;I622,"  "&amp;I622,I622),"    "&amp;INDIRECT($B$1&amp;Items!W$2&amp;$B622))</f>
        <v xml:space="preserve">  Операционные расходы - блок-5</v>
      </c>
      <c r="S622" s="1">
        <f ca="1">SUM($U622:INDIRECT(ADDRESS(ROW(),SUMIFS($1:$1,$5:$5,MAX($5:$5)))))</f>
        <v>1180792.1204218646</v>
      </c>
      <c r="V622" s="1">
        <f ca="1">SUMIFS(INDIRECT($F$1&amp;$F622&amp;":"&amp;$F622),INDIRECT($F$1&amp;dbP!$D$2&amp;":"&amp;dbP!$D$2),"&gt;="&amp;V$6,INDIRECT($F$1&amp;dbP!$D$2&amp;":"&amp;dbP!$D$2),"&lt;="&amp;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160315.91878902001</v>
      </c>
      <c r="W622" s="1">
        <f ca="1">SUMIFS(INDIRECT($F$1&amp;$F622&amp;":"&amp;$F622),INDIRECT($F$1&amp;dbP!$D$2&amp;":"&amp;dbP!$D$2),"&gt;="&amp;W$6,INDIRECT($F$1&amp;dbP!$D$2&amp;":"&amp;dbP!$D$2),"&lt;="&amp;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429500.50187684444</v>
      </c>
      <c r="X622" s="1">
        <f ca="1">SUMIFS(INDIRECT($F$1&amp;$F622&amp;":"&amp;$F622),INDIRECT($F$1&amp;dbP!$D$2&amp;":"&amp;dbP!$D$2),"&gt;="&amp;X$6,INDIRECT($F$1&amp;dbP!$D$2&amp;":"&amp;dbP!$D$2),"&lt;="&amp;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223961.66200000001</v>
      </c>
      <c r="Y622" s="1">
        <f ca="1">SUMIFS(INDIRECT($F$1&amp;$F622&amp;":"&amp;$F622),INDIRECT($F$1&amp;dbP!$D$2&amp;":"&amp;dbP!$D$2),"&gt;="&amp;Y$6,INDIRECT($F$1&amp;dbP!$D$2&amp;":"&amp;dbP!$D$2),"&lt;="&amp;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Z622" s="1">
        <f ca="1">SUMIFS(INDIRECT($F$1&amp;$F622&amp;":"&amp;$F622),INDIRECT($F$1&amp;dbP!$D$2&amp;":"&amp;dbP!$D$2),"&gt;="&amp;Z$6,INDIRECT($F$1&amp;dbP!$D$2&amp;":"&amp;dbP!$D$2),"&lt;="&amp;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A622" s="1">
        <f ca="1">SUMIFS(INDIRECT($F$1&amp;$F622&amp;":"&amp;$F622),INDIRECT($F$1&amp;dbP!$D$2&amp;":"&amp;dbP!$D$2),"&gt;="&amp;AA$6,INDIRECT($F$1&amp;dbP!$D$2&amp;":"&amp;dbP!$D$2),"&lt;="&amp;A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139128.59929000001</v>
      </c>
      <c r="AB622" s="1">
        <f ca="1">SUMIFS(INDIRECT($F$1&amp;$F622&amp;":"&amp;$F622),INDIRECT($F$1&amp;dbP!$D$2&amp;":"&amp;dbP!$D$2),"&gt;="&amp;AB$6,INDIRECT($F$1&amp;dbP!$D$2&amp;":"&amp;dbP!$D$2),"&lt;="&amp;A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227885.43846600002</v>
      </c>
      <c r="AC622" s="1">
        <f ca="1">SUMIFS(INDIRECT($F$1&amp;$F622&amp;":"&amp;$F622),INDIRECT($F$1&amp;dbP!$D$2&amp;":"&amp;dbP!$D$2),"&gt;="&amp;AC$6,INDIRECT($F$1&amp;dbP!$D$2&amp;":"&amp;dbP!$D$2),"&lt;="&amp;A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D622" s="1">
        <f ca="1">SUMIFS(INDIRECT($F$1&amp;$F622&amp;":"&amp;$F622),INDIRECT($F$1&amp;dbP!$D$2&amp;":"&amp;dbP!$D$2),"&gt;="&amp;AD$6,INDIRECT($F$1&amp;dbP!$D$2&amp;":"&amp;dbP!$D$2),"&lt;="&amp;A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E622" s="1">
        <f ca="1">SUMIFS(INDIRECT($F$1&amp;$F622&amp;":"&amp;$F622),INDIRECT($F$1&amp;dbP!$D$2&amp;":"&amp;dbP!$D$2),"&gt;="&amp;AE$6,INDIRECT($F$1&amp;dbP!$D$2&amp;":"&amp;dbP!$D$2),"&lt;="&amp;A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F622" s="1">
        <f ca="1">SUMIFS(INDIRECT($F$1&amp;$F622&amp;":"&amp;$F622),INDIRECT($F$1&amp;dbP!$D$2&amp;":"&amp;dbP!$D$2),"&gt;="&amp;AF$6,INDIRECT($F$1&amp;dbP!$D$2&amp;":"&amp;dbP!$D$2),"&lt;="&amp;AF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G622" s="1">
        <f ca="1">SUMIFS(INDIRECT($F$1&amp;$F622&amp;":"&amp;$F622),INDIRECT($F$1&amp;dbP!$D$2&amp;":"&amp;dbP!$D$2),"&gt;="&amp;AG$6,INDIRECT($F$1&amp;dbP!$D$2&amp;":"&amp;dbP!$D$2),"&lt;="&amp;AG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H622" s="1">
        <f ca="1">SUMIFS(INDIRECT($F$1&amp;$F622&amp;":"&amp;$F622),INDIRECT($F$1&amp;dbP!$D$2&amp;":"&amp;dbP!$D$2),"&gt;="&amp;AH$6,INDIRECT($F$1&amp;dbP!$D$2&amp;":"&amp;dbP!$D$2),"&lt;="&amp;AH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I622" s="1">
        <f ca="1">SUMIFS(INDIRECT($F$1&amp;$F622&amp;":"&amp;$F622),INDIRECT($F$1&amp;dbP!$D$2&amp;":"&amp;dbP!$D$2),"&gt;="&amp;AI$6,INDIRECT($F$1&amp;dbP!$D$2&amp;":"&amp;dbP!$D$2),"&lt;="&amp;AI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J622" s="1">
        <f ca="1">SUMIFS(INDIRECT($F$1&amp;$F622&amp;":"&amp;$F622),INDIRECT($F$1&amp;dbP!$D$2&amp;":"&amp;dbP!$D$2),"&gt;="&amp;AJ$6,INDIRECT($F$1&amp;dbP!$D$2&amp;":"&amp;dbP!$D$2),"&lt;="&amp;AJ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K622" s="1">
        <f ca="1">SUMIFS(INDIRECT($F$1&amp;$F622&amp;":"&amp;$F622),INDIRECT($F$1&amp;dbP!$D$2&amp;":"&amp;dbP!$D$2),"&gt;="&amp;AK$6,INDIRECT($F$1&amp;dbP!$D$2&amp;":"&amp;dbP!$D$2),"&lt;="&amp;AK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L622" s="1">
        <f ca="1">SUMIFS(INDIRECT($F$1&amp;$F622&amp;":"&amp;$F622),INDIRECT($F$1&amp;dbP!$D$2&amp;":"&amp;dbP!$D$2),"&gt;="&amp;AL$6,INDIRECT($F$1&amp;dbP!$D$2&amp;":"&amp;dbP!$D$2),"&lt;="&amp;AL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M622" s="1">
        <f ca="1">SUMIFS(INDIRECT($F$1&amp;$F622&amp;":"&amp;$F622),INDIRECT($F$1&amp;dbP!$D$2&amp;":"&amp;dbP!$D$2),"&gt;="&amp;AM$6,INDIRECT($F$1&amp;dbP!$D$2&amp;":"&amp;dbP!$D$2),"&lt;="&amp;AM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N622" s="1">
        <f ca="1">SUMIFS(INDIRECT($F$1&amp;$F622&amp;":"&amp;$F622),INDIRECT($F$1&amp;dbP!$D$2&amp;":"&amp;dbP!$D$2),"&gt;="&amp;AN$6,INDIRECT($F$1&amp;dbP!$D$2&amp;":"&amp;dbP!$D$2),"&lt;="&amp;AN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O622" s="1">
        <f ca="1">SUMIFS(INDIRECT($F$1&amp;$F622&amp;":"&amp;$F622),INDIRECT($F$1&amp;dbP!$D$2&amp;":"&amp;dbP!$D$2),"&gt;="&amp;AO$6,INDIRECT($F$1&amp;dbP!$D$2&amp;":"&amp;dbP!$D$2),"&lt;="&amp;AO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P622" s="1">
        <f ca="1">SUMIFS(INDIRECT($F$1&amp;$F622&amp;":"&amp;$F622),INDIRECT($F$1&amp;dbP!$D$2&amp;":"&amp;dbP!$D$2),"&gt;="&amp;AP$6,INDIRECT($F$1&amp;dbP!$D$2&amp;":"&amp;dbP!$D$2),"&lt;="&amp;AP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Q622" s="1">
        <f ca="1">SUMIFS(INDIRECT($F$1&amp;$F622&amp;":"&amp;$F622),INDIRECT($F$1&amp;dbP!$D$2&amp;":"&amp;dbP!$D$2),"&gt;="&amp;AQ$6,INDIRECT($F$1&amp;dbP!$D$2&amp;":"&amp;dbP!$D$2),"&lt;="&amp;AQ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R622" s="1">
        <f ca="1">SUMIFS(INDIRECT($F$1&amp;$F622&amp;":"&amp;$F622),INDIRECT($F$1&amp;dbP!$D$2&amp;":"&amp;dbP!$D$2),"&gt;="&amp;AR$6,INDIRECT($F$1&amp;dbP!$D$2&amp;":"&amp;dbP!$D$2),"&lt;="&amp;AR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S622" s="1">
        <f ca="1">SUMIFS(INDIRECT($F$1&amp;$F622&amp;":"&amp;$F622),INDIRECT($F$1&amp;dbP!$D$2&amp;":"&amp;dbP!$D$2),"&gt;="&amp;AS$6,INDIRECT($F$1&amp;dbP!$D$2&amp;":"&amp;dbP!$D$2),"&lt;="&amp;AS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T622" s="1">
        <f ca="1">SUMIFS(INDIRECT($F$1&amp;$F622&amp;":"&amp;$F622),INDIRECT($F$1&amp;dbP!$D$2&amp;":"&amp;dbP!$D$2),"&gt;="&amp;AT$6,INDIRECT($F$1&amp;dbP!$D$2&amp;":"&amp;dbP!$D$2),"&lt;="&amp;AT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U622" s="1">
        <f ca="1">SUMIFS(INDIRECT($F$1&amp;$F622&amp;":"&amp;$F622),INDIRECT($F$1&amp;dbP!$D$2&amp;":"&amp;dbP!$D$2),"&gt;="&amp;AU$6,INDIRECT($F$1&amp;dbP!$D$2&amp;":"&amp;dbP!$D$2),"&lt;="&amp;AU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V622" s="1">
        <f ca="1">SUMIFS(INDIRECT($F$1&amp;$F622&amp;":"&amp;$F622),INDIRECT($F$1&amp;dbP!$D$2&amp;":"&amp;dbP!$D$2),"&gt;="&amp;AV$6,INDIRECT($F$1&amp;dbP!$D$2&amp;":"&amp;dbP!$D$2),"&lt;="&amp;A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W622" s="1">
        <f ca="1">SUMIFS(INDIRECT($F$1&amp;$F622&amp;":"&amp;$F622),INDIRECT($F$1&amp;dbP!$D$2&amp;":"&amp;dbP!$D$2),"&gt;="&amp;AW$6,INDIRECT($F$1&amp;dbP!$D$2&amp;":"&amp;dbP!$D$2),"&lt;="&amp;A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X622" s="1">
        <f ca="1">SUMIFS(INDIRECT($F$1&amp;$F622&amp;":"&amp;$F622),INDIRECT($F$1&amp;dbP!$D$2&amp;":"&amp;dbP!$D$2),"&gt;="&amp;AX$6,INDIRECT($F$1&amp;dbP!$D$2&amp;":"&amp;dbP!$D$2),"&lt;="&amp;A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Y622" s="1">
        <f ca="1">SUMIFS(INDIRECT($F$1&amp;$F622&amp;":"&amp;$F622),INDIRECT($F$1&amp;dbP!$D$2&amp;":"&amp;dbP!$D$2),"&gt;="&amp;AY$6,INDIRECT($F$1&amp;dbP!$D$2&amp;":"&amp;dbP!$D$2),"&lt;="&amp;A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Z622" s="1">
        <f ca="1">SUMIFS(INDIRECT($F$1&amp;$F622&amp;":"&amp;$F622),INDIRECT($F$1&amp;dbP!$D$2&amp;":"&amp;dbP!$D$2),"&gt;="&amp;AZ$6,INDIRECT($F$1&amp;dbP!$D$2&amp;":"&amp;dbP!$D$2),"&lt;="&amp;A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A622" s="1">
        <f ca="1">SUMIFS(INDIRECT($F$1&amp;$F622&amp;":"&amp;$F622),INDIRECT($F$1&amp;dbP!$D$2&amp;":"&amp;dbP!$D$2),"&gt;="&amp;BA$6,INDIRECT($F$1&amp;dbP!$D$2&amp;":"&amp;dbP!$D$2),"&lt;="&amp;B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B622" s="1">
        <f ca="1">SUMIFS(INDIRECT($F$1&amp;$F622&amp;":"&amp;$F622),INDIRECT($F$1&amp;dbP!$D$2&amp;":"&amp;dbP!$D$2),"&gt;="&amp;BB$6,INDIRECT($F$1&amp;dbP!$D$2&amp;":"&amp;dbP!$D$2),"&lt;="&amp;B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C622" s="1">
        <f ca="1">SUMIFS(INDIRECT($F$1&amp;$F622&amp;":"&amp;$F622),INDIRECT($F$1&amp;dbP!$D$2&amp;":"&amp;dbP!$D$2),"&gt;="&amp;BC$6,INDIRECT($F$1&amp;dbP!$D$2&amp;":"&amp;dbP!$D$2),"&lt;="&amp;B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D622" s="1">
        <f ca="1">SUMIFS(INDIRECT($F$1&amp;$F622&amp;":"&amp;$F622),INDIRECT($F$1&amp;dbP!$D$2&amp;":"&amp;dbP!$D$2),"&gt;="&amp;BD$6,INDIRECT($F$1&amp;dbP!$D$2&amp;":"&amp;dbP!$D$2),"&lt;="&amp;B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E622" s="1">
        <f ca="1">SUMIFS(INDIRECT($F$1&amp;$F622&amp;":"&amp;$F622),INDIRECT($F$1&amp;dbP!$D$2&amp;":"&amp;dbP!$D$2),"&gt;="&amp;BE$6,INDIRECT($F$1&amp;dbP!$D$2&amp;":"&amp;dbP!$D$2),"&lt;="&amp;B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</row>
    <row r="623" spans="2:57" x14ac:dyDescent="0.3">
      <c r="B623" s="1">
        <f>MAX(B$493:B622)+1</f>
        <v>136</v>
      </c>
      <c r="D623" s="1" t="str">
        <f ca="1">INDIRECT($B$1&amp;Items!AB$2&amp;$B623)</f>
        <v>PL(-)</v>
      </c>
      <c r="F623" s="1" t="str">
        <f ca="1">INDIRECT($B$1&amp;Items!X$2&amp;$B623)</f>
        <v>AA</v>
      </c>
      <c r="H623" s="13" t="str">
        <f ca="1">INDIRECT($B$1&amp;Items!U$2&amp;$B623)</f>
        <v>Операционные расходы</v>
      </c>
      <c r="I623" s="13" t="str">
        <f ca="1">IF(INDIRECT($B$1&amp;Items!V$2&amp;$B623)="",H623,INDIRECT($B$1&amp;Items!V$2&amp;$B623))</f>
        <v>Операционные расходы - блок-5</v>
      </c>
      <c r="J623" s="1" t="str">
        <f ca="1">IF(INDIRECT($B$1&amp;Items!W$2&amp;$B623)="",IF(H623&lt;&gt;I623,"  "&amp;I623,I623),"    "&amp;INDIRECT($B$1&amp;Items!W$2&amp;$B623))</f>
        <v xml:space="preserve">    Операционные расходы - 5-1</v>
      </c>
      <c r="S623" s="1">
        <f ca="1">SUM($U623:INDIRECT(ADDRESS(ROW(),SUMIFS($1:$1,$5:$5,MAX($5:$5)))))</f>
        <v>95247.706000000006</v>
      </c>
      <c r="V623" s="1">
        <f ca="1">SUMIFS(INDIRECT($F$1&amp;$F623&amp;":"&amp;$F623),INDIRECT($F$1&amp;dbP!$D$2&amp;":"&amp;dbP!$D$2),"&gt;="&amp;V$6,INDIRECT($F$1&amp;dbP!$D$2&amp;":"&amp;dbP!$D$2),"&lt;="&amp;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W623" s="1">
        <f ca="1">SUMIFS(INDIRECT($F$1&amp;$F623&amp;":"&amp;$F623),INDIRECT($F$1&amp;dbP!$D$2&amp;":"&amp;dbP!$D$2),"&gt;="&amp;W$6,INDIRECT($F$1&amp;dbP!$D$2&amp;":"&amp;dbP!$D$2),"&lt;="&amp;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X623" s="1">
        <f ca="1">SUMIFS(INDIRECT($F$1&amp;$F623&amp;":"&amp;$F623),INDIRECT($F$1&amp;dbP!$D$2&amp;":"&amp;dbP!$D$2),"&gt;="&amp;X$6,INDIRECT($F$1&amp;dbP!$D$2&amp;":"&amp;dbP!$D$2),"&lt;="&amp;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Y623" s="1">
        <f ca="1">SUMIFS(INDIRECT($F$1&amp;$F623&amp;":"&amp;$F623),INDIRECT($F$1&amp;dbP!$D$2&amp;":"&amp;dbP!$D$2),"&gt;="&amp;Y$6,INDIRECT($F$1&amp;dbP!$D$2&amp;":"&amp;dbP!$D$2),"&lt;="&amp;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Z623" s="1">
        <f ca="1">SUMIFS(INDIRECT($F$1&amp;$F623&amp;":"&amp;$F623),INDIRECT($F$1&amp;dbP!$D$2&amp;":"&amp;dbP!$D$2),"&gt;="&amp;Z$6,INDIRECT($F$1&amp;dbP!$D$2&amp;":"&amp;dbP!$D$2),"&lt;="&amp;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A623" s="1">
        <f ca="1">SUMIFS(INDIRECT($F$1&amp;$F623&amp;":"&amp;$F623),INDIRECT($F$1&amp;dbP!$D$2&amp;":"&amp;dbP!$D$2),"&gt;="&amp;AA$6,INDIRECT($F$1&amp;dbP!$D$2&amp;":"&amp;dbP!$D$2),"&lt;="&amp;A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95247.706000000006</v>
      </c>
      <c r="AB623" s="1">
        <f ca="1">SUMIFS(INDIRECT($F$1&amp;$F623&amp;":"&amp;$F623),INDIRECT($F$1&amp;dbP!$D$2&amp;":"&amp;dbP!$D$2),"&gt;="&amp;AB$6,INDIRECT($F$1&amp;dbP!$D$2&amp;":"&amp;dbP!$D$2),"&lt;="&amp;A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C623" s="1">
        <f ca="1">SUMIFS(INDIRECT($F$1&amp;$F623&amp;":"&amp;$F623),INDIRECT($F$1&amp;dbP!$D$2&amp;":"&amp;dbP!$D$2),"&gt;="&amp;AC$6,INDIRECT($F$1&amp;dbP!$D$2&amp;":"&amp;dbP!$D$2),"&lt;="&amp;A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D623" s="1">
        <f ca="1">SUMIFS(INDIRECT($F$1&amp;$F623&amp;":"&amp;$F623),INDIRECT($F$1&amp;dbP!$D$2&amp;":"&amp;dbP!$D$2),"&gt;="&amp;AD$6,INDIRECT($F$1&amp;dbP!$D$2&amp;":"&amp;dbP!$D$2),"&lt;="&amp;A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E623" s="1">
        <f ca="1">SUMIFS(INDIRECT($F$1&amp;$F623&amp;":"&amp;$F623),INDIRECT($F$1&amp;dbP!$D$2&amp;":"&amp;dbP!$D$2),"&gt;="&amp;AE$6,INDIRECT($F$1&amp;dbP!$D$2&amp;":"&amp;dbP!$D$2),"&lt;="&amp;A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F623" s="1">
        <f ca="1">SUMIFS(INDIRECT($F$1&amp;$F623&amp;":"&amp;$F623),INDIRECT($F$1&amp;dbP!$D$2&amp;":"&amp;dbP!$D$2),"&gt;="&amp;AF$6,INDIRECT($F$1&amp;dbP!$D$2&amp;":"&amp;dbP!$D$2),"&lt;="&amp;AF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G623" s="1">
        <f ca="1">SUMIFS(INDIRECT($F$1&amp;$F623&amp;":"&amp;$F623),INDIRECT($F$1&amp;dbP!$D$2&amp;":"&amp;dbP!$D$2),"&gt;="&amp;AG$6,INDIRECT($F$1&amp;dbP!$D$2&amp;":"&amp;dbP!$D$2),"&lt;="&amp;AG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H623" s="1">
        <f ca="1">SUMIFS(INDIRECT($F$1&amp;$F623&amp;":"&amp;$F623),INDIRECT($F$1&amp;dbP!$D$2&amp;":"&amp;dbP!$D$2),"&gt;="&amp;AH$6,INDIRECT($F$1&amp;dbP!$D$2&amp;":"&amp;dbP!$D$2),"&lt;="&amp;AH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I623" s="1">
        <f ca="1">SUMIFS(INDIRECT($F$1&amp;$F623&amp;":"&amp;$F623),INDIRECT($F$1&amp;dbP!$D$2&amp;":"&amp;dbP!$D$2),"&gt;="&amp;AI$6,INDIRECT($F$1&amp;dbP!$D$2&amp;":"&amp;dbP!$D$2),"&lt;="&amp;AI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J623" s="1">
        <f ca="1">SUMIFS(INDIRECT($F$1&amp;$F623&amp;":"&amp;$F623),INDIRECT($F$1&amp;dbP!$D$2&amp;":"&amp;dbP!$D$2),"&gt;="&amp;AJ$6,INDIRECT($F$1&amp;dbP!$D$2&amp;":"&amp;dbP!$D$2),"&lt;="&amp;AJ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K623" s="1">
        <f ca="1">SUMIFS(INDIRECT($F$1&amp;$F623&amp;":"&amp;$F623),INDIRECT($F$1&amp;dbP!$D$2&amp;":"&amp;dbP!$D$2),"&gt;="&amp;AK$6,INDIRECT($F$1&amp;dbP!$D$2&amp;":"&amp;dbP!$D$2),"&lt;="&amp;AK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L623" s="1">
        <f ca="1">SUMIFS(INDIRECT($F$1&amp;$F623&amp;":"&amp;$F623),INDIRECT($F$1&amp;dbP!$D$2&amp;":"&amp;dbP!$D$2),"&gt;="&amp;AL$6,INDIRECT($F$1&amp;dbP!$D$2&amp;":"&amp;dbP!$D$2),"&lt;="&amp;AL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M623" s="1">
        <f ca="1">SUMIFS(INDIRECT($F$1&amp;$F623&amp;":"&amp;$F623),INDIRECT($F$1&amp;dbP!$D$2&amp;":"&amp;dbP!$D$2),"&gt;="&amp;AM$6,INDIRECT($F$1&amp;dbP!$D$2&amp;":"&amp;dbP!$D$2),"&lt;="&amp;AM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N623" s="1">
        <f ca="1">SUMIFS(INDIRECT($F$1&amp;$F623&amp;":"&amp;$F623),INDIRECT($F$1&amp;dbP!$D$2&amp;":"&amp;dbP!$D$2),"&gt;="&amp;AN$6,INDIRECT($F$1&amp;dbP!$D$2&amp;":"&amp;dbP!$D$2),"&lt;="&amp;AN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O623" s="1">
        <f ca="1">SUMIFS(INDIRECT($F$1&amp;$F623&amp;":"&amp;$F623),INDIRECT($F$1&amp;dbP!$D$2&amp;":"&amp;dbP!$D$2),"&gt;="&amp;AO$6,INDIRECT($F$1&amp;dbP!$D$2&amp;":"&amp;dbP!$D$2),"&lt;="&amp;AO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P623" s="1">
        <f ca="1">SUMIFS(INDIRECT($F$1&amp;$F623&amp;":"&amp;$F623),INDIRECT($F$1&amp;dbP!$D$2&amp;":"&amp;dbP!$D$2),"&gt;="&amp;AP$6,INDIRECT($F$1&amp;dbP!$D$2&amp;":"&amp;dbP!$D$2),"&lt;="&amp;AP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Q623" s="1">
        <f ca="1">SUMIFS(INDIRECT($F$1&amp;$F623&amp;":"&amp;$F623),INDIRECT($F$1&amp;dbP!$D$2&amp;":"&amp;dbP!$D$2),"&gt;="&amp;AQ$6,INDIRECT($F$1&amp;dbP!$D$2&amp;":"&amp;dbP!$D$2),"&lt;="&amp;AQ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R623" s="1">
        <f ca="1">SUMIFS(INDIRECT($F$1&amp;$F623&amp;":"&amp;$F623),INDIRECT($F$1&amp;dbP!$D$2&amp;":"&amp;dbP!$D$2),"&gt;="&amp;AR$6,INDIRECT($F$1&amp;dbP!$D$2&amp;":"&amp;dbP!$D$2),"&lt;="&amp;AR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S623" s="1">
        <f ca="1">SUMIFS(INDIRECT($F$1&amp;$F623&amp;":"&amp;$F623),INDIRECT($F$1&amp;dbP!$D$2&amp;":"&amp;dbP!$D$2),"&gt;="&amp;AS$6,INDIRECT($F$1&amp;dbP!$D$2&amp;":"&amp;dbP!$D$2),"&lt;="&amp;AS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T623" s="1">
        <f ca="1">SUMIFS(INDIRECT($F$1&amp;$F623&amp;":"&amp;$F623),INDIRECT($F$1&amp;dbP!$D$2&amp;":"&amp;dbP!$D$2),"&gt;="&amp;AT$6,INDIRECT($F$1&amp;dbP!$D$2&amp;":"&amp;dbP!$D$2),"&lt;="&amp;AT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U623" s="1">
        <f ca="1">SUMIFS(INDIRECT($F$1&amp;$F623&amp;":"&amp;$F623),INDIRECT($F$1&amp;dbP!$D$2&amp;":"&amp;dbP!$D$2),"&gt;="&amp;AU$6,INDIRECT($F$1&amp;dbP!$D$2&amp;":"&amp;dbP!$D$2),"&lt;="&amp;AU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V623" s="1">
        <f ca="1">SUMIFS(INDIRECT($F$1&amp;$F623&amp;":"&amp;$F623),INDIRECT($F$1&amp;dbP!$D$2&amp;":"&amp;dbP!$D$2),"&gt;="&amp;AV$6,INDIRECT($F$1&amp;dbP!$D$2&amp;":"&amp;dbP!$D$2),"&lt;="&amp;A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W623" s="1">
        <f ca="1">SUMIFS(INDIRECT($F$1&amp;$F623&amp;":"&amp;$F623),INDIRECT($F$1&amp;dbP!$D$2&amp;":"&amp;dbP!$D$2),"&gt;="&amp;AW$6,INDIRECT($F$1&amp;dbP!$D$2&amp;":"&amp;dbP!$D$2),"&lt;="&amp;A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X623" s="1">
        <f ca="1">SUMIFS(INDIRECT($F$1&amp;$F623&amp;":"&amp;$F623),INDIRECT($F$1&amp;dbP!$D$2&amp;":"&amp;dbP!$D$2),"&gt;="&amp;AX$6,INDIRECT($F$1&amp;dbP!$D$2&amp;":"&amp;dbP!$D$2),"&lt;="&amp;A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Y623" s="1">
        <f ca="1">SUMIFS(INDIRECT($F$1&amp;$F623&amp;":"&amp;$F623),INDIRECT($F$1&amp;dbP!$D$2&amp;":"&amp;dbP!$D$2),"&gt;="&amp;AY$6,INDIRECT($F$1&amp;dbP!$D$2&amp;":"&amp;dbP!$D$2),"&lt;="&amp;A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Z623" s="1">
        <f ca="1">SUMIFS(INDIRECT($F$1&amp;$F623&amp;":"&amp;$F623),INDIRECT($F$1&amp;dbP!$D$2&amp;":"&amp;dbP!$D$2),"&gt;="&amp;AZ$6,INDIRECT($F$1&amp;dbP!$D$2&amp;":"&amp;dbP!$D$2),"&lt;="&amp;A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A623" s="1">
        <f ca="1">SUMIFS(INDIRECT($F$1&amp;$F623&amp;":"&amp;$F623),INDIRECT($F$1&amp;dbP!$D$2&amp;":"&amp;dbP!$D$2),"&gt;="&amp;BA$6,INDIRECT($F$1&amp;dbP!$D$2&amp;":"&amp;dbP!$D$2),"&lt;="&amp;B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B623" s="1">
        <f ca="1">SUMIFS(INDIRECT($F$1&amp;$F623&amp;":"&amp;$F623),INDIRECT($F$1&amp;dbP!$D$2&amp;":"&amp;dbP!$D$2),"&gt;="&amp;BB$6,INDIRECT($F$1&amp;dbP!$D$2&amp;":"&amp;dbP!$D$2),"&lt;="&amp;B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C623" s="1">
        <f ca="1">SUMIFS(INDIRECT($F$1&amp;$F623&amp;":"&amp;$F623),INDIRECT($F$1&amp;dbP!$D$2&amp;":"&amp;dbP!$D$2),"&gt;="&amp;BC$6,INDIRECT($F$1&amp;dbP!$D$2&amp;":"&amp;dbP!$D$2),"&lt;="&amp;B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D623" s="1">
        <f ca="1">SUMIFS(INDIRECT($F$1&amp;$F623&amp;":"&amp;$F623),INDIRECT($F$1&amp;dbP!$D$2&amp;":"&amp;dbP!$D$2),"&gt;="&amp;BD$6,INDIRECT($F$1&amp;dbP!$D$2&amp;":"&amp;dbP!$D$2),"&lt;="&amp;B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E623" s="1">
        <f ca="1">SUMIFS(INDIRECT($F$1&amp;$F623&amp;":"&amp;$F623),INDIRECT($F$1&amp;dbP!$D$2&amp;":"&amp;dbP!$D$2),"&gt;="&amp;BE$6,INDIRECT($F$1&amp;dbP!$D$2&amp;":"&amp;dbP!$D$2),"&lt;="&amp;B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</row>
    <row r="624" spans="2:57" x14ac:dyDescent="0.3">
      <c r="B624" s="1">
        <f>MAX(B$493:B623)+1</f>
        <v>137</v>
      </c>
      <c r="D624" s="1" t="str">
        <f ca="1">INDIRECT($B$1&amp;Items!AB$2&amp;$B624)</f>
        <v>PL(-)</v>
      </c>
      <c r="F624" s="1" t="str">
        <f ca="1">INDIRECT($B$1&amp;Items!X$2&amp;$B624)</f>
        <v>AA</v>
      </c>
      <c r="H624" s="13" t="str">
        <f ca="1">INDIRECT($B$1&amp;Items!U$2&amp;$B624)</f>
        <v>Операционные расходы</v>
      </c>
      <c r="I624" s="13" t="str">
        <f ca="1">IF(INDIRECT($B$1&amp;Items!V$2&amp;$B624)="",H624,INDIRECT($B$1&amp;Items!V$2&amp;$B624))</f>
        <v>Операционные расходы - блок-5</v>
      </c>
      <c r="J624" s="1" t="str">
        <f ca="1">IF(INDIRECT($B$1&amp;Items!W$2&amp;$B624)="",IF(H624&lt;&gt;I624,"  "&amp;I624,I624),"    "&amp;INDIRECT($B$1&amp;Items!W$2&amp;$B624))</f>
        <v xml:space="preserve">    Операционные расходы - 5-2</v>
      </c>
      <c r="S624" s="1">
        <f ca="1">SUM($U624:INDIRECT(ADDRESS(ROW(),SUMIFS($1:$1,$5:$5,MAX($5:$5)))))</f>
        <v>43880.89329</v>
      </c>
      <c r="V624" s="1">
        <f ca="1">SUMIFS(INDIRECT($F$1&amp;$F624&amp;":"&amp;$F624),INDIRECT($F$1&amp;dbP!$D$2&amp;":"&amp;dbP!$D$2),"&gt;="&amp;V$6,INDIRECT($F$1&amp;dbP!$D$2&amp;":"&amp;dbP!$D$2),"&lt;="&amp;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W624" s="1">
        <f ca="1">SUMIFS(INDIRECT($F$1&amp;$F624&amp;":"&amp;$F624),INDIRECT($F$1&amp;dbP!$D$2&amp;":"&amp;dbP!$D$2),"&gt;="&amp;W$6,INDIRECT($F$1&amp;dbP!$D$2&amp;":"&amp;dbP!$D$2),"&lt;="&amp;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X624" s="1">
        <f ca="1">SUMIFS(INDIRECT($F$1&amp;$F624&amp;":"&amp;$F624),INDIRECT($F$1&amp;dbP!$D$2&amp;":"&amp;dbP!$D$2),"&gt;="&amp;X$6,INDIRECT($F$1&amp;dbP!$D$2&amp;":"&amp;dbP!$D$2),"&lt;="&amp;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Y624" s="1">
        <f ca="1">SUMIFS(INDIRECT($F$1&amp;$F624&amp;":"&amp;$F624),INDIRECT($F$1&amp;dbP!$D$2&amp;":"&amp;dbP!$D$2),"&gt;="&amp;Y$6,INDIRECT($F$1&amp;dbP!$D$2&amp;":"&amp;dbP!$D$2),"&lt;="&amp;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Z624" s="1">
        <f ca="1">SUMIFS(INDIRECT($F$1&amp;$F624&amp;":"&amp;$F624),INDIRECT($F$1&amp;dbP!$D$2&amp;":"&amp;dbP!$D$2),"&gt;="&amp;Z$6,INDIRECT($F$1&amp;dbP!$D$2&amp;":"&amp;dbP!$D$2),"&lt;="&amp;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A624" s="1">
        <f ca="1">SUMIFS(INDIRECT($F$1&amp;$F624&amp;":"&amp;$F624),INDIRECT($F$1&amp;dbP!$D$2&amp;":"&amp;dbP!$D$2),"&gt;="&amp;AA$6,INDIRECT($F$1&amp;dbP!$D$2&amp;":"&amp;dbP!$D$2),"&lt;="&amp;A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43880.89329</v>
      </c>
      <c r="AB624" s="1">
        <f ca="1">SUMIFS(INDIRECT($F$1&amp;$F624&amp;":"&amp;$F624),INDIRECT($F$1&amp;dbP!$D$2&amp;":"&amp;dbP!$D$2),"&gt;="&amp;AB$6,INDIRECT($F$1&amp;dbP!$D$2&amp;":"&amp;dbP!$D$2),"&lt;="&amp;A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C624" s="1">
        <f ca="1">SUMIFS(INDIRECT($F$1&amp;$F624&amp;":"&amp;$F624),INDIRECT($F$1&amp;dbP!$D$2&amp;":"&amp;dbP!$D$2),"&gt;="&amp;AC$6,INDIRECT($F$1&amp;dbP!$D$2&amp;":"&amp;dbP!$D$2),"&lt;="&amp;A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D624" s="1">
        <f ca="1">SUMIFS(INDIRECT($F$1&amp;$F624&amp;":"&amp;$F624),INDIRECT($F$1&amp;dbP!$D$2&amp;":"&amp;dbP!$D$2),"&gt;="&amp;AD$6,INDIRECT($F$1&amp;dbP!$D$2&amp;":"&amp;dbP!$D$2),"&lt;="&amp;A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E624" s="1">
        <f ca="1">SUMIFS(INDIRECT($F$1&amp;$F624&amp;":"&amp;$F624),INDIRECT($F$1&amp;dbP!$D$2&amp;":"&amp;dbP!$D$2),"&gt;="&amp;AE$6,INDIRECT($F$1&amp;dbP!$D$2&amp;":"&amp;dbP!$D$2),"&lt;="&amp;A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F624" s="1">
        <f ca="1">SUMIFS(INDIRECT($F$1&amp;$F624&amp;":"&amp;$F624),INDIRECT($F$1&amp;dbP!$D$2&amp;":"&amp;dbP!$D$2),"&gt;="&amp;AF$6,INDIRECT($F$1&amp;dbP!$D$2&amp;":"&amp;dbP!$D$2),"&lt;="&amp;AF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G624" s="1">
        <f ca="1">SUMIFS(INDIRECT($F$1&amp;$F624&amp;":"&amp;$F624),INDIRECT($F$1&amp;dbP!$D$2&amp;":"&amp;dbP!$D$2),"&gt;="&amp;AG$6,INDIRECT($F$1&amp;dbP!$D$2&amp;":"&amp;dbP!$D$2),"&lt;="&amp;AG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H624" s="1">
        <f ca="1">SUMIFS(INDIRECT($F$1&amp;$F624&amp;":"&amp;$F624),INDIRECT($F$1&amp;dbP!$D$2&amp;":"&amp;dbP!$D$2),"&gt;="&amp;AH$6,INDIRECT($F$1&amp;dbP!$D$2&amp;":"&amp;dbP!$D$2),"&lt;="&amp;AH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I624" s="1">
        <f ca="1">SUMIFS(INDIRECT($F$1&amp;$F624&amp;":"&amp;$F624),INDIRECT($F$1&amp;dbP!$D$2&amp;":"&amp;dbP!$D$2),"&gt;="&amp;AI$6,INDIRECT($F$1&amp;dbP!$D$2&amp;":"&amp;dbP!$D$2),"&lt;="&amp;AI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J624" s="1">
        <f ca="1">SUMIFS(INDIRECT($F$1&amp;$F624&amp;":"&amp;$F624),INDIRECT($F$1&amp;dbP!$D$2&amp;":"&amp;dbP!$D$2),"&gt;="&amp;AJ$6,INDIRECT($F$1&amp;dbP!$D$2&amp;":"&amp;dbP!$D$2),"&lt;="&amp;AJ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K624" s="1">
        <f ca="1">SUMIFS(INDIRECT($F$1&amp;$F624&amp;":"&amp;$F624),INDIRECT($F$1&amp;dbP!$D$2&amp;":"&amp;dbP!$D$2),"&gt;="&amp;AK$6,INDIRECT($F$1&amp;dbP!$D$2&amp;":"&amp;dbP!$D$2),"&lt;="&amp;AK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L624" s="1">
        <f ca="1">SUMIFS(INDIRECT($F$1&amp;$F624&amp;":"&amp;$F624),INDIRECT($F$1&amp;dbP!$D$2&amp;":"&amp;dbP!$D$2),"&gt;="&amp;AL$6,INDIRECT($F$1&amp;dbP!$D$2&amp;":"&amp;dbP!$D$2),"&lt;="&amp;AL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M624" s="1">
        <f ca="1">SUMIFS(INDIRECT($F$1&amp;$F624&amp;":"&amp;$F624),INDIRECT($F$1&amp;dbP!$D$2&amp;":"&amp;dbP!$D$2),"&gt;="&amp;AM$6,INDIRECT($F$1&amp;dbP!$D$2&amp;":"&amp;dbP!$D$2),"&lt;="&amp;AM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N624" s="1">
        <f ca="1">SUMIFS(INDIRECT($F$1&amp;$F624&amp;":"&amp;$F624),INDIRECT($F$1&amp;dbP!$D$2&amp;":"&amp;dbP!$D$2),"&gt;="&amp;AN$6,INDIRECT($F$1&amp;dbP!$D$2&amp;":"&amp;dbP!$D$2),"&lt;="&amp;AN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O624" s="1">
        <f ca="1">SUMIFS(INDIRECT($F$1&amp;$F624&amp;":"&amp;$F624),INDIRECT($F$1&amp;dbP!$D$2&amp;":"&amp;dbP!$D$2),"&gt;="&amp;AO$6,INDIRECT($F$1&amp;dbP!$D$2&amp;":"&amp;dbP!$D$2),"&lt;="&amp;AO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P624" s="1">
        <f ca="1">SUMIFS(INDIRECT($F$1&amp;$F624&amp;":"&amp;$F624),INDIRECT($F$1&amp;dbP!$D$2&amp;":"&amp;dbP!$D$2),"&gt;="&amp;AP$6,INDIRECT($F$1&amp;dbP!$D$2&amp;":"&amp;dbP!$D$2),"&lt;="&amp;AP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Q624" s="1">
        <f ca="1">SUMIFS(INDIRECT($F$1&amp;$F624&amp;":"&amp;$F624),INDIRECT($F$1&amp;dbP!$D$2&amp;":"&amp;dbP!$D$2),"&gt;="&amp;AQ$6,INDIRECT($F$1&amp;dbP!$D$2&amp;":"&amp;dbP!$D$2),"&lt;="&amp;AQ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R624" s="1">
        <f ca="1">SUMIFS(INDIRECT($F$1&amp;$F624&amp;":"&amp;$F624),INDIRECT($F$1&amp;dbP!$D$2&amp;":"&amp;dbP!$D$2),"&gt;="&amp;AR$6,INDIRECT($F$1&amp;dbP!$D$2&amp;":"&amp;dbP!$D$2),"&lt;="&amp;AR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S624" s="1">
        <f ca="1">SUMIFS(INDIRECT($F$1&amp;$F624&amp;":"&amp;$F624),INDIRECT($F$1&amp;dbP!$D$2&amp;":"&amp;dbP!$D$2),"&gt;="&amp;AS$6,INDIRECT($F$1&amp;dbP!$D$2&amp;":"&amp;dbP!$D$2),"&lt;="&amp;AS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T624" s="1">
        <f ca="1">SUMIFS(INDIRECT($F$1&amp;$F624&amp;":"&amp;$F624),INDIRECT($F$1&amp;dbP!$D$2&amp;":"&amp;dbP!$D$2),"&gt;="&amp;AT$6,INDIRECT($F$1&amp;dbP!$D$2&amp;":"&amp;dbP!$D$2),"&lt;="&amp;AT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U624" s="1">
        <f ca="1">SUMIFS(INDIRECT($F$1&amp;$F624&amp;":"&amp;$F624),INDIRECT($F$1&amp;dbP!$D$2&amp;":"&amp;dbP!$D$2),"&gt;="&amp;AU$6,INDIRECT($F$1&amp;dbP!$D$2&amp;":"&amp;dbP!$D$2),"&lt;="&amp;AU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V624" s="1">
        <f ca="1">SUMIFS(INDIRECT($F$1&amp;$F624&amp;":"&amp;$F624),INDIRECT($F$1&amp;dbP!$D$2&amp;":"&amp;dbP!$D$2),"&gt;="&amp;AV$6,INDIRECT($F$1&amp;dbP!$D$2&amp;":"&amp;dbP!$D$2),"&lt;="&amp;A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W624" s="1">
        <f ca="1">SUMIFS(INDIRECT($F$1&amp;$F624&amp;":"&amp;$F624),INDIRECT($F$1&amp;dbP!$D$2&amp;":"&amp;dbP!$D$2),"&gt;="&amp;AW$6,INDIRECT($F$1&amp;dbP!$D$2&amp;":"&amp;dbP!$D$2),"&lt;="&amp;A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X624" s="1">
        <f ca="1">SUMIFS(INDIRECT($F$1&amp;$F624&amp;":"&amp;$F624),INDIRECT($F$1&amp;dbP!$D$2&amp;":"&amp;dbP!$D$2),"&gt;="&amp;AX$6,INDIRECT($F$1&amp;dbP!$D$2&amp;":"&amp;dbP!$D$2),"&lt;="&amp;A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Y624" s="1">
        <f ca="1">SUMIFS(INDIRECT($F$1&amp;$F624&amp;":"&amp;$F624),INDIRECT($F$1&amp;dbP!$D$2&amp;":"&amp;dbP!$D$2),"&gt;="&amp;AY$6,INDIRECT($F$1&amp;dbP!$D$2&amp;":"&amp;dbP!$D$2),"&lt;="&amp;A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Z624" s="1">
        <f ca="1">SUMIFS(INDIRECT($F$1&amp;$F624&amp;":"&amp;$F624),INDIRECT($F$1&amp;dbP!$D$2&amp;":"&amp;dbP!$D$2),"&gt;="&amp;AZ$6,INDIRECT($F$1&amp;dbP!$D$2&amp;":"&amp;dbP!$D$2),"&lt;="&amp;A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A624" s="1">
        <f ca="1">SUMIFS(INDIRECT($F$1&amp;$F624&amp;":"&amp;$F624),INDIRECT($F$1&amp;dbP!$D$2&amp;":"&amp;dbP!$D$2),"&gt;="&amp;BA$6,INDIRECT($F$1&amp;dbP!$D$2&amp;":"&amp;dbP!$D$2),"&lt;="&amp;B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B624" s="1">
        <f ca="1">SUMIFS(INDIRECT($F$1&amp;$F624&amp;":"&amp;$F624),INDIRECT($F$1&amp;dbP!$D$2&amp;":"&amp;dbP!$D$2),"&gt;="&amp;BB$6,INDIRECT($F$1&amp;dbP!$D$2&amp;":"&amp;dbP!$D$2),"&lt;="&amp;B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C624" s="1">
        <f ca="1">SUMIFS(INDIRECT($F$1&amp;$F624&amp;":"&amp;$F624),INDIRECT($F$1&amp;dbP!$D$2&amp;":"&amp;dbP!$D$2),"&gt;="&amp;BC$6,INDIRECT($F$1&amp;dbP!$D$2&amp;":"&amp;dbP!$D$2),"&lt;="&amp;B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D624" s="1">
        <f ca="1">SUMIFS(INDIRECT($F$1&amp;$F624&amp;":"&amp;$F624),INDIRECT($F$1&amp;dbP!$D$2&amp;":"&amp;dbP!$D$2),"&gt;="&amp;BD$6,INDIRECT($F$1&amp;dbP!$D$2&amp;":"&amp;dbP!$D$2),"&lt;="&amp;B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E624" s="1">
        <f ca="1">SUMIFS(INDIRECT($F$1&amp;$F624&amp;":"&amp;$F624),INDIRECT($F$1&amp;dbP!$D$2&amp;":"&amp;dbP!$D$2),"&gt;="&amp;BE$6,INDIRECT($F$1&amp;dbP!$D$2&amp;":"&amp;dbP!$D$2),"&lt;="&amp;B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</row>
    <row r="625" spans="1:57" x14ac:dyDescent="0.3">
      <c r="B625" s="1">
        <f>MAX(B$493:B624)+1</f>
        <v>138</v>
      </c>
      <c r="D625" s="1" t="str">
        <f ca="1">INDIRECT($B$1&amp;Items!AB$2&amp;$B625)</f>
        <v>PL(-)</v>
      </c>
      <c r="F625" s="1" t="str">
        <f ca="1">INDIRECT($B$1&amp;Items!X$2&amp;$B625)</f>
        <v>AA</v>
      </c>
      <c r="H625" s="13" t="str">
        <f ca="1">INDIRECT($B$1&amp;Items!U$2&amp;$B625)</f>
        <v>Операционные расходы</v>
      </c>
      <c r="I625" s="13" t="str">
        <f ca="1">IF(INDIRECT($B$1&amp;Items!V$2&amp;$B625)="",H625,INDIRECT($B$1&amp;Items!V$2&amp;$B625))</f>
        <v>Операционные расходы - блок-5</v>
      </c>
      <c r="J625" s="1" t="str">
        <f ca="1">IF(INDIRECT($B$1&amp;Items!W$2&amp;$B625)="",IF(H625&lt;&gt;I625,"  "&amp;I625,I625),"    "&amp;INDIRECT($B$1&amp;Items!W$2&amp;$B625))</f>
        <v xml:space="preserve">    Операционные расходы - 5-3</v>
      </c>
      <c r="S625" s="1">
        <f ca="1">SUM($U625:INDIRECT(ADDRESS(ROW(),SUMIFS($1:$1,$5:$5,MAX($5:$5)))))</f>
        <v>227885.43846600002</v>
      </c>
      <c r="V625" s="1">
        <f ca="1">SUMIFS(INDIRECT($F$1&amp;$F625&amp;":"&amp;$F625),INDIRECT($F$1&amp;dbP!$D$2&amp;":"&amp;dbP!$D$2),"&gt;="&amp;V$6,INDIRECT($F$1&amp;dbP!$D$2&amp;":"&amp;dbP!$D$2),"&lt;="&amp;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W625" s="1">
        <f ca="1">SUMIFS(INDIRECT($F$1&amp;$F625&amp;":"&amp;$F625),INDIRECT($F$1&amp;dbP!$D$2&amp;":"&amp;dbP!$D$2),"&gt;="&amp;W$6,INDIRECT($F$1&amp;dbP!$D$2&amp;":"&amp;dbP!$D$2),"&lt;="&amp;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X625" s="1">
        <f ca="1">SUMIFS(INDIRECT($F$1&amp;$F625&amp;":"&amp;$F625),INDIRECT($F$1&amp;dbP!$D$2&amp;":"&amp;dbP!$D$2),"&gt;="&amp;X$6,INDIRECT($F$1&amp;dbP!$D$2&amp;":"&amp;dbP!$D$2),"&lt;="&amp;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Y625" s="1">
        <f ca="1">SUMIFS(INDIRECT($F$1&amp;$F625&amp;":"&amp;$F625),INDIRECT($F$1&amp;dbP!$D$2&amp;":"&amp;dbP!$D$2),"&gt;="&amp;Y$6,INDIRECT($F$1&amp;dbP!$D$2&amp;":"&amp;dbP!$D$2),"&lt;="&amp;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Z625" s="1">
        <f ca="1">SUMIFS(INDIRECT($F$1&amp;$F625&amp;":"&amp;$F625),INDIRECT($F$1&amp;dbP!$D$2&amp;":"&amp;dbP!$D$2),"&gt;="&amp;Z$6,INDIRECT($F$1&amp;dbP!$D$2&amp;":"&amp;dbP!$D$2),"&lt;="&amp;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A625" s="1">
        <f ca="1">SUMIFS(INDIRECT($F$1&amp;$F625&amp;":"&amp;$F625),INDIRECT($F$1&amp;dbP!$D$2&amp;":"&amp;dbP!$D$2),"&gt;="&amp;AA$6,INDIRECT($F$1&amp;dbP!$D$2&amp;":"&amp;dbP!$D$2),"&lt;="&amp;A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B625" s="1">
        <f ca="1">SUMIFS(INDIRECT($F$1&amp;$F625&amp;":"&amp;$F625),INDIRECT($F$1&amp;dbP!$D$2&amp;":"&amp;dbP!$D$2),"&gt;="&amp;AB$6,INDIRECT($F$1&amp;dbP!$D$2&amp;":"&amp;dbP!$D$2),"&lt;="&amp;A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227885.43846600002</v>
      </c>
      <c r="AC625" s="1">
        <f ca="1">SUMIFS(INDIRECT($F$1&amp;$F625&amp;":"&amp;$F625),INDIRECT($F$1&amp;dbP!$D$2&amp;":"&amp;dbP!$D$2),"&gt;="&amp;AC$6,INDIRECT($F$1&amp;dbP!$D$2&amp;":"&amp;dbP!$D$2),"&lt;="&amp;A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D625" s="1">
        <f ca="1">SUMIFS(INDIRECT($F$1&amp;$F625&amp;":"&amp;$F625),INDIRECT($F$1&amp;dbP!$D$2&amp;":"&amp;dbP!$D$2),"&gt;="&amp;AD$6,INDIRECT($F$1&amp;dbP!$D$2&amp;":"&amp;dbP!$D$2),"&lt;="&amp;A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E625" s="1">
        <f ca="1">SUMIFS(INDIRECT($F$1&amp;$F625&amp;":"&amp;$F625),INDIRECT($F$1&amp;dbP!$D$2&amp;":"&amp;dbP!$D$2),"&gt;="&amp;AE$6,INDIRECT($F$1&amp;dbP!$D$2&amp;":"&amp;dbP!$D$2),"&lt;="&amp;A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F625" s="1">
        <f ca="1">SUMIFS(INDIRECT($F$1&amp;$F625&amp;":"&amp;$F625),INDIRECT($F$1&amp;dbP!$D$2&amp;":"&amp;dbP!$D$2),"&gt;="&amp;AF$6,INDIRECT($F$1&amp;dbP!$D$2&amp;":"&amp;dbP!$D$2),"&lt;="&amp;AF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G625" s="1">
        <f ca="1">SUMIFS(INDIRECT($F$1&amp;$F625&amp;":"&amp;$F625),INDIRECT($F$1&amp;dbP!$D$2&amp;":"&amp;dbP!$D$2),"&gt;="&amp;AG$6,INDIRECT($F$1&amp;dbP!$D$2&amp;":"&amp;dbP!$D$2),"&lt;="&amp;AG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H625" s="1">
        <f ca="1">SUMIFS(INDIRECT($F$1&amp;$F625&amp;":"&amp;$F625),INDIRECT($F$1&amp;dbP!$D$2&amp;":"&amp;dbP!$D$2),"&gt;="&amp;AH$6,INDIRECT($F$1&amp;dbP!$D$2&amp;":"&amp;dbP!$D$2),"&lt;="&amp;AH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I625" s="1">
        <f ca="1">SUMIFS(INDIRECT($F$1&amp;$F625&amp;":"&amp;$F625),INDIRECT($F$1&amp;dbP!$D$2&amp;":"&amp;dbP!$D$2),"&gt;="&amp;AI$6,INDIRECT($F$1&amp;dbP!$D$2&amp;":"&amp;dbP!$D$2),"&lt;="&amp;AI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J625" s="1">
        <f ca="1">SUMIFS(INDIRECT($F$1&amp;$F625&amp;":"&amp;$F625),INDIRECT($F$1&amp;dbP!$D$2&amp;":"&amp;dbP!$D$2),"&gt;="&amp;AJ$6,INDIRECT($F$1&amp;dbP!$D$2&amp;":"&amp;dbP!$D$2),"&lt;="&amp;AJ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K625" s="1">
        <f ca="1">SUMIFS(INDIRECT($F$1&amp;$F625&amp;":"&amp;$F625),INDIRECT($F$1&amp;dbP!$D$2&amp;":"&amp;dbP!$D$2),"&gt;="&amp;AK$6,INDIRECT($F$1&amp;dbP!$D$2&amp;":"&amp;dbP!$D$2),"&lt;="&amp;AK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L625" s="1">
        <f ca="1">SUMIFS(INDIRECT($F$1&amp;$F625&amp;":"&amp;$F625),INDIRECT($F$1&amp;dbP!$D$2&amp;":"&amp;dbP!$D$2),"&gt;="&amp;AL$6,INDIRECT($F$1&amp;dbP!$D$2&amp;":"&amp;dbP!$D$2),"&lt;="&amp;AL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M625" s="1">
        <f ca="1">SUMIFS(INDIRECT($F$1&amp;$F625&amp;":"&amp;$F625),INDIRECT($F$1&amp;dbP!$D$2&amp;":"&amp;dbP!$D$2),"&gt;="&amp;AM$6,INDIRECT($F$1&amp;dbP!$D$2&amp;":"&amp;dbP!$D$2),"&lt;="&amp;AM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N625" s="1">
        <f ca="1">SUMIFS(INDIRECT($F$1&amp;$F625&amp;":"&amp;$F625),INDIRECT($F$1&amp;dbP!$D$2&amp;":"&amp;dbP!$D$2),"&gt;="&amp;AN$6,INDIRECT($F$1&amp;dbP!$D$2&amp;":"&amp;dbP!$D$2),"&lt;="&amp;AN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O625" s="1">
        <f ca="1">SUMIFS(INDIRECT($F$1&amp;$F625&amp;":"&amp;$F625),INDIRECT($F$1&amp;dbP!$D$2&amp;":"&amp;dbP!$D$2),"&gt;="&amp;AO$6,INDIRECT($F$1&amp;dbP!$D$2&amp;":"&amp;dbP!$D$2),"&lt;="&amp;AO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P625" s="1">
        <f ca="1">SUMIFS(INDIRECT($F$1&amp;$F625&amp;":"&amp;$F625),INDIRECT($F$1&amp;dbP!$D$2&amp;":"&amp;dbP!$D$2),"&gt;="&amp;AP$6,INDIRECT($F$1&amp;dbP!$D$2&amp;":"&amp;dbP!$D$2),"&lt;="&amp;AP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Q625" s="1">
        <f ca="1">SUMIFS(INDIRECT($F$1&amp;$F625&amp;":"&amp;$F625),INDIRECT($F$1&amp;dbP!$D$2&amp;":"&amp;dbP!$D$2),"&gt;="&amp;AQ$6,INDIRECT($F$1&amp;dbP!$D$2&amp;":"&amp;dbP!$D$2),"&lt;="&amp;AQ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R625" s="1">
        <f ca="1">SUMIFS(INDIRECT($F$1&amp;$F625&amp;":"&amp;$F625),INDIRECT($F$1&amp;dbP!$D$2&amp;":"&amp;dbP!$D$2),"&gt;="&amp;AR$6,INDIRECT($F$1&amp;dbP!$D$2&amp;":"&amp;dbP!$D$2),"&lt;="&amp;AR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S625" s="1">
        <f ca="1">SUMIFS(INDIRECT($F$1&amp;$F625&amp;":"&amp;$F625),INDIRECT($F$1&amp;dbP!$D$2&amp;":"&amp;dbP!$D$2),"&gt;="&amp;AS$6,INDIRECT($F$1&amp;dbP!$D$2&amp;":"&amp;dbP!$D$2),"&lt;="&amp;AS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T625" s="1">
        <f ca="1">SUMIFS(INDIRECT($F$1&amp;$F625&amp;":"&amp;$F625),INDIRECT($F$1&amp;dbP!$D$2&amp;":"&amp;dbP!$D$2),"&gt;="&amp;AT$6,INDIRECT($F$1&amp;dbP!$D$2&amp;":"&amp;dbP!$D$2),"&lt;="&amp;AT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U625" s="1">
        <f ca="1">SUMIFS(INDIRECT($F$1&amp;$F625&amp;":"&amp;$F625),INDIRECT($F$1&amp;dbP!$D$2&amp;":"&amp;dbP!$D$2),"&gt;="&amp;AU$6,INDIRECT($F$1&amp;dbP!$D$2&amp;":"&amp;dbP!$D$2),"&lt;="&amp;AU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V625" s="1">
        <f ca="1">SUMIFS(INDIRECT($F$1&amp;$F625&amp;":"&amp;$F625),INDIRECT($F$1&amp;dbP!$D$2&amp;":"&amp;dbP!$D$2),"&gt;="&amp;AV$6,INDIRECT($F$1&amp;dbP!$D$2&amp;":"&amp;dbP!$D$2),"&lt;="&amp;A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W625" s="1">
        <f ca="1">SUMIFS(INDIRECT($F$1&amp;$F625&amp;":"&amp;$F625),INDIRECT($F$1&amp;dbP!$D$2&amp;":"&amp;dbP!$D$2),"&gt;="&amp;AW$6,INDIRECT($F$1&amp;dbP!$D$2&amp;":"&amp;dbP!$D$2),"&lt;="&amp;A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X625" s="1">
        <f ca="1">SUMIFS(INDIRECT($F$1&amp;$F625&amp;":"&amp;$F625),INDIRECT($F$1&amp;dbP!$D$2&amp;":"&amp;dbP!$D$2),"&gt;="&amp;AX$6,INDIRECT($F$1&amp;dbP!$D$2&amp;":"&amp;dbP!$D$2),"&lt;="&amp;A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Y625" s="1">
        <f ca="1">SUMIFS(INDIRECT($F$1&amp;$F625&amp;":"&amp;$F625),INDIRECT($F$1&amp;dbP!$D$2&amp;":"&amp;dbP!$D$2),"&gt;="&amp;AY$6,INDIRECT($F$1&amp;dbP!$D$2&amp;":"&amp;dbP!$D$2),"&lt;="&amp;A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Z625" s="1">
        <f ca="1">SUMIFS(INDIRECT($F$1&amp;$F625&amp;":"&amp;$F625),INDIRECT($F$1&amp;dbP!$D$2&amp;":"&amp;dbP!$D$2),"&gt;="&amp;AZ$6,INDIRECT($F$1&amp;dbP!$D$2&amp;":"&amp;dbP!$D$2),"&lt;="&amp;A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A625" s="1">
        <f ca="1">SUMIFS(INDIRECT($F$1&amp;$F625&amp;":"&amp;$F625),INDIRECT($F$1&amp;dbP!$D$2&amp;":"&amp;dbP!$D$2),"&gt;="&amp;BA$6,INDIRECT($F$1&amp;dbP!$D$2&amp;":"&amp;dbP!$D$2),"&lt;="&amp;B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B625" s="1">
        <f ca="1">SUMIFS(INDIRECT($F$1&amp;$F625&amp;":"&amp;$F625),INDIRECT($F$1&amp;dbP!$D$2&amp;":"&amp;dbP!$D$2),"&gt;="&amp;BB$6,INDIRECT($F$1&amp;dbP!$D$2&amp;":"&amp;dbP!$D$2),"&lt;="&amp;B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C625" s="1">
        <f ca="1">SUMIFS(INDIRECT($F$1&amp;$F625&amp;":"&amp;$F625),INDIRECT($F$1&amp;dbP!$D$2&amp;":"&amp;dbP!$D$2),"&gt;="&amp;BC$6,INDIRECT($F$1&amp;dbP!$D$2&amp;":"&amp;dbP!$D$2),"&lt;="&amp;B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D625" s="1">
        <f ca="1">SUMIFS(INDIRECT($F$1&amp;$F625&amp;":"&amp;$F625),INDIRECT($F$1&amp;dbP!$D$2&amp;":"&amp;dbP!$D$2),"&gt;="&amp;BD$6,INDIRECT($F$1&amp;dbP!$D$2&amp;":"&amp;dbP!$D$2),"&lt;="&amp;B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E625" s="1">
        <f ca="1">SUMIFS(INDIRECT($F$1&amp;$F625&amp;":"&amp;$F625),INDIRECT($F$1&amp;dbP!$D$2&amp;":"&amp;dbP!$D$2),"&gt;="&amp;BE$6,INDIRECT($F$1&amp;dbP!$D$2&amp;":"&amp;dbP!$D$2),"&lt;="&amp;B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</row>
    <row r="626" spans="1:57" x14ac:dyDescent="0.3">
      <c r="B626" s="1">
        <f>MAX(B$493:B625)+1</f>
        <v>139</v>
      </c>
      <c r="D626" s="1" t="str">
        <f ca="1">INDIRECT($B$1&amp;Items!AB$2&amp;$B626)</f>
        <v>PL(-)</v>
      </c>
      <c r="F626" s="1" t="str">
        <f ca="1">INDIRECT($B$1&amp;Items!X$2&amp;$B626)</f>
        <v>AA</v>
      </c>
      <c r="H626" s="13" t="str">
        <f ca="1">INDIRECT($B$1&amp;Items!U$2&amp;$B626)</f>
        <v>Операционные расходы</v>
      </c>
      <c r="I626" s="13" t="str">
        <f ca="1">IF(INDIRECT($B$1&amp;Items!V$2&amp;$B626)="",H626,INDIRECT($B$1&amp;Items!V$2&amp;$B626))</f>
        <v>Операционные расходы - блок-5</v>
      </c>
      <c r="J626" s="1" t="str">
        <f ca="1">IF(INDIRECT($B$1&amp;Items!W$2&amp;$B626)="",IF(H626&lt;&gt;I626,"  "&amp;I626,I626),"    "&amp;INDIRECT($B$1&amp;Items!W$2&amp;$B626))</f>
        <v xml:space="preserve">    Операционные расходы - 5-4</v>
      </c>
      <c r="S626" s="1">
        <f ca="1">SUM($U626:INDIRECT(ADDRESS(ROW(),SUMIFS($1:$1,$5:$5,MAX($5:$5)))))</f>
        <v>160315.91878902001</v>
      </c>
      <c r="V626" s="1">
        <f ca="1">SUMIFS(INDIRECT($F$1&amp;$F626&amp;":"&amp;$F626),INDIRECT($F$1&amp;dbP!$D$2&amp;":"&amp;dbP!$D$2),"&gt;="&amp;V$6,INDIRECT($F$1&amp;dbP!$D$2&amp;":"&amp;dbP!$D$2),"&lt;="&amp;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160315.91878902001</v>
      </c>
      <c r="W626" s="1">
        <f ca="1">SUMIFS(INDIRECT($F$1&amp;$F626&amp;":"&amp;$F626),INDIRECT($F$1&amp;dbP!$D$2&amp;":"&amp;dbP!$D$2),"&gt;="&amp;W$6,INDIRECT($F$1&amp;dbP!$D$2&amp;":"&amp;dbP!$D$2),"&lt;="&amp;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X626" s="1">
        <f ca="1">SUMIFS(INDIRECT($F$1&amp;$F626&amp;":"&amp;$F626),INDIRECT($F$1&amp;dbP!$D$2&amp;":"&amp;dbP!$D$2),"&gt;="&amp;X$6,INDIRECT($F$1&amp;dbP!$D$2&amp;":"&amp;dbP!$D$2),"&lt;="&amp;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Y626" s="1">
        <f ca="1">SUMIFS(INDIRECT($F$1&amp;$F626&amp;":"&amp;$F626),INDIRECT($F$1&amp;dbP!$D$2&amp;":"&amp;dbP!$D$2),"&gt;="&amp;Y$6,INDIRECT($F$1&amp;dbP!$D$2&amp;":"&amp;dbP!$D$2),"&lt;="&amp;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Z626" s="1">
        <f ca="1">SUMIFS(INDIRECT($F$1&amp;$F626&amp;":"&amp;$F626),INDIRECT($F$1&amp;dbP!$D$2&amp;":"&amp;dbP!$D$2),"&gt;="&amp;Z$6,INDIRECT($F$1&amp;dbP!$D$2&amp;":"&amp;dbP!$D$2),"&lt;="&amp;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A626" s="1">
        <f ca="1">SUMIFS(INDIRECT($F$1&amp;$F626&amp;":"&amp;$F626),INDIRECT($F$1&amp;dbP!$D$2&amp;":"&amp;dbP!$D$2),"&gt;="&amp;AA$6,INDIRECT($F$1&amp;dbP!$D$2&amp;":"&amp;dbP!$D$2),"&lt;="&amp;A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B626" s="1">
        <f ca="1">SUMIFS(INDIRECT($F$1&amp;$F626&amp;":"&amp;$F626),INDIRECT($F$1&amp;dbP!$D$2&amp;":"&amp;dbP!$D$2),"&gt;="&amp;AB$6,INDIRECT($F$1&amp;dbP!$D$2&amp;":"&amp;dbP!$D$2),"&lt;="&amp;A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C626" s="1">
        <f ca="1">SUMIFS(INDIRECT($F$1&amp;$F626&amp;":"&amp;$F626),INDIRECT($F$1&amp;dbP!$D$2&amp;":"&amp;dbP!$D$2),"&gt;="&amp;AC$6,INDIRECT($F$1&amp;dbP!$D$2&amp;":"&amp;dbP!$D$2),"&lt;="&amp;A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D626" s="1">
        <f ca="1">SUMIFS(INDIRECT($F$1&amp;$F626&amp;":"&amp;$F626),INDIRECT($F$1&amp;dbP!$D$2&amp;":"&amp;dbP!$D$2),"&gt;="&amp;AD$6,INDIRECT($F$1&amp;dbP!$D$2&amp;":"&amp;dbP!$D$2),"&lt;="&amp;A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E626" s="1">
        <f ca="1">SUMIFS(INDIRECT($F$1&amp;$F626&amp;":"&amp;$F626),INDIRECT($F$1&amp;dbP!$D$2&amp;":"&amp;dbP!$D$2),"&gt;="&amp;AE$6,INDIRECT($F$1&amp;dbP!$D$2&amp;":"&amp;dbP!$D$2),"&lt;="&amp;A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F626" s="1">
        <f ca="1">SUMIFS(INDIRECT($F$1&amp;$F626&amp;":"&amp;$F626),INDIRECT($F$1&amp;dbP!$D$2&amp;":"&amp;dbP!$D$2),"&gt;="&amp;AF$6,INDIRECT($F$1&amp;dbP!$D$2&amp;":"&amp;dbP!$D$2),"&lt;="&amp;AF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G626" s="1">
        <f ca="1">SUMIFS(INDIRECT($F$1&amp;$F626&amp;":"&amp;$F626),INDIRECT($F$1&amp;dbP!$D$2&amp;":"&amp;dbP!$D$2),"&gt;="&amp;AG$6,INDIRECT($F$1&amp;dbP!$D$2&amp;":"&amp;dbP!$D$2),"&lt;="&amp;AG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H626" s="1">
        <f ca="1">SUMIFS(INDIRECT($F$1&amp;$F626&amp;":"&amp;$F626),INDIRECT($F$1&amp;dbP!$D$2&amp;":"&amp;dbP!$D$2),"&gt;="&amp;AH$6,INDIRECT($F$1&amp;dbP!$D$2&amp;":"&amp;dbP!$D$2),"&lt;="&amp;AH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I626" s="1">
        <f ca="1">SUMIFS(INDIRECT($F$1&amp;$F626&amp;":"&amp;$F626),INDIRECT($F$1&amp;dbP!$D$2&amp;":"&amp;dbP!$D$2),"&gt;="&amp;AI$6,INDIRECT($F$1&amp;dbP!$D$2&amp;":"&amp;dbP!$D$2),"&lt;="&amp;AI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J626" s="1">
        <f ca="1">SUMIFS(INDIRECT($F$1&amp;$F626&amp;":"&amp;$F626),INDIRECT($F$1&amp;dbP!$D$2&amp;":"&amp;dbP!$D$2),"&gt;="&amp;AJ$6,INDIRECT($F$1&amp;dbP!$D$2&amp;":"&amp;dbP!$D$2),"&lt;="&amp;AJ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K626" s="1">
        <f ca="1">SUMIFS(INDIRECT($F$1&amp;$F626&amp;":"&amp;$F626),INDIRECT($F$1&amp;dbP!$D$2&amp;":"&amp;dbP!$D$2),"&gt;="&amp;AK$6,INDIRECT($F$1&amp;dbP!$D$2&amp;":"&amp;dbP!$D$2),"&lt;="&amp;AK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L626" s="1">
        <f ca="1">SUMIFS(INDIRECT($F$1&amp;$F626&amp;":"&amp;$F626),INDIRECT($F$1&amp;dbP!$D$2&amp;":"&amp;dbP!$D$2),"&gt;="&amp;AL$6,INDIRECT($F$1&amp;dbP!$D$2&amp;":"&amp;dbP!$D$2),"&lt;="&amp;AL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M626" s="1">
        <f ca="1">SUMIFS(INDIRECT($F$1&amp;$F626&amp;":"&amp;$F626),INDIRECT($F$1&amp;dbP!$D$2&amp;":"&amp;dbP!$D$2),"&gt;="&amp;AM$6,INDIRECT($F$1&amp;dbP!$D$2&amp;":"&amp;dbP!$D$2),"&lt;="&amp;AM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N626" s="1">
        <f ca="1">SUMIFS(INDIRECT($F$1&amp;$F626&amp;":"&amp;$F626),INDIRECT($F$1&amp;dbP!$D$2&amp;":"&amp;dbP!$D$2),"&gt;="&amp;AN$6,INDIRECT($F$1&amp;dbP!$D$2&amp;":"&amp;dbP!$D$2),"&lt;="&amp;AN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O626" s="1">
        <f ca="1">SUMIFS(INDIRECT($F$1&amp;$F626&amp;":"&amp;$F626),INDIRECT($F$1&amp;dbP!$D$2&amp;":"&amp;dbP!$D$2),"&gt;="&amp;AO$6,INDIRECT($F$1&amp;dbP!$D$2&amp;":"&amp;dbP!$D$2),"&lt;="&amp;AO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P626" s="1">
        <f ca="1">SUMIFS(INDIRECT($F$1&amp;$F626&amp;":"&amp;$F626),INDIRECT($F$1&amp;dbP!$D$2&amp;":"&amp;dbP!$D$2),"&gt;="&amp;AP$6,INDIRECT($F$1&amp;dbP!$D$2&amp;":"&amp;dbP!$D$2),"&lt;="&amp;AP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Q626" s="1">
        <f ca="1">SUMIFS(INDIRECT($F$1&amp;$F626&amp;":"&amp;$F626),INDIRECT($F$1&amp;dbP!$D$2&amp;":"&amp;dbP!$D$2),"&gt;="&amp;AQ$6,INDIRECT($F$1&amp;dbP!$D$2&amp;":"&amp;dbP!$D$2),"&lt;="&amp;AQ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R626" s="1">
        <f ca="1">SUMIFS(INDIRECT($F$1&amp;$F626&amp;":"&amp;$F626),INDIRECT($F$1&amp;dbP!$D$2&amp;":"&amp;dbP!$D$2),"&gt;="&amp;AR$6,INDIRECT($F$1&amp;dbP!$D$2&amp;":"&amp;dbP!$D$2),"&lt;="&amp;AR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S626" s="1">
        <f ca="1">SUMIFS(INDIRECT($F$1&amp;$F626&amp;":"&amp;$F626),INDIRECT($F$1&amp;dbP!$D$2&amp;":"&amp;dbP!$D$2),"&gt;="&amp;AS$6,INDIRECT($F$1&amp;dbP!$D$2&amp;":"&amp;dbP!$D$2),"&lt;="&amp;AS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T626" s="1">
        <f ca="1">SUMIFS(INDIRECT($F$1&amp;$F626&amp;":"&amp;$F626),INDIRECT($F$1&amp;dbP!$D$2&amp;":"&amp;dbP!$D$2),"&gt;="&amp;AT$6,INDIRECT($F$1&amp;dbP!$D$2&amp;":"&amp;dbP!$D$2),"&lt;="&amp;AT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U626" s="1">
        <f ca="1">SUMIFS(INDIRECT($F$1&amp;$F626&amp;":"&amp;$F626),INDIRECT($F$1&amp;dbP!$D$2&amp;":"&amp;dbP!$D$2),"&gt;="&amp;AU$6,INDIRECT($F$1&amp;dbP!$D$2&amp;":"&amp;dbP!$D$2),"&lt;="&amp;AU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V626" s="1">
        <f ca="1">SUMIFS(INDIRECT($F$1&amp;$F626&amp;":"&amp;$F626),INDIRECT($F$1&amp;dbP!$D$2&amp;":"&amp;dbP!$D$2),"&gt;="&amp;AV$6,INDIRECT($F$1&amp;dbP!$D$2&amp;":"&amp;dbP!$D$2),"&lt;="&amp;A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W626" s="1">
        <f ca="1">SUMIFS(INDIRECT($F$1&amp;$F626&amp;":"&amp;$F626),INDIRECT($F$1&amp;dbP!$D$2&amp;":"&amp;dbP!$D$2),"&gt;="&amp;AW$6,INDIRECT($F$1&amp;dbP!$D$2&amp;":"&amp;dbP!$D$2),"&lt;="&amp;A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X626" s="1">
        <f ca="1">SUMIFS(INDIRECT($F$1&amp;$F626&amp;":"&amp;$F626),INDIRECT($F$1&amp;dbP!$D$2&amp;":"&amp;dbP!$D$2),"&gt;="&amp;AX$6,INDIRECT($F$1&amp;dbP!$D$2&amp;":"&amp;dbP!$D$2),"&lt;="&amp;A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Y626" s="1">
        <f ca="1">SUMIFS(INDIRECT($F$1&amp;$F626&amp;":"&amp;$F626),INDIRECT($F$1&amp;dbP!$D$2&amp;":"&amp;dbP!$D$2),"&gt;="&amp;AY$6,INDIRECT($F$1&amp;dbP!$D$2&amp;":"&amp;dbP!$D$2),"&lt;="&amp;A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Z626" s="1">
        <f ca="1">SUMIFS(INDIRECT($F$1&amp;$F626&amp;":"&amp;$F626),INDIRECT($F$1&amp;dbP!$D$2&amp;":"&amp;dbP!$D$2),"&gt;="&amp;AZ$6,INDIRECT($F$1&amp;dbP!$D$2&amp;":"&amp;dbP!$D$2),"&lt;="&amp;A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A626" s="1">
        <f ca="1">SUMIFS(INDIRECT($F$1&amp;$F626&amp;":"&amp;$F626),INDIRECT($F$1&amp;dbP!$D$2&amp;":"&amp;dbP!$D$2),"&gt;="&amp;BA$6,INDIRECT($F$1&amp;dbP!$D$2&amp;":"&amp;dbP!$D$2),"&lt;="&amp;B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B626" s="1">
        <f ca="1">SUMIFS(INDIRECT($F$1&amp;$F626&amp;":"&amp;$F626),INDIRECT($F$1&amp;dbP!$D$2&amp;":"&amp;dbP!$D$2),"&gt;="&amp;BB$6,INDIRECT($F$1&amp;dbP!$D$2&amp;":"&amp;dbP!$D$2),"&lt;="&amp;B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C626" s="1">
        <f ca="1">SUMIFS(INDIRECT($F$1&amp;$F626&amp;":"&amp;$F626),INDIRECT($F$1&amp;dbP!$D$2&amp;":"&amp;dbP!$D$2),"&gt;="&amp;BC$6,INDIRECT($F$1&amp;dbP!$D$2&amp;":"&amp;dbP!$D$2),"&lt;="&amp;B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D626" s="1">
        <f ca="1">SUMIFS(INDIRECT($F$1&amp;$F626&amp;":"&amp;$F626),INDIRECT($F$1&amp;dbP!$D$2&amp;":"&amp;dbP!$D$2),"&gt;="&amp;BD$6,INDIRECT($F$1&amp;dbP!$D$2&amp;":"&amp;dbP!$D$2),"&lt;="&amp;B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E626" s="1">
        <f ca="1">SUMIFS(INDIRECT($F$1&amp;$F626&amp;":"&amp;$F626),INDIRECT($F$1&amp;dbP!$D$2&amp;":"&amp;dbP!$D$2),"&gt;="&amp;BE$6,INDIRECT($F$1&amp;dbP!$D$2&amp;":"&amp;dbP!$D$2),"&lt;="&amp;B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</row>
    <row r="627" spans="1:57" x14ac:dyDescent="0.3">
      <c r="B627" s="1">
        <f>MAX(B$493:B626)+1</f>
        <v>140</v>
      </c>
      <c r="D627" s="1" t="str">
        <f ca="1">INDIRECT($B$1&amp;Items!AB$2&amp;$B627)</f>
        <v>PL(-)</v>
      </c>
      <c r="F627" s="1" t="str">
        <f ca="1">INDIRECT($B$1&amp;Items!X$2&amp;$B627)</f>
        <v>AA</v>
      </c>
      <c r="H627" s="13" t="str">
        <f ca="1">INDIRECT($B$1&amp;Items!U$2&amp;$B627)</f>
        <v>Операционные расходы</v>
      </c>
      <c r="I627" s="13" t="str">
        <f ca="1">IF(INDIRECT($B$1&amp;Items!V$2&amp;$B627)="",H627,INDIRECT($B$1&amp;Items!V$2&amp;$B627))</f>
        <v>Операционные расходы - блок-5</v>
      </c>
      <c r="J627" s="1" t="str">
        <f ca="1">IF(INDIRECT($B$1&amp;Items!W$2&amp;$B627)="",IF(H627&lt;&gt;I627,"  "&amp;I627,I627),"    "&amp;INDIRECT($B$1&amp;Items!W$2&amp;$B627))</f>
        <v xml:space="preserve">    Операционные расходы - 5-5</v>
      </c>
      <c r="S627" s="1">
        <f ca="1">SUM($U627:INDIRECT(ADDRESS(ROW(),SUMIFS($1:$1,$5:$5,MAX($5:$5)))))</f>
        <v>111163.76919940001</v>
      </c>
      <c r="V627" s="1">
        <f ca="1">SUMIFS(INDIRECT($F$1&amp;$F627&amp;":"&amp;$F627),INDIRECT($F$1&amp;dbP!$D$2&amp;":"&amp;dbP!$D$2),"&gt;="&amp;V$6,INDIRECT($F$1&amp;dbP!$D$2&amp;":"&amp;dbP!$D$2),"&lt;="&amp;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W627" s="1">
        <f ca="1">SUMIFS(INDIRECT($F$1&amp;$F627&amp;":"&amp;$F627),INDIRECT($F$1&amp;dbP!$D$2&amp;":"&amp;dbP!$D$2),"&gt;="&amp;W$6,INDIRECT($F$1&amp;dbP!$D$2&amp;":"&amp;dbP!$D$2),"&lt;="&amp;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111163.76919940001</v>
      </c>
      <c r="X627" s="1">
        <f ca="1">SUMIFS(INDIRECT($F$1&amp;$F627&amp;":"&amp;$F627),INDIRECT($F$1&amp;dbP!$D$2&amp;":"&amp;dbP!$D$2),"&gt;="&amp;X$6,INDIRECT($F$1&amp;dbP!$D$2&amp;":"&amp;dbP!$D$2),"&lt;="&amp;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Y627" s="1">
        <f ca="1">SUMIFS(INDIRECT($F$1&amp;$F627&amp;":"&amp;$F627),INDIRECT($F$1&amp;dbP!$D$2&amp;":"&amp;dbP!$D$2),"&gt;="&amp;Y$6,INDIRECT($F$1&amp;dbP!$D$2&amp;":"&amp;dbP!$D$2),"&lt;="&amp;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Z627" s="1">
        <f ca="1">SUMIFS(INDIRECT($F$1&amp;$F627&amp;":"&amp;$F627),INDIRECT($F$1&amp;dbP!$D$2&amp;":"&amp;dbP!$D$2),"&gt;="&amp;Z$6,INDIRECT($F$1&amp;dbP!$D$2&amp;":"&amp;dbP!$D$2),"&lt;="&amp;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A627" s="1">
        <f ca="1">SUMIFS(INDIRECT($F$1&amp;$F627&amp;":"&amp;$F627),INDIRECT($F$1&amp;dbP!$D$2&amp;":"&amp;dbP!$D$2),"&gt;="&amp;AA$6,INDIRECT($F$1&amp;dbP!$D$2&amp;":"&amp;dbP!$D$2),"&lt;="&amp;A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B627" s="1">
        <f ca="1">SUMIFS(INDIRECT($F$1&amp;$F627&amp;":"&amp;$F627),INDIRECT($F$1&amp;dbP!$D$2&amp;":"&amp;dbP!$D$2),"&gt;="&amp;AB$6,INDIRECT($F$1&amp;dbP!$D$2&amp;":"&amp;dbP!$D$2),"&lt;="&amp;A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C627" s="1">
        <f ca="1">SUMIFS(INDIRECT($F$1&amp;$F627&amp;":"&amp;$F627),INDIRECT($F$1&amp;dbP!$D$2&amp;":"&amp;dbP!$D$2),"&gt;="&amp;AC$6,INDIRECT($F$1&amp;dbP!$D$2&amp;":"&amp;dbP!$D$2),"&lt;="&amp;A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D627" s="1">
        <f ca="1">SUMIFS(INDIRECT($F$1&amp;$F627&amp;":"&amp;$F627),INDIRECT($F$1&amp;dbP!$D$2&amp;":"&amp;dbP!$D$2),"&gt;="&amp;AD$6,INDIRECT($F$1&amp;dbP!$D$2&amp;":"&amp;dbP!$D$2),"&lt;="&amp;A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E627" s="1">
        <f ca="1">SUMIFS(INDIRECT($F$1&amp;$F627&amp;":"&amp;$F627),INDIRECT($F$1&amp;dbP!$D$2&amp;":"&amp;dbP!$D$2),"&gt;="&amp;AE$6,INDIRECT($F$1&amp;dbP!$D$2&amp;":"&amp;dbP!$D$2),"&lt;="&amp;A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F627" s="1">
        <f ca="1">SUMIFS(INDIRECT($F$1&amp;$F627&amp;":"&amp;$F627),INDIRECT($F$1&amp;dbP!$D$2&amp;":"&amp;dbP!$D$2),"&gt;="&amp;AF$6,INDIRECT($F$1&amp;dbP!$D$2&amp;":"&amp;dbP!$D$2),"&lt;="&amp;AF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G627" s="1">
        <f ca="1">SUMIFS(INDIRECT($F$1&amp;$F627&amp;":"&amp;$F627),INDIRECT($F$1&amp;dbP!$D$2&amp;":"&amp;dbP!$D$2),"&gt;="&amp;AG$6,INDIRECT($F$1&amp;dbP!$D$2&amp;":"&amp;dbP!$D$2),"&lt;="&amp;AG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H627" s="1">
        <f ca="1">SUMIFS(INDIRECT($F$1&amp;$F627&amp;":"&amp;$F627),INDIRECT($F$1&amp;dbP!$D$2&amp;":"&amp;dbP!$D$2),"&gt;="&amp;AH$6,INDIRECT($F$1&amp;dbP!$D$2&amp;":"&amp;dbP!$D$2),"&lt;="&amp;AH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I627" s="1">
        <f ca="1">SUMIFS(INDIRECT($F$1&amp;$F627&amp;":"&amp;$F627),INDIRECT($F$1&amp;dbP!$D$2&amp;":"&amp;dbP!$D$2),"&gt;="&amp;AI$6,INDIRECT($F$1&amp;dbP!$D$2&amp;":"&amp;dbP!$D$2),"&lt;="&amp;AI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J627" s="1">
        <f ca="1">SUMIFS(INDIRECT($F$1&amp;$F627&amp;":"&amp;$F627),INDIRECT($F$1&amp;dbP!$D$2&amp;":"&amp;dbP!$D$2),"&gt;="&amp;AJ$6,INDIRECT($F$1&amp;dbP!$D$2&amp;":"&amp;dbP!$D$2),"&lt;="&amp;AJ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K627" s="1">
        <f ca="1">SUMIFS(INDIRECT($F$1&amp;$F627&amp;":"&amp;$F627),INDIRECT($F$1&amp;dbP!$D$2&amp;":"&amp;dbP!$D$2),"&gt;="&amp;AK$6,INDIRECT($F$1&amp;dbP!$D$2&amp;":"&amp;dbP!$D$2),"&lt;="&amp;AK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L627" s="1">
        <f ca="1">SUMIFS(INDIRECT($F$1&amp;$F627&amp;":"&amp;$F627),INDIRECT($F$1&amp;dbP!$D$2&amp;":"&amp;dbP!$D$2),"&gt;="&amp;AL$6,INDIRECT($F$1&amp;dbP!$D$2&amp;":"&amp;dbP!$D$2),"&lt;="&amp;AL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M627" s="1">
        <f ca="1">SUMIFS(INDIRECT($F$1&amp;$F627&amp;":"&amp;$F627),INDIRECT($F$1&amp;dbP!$D$2&amp;":"&amp;dbP!$D$2),"&gt;="&amp;AM$6,INDIRECT($F$1&amp;dbP!$D$2&amp;":"&amp;dbP!$D$2),"&lt;="&amp;AM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N627" s="1">
        <f ca="1">SUMIFS(INDIRECT($F$1&amp;$F627&amp;":"&amp;$F627),INDIRECT($F$1&amp;dbP!$D$2&amp;":"&amp;dbP!$D$2),"&gt;="&amp;AN$6,INDIRECT($F$1&amp;dbP!$D$2&amp;":"&amp;dbP!$D$2),"&lt;="&amp;AN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O627" s="1">
        <f ca="1">SUMIFS(INDIRECT($F$1&amp;$F627&amp;":"&amp;$F627),INDIRECT($F$1&amp;dbP!$D$2&amp;":"&amp;dbP!$D$2),"&gt;="&amp;AO$6,INDIRECT($F$1&amp;dbP!$D$2&amp;":"&amp;dbP!$D$2),"&lt;="&amp;AO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P627" s="1">
        <f ca="1">SUMIFS(INDIRECT($F$1&amp;$F627&amp;":"&amp;$F627),INDIRECT($F$1&amp;dbP!$D$2&amp;":"&amp;dbP!$D$2),"&gt;="&amp;AP$6,INDIRECT($F$1&amp;dbP!$D$2&amp;":"&amp;dbP!$D$2),"&lt;="&amp;AP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Q627" s="1">
        <f ca="1">SUMIFS(INDIRECT($F$1&amp;$F627&amp;":"&amp;$F627),INDIRECT($F$1&amp;dbP!$D$2&amp;":"&amp;dbP!$D$2),"&gt;="&amp;AQ$6,INDIRECT($F$1&amp;dbP!$D$2&amp;":"&amp;dbP!$D$2),"&lt;="&amp;AQ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R627" s="1">
        <f ca="1">SUMIFS(INDIRECT($F$1&amp;$F627&amp;":"&amp;$F627),INDIRECT($F$1&amp;dbP!$D$2&amp;":"&amp;dbP!$D$2),"&gt;="&amp;AR$6,INDIRECT($F$1&amp;dbP!$D$2&amp;":"&amp;dbP!$D$2),"&lt;="&amp;AR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S627" s="1">
        <f ca="1">SUMIFS(INDIRECT($F$1&amp;$F627&amp;":"&amp;$F627),INDIRECT($F$1&amp;dbP!$D$2&amp;":"&amp;dbP!$D$2),"&gt;="&amp;AS$6,INDIRECT($F$1&amp;dbP!$D$2&amp;":"&amp;dbP!$D$2),"&lt;="&amp;AS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T627" s="1">
        <f ca="1">SUMIFS(INDIRECT($F$1&amp;$F627&amp;":"&amp;$F627),INDIRECT($F$1&amp;dbP!$D$2&amp;":"&amp;dbP!$D$2),"&gt;="&amp;AT$6,INDIRECT($F$1&amp;dbP!$D$2&amp;":"&amp;dbP!$D$2),"&lt;="&amp;AT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U627" s="1">
        <f ca="1">SUMIFS(INDIRECT($F$1&amp;$F627&amp;":"&amp;$F627),INDIRECT($F$1&amp;dbP!$D$2&amp;":"&amp;dbP!$D$2),"&gt;="&amp;AU$6,INDIRECT($F$1&amp;dbP!$D$2&amp;":"&amp;dbP!$D$2),"&lt;="&amp;AU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V627" s="1">
        <f ca="1">SUMIFS(INDIRECT($F$1&amp;$F627&amp;":"&amp;$F627),INDIRECT($F$1&amp;dbP!$D$2&amp;":"&amp;dbP!$D$2),"&gt;="&amp;AV$6,INDIRECT($F$1&amp;dbP!$D$2&amp;":"&amp;dbP!$D$2),"&lt;="&amp;A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W627" s="1">
        <f ca="1">SUMIFS(INDIRECT($F$1&amp;$F627&amp;":"&amp;$F627),INDIRECT($F$1&amp;dbP!$D$2&amp;":"&amp;dbP!$D$2),"&gt;="&amp;AW$6,INDIRECT($F$1&amp;dbP!$D$2&amp;":"&amp;dbP!$D$2),"&lt;="&amp;A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X627" s="1">
        <f ca="1">SUMIFS(INDIRECT($F$1&amp;$F627&amp;":"&amp;$F627),INDIRECT($F$1&amp;dbP!$D$2&amp;":"&amp;dbP!$D$2),"&gt;="&amp;AX$6,INDIRECT($F$1&amp;dbP!$D$2&amp;":"&amp;dbP!$D$2),"&lt;="&amp;A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Y627" s="1">
        <f ca="1">SUMIFS(INDIRECT($F$1&amp;$F627&amp;":"&amp;$F627),INDIRECT($F$1&amp;dbP!$D$2&amp;":"&amp;dbP!$D$2),"&gt;="&amp;AY$6,INDIRECT($F$1&amp;dbP!$D$2&amp;":"&amp;dbP!$D$2),"&lt;="&amp;A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Z627" s="1">
        <f ca="1">SUMIFS(INDIRECT($F$1&amp;$F627&amp;":"&amp;$F627),INDIRECT($F$1&amp;dbP!$D$2&amp;":"&amp;dbP!$D$2),"&gt;="&amp;AZ$6,INDIRECT($F$1&amp;dbP!$D$2&amp;":"&amp;dbP!$D$2),"&lt;="&amp;A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A627" s="1">
        <f ca="1">SUMIFS(INDIRECT($F$1&amp;$F627&amp;":"&amp;$F627),INDIRECT($F$1&amp;dbP!$D$2&amp;":"&amp;dbP!$D$2),"&gt;="&amp;BA$6,INDIRECT($F$1&amp;dbP!$D$2&amp;":"&amp;dbP!$D$2),"&lt;="&amp;B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B627" s="1">
        <f ca="1">SUMIFS(INDIRECT($F$1&amp;$F627&amp;":"&amp;$F627),INDIRECT($F$1&amp;dbP!$D$2&amp;":"&amp;dbP!$D$2),"&gt;="&amp;BB$6,INDIRECT($F$1&amp;dbP!$D$2&amp;":"&amp;dbP!$D$2),"&lt;="&amp;B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C627" s="1">
        <f ca="1">SUMIFS(INDIRECT($F$1&amp;$F627&amp;":"&amp;$F627),INDIRECT($F$1&amp;dbP!$D$2&amp;":"&amp;dbP!$D$2),"&gt;="&amp;BC$6,INDIRECT($F$1&amp;dbP!$D$2&amp;":"&amp;dbP!$D$2),"&lt;="&amp;B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D627" s="1">
        <f ca="1">SUMIFS(INDIRECT($F$1&amp;$F627&amp;":"&amp;$F627),INDIRECT($F$1&amp;dbP!$D$2&amp;":"&amp;dbP!$D$2),"&gt;="&amp;BD$6,INDIRECT($F$1&amp;dbP!$D$2&amp;":"&amp;dbP!$D$2),"&lt;="&amp;B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E627" s="1">
        <f ca="1">SUMIFS(INDIRECT($F$1&amp;$F627&amp;":"&amp;$F627),INDIRECT($F$1&amp;dbP!$D$2&amp;":"&amp;dbP!$D$2),"&gt;="&amp;BE$6,INDIRECT($F$1&amp;dbP!$D$2&amp;":"&amp;dbP!$D$2),"&lt;="&amp;B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</row>
    <row r="628" spans="1:57" x14ac:dyDescent="0.3">
      <c r="B628" s="1">
        <f>MAX(B$493:B627)+1</f>
        <v>141</v>
      </c>
      <c r="D628" s="1" t="str">
        <f ca="1">INDIRECT($B$1&amp;Items!AB$2&amp;$B628)</f>
        <v>PL(-)</v>
      </c>
      <c r="F628" s="1" t="str">
        <f ca="1">INDIRECT($B$1&amp;Items!X$2&amp;$B628)</f>
        <v>AA</v>
      </c>
      <c r="H628" s="13" t="str">
        <f ca="1">INDIRECT($B$1&amp;Items!U$2&amp;$B628)</f>
        <v>Операционные расходы</v>
      </c>
      <c r="I628" s="13" t="str">
        <f ca="1">IF(INDIRECT($B$1&amp;Items!V$2&amp;$B628)="",H628,INDIRECT($B$1&amp;Items!V$2&amp;$B628))</f>
        <v>Операционные расходы - блок-5</v>
      </c>
      <c r="J628" s="1" t="str">
        <f ca="1">IF(INDIRECT($B$1&amp;Items!W$2&amp;$B628)="",IF(H628&lt;&gt;I628,"  "&amp;I628,I628),"    "&amp;INDIRECT($B$1&amp;Items!W$2&amp;$B628))</f>
        <v xml:space="preserve">    Операционные расходы - 5-6</v>
      </c>
      <c r="S628" s="1">
        <f ca="1">SUM($U628:INDIRECT(ADDRESS(ROW(),SUMIFS($1:$1,$5:$5,MAX($5:$5)))))</f>
        <v>51281.862677721008</v>
      </c>
      <c r="V628" s="1">
        <f ca="1">SUMIFS(INDIRECT($F$1&amp;$F628&amp;":"&amp;$F628),INDIRECT($F$1&amp;dbP!$D$2&amp;":"&amp;dbP!$D$2),"&gt;="&amp;V$6,INDIRECT($F$1&amp;dbP!$D$2&amp;":"&amp;dbP!$D$2),"&lt;="&amp;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W628" s="1">
        <f ca="1">SUMIFS(INDIRECT($F$1&amp;$F628&amp;":"&amp;$F628),INDIRECT($F$1&amp;dbP!$D$2&amp;":"&amp;dbP!$D$2),"&gt;="&amp;W$6,INDIRECT($F$1&amp;dbP!$D$2&amp;":"&amp;dbP!$D$2),"&lt;="&amp;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51281.862677721008</v>
      </c>
      <c r="X628" s="1">
        <f ca="1">SUMIFS(INDIRECT($F$1&amp;$F628&amp;":"&amp;$F628),INDIRECT($F$1&amp;dbP!$D$2&amp;":"&amp;dbP!$D$2),"&gt;="&amp;X$6,INDIRECT($F$1&amp;dbP!$D$2&amp;":"&amp;dbP!$D$2),"&lt;="&amp;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Y628" s="1">
        <f ca="1">SUMIFS(INDIRECT($F$1&amp;$F628&amp;":"&amp;$F628),INDIRECT($F$1&amp;dbP!$D$2&amp;":"&amp;dbP!$D$2),"&gt;="&amp;Y$6,INDIRECT($F$1&amp;dbP!$D$2&amp;":"&amp;dbP!$D$2),"&lt;="&amp;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Z628" s="1">
        <f ca="1">SUMIFS(INDIRECT($F$1&amp;$F628&amp;":"&amp;$F628),INDIRECT($F$1&amp;dbP!$D$2&amp;":"&amp;dbP!$D$2),"&gt;="&amp;Z$6,INDIRECT($F$1&amp;dbP!$D$2&amp;":"&amp;dbP!$D$2),"&lt;="&amp;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A628" s="1">
        <f ca="1">SUMIFS(INDIRECT($F$1&amp;$F628&amp;":"&amp;$F628),INDIRECT($F$1&amp;dbP!$D$2&amp;":"&amp;dbP!$D$2),"&gt;="&amp;AA$6,INDIRECT($F$1&amp;dbP!$D$2&amp;":"&amp;dbP!$D$2),"&lt;="&amp;A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B628" s="1">
        <f ca="1">SUMIFS(INDIRECT($F$1&amp;$F628&amp;":"&amp;$F628),INDIRECT($F$1&amp;dbP!$D$2&amp;":"&amp;dbP!$D$2),"&gt;="&amp;AB$6,INDIRECT($F$1&amp;dbP!$D$2&amp;":"&amp;dbP!$D$2),"&lt;="&amp;A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C628" s="1">
        <f ca="1">SUMIFS(INDIRECT($F$1&amp;$F628&amp;":"&amp;$F628),INDIRECT($F$1&amp;dbP!$D$2&amp;":"&amp;dbP!$D$2),"&gt;="&amp;AC$6,INDIRECT($F$1&amp;dbP!$D$2&amp;":"&amp;dbP!$D$2),"&lt;="&amp;A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D628" s="1">
        <f ca="1">SUMIFS(INDIRECT($F$1&amp;$F628&amp;":"&amp;$F628),INDIRECT($F$1&amp;dbP!$D$2&amp;":"&amp;dbP!$D$2),"&gt;="&amp;AD$6,INDIRECT($F$1&amp;dbP!$D$2&amp;":"&amp;dbP!$D$2),"&lt;="&amp;A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E628" s="1">
        <f ca="1">SUMIFS(INDIRECT($F$1&amp;$F628&amp;":"&amp;$F628),INDIRECT($F$1&amp;dbP!$D$2&amp;":"&amp;dbP!$D$2),"&gt;="&amp;AE$6,INDIRECT($F$1&amp;dbP!$D$2&amp;":"&amp;dbP!$D$2),"&lt;="&amp;A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F628" s="1">
        <f ca="1">SUMIFS(INDIRECT($F$1&amp;$F628&amp;":"&amp;$F628),INDIRECT($F$1&amp;dbP!$D$2&amp;":"&amp;dbP!$D$2),"&gt;="&amp;AF$6,INDIRECT($F$1&amp;dbP!$D$2&amp;":"&amp;dbP!$D$2),"&lt;="&amp;AF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G628" s="1">
        <f ca="1">SUMIFS(INDIRECT($F$1&amp;$F628&amp;":"&amp;$F628),INDIRECT($F$1&amp;dbP!$D$2&amp;":"&amp;dbP!$D$2),"&gt;="&amp;AG$6,INDIRECT($F$1&amp;dbP!$D$2&amp;":"&amp;dbP!$D$2),"&lt;="&amp;AG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H628" s="1">
        <f ca="1">SUMIFS(INDIRECT($F$1&amp;$F628&amp;":"&amp;$F628),INDIRECT($F$1&amp;dbP!$D$2&amp;":"&amp;dbP!$D$2),"&gt;="&amp;AH$6,INDIRECT($F$1&amp;dbP!$D$2&amp;":"&amp;dbP!$D$2),"&lt;="&amp;AH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I628" s="1">
        <f ca="1">SUMIFS(INDIRECT($F$1&amp;$F628&amp;":"&amp;$F628),INDIRECT($F$1&amp;dbP!$D$2&amp;":"&amp;dbP!$D$2),"&gt;="&amp;AI$6,INDIRECT($F$1&amp;dbP!$D$2&amp;":"&amp;dbP!$D$2),"&lt;="&amp;AI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J628" s="1">
        <f ca="1">SUMIFS(INDIRECT($F$1&amp;$F628&amp;":"&amp;$F628),INDIRECT($F$1&amp;dbP!$D$2&amp;":"&amp;dbP!$D$2),"&gt;="&amp;AJ$6,INDIRECT($F$1&amp;dbP!$D$2&amp;":"&amp;dbP!$D$2),"&lt;="&amp;AJ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K628" s="1">
        <f ca="1">SUMIFS(INDIRECT($F$1&amp;$F628&amp;":"&amp;$F628),INDIRECT($F$1&amp;dbP!$D$2&amp;":"&amp;dbP!$D$2),"&gt;="&amp;AK$6,INDIRECT($F$1&amp;dbP!$D$2&amp;":"&amp;dbP!$D$2),"&lt;="&amp;AK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L628" s="1">
        <f ca="1">SUMIFS(INDIRECT($F$1&amp;$F628&amp;":"&amp;$F628),INDIRECT($F$1&amp;dbP!$D$2&amp;":"&amp;dbP!$D$2),"&gt;="&amp;AL$6,INDIRECT($F$1&amp;dbP!$D$2&amp;":"&amp;dbP!$D$2),"&lt;="&amp;AL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M628" s="1">
        <f ca="1">SUMIFS(INDIRECT($F$1&amp;$F628&amp;":"&amp;$F628),INDIRECT($F$1&amp;dbP!$D$2&amp;":"&amp;dbP!$D$2),"&gt;="&amp;AM$6,INDIRECT($F$1&amp;dbP!$D$2&amp;":"&amp;dbP!$D$2),"&lt;="&amp;AM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N628" s="1">
        <f ca="1">SUMIFS(INDIRECT($F$1&amp;$F628&amp;":"&amp;$F628),INDIRECT($F$1&amp;dbP!$D$2&amp;":"&amp;dbP!$D$2),"&gt;="&amp;AN$6,INDIRECT($F$1&amp;dbP!$D$2&amp;":"&amp;dbP!$D$2),"&lt;="&amp;AN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O628" s="1">
        <f ca="1">SUMIFS(INDIRECT($F$1&amp;$F628&amp;":"&amp;$F628),INDIRECT($F$1&amp;dbP!$D$2&amp;":"&amp;dbP!$D$2),"&gt;="&amp;AO$6,INDIRECT($F$1&amp;dbP!$D$2&amp;":"&amp;dbP!$D$2),"&lt;="&amp;AO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P628" s="1">
        <f ca="1">SUMIFS(INDIRECT($F$1&amp;$F628&amp;":"&amp;$F628),INDIRECT($F$1&amp;dbP!$D$2&amp;":"&amp;dbP!$D$2),"&gt;="&amp;AP$6,INDIRECT($F$1&amp;dbP!$D$2&amp;":"&amp;dbP!$D$2),"&lt;="&amp;AP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Q628" s="1">
        <f ca="1">SUMIFS(INDIRECT($F$1&amp;$F628&amp;":"&amp;$F628),INDIRECT($F$1&amp;dbP!$D$2&amp;":"&amp;dbP!$D$2),"&gt;="&amp;AQ$6,INDIRECT($F$1&amp;dbP!$D$2&amp;":"&amp;dbP!$D$2),"&lt;="&amp;AQ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R628" s="1">
        <f ca="1">SUMIFS(INDIRECT($F$1&amp;$F628&amp;":"&amp;$F628),INDIRECT($F$1&amp;dbP!$D$2&amp;":"&amp;dbP!$D$2),"&gt;="&amp;AR$6,INDIRECT($F$1&amp;dbP!$D$2&amp;":"&amp;dbP!$D$2),"&lt;="&amp;AR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S628" s="1">
        <f ca="1">SUMIFS(INDIRECT($F$1&amp;$F628&amp;":"&amp;$F628),INDIRECT($F$1&amp;dbP!$D$2&amp;":"&amp;dbP!$D$2),"&gt;="&amp;AS$6,INDIRECT($F$1&amp;dbP!$D$2&amp;":"&amp;dbP!$D$2),"&lt;="&amp;AS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T628" s="1">
        <f ca="1">SUMIFS(INDIRECT($F$1&amp;$F628&amp;":"&amp;$F628),INDIRECT($F$1&amp;dbP!$D$2&amp;":"&amp;dbP!$D$2),"&gt;="&amp;AT$6,INDIRECT($F$1&amp;dbP!$D$2&amp;":"&amp;dbP!$D$2),"&lt;="&amp;AT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U628" s="1">
        <f ca="1">SUMIFS(INDIRECT($F$1&amp;$F628&amp;":"&amp;$F628),INDIRECT($F$1&amp;dbP!$D$2&amp;":"&amp;dbP!$D$2),"&gt;="&amp;AU$6,INDIRECT($F$1&amp;dbP!$D$2&amp;":"&amp;dbP!$D$2),"&lt;="&amp;AU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V628" s="1">
        <f ca="1">SUMIFS(INDIRECT($F$1&amp;$F628&amp;":"&amp;$F628),INDIRECT($F$1&amp;dbP!$D$2&amp;":"&amp;dbP!$D$2),"&gt;="&amp;AV$6,INDIRECT($F$1&amp;dbP!$D$2&amp;":"&amp;dbP!$D$2),"&lt;="&amp;A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W628" s="1">
        <f ca="1">SUMIFS(INDIRECT($F$1&amp;$F628&amp;":"&amp;$F628),INDIRECT($F$1&amp;dbP!$D$2&amp;":"&amp;dbP!$D$2),"&gt;="&amp;AW$6,INDIRECT($F$1&amp;dbP!$D$2&amp;":"&amp;dbP!$D$2),"&lt;="&amp;A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X628" s="1">
        <f ca="1">SUMIFS(INDIRECT($F$1&amp;$F628&amp;":"&amp;$F628),INDIRECT($F$1&amp;dbP!$D$2&amp;":"&amp;dbP!$D$2),"&gt;="&amp;AX$6,INDIRECT($F$1&amp;dbP!$D$2&amp;":"&amp;dbP!$D$2),"&lt;="&amp;A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Y628" s="1">
        <f ca="1">SUMIFS(INDIRECT($F$1&amp;$F628&amp;":"&amp;$F628),INDIRECT($F$1&amp;dbP!$D$2&amp;":"&amp;dbP!$D$2),"&gt;="&amp;AY$6,INDIRECT($F$1&amp;dbP!$D$2&amp;":"&amp;dbP!$D$2),"&lt;="&amp;A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Z628" s="1">
        <f ca="1">SUMIFS(INDIRECT($F$1&amp;$F628&amp;":"&amp;$F628),INDIRECT($F$1&amp;dbP!$D$2&amp;":"&amp;dbP!$D$2),"&gt;="&amp;AZ$6,INDIRECT($F$1&amp;dbP!$D$2&amp;":"&amp;dbP!$D$2),"&lt;="&amp;A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A628" s="1">
        <f ca="1">SUMIFS(INDIRECT($F$1&amp;$F628&amp;":"&amp;$F628),INDIRECT($F$1&amp;dbP!$D$2&amp;":"&amp;dbP!$D$2),"&gt;="&amp;BA$6,INDIRECT($F$1&amp;dbP!$D$2&amp;":"&amp;dbP!$D$2),"&lt;="&amp;B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B628" s="1">
        <f ca="1">SUMIFS(INDIRECT($F$1&amp;$F628&amp;":"&amp;$F628),INDIRECT($F$1&amp;dbP!$D$2&amp;":"&amp;dbP!$D$2),"&gt;="&amp;BB$6,INDIRECT($F$1&amp;dbP!$D$2&amp;":"&amp;dbP!$D$2),"&lt;="&amp;B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C628" s="1">
        <f ca="1">SUMIFS(INDIRECT($F$1&amp;$F628&amp;":"&amp;$F628),INDIRECT($F$1&amp;dbP!$D$2&amp;":"&amp;dbP!$D$2),"&gt;="&amp;BC$6,INDIRECT($F$1&amp;dbP!$D$2&amp;":"&amp;dbP!$D$2),"&lt;="&amp;B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D628" s="1">
        <f ca="1">SUMIFS(INDIRECT($F$1&amp;$F628&amp;":"&amp;$F628),INDIRECT($F$1&amp;dbP!$D$2&amp;":"&amp;dbP!$D$2),"&gt;="&amp;BD$6,INDIRECT($F$1&amp;dbP!$D$2&amp;":"&amp;dbP!$D$2),"&lt;="&amp;B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E628" s="1">
        <f ca="1">SUMIFS(INDIRECT($F$1&amp;$F628&amp;":"&amp;$F628),INDIRECT($F$1&amp;dbP!$D$2&amp;":"&amp;dbP!$D$2),"&gt;="&amp;BE$6,INDIRECT($F$1&amp;dbP!$D$2&amp;":"&amp;dbP!$D$2),"&lt;="&amp;B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</row>
    <row r="629" spans="1:57" x14ac:dyDescent="0.3">
      <c r="B629" s="1">
        <f>MAX(B$493:B628)+1</f>
        <v>142</v>
      </c>
      <c r="D629" s="1" t="str">
        <f ca="1">INDIRECT($B$1&amp;Items!AB$2&amp;$B629)</f>
        <v>PL(-)</v>
      </c>
      <c r="F629" s="1" t="str">
        <f ca="1">INDIRECT($B$1&amp;Items!X$2&amp;$B629)</f>
        <v>AA</v>
      </c>
      <c r="H629" s="13" t="str">
        <f ca="1">INDIRECT($B$1&amp;Items!U$2&amp;$B629)</f>
        <v>Операционные расходы</v>
      </c>
      <c r="I629" s="13" t="str">
        <f ca="1">IF(INDIRECT($B$1&amp;Items!V$2&amp;$B629)="",H629,INDIRECT($B$1&amp;Items!V$2&amp;$B629))</f>
        <v>Операционные расходы - блок-5</v>
      </c>
      <c r="J629" s="1" t="str">
        <f ca="1">IF(INDIRECT($B$1&amp;Items!W$2&amp;$B629)="",IF(H629&lt;&gt;I629,"  "&amp;I629,I629),"    "&amp;INDIRECT($B$1&amp;Items!W$2&amp;$B629))</f>
        <v xml:space="preserve">    Операционные расходы - 5-7</v>
      </c>
      <c r="S629" s="1">
        <f ca="1">SUM($U629:INDIRECT(ADDRESS(ROW(),SUMIFS($1:$1,$5:$5,MAX($5:$5)))))</f>
        <v>267054.86999972345</v>
      </c>
      <c r="V629" s="1">
        <f ca="1">SUMIFS(INDIRECT($F$1&amp;$F629&amp;":"&amp;$F629),INDIRECT($F$1&amp;dbP!$D$2&amp;":"&amp;dbP!$D$2),"&gt;="&amp;V$6,INDIRECT($F$1&amp;dbP!$D$2&amp;":"&amp;dbP!$D$2),"&lt;="&amp;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W629" s="1">
        <f ca="1">SUMIFS(INDIRECT($F$1&amp;$F629&amp;":"&amp;$F629),INDIRECT($F$1&amp;dbP!$D$2&amp;":"&amp;dbP!$D$2),"&gt;="&amp;W$6,INDIRECT($F$1&amp;dbP!$D$2&amp;":"&amp;dbP!$D$2),"&lt;="&amp;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267054.86999972345</v>
      </c>
      <c r="X629" s="1">
        <f ca="1">SUMIFS(INDIRECT($F$1&amp;$F629&amp;":"&amp;$F629),INDIRECT($F$1&amp;dbP!$D$2&amp;":"&amp;dbP!$D$2),"&gt;="&amp;X$6,INDIRECT($F$1&amp;dbP!$D$2&amp;":"&amp;dbP!$D$2),"&lt;="&amp;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Y629" s="1">
        <f ca="1">SUMIFS(INDIRECT($F$1&amp;$F629&amp;":"&amp;$F629),INDIRECT($F$1&amp;dbP!$D$2&amp;":"&amp;dbP!$D$2),"&gt;="&amp;Y$6,INDIRECT($F$1&amp;dbP!$D$2&amp;":"&amp;dbP!$D$2),"&lt;="&amp;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Z629" s="1">
        <f ca="1">SUMIFS(INDIRECT($F$1&amp;$F629&amp;":"&amp;$F629),INDIRECT($F$1&amp;dbP!$D$2&amp;":"&amp;dbP!$D$2),"&gt;="&amp;Z$6,INDIRECT($F$1&amp;dbP!$D$2&amp;":"&amp;dbP!$D$2),"&lt;="&amp;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A629" s="1">
        <f ca="1">SUMIFS(INDIRECT($F$1&amp;$F629&amp;":"&amp;$F629),INDIRECT($F$1&amp;dbP!$D$2&amp;":"&amp;dbP!$D$2),"&gt;="&amp;AA$6,INDIRECT($F$1&amp;dbP!$D$2&amp;":"&amp;dbP!$D$2),"&lt;="&amp;A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B629" s="1">
        <f ca="1">SUMIFS(INDIRECT($F$1&amp;$F629&amp;":"&amp;$F629),INDIRECT($F$1&amp;dbP!$D$2&amp;":"&amp;dbP!$D$2),"&gt;="&amp;AB$6,INDIRECT($F$1&amp;dbP!$D$2&amp;":"&amp;dbP!$D$2),"&lt;="&amp;A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C629" s="1">
        <f ca="1">SUMIFS(INDIRECT($F$1&amp;$F629&amp;":"&amp;$F629),INDIRECT($F$1&amp;dbP!$D$2&amp;":"&amp;dbP!$D$2),"&gt;="&amp;AC$6,INDIRECT($F$1&amp;dbP!$D$2&amp;":"&amp;dbP!$D$2),"&lt;="&amp;A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D629" s="1">
        <f ca="1">SUMIFS(INDIRECT($F$1&amp;$F629&amp;":"&amp;$F629),INDIRECT($F$1&amp;dbP!$D$2&amp;":"&amp;dbP!$D$2),"&gt;="&amp;AD$6,INDIRECT($F$1&amp;dbP!$D$2&amp;":"&amp;dbP!$D$2),"&lt;="&amp;A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E629" s="1">
        <f ca="1">SUMIFS(INDIRECT($F$1&amp;$F629&amp;":"&amp;$F629),INDIRECT($F$1&amp;dbP!$D$2&amp;":"&amp;dbP!$D$2),"&gt;="&amp;AE$6,INDIRECT($F$1&amp;dbP!$D$2&amp;":"&amp;dbP!$D$2),"&lt;="&amp;A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F629" s="1">
        <f ca="1">SUMIFS(INDIRECT($F$1&amp;$F629&amp;":"&amp;$F629),INDIRECT($F$1&amp;dbP!$D$2&amp;":"&amp;dbP!$D$2),"&gt;="&amp;AF$6,INDIRECT($F$1&amp;dbP!$D$2&amp;":"&amp;dbP!$D$2),"&lt;="&amp;AF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G629" s="1">
        <f ca="1">SUMIFS(INDIRECT($F$1&amp;$F629&amp;":"&amp;$F629),INDIRECT($F$1&amp;dbP!$D$2&amp;":"&amp;dbP!$D$2),"&gt;="&amp;AG$6,INDIRECT($F$1&amp;dbP!$D$2&amp;":"&amp;dbP!$D$2),"&lt;="&amp;AG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H629" s="1">
        <f ca="1">SUMIFS(INDIRECT($F$1&amp;$F629&amp;":"&amp;$F629),INDIRECT($F$1&amp;dbP!$D$2&amp;":"&amp;dbP!$D$2),"&gt;="&amp;AH$6,INDIRECT($F$1&amp;dbP!$D$2&amp;":"&amp;dbP!$D$2),"&lt;="&amp;AH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I629" s="1">
        <f ca="1">SUMIFS(INDIRECT($F$1&amp;$F629&amp;":"&amp;$F629),INDIRECT($F$1&amp;dbP!$D$2&amp;":"&amp;dbP!$D$2),"&gt;="&amp;AI$6,INDIRECT($F$1&amp;dbP!$D$2&amp;":"&amp;dbP!$D$2),"&lt;="&amp;AI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J629" s="1">
        <f ca="1">SUMIFS(INDIRECT($F$1&amp;$F629&amp;":"&amp;$F629),INDIRECT($F$1&amp;dbP!$D$2&amp;":"&amp;dbP!$D$2),"&gt;="&amp;AJ$6,INDIRECT($F$1&amp;dbP!$D$2&amp;":"&amp;dbP!$D$2),"&lt;="&amp;AJ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K629" s="1">
        <f ca="1">SUMIFS(INDIRECT($F$1&amp;$F629&amp;":"&amp;$F629),INDIRECT($F$1&amp;dbP!$D$2&amp;":"&amp;dbP!$D$2),"&gt;="&amp;AK$6,INDIRECT($F$1&amp;dbP!$D$2&amp;":"&amp;dbP!$D$2),"&lt;="&amp;AK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L629" s="1">
        <f ca="1">SUMIFS(INDIRECT($F$1&amp;$F629&amp;":"&amp;$F629),INDIRECT($F$1&amp;dbP!$D$2&amp;":"&amp;dbP!$D$2),"&gt;="&amp;AL$6,INDIRECT($F$1&amp;dbP!$D$2&amp;":"&amp;dbP!$D$2),"&lt;="&amp;AL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M629" s="1">
        <f ca="1">SUMIFS(INDIRECT($F$1&amp;$F629&amp;":"&amp;$F629),INDIRECT($F$1&amp;dbP!$D$2&amp;":"&amp;dbP!$D$2),"&gt;="&amp;AM$6,INDIRECT($F$1&amp;dbP!$D$2&amp;":"&amp;dbP!$D$2),"&lt;="&amp;AM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N629" s="1">
        <f ca="1">SUMIFS(INDIRECT($F$1&amp;$F629&amp;":"&amp;$F629),INDIRECT($F$1&amp;dbP!$D$2&amp;":"&amp;dbP!$D$2),"&gt;="&amp;AN$6,INDIRECT($F$1&amp;dbP!$D$2&amp;":"&amp;dbP!$D$2),"&lt;="&amp;AN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O629" s="1">
        <f ca="1">SUMIFS(INDIRECT($F$1&amp;$F629&amp;":"&amp;$F629),INDIRECT($F$1&amp;dbP!$D$2&amp;":"&amp;dbP!$D$2),"&gt;="&amp;AO$6,INDIRECT($F$1&amp;dbP!$D$2&amp;":"&amp;dbP!$D$2),"&lt;="&amp;AO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P629" s="1">
        <f ca="1">SUMIFS(INDIRECT($F$1&amp;$F629&amp;":"&amp;$F629),INDIRECT($F$1&amp;dbP!$D$2&amp;":"&amp;dbP!$D$2),"&gt;="&amp;AP$6,INDIRECT($F$1&amp;dbP!$D$2&amp;":"&amp;dbP!$D$2),"&lt;="&amp;AP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Q629" s="1">
        <f ca="1">SUMIFS(INDIRECT($F$1&amp;$F629&amp;":"&amp;$F629),INDIRECT($F$1&amp;dbP!$D$2&amp;":"&amp;dbP!$D$2),"&gt;="&amp;AQ$6,INDIRECT($F$1&amp;dbP!$D$2&amp;":"&amp;dbP!$D$2),"&lt;="&amp;AQ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R629" s="1">
        <f ca="1">SUMIFS(INDIRECT($F$1&amp;$F629&amp;":"&amp;$F629),INDIRECT($F$1&amp;dbP!$D$2&amp;":"&amp;dbP!$D$2),"&gt;="&amp;AR$6,INDIRECT($F$1&amp;dbP!$D$2&amp;":"&amp;dbP!$D$2),"&lt;="&amp;AR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S629" s="1">
        <f ca="1">SUMIFS(INDIRECT($F$1&amp;$F629&amp;":"&amp;$F629),INDIRECT($F$1&amp;dbP!$D$2&amp;":"&amp;dbP!$D$2),"&gt;="&amp;AS$6,INDIRECT($F$1&amp;dbP!$D$2&amp;":"&amp;dbP!$D$2),"&lt;="&amp;AS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T629" s="1">
        <f ca="1">SUMIFS(INDIRECT($F$1&amp;$F629&amp;":"&amp;$F629),INDIRECT($F$1&amp;dbP!$D$2&amp;":"&amp;dbP!$D$2),"&gt;="&amp;AT$6,INDIRECT($F$1&amp;dbP!$D$2&amp;":"&amp;dbP!$D$2),"&lt;="&amp;AT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U629" s="1">
        <f ca="1">SUMIFS(INDIRECT($F$1&amp;$F629&amp;":"&amp;$F629),INDIRECT($F$1&amp;dbP!$D$2&amp;":"&amp;dbP!$D$2),"&gt;="&amp;AU$6,INDIRECT($F$1&amp;dbP!$D$2&amp;":"&amp;dbP!$D$2),"&lt;="&amp;AU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V629" s="1">
        <f ca="1">SUMIFS(INDIRECT($F$1&amp;$F629&amp;":"&amp;$F629),INDIRECT($F$1&amp;dbP!$D$2&amp;":"&amp;dbP!$D$2),"&gt;="&amp;AV$6,INDIRECT($F$1&amp;dbP!$D$2&amp;":"&amp;dbP!$D$2),"&lt;="&amp;A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W629" s="1">
        <f ca="1">SUMIFS(INDIRECT($F$1&amp;$F629&amp;":"&amp;$F629),INDIRECT($F$1&amp;dbP!$D$2&amp;":"&amp;dbP!$D$2),"&gt;="&amp;AW$6,INDIRECT($F$1&amp;dbP!$D$2&amp;":"&amp;dbP!$D$2),"&lt;="&amp;A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X629" s="1">
        <f ca="1">SUMIFS(INDIRECT($F$1&amp;$F629&amp;":"&amp;$F629),INDIRECT($F$1&amp;dbP!$D$2&amp;":"&amp;dbP!$D$2),"&gt;="&amp;AX$6,INDIRECT($F$1&amp;dbP!$D$2&amp;":"&amp;dbP!$D$2),"&lt;="&amp;A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Y629" s="1">
        <f ca="1">SUMIFS(INDIRECT($F$1&amp;$F629&amp;":"&amp;$F629),INDIRECT($F$1&amp;dbP!$D$2&amp;":"&amp;dbP!$D$2),"&gt;="&amp;AY$6,INDIRECT($F$1&amp;dbP!$D$2&amp;":"&amp;dbP!$D$2),"&lt;="&amp;A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Z629" s="1">
        <f ca="1">SUMIFS(INDIRECT($F$1&amp;$F629&amp;":"&amp;$F629),INDIRECT($F$1&amp;dbP!$D$2&amp;":"&amp;dbP!$D$2),"&gt;="&amp;AZ$6,INDIRECT($F$1&amp;dbP!$D$2&amp;":"&amp;dbP!$D$2),"&lt;="&amp;A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A629" s="1">
        <f ca="1">SUMIFS(INDIRECT($F$1&amp;$F629&amp;":"&amp;$F629),INDIRECT($F$1&amp;dbP!$D$2&amp;":"&amp;dbP!$D$2),"&gt;="&amp;BA$6,INDIRECT($F$1&amp;dbP!$D$2&amp;":"&amp;dbP!$D$2),"&lt;="&amp;B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B629" s="1">
        <f ca="1">SUMIFS(INDIRECT($F$1&amp;$F629&amp;":"&amp;$F629),INDIRECT($F$1&amp;dbP!$D$2&amp;":"&amp;dbP!$D$2),"&gt;="&amp;BB$6,INDIRECT($F$1&amp;dbP!$D$2&amp;":"&amp;dbP!$D$2),"&lt;="&amp;B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C629" s="1">
        <f ca="1">SUMIFS(INDIRECT($F$1&amp;$F629&amp;":"&amp;$F629),INDIRECT($F$1&amp;dbP!$D$2&amp;":"&amp;dbP!$D$2),"&gt;="&amp;BC$6,INDIRECT($F$1&amp;dbP!$D$2&amp;":"&amp;dbP!$D$2),"&lt;="&amp;B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D629" s="1">
        <f ca="1">SUMIFS(INDIRECT($F$1&amp;$F629&amp;":"&amp;$F629),INDIRECT($F$1&amp;dbP!$D$2&amp;":"&amp;dbP!$D$2),"&gt;="&amp;BD$6,INDIRECT($F$1&amp;dbP!$D$2&amp;":"&amp;dbP!$D$2),"&lt;="&amp;B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E629" s="1">
        <f ca="1">SUMIFS(INDIRECT($F$1&amp;$F629&amp;":"&amp;$F629),INDIRECT($F$1&amp;dbP!$D$2&amp;":"&amp;dbP!$D$2),"&gt;="&amp;BE$6,INDIRECT($F$1&amp;dbP!$D$2&amp;":"&amp;dbP!$D$2),"&lt;="&amp;B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</row>
    <row r="630" spans="1:57" x14ac:dyDescent="0.3">
      <c r="B630" s="1">
        <f>MAX(B$493:B629)+1</f>
        <v>143</v>
      </c>
      <c r="D630" s="1" t="str">
        <f ca="1">INDIRECT($B$1&amp;Items!AB$2&amp;$B630)</f>
        <v>PL(-)</v>
      </c>
      <c r="F630" s="1" t="str">
        <f ca="1">INDIRECT($B$1&amp;Items!X$2&amp;$B630)</f>
        <v>AA</v>
      </c>
      <c r="H630" s="13" t="str">
        <f ca="1">INDIRECT($B$1&amp;Items!U$2&amp;$B630)</f>
        <v>Операционные расходы</v>
      </c>
      <c r="I630" s="13" t="str">
        <f ca="1">IF(INDIRECT($B$1&amp;Items!V$2&amp;$B630)="",H630,INDIRECT($B$1&amp;Items!V$2&amp;$B630))</f>
        <v>Операционные расходы - блок-5</v>
      </c>
      <c r="J630" s="1" t="str">
        <f ca="1">IF(INDIRECT($B$1&amp;Items!W$2&amp;$B630)="",IF(H630&lt;&gt;I630,"  "&amp;I630,I630),"    "&amp;INDIRECT($B$1&amp;Items!W$2&amp;$B630))</f>
        <v xml:space="preserve">    Операционные расходы - 5-8</v>
      </c>
      <c r="S630" s="1">
        <f ca="1">SUM($U630:INDIRECT(ADDRESS(ROW(),SUMIFS($1:$1,$5:$5,MAX($5:$5)))))</f>
        <v>121288.20000000001</v>
      </c>
      <c r="V630" s="1">
        <f ca="1">SUMIFS(INDIRECT($F$1&amp;$F630&amp;":"&amp;$F630),INDIRECT($F$1&amp;dbP!$D$2&amp;":"&amp;dbP!$D$2),"&gt;="&amp;V$6,INDIRECT($F$1&amp;dbP!$D$2&amp;":"&amp;dbP!$D$2),"&lt;="&amp;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W630" s="1">
        <f ca="1">SUMIFS(INDIRECT($F$1&amp;$F630&amp;":"&amp;$F630),INDIRECT($F$1&amp;dbP!$D$2&amp;":"&amp;dbP!$D$2),"&gt;="&amp;W$6,INDIRECT($F$1&amp;dbP!$D$2&amp;":"&amp;dbP!$D$2),"&lt;="&amp;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X630" s="1">
        <f ca="1">SUMIFS(INDIRECT($F$1&amp;$F630&amp;":"&amp;$F630),INDIRECT($F$1&amp;dbP!$D$2&amp;":"&amp;dbP!$D$2),"&gt;="&amp;X$6,INDIRECT($F$1&amp;dbP!$D$2&amp;":"&amp;dbP!$D$2),"&lt;="&amp;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121288.20000000001</v>
      </c>
      <c r="Y630" s="1">
        <f ca="1">SUMIFS(INDIRECT($F$1&amp;$F630&amp;":"&amp;$F630),INDIRECT($F$1&amp;dbP!$D$2&amp;":"&amp;dbP!$D$2),"&gt;="&amp;Y$6,INDIRECT($F$1&amp;dbP!$D$2&amp;":"&amp;dbP!$D$2),"&lt;="&amp;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Z630" s="1">
        <f ca="1">SUMIFS(INDIRECT($F$1&amp;$F630&amp;":"&amp;$F630),INDIRECT($F$1&amp;dbP!$D$2&amp;":"&amp;dbP!$D$2),"&gt;="&amp;Z$6,INDIRECT($F$1&amp;dbP!$D$2&amp;":"&amp;dbP!$D$2),"&lt;="&amp;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A630" s="1">
        <f ca="1">SUMIFS(INDIRECT($F$1&amp;$F630&amp;":"&amp;$F630),INDIRECT($F$1&amp;dbP!$D$2&amp;":"&amp;dbP!$D$2),"&gt;="&amp;AA$6,INDIRECT($F$1&amp;dbP!$D$2&amp;":"&amp;dbP!$D$2),"&lt;="&amp;A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B630" s="1">
        <f ca="1">SUMIFS(INDIRECT($F$1&amp;$F630&amp;":"&amp;$F630),INDIRECT($F$1&amp;dbP!$D$2&amp;":"&amp;dbP!$D$2),"&gt;="&amp;AB$6,INDIRECT($F$1&amp;dbP!$D$2&amp;":"&amp;dbP!$D$2),"&lt;="&amp;A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C630" s="1">
        <f ca="1">SUMIFS(INDIRECT($F$1&amp;$F630&amp;":"&amp;$F630),INDIRECT($F$1&amp;dbP!$D$2&amp;":"&amp;dbP!$D$2),"&gt;="&amp;AC$6,INDIRECT($F$1&amp;dbP!$D$2&amp;":"&amp;dbP!$D$2),"&lt;="&amp;A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D630" s="1">
        <f ca="1">SUMIFS(INDIRECT($F$1&amp;$F630&amp;":"&amp;$F630),INDIRECT($F$1&amp;dbP!$D$2&amp;":"&amp;dbP!$D$2),"&gt;="&amp;AD$6,INDIRECT($F$1&amp;dbP!$D$2&amp;":"&amp;dbP!$D$2),"&lt;="&amp;A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E630" s="1">
        <f ca="1">SUMIFS(INDIRECT($F$1&amp;$F630&amp;":"&amp;$F630),INDIRECT($F$1&amp;dbP!$D$2&amp;":"&amp;dbP!$D$2),"&gt;="&amp;AE$6,INDIRECT($F$1&amp;dbP!$D$2&amp;":"&amp;dbP!$D$2),"&lt;="&amp;A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F630" s="1">
        <f ca="1">SUMIFS(INDIRECT($F$1&amp;$F630&amp;":"&amp;$F630),INDIRECT($F$1&amp;dbP!$D$2&amp;":"&amp;dbP!$D$2),"&gt;="&amp;AF$6,INDIRECT($F$1&amp;dbP!$D$2&amp;":"&amp;dbP!$D$2),"&lt;="&amp;AF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G630" s="1">
        <f ca="1">SUMIFS(INDIRECT($F$1&amp;$F630&amp;":"&amp;$F630),INDIRECT($F$1&amp;dbP!$D$2&amp;":"&amp;dbP!$D$2),"&gt;="&amp;AG$6,INDIRECT($F$1&amp;dbP!$D$2&amp;":"&amp;dbP!$D$2),"&lt;="&amp;AG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H630" s="1">
        <f ca="1">SUMIFS(INDIRECT($F$1&amp;$F630&amp;":"&amp;$F630),INDIRECT($F$1&amp;dbP!$D$2&amp;":"&amp;dbP!$D$2),"&gt;="&amp;AH$6,INDIRECT($F$1&amp;dbP!$D$2&amp;":"&amp;dbP!$D$2),"&lt;="&amp;AH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I630" s="1">
        <f ca="1">SUMIFS(INDIRECT($F$1&amp;$F630&amp;":"&amp;$F630),INDIRECT($F$1&amp;dbP!$D$2&amp;":"&amp;dbP!$D$2),"&gt;="&amp;AI$6,INDIRECT($F$1&amp;dbP!$D$2&amp;":"&amp;dbP!$D$2),"&lt;="&amp;AI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J630" s="1">
        <f ca="1">SUMIFS(INDIRECT($F$1&amp;$F630&amp;":"&amp;$F630),INDIRECT($F$1&amp;dbP!$D$2&amp;":"&amp;dbP!$D$2),"&gt;="&amp;AJ$6,INDIRECT($F$1&amp;dbP!$D$2&amp;":"&amp;dbP!$D$2),"&lt;="&amp;AJ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K630" s="1">
        <f ca="1">SUMIFS(INDIRECT($F$1&amp;$F630&amp;":"&amp;$F630),INDIRECT($F$1&amp;dbP!$D$2&amp;":"&amp;dbP!$D$2),"&gt;="&amp;AK$6,INDIRECT($F$1&amp;dbP!$D$2&amp;":"&amp;dbP!$D$2),"&lt;="&amp;AK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L630" s="1">
        <f ca="1">SUMIFS(INDIRECT($F$1&amp;$F630&amp;":"&amp;$F630),INDIRECT($F$1&amp;dbP!$D$2&amp;":"&amp;dbP!$D$2),"&gt;="&amp;AL$6,INDIRECT($F$1&amp;dbP!$D$2&amp;":"&amp;dbP!$D$2),"&lt;="&amp;AL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M630" s="1">
        <f ca="1">SUMIFS(INDIRECT($F$1&amp;$F630&amp;":"&amp;$F630),INDIRECT($F$1&amp;dbP!$D$2&amp;":"&amp;dbP!$D$2),"&gt;="&amp;AM$6,INDIRECT($F$1&amp;dbP!$D$2&amp;":"&amp;dbP!$D$2),"&lt;="&amp;AM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N630" s="1">
        <f ca="1">SUMIFS(INDIRECT($F$1&amp;$F630&amp;":"&amp;$F630),INDIRECT($F$1&amp;dbP!$D$2&amp;":"&amp;dbP!$D$2),"&gt;="&amp;AN$6,INDIRECT($F$1&amp;dbP!$D$2&amp;":"&amp;dbP!$D$2),"&lt;="&amp;AN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O630" s="1">
        <f ca="1">SUMIFS(INDIRECT($F$1&amp;$F630&amp;":"&amp;$F630),INDIRECT($F$1&amp;dbP!$D$2&amp;":"&amp;dbP!$D$2),"&gt;="&amp;AO$6,INDIRECT($F$1&amp;dbP!$D$2&amp;":"&amp;dbP!$D$2),"&lt;="&amp;AO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P630" s="1">
        <f ca="1">SUMIFS(INDIRECT($F$1&amp;$F630&amp;":"&amp;$F630),INDIRECT($F$1&amp;dbP!$D$2&amp;":"&amp;dbP!$D$2),"&gt;="&amp;AP$6,INDIRECT($F$1&amp;dbP!$D$2&amp;":"&amp;dbP!$D$2),"&lt;="&amp;AP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Q630" s="1">
        <f ca="1">SUMIFS(INDIRECT($F$1&amp;$F630&amp;":"&amp;$F630),INDIRECT($F$1&amp;dbP!$D$2&amp;":"&amp;dbP!$D$2),"&gt;="&amp;AQ$6,INDIRECT($F$1&amp;dbP!$D$2&amp;":"&amp;dbP!$D$2),"&lt;="&amp;AQ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R630" s="1">
        <f ca="1">SUMIFS(INDIRECT($F$1&amp;$F630&amp;":"&amp;$F630),INDIRECT($F$1&amp;dbP!$D$2&amp;":"&amp;dbP!$D$2),"&gt;="&amp;AR$6,INDIRECT($F$1&amp;dbP!$D$2&amp;":"&amp;dbP!$D$2),"&lt;="&amp;AR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S630" s="1">
        <f ca="1">SUMIFS(INDIRECT($F$1&amp;$F630&amp;":"&amp;$F630),INDIRECT($F$1&amp;dbP!$D$2&amp;":"&amp;dbP!$D$2),"&gt;="&amp;AS$6,INDIRECT($F$1&amp;dbP!$D$2&amp;":"&amp;dbP!$D$2),"&lt;="&amp;AS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T630" s="1">
        <f ca="1">SUMIFS(INDIRECT($F$1&amp;$F630&amp;":"&amp;$F630),INDIRECT($F$1&amp;dbP!$D$2&amp;":"&amp;dbP!$D$2),"&gt;="&amp;AT$6,INDIRECT($F$1&amp;dbP!$D$2&amp;":"&amp;dbP!$D$2),"&lt;="&amp;AT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U630" s="1">
        <f ca="1">SUMIFS(INDIRECT($F$1&amp;$F630&amp;":"&amp;$F630),INDIRECT($F$1&amp;dbP!$D$2&amp;":"&amp;dbP!$D$2),"&gt;="&amp;AU$6,INDIRECT($F$1&amp;dbP!$D$2&amp;":"&amp;dbP!$D$2),"&lt;="&amp;AU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V630" s="1">
        <f ca="1">SUMIFS(INDIRECT($F$1&amp;$F630&amp;":"&amp;$F630),INDIRECT($F$1&amp;dbP!$D$2&amp;":"&amp;dbP!$D$2),"&gt;="&amp;AV$6,INDIRECT($F$1&amp;dbP!$D$2&amp;":"&amp;dbP!$D$2),"&lt;="&amp;A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W630" s="1">
        <f ca="1">SUMIFS(INDIRECT($F$1&amp;$F630&amp;":"&amp;$F630),INDIRECT($F$1&amp;dbP!$D$2&amp;":"&amp;dbP!$D$2),"&gt;="&amp;AW$6,INDIRECT($F$1&amp;dbP!$D$2&amp;":"&amp;dbP!$D$2),"&lt;="&amp;A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X630" s="1">
        <f ca="1">SUMIFS(INDIRECT($F$1&amp;$F630&amp;":"&amp;$F630),INDIRECT($F$1&amp;dbP!$D$2&amp;":"&amp;dbP!$D$2),"&gt;="&amp;AX$6,INDIRECT($F$1&amp;dbP!$D$2&amp;":"&amp;dbP!$D$2),"&lt;="&amp;A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Y630" s="1">
        <f ca="1">SUMIFS(INDIRECT($F$1&amp;$F630&amp;":"&amp;$F630),INDIRECT($F$1&amp;dbP!$D$2&amp;":"&amp;dbP!$D$2),"&gt;="&amp;AY$6,INDIRECT($F$1&amp;dbP!$D$2&amp;":"&amp;dbP!$D$2),"&lt;="&amp;A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Z630" s="1">
        <f ca="1">SUMIFS(INDIRECT($F$1&amp;$F630&amp;":"&amp;$F630),INDIRECT($F$1&amp;dbP!$D$2&amp;":"&amp;dbP!$D$2),"&gt;="&amp;AZ$6,INDIRECT($F$1&amp;dbP!$D$2&amp;":"&amp;dbP!$D$2),"&lt;="&amp;A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A630" s="1">
        <f ca="1">SUMIFS(INDIRECT($F$1&amp;$F630&amp;":"&amp;$F630),INDIRECT($F$1&amp;dbP!$D$2&amp;":"&amp;dbP!$D$2),"&gt;="&amp;BA$6,INDIRECT($F$1&amp;dbP!$D$2&amp;":"&amp;dbP!$D$2),"&lt;="&amp;B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B630" s="1">
        <f ca="1">SUMIFS(INDIRECT($F$1&amp;$F630&amp;":"&amp;$F630),INDIRECT($F$1&amp;dbP!$D$2&amp;":"&amp;dbP!$D$2),"&gt;="&amp;BB$6,INDIRECT($F$1&amp;dbP!$D$2&amp;":"&amp;dbP!$D$2),"&lt;="&amp;B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C630" s="1">
        <f ca="1">SUMIFS(INDIRECT($F$1&amp;$F630&amp;":"&amp;$F630),INDIRECT($F$1&amp;dbP!$D$2&amp;":"&amp;dbP!$D$2),"&gt;="&amp;BC$6,INDIRECT($F$1&amp;dbP!$D$2&amp;":"&amp;dbP!$D$2),"&lt;="&amp;B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D630" s="1">
        <f ca="1">SUMIFS(INDIRECT($F$1&amp;$F630&amp;":"&amp;$F630),INDIRECT($F$1&amp;dbP!$D$2&amp;":"&amp;dbP!$D$2),"&gt;="&amp;BD$6,INDIRECT($F$1&amp;dbP!$D$2&amp;":"&amp;dbP!$D$2),"&lt;="&amp;B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E630" s="1">
        <f ca="1">SUMIFS(INDIRECT($F$1&amp;$F630&amp;":"&amp;$F630),INDIRECT($F$1&amp;dbP!$D$2&amp;":"&amp;dbP!$D$2),"&gt;="&amp;BE$6,INDIRECT($F$1&amp;dbP!$D$2&amp;":"&amp;dbP!$D$2),"&lt;="&amp;B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</row>
    <row r="631" spans="1:57" x14ac:dyDescent="0.3">
      <c r="B631" s="1">
        <f>MAX(B$493:B630)+1</f>
        <v>144</v>
      </c>
      <c r="D631" s="1" t="str">
        <f ca="1">INDIRECT($B$1&amp;Items!AB$2&amp;$B631)</f>
        <v>PL(-)</v>
      </c>
      <c r="F631" s="1" t="str">
        <f ca="1">INDIRECT($B$1&amp;Items!X$2&amp;$B631)</f>
        <v>AA</v>
      </c>
      <c r="H631" s="13" t="str">
        <f ca="1">INDIRECT($B$1&amp;Items!U$2&amp;$B631)</f>
        <v>Операционные расходы</v>
      </c>
      <c r="I631" s="13" t="str">
        <f ca="1">IF(INDIRECT($B$1&amp;Items!V$2&amp;$B631)="",H631,INDIRECT($B$1&amp;Items!V$2&amp;$B631))</f>
        <v>Операционные расходы - блок-5</v>
      </c>
      <c r="J631" s="1" t="str">
        <f ca="1">IF(INDIRECT($B$1&amp;Items!W$2&amp;$B631)="",IF(H631&lt;&gt;I631,"  "&amp;I631,I631),"    "&amp;INDIRECT($B$1&amp;Items!W$2&amp;$B631))</f>
        <v xml:space="preserve">    Операционные расходы - 5-9</v>
      </c>
      <c r="S631" s="1">
        <f ca="1">SUM($U631:INDIRECT(ADDRESS(ROW(),SUMIFS($1:$1,$5:$5,MAX($5:$5)))))</f>
        <v>69833.2</v>
      </c>
      <c r="V631" s="1">
        <f ca="1">SUMIFS(INDIRECT($F$1&amp;$F631&amp;":"&amp;$F631),INDIRECT($F$1&amp;dbP!$D$2&amp;":"&amp;dbP!$D$2),"&gt;="&amp;V$6,INDIRECT($F$1&amp;dbP!$D$2&amp;":"&amp;dbP!$D$2),"&lt;="&amp;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W631" s="1">
        <f ca="1">SUMIFS(INDIRECT($F$1&amp;$F631&amp;":"&amp;$F631),INDIRECT($F$1&amp;dbP!$D$2&amp;":"&amp;dbP!$D$2),"&gt;="&amp;W$6,INDIRECT($F$1&amp;dbP!$D$2&amp;":"&amp;dbP!$D$2),"&lt;="&amp;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X631" s="1">
        <f ca="1">SUMIFS(INDIRECT($F$1&amp;$F631&amp;":"&amp;$F631),INDIRECT($F$1&amp;dbP!$D$2&amp;":"&amp;dbP!$D$2),"&gt;="&amp;X$6,INDIRECT($F$1&amp;dbP!$D$2&amp;":"&amp;dbP!$D$2),"&lt;="&amp;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69833.2</v>
      </c>
      <c r="Y631" s="1">
        <f ca="1">SUMIFS(INDIRECT($F$1&amp;$F631&amp;":"&amp;$F631),INDIRECT($F$1&amp;dbP!$D$2&amp;":"&amp;dbP!$D$2),"&gt;="&amp;Y$6,INDIRECT($F$1&amp;dbP!$D$2&amp;":"&amp;dbP!$D$2),"&lt;="&amp;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Z631" s="1">
        <f ca="1">SUMIFS(INDIRECT($F$1&amp;$F631&amp;":"&amp;$F631),INDIRECT($F$1&amp;dbP!$D$2&amp;":"&amp;dbP!$D$2),"&gt;="&amp;Z$6,INDIRECT($F$1&amp;dbP!$D$2&amp;":"&amp;dbP!$D$2),"&lt;="&amp;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A631" s="1">
        <f ca="1">SUMIFS(INDIRECT($F$1&amp;$F631&amp;":"&amp;$F631),INDIRECT($F$1&amp;dbP!$D$2&amp;":"&amp;dbP!$D$2),"&gt;="&amp;AA$6,INDIRECT($F$1&amp;dbP!$D$2&amp;":"&amp;dbP!$D$2),"&lt;="&amp;A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B631" s="1">
        <f ca="1">SUMIFS(INDIRECT($F$1&amp;$F631&amp;":"&amp;$F631),INDIRECT($F$1&amp;dbP!$D$2&amp;":"&amp;dbP!$D$2),"&gt;="&amp;AB$6,INDIRECT($F$1&amp;dbP!$D$2&amp;":"&amp;dbP!$D$2),"&lt;="&amp;A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C631" s="1">
        <f ca="1">SUMIFS(INDIRECT($F$1&amp;$F631&amp;":"&amp;$F631),INDIRECT($F$1&amp;dbP!$D$2&amp;":"&amp;dbP!$D$2),"&gt;="&amp;AC$6,INDIRECT($F$1&amp;dbP!$D$2&amp;":"&amp;dbP!$D$2),"&lt;="&amp;A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D631" s="1">
        <f ca="1">SUMIFS(INDIRECT($F$1&amp;$F631&amp;":"&amp;$F631),INDIRECT($F$1&amp;dbP!$D$2&amp;":"&amp;dbP!$D$2),"&gt;="&amp;AD$6,INDIRECT($F$1&amp;dbP!$D$2&amp;":"&amp;dbP!$D$2),"&lt;="&amp;A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E631" s="1">
        <f ca="1">SUMIFS(INDIRECT($F$1&amp;$F631&amp;":"&amp;$F631),INDIRECT($F$1&amp;dbP!$D$2&amp;":"&amp;dbP!$D$2),"&gt;="&amp;AE$6,INDIRECT($F$1&amp;dbP!$D$2&amp;":"&amp;dbP!$D$2),"&lt;="&amp;A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F631" s="1">
        <f ca="1">SUMIFS(INDIRECT($F$1&amp;$F631&amp;":"&amp;$F631),INDIRECT($F$1&amp;dbP!$D$2&amp;":"&amp;dbP!$D$2),"&gt;="&amp;AF$6,INDIRECT($F$1&amp;dbP!$D$2&amp;":"&amp;dbP!$D$2),"&lt;="&amp;AF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G631" s="1">
        <f ca="1">SUMIFS(INDIRECT($F$1&amp;$F631&amp;":"&amp;$F631),INDIRECT($F$1&amp;dbP!$D$2&amp;":"&amp;dbP!$D$2),"&gt;="&amp;AG$6,INDIRECT($F$1&amp;dbP!$D$2&amp;":"&amp;dbP!$D$2),"&lt;="&amp;AG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H631" s="1">
        <f ca="1">SUMIFS(INDIRECT($F$1&amp;$F631&amp;":"&amp;$F631),INDIRECT($F$1&amp;dbP!$D$2&amp;":"&amp;dbP!$D$2),"&gt;="&amp;AH$6,INDIRECT($F$1&amp;dbP!$D$2&amp;":"&amp;dbP!$D$2),"&lt;="&amp;AH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I631" s="1">
        <f ca="1">SUMIFS(INDIRECT($F$1&amp;$F631&amp;":"&amp;$F631),INDIRECT($F$1&amp;dbP!$D$2&amp;":"&amp;dbP!$D$2),"&gt;="&amp;AI$6,INDIRECT($F$1&amp;dbP!$D$2&amp;":"&amp;dbP!$D$2),"&lt;="&amp;AI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J631" s="1">
        <f ca="1">SUMIFS(INDIRECT($F$1&amp;$F631&amp;":"&amp;$F631),INDIRECT($F$1&amp;dbP!$D$2&amp;":"&amp;dbP!$D$2),"&gt;="&amp;AJ$6,INDIRECT($F$1&amp;dbP!$D$2&amp;":"&amp;dbP!$D$2),"&lt;="&amp;AJ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K631" s="1">
        <f ca="1">SUMIFS(INDIRECT($F$1&amp;$F631&amp;":"&amp;$F631),INDIRECT($F$1&amp;dbP!$D$2&amp;":"&amp;dbP!$D$2),"&gt;="&amp;AK$6,INDIRECT($F$1&amp;dbP!$D$2&amp;":"&amp;dbP!$D$2),"&lt;="&amp;AK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L631" s="1">
        <f ca="1">SUMIFS(INDIRECT($F$1&amp;$F631&amp;":"&amp;$F631),INDIRECT($F$1&amp;dbP!$D$2&amp;":"&amp;dbP!$D$2),"&gt;="&amp;AL$6,INDIRECT($F$1&amp;dbP!$D$2&amp;":"&amp;dbP!$D$2),"&lt;="&amp;AL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M631" s="1">
        <f ca="1">SUMIFS(INDIRECT($F$1&amp;$F631&amp;":"&amp;$F631),INDIRECT($F$1&amp;dbP!$D$2&amp;":"&amp;dbP!$D$2),"&gt;="&amp;AM$6,INDIRECT($F$1&amp;dbP!$D$2&amp;":"&amp;dbP!$D$2),"&lt;="&amp;AM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N631" s="1">
        <f ca="1">SUMIFS(INDIRECT($F$1&amp;$F631&amp;":"&amp;$F631),INDIRECT($F$1&amp;dbP!$D$2&amp;":"&amp;dbP!$D$2),"&gt;="&amp;AN$6,INDIRECT($F$1&amp;dbP!$D$2&amp;":"&amp;dbP!$D$2),"&lt;="&amp;AN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O631" s="1">
        <f ca="1">SUMIFS(INDIRECT($F$1&amp;$F631&amp;":"&amp;$F631),INDIRECT($F$1&amp;dbP!$D$2&amp;":"&amp;dbP!$D$2),"&gt;="&amp;AO$6,INDIRECT($F$1&amp;dbP!$D$2&amp;":"&amp;dbP!$D$2),"&lt;="&amp;AO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P631" s="1">
        <f ca="1">SUMIFS(INDIRECT($F$1&amp;$F631&amp;":"&amp;$F631),INDIRECT($F$1&amp;dbP!$D$2&amp;":"&amp;dbP!$D$2),"&gt;="&amp;AP$6,INDIRECT($F$1&amp;dbP!$D$2&amp;":"&amp;dbP!$D$2),"&lt;="&amp;AP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Q631" s="1">
        <f ca="1">SUMIFS(INDIRECT($F$1&amp;$F631&amp;":"&amp;$F631),INDIRECT($F$1&amp;dbP!$D$2&amp;":"&amp;dbP!$D$2),"&gt;="&amp;AQ$6,INDIRECT($F$1&amp;dbP!$D$2&amp;":"&amp;dbP!$D$2),"&lt;="&amp;AQ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R631" s="1">
        <f ca="1">SUMIFS(INDIRECT($F$1&amp;$F631&amp;":"&amp;$F631),INDIRECT($F$1&amp;dbP!$D$2&amp;":"&amp;dbP!$D$2),"&gt;="&amp;AR$6,INDIRECT($F$1&amp;dbP!$D$2&amp;":"&amp;dbP!$D$2),"&lt;="&amp;AR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S631" s="1">
        <f ca="1">SUMIFS(INDIRECT($F$1&amp;$F631&amp;":"&amp;$F631),INDIRECT($F$1&amp;dbP!$D$2&amp;":"&amp;dbP!$D$2),"&gt;="&amp;AS$6,INDIRECT($F$1&amp;dbP!$D$2&amp;":"&amp;dbP!$D$2),"&lt;="&amp;AS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T631" s="1">
        <f ca="1">SUMIFS(INDIRECT($F$1&amp;$F631&amp;":"&amp;$F631),INDIRECT($F$1&amp;dbP!$D$2&amp;":"&amp;dbP!$D$2),"&gt;="&amp;AT$6,INDIRECT($F$1&amp;dbP!$D$2&amp;":"&amp;dbP!$D$2),"&lt;="&amp;AT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U631" s="1">
        <f ca="1">SUMIFS(INDIRECT($F$1&amp;$F631&amp;":"&amp;$F631),INDIRECT($F$1&amp;dbP!$D$2&amp;":"&amp;dbP!$D$2),"&gt;="&amp;AU$6,INDIRECT($F$1&amp;dbP!$D$2&amp;":"&amp;dbP!$D$2),"&lt;="&amp;AU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V631" s="1">
        <f ca="1">SUMIFS(INDIRECT($F$1&amp;$F631&amp;":"&amp;$F631),INDIRECT($F$1&amp;dbP!$D$2&amp;":"&amp;dbP!$D$2),"&gt;="&amp;AV$6,INDIRECT($F$1&amp;dbP!$D$2&amp;":"&amp;dbP!$D$2),"&lt;="&amp;A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W631" s="1">
        <f ca="1">SUMIFS(INDIRECT($F$1&amp;$F631&amp;":"&amp;$F631),INDIRECT($F$1&amp;dbP!$D$2&amp;":"&amp;dbP!$D$2),"&gt;="&amp;AW$6,INDIRECT($F$1&amp;dbP!$D$2&amp;":"&amp;dbP!$D$2),"&lt;="&amp;A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X631" s="1">
        <f ca="1">SUMIFS(INDIRECT($F$1&amp;$F631&amp;":"&amp;$F631),INDIRECT($F$1&amp;dbP!$D$2&amp;":"&amp;dbP!$D$2),"&gt;="&amp;AX$6,INDIRECT($F$1&amp;dbP!$D$2&amp;":"&amp;dbP!$D$2),"&lt;="&amp;A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Y631" s="1">
        <f ca="1">SUMIFS(INDIRECT($F$1&amp;$F631&amp;":"&amp;$F631),INDIRECT($F$1&amp;dbP!$D$2&amp;":"&amp;dbP!$D$2),"&gt;="&amp;AY$6,INDIRECT($F$1&amp;dbP!$D$2&amp;":"&amp;dbP!$D$2),"&lt;="&amp;A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Z631" s="1">
        <f ca="1">SUMIFS(INDIRECT($F$1&amp;$F631&amp;":"&amp;$F631),INDIRECT($F$1&amp;dbP!$D$2&amp;":"&amp;dbP!$D$2),"&gt;="&amp;AZ$6,INDIRECT($F$1&amp;dbP!$D$2&amp;":"&amp;dbP!$D$2),"&lt;="&amp;A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A631" s="1">
        <f ca="1">SUMIFS(INDIRECT($F$1&amp;$F631&amp;":"&amp;$F631),INDIRECT($F$1&amp;dbP!$D$2&amp;":"&amp;dbP!$D$2),"&gt;="&amp;BA$6,INDIRECT($F$1&amp;dbP!$D$2&amp;":"&amp;dbP!$D$2),"&lt;="&amp;B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B631" s="1">
        <f ca="1">SUMIFS(INDIRECT($F$1&amp;$F631&amp;":"&amp;$F631),INDIRECT($F$1&amp;dbP!$D$2&amp;":"&amp;dbP!$D$2),"&gt;="&amp;BB$6,INDIRECT($F$1&amp;dbP!$D$2&amp;":"&amp;dbP!$D$2),"&lt;="&amp;B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C631" s="1">
        <f ca="1">SUMIFS(INDIRECT($F$1&amp;$F631&amp;":"&amp;$F631),INDIRECT($F$1&amp;dbP!$D$2&amp;":"&amp;dbP!$D$2),"&gt;="&amp;BC$6,INDIRECT($F$1&amp;dbP!$D$2&amp;":"&amp;dbP!$D$2),"&lt;="&amp;B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D631" s="1">
        <f ca="1">SUMIFS(INDIRECT($F$1&amp;$F631&amp;":"&amp;$F631),INDIRECT($F$1&amp;dbP!$D$2&amp;":"&amp;dbP!$D$2),"&gt;="&amp;BD$6,INDIRECT($F$1&amp;dbP!$D$2&amp;":"&amp;dbP!$D$2),"&lt;="&amp;B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E631" s="1">
        <f ca="1">SUMIFS(INDIRECT($F$1&amp;$F631&amp;":"&amp;$F631),INDIRECT($F$1&amp;dbP!$D$2&amp;":"&amp;dbP!$D$2),"&gt;="&amp;BE$6,INDIRECT($F$1&amp;dbP!$D$2&amp;":"&amp;dbP!$D$2),"&lt;="&amp;B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</row>
    <row r="632" spans="1:57" x14ac:dyDescent="0.3">
      <c r="B632" s="1">
        <f>MAX(B$493:B631)+1</f>
        <v>145</v>
      </c>
      <c r="D632" s="1" t="str">
        <f ca="1">INDIRECT($B$1&amp;Items!AB$2&amp;$B632)</f>
        <v>PL(-)</v>
      </c>
      <c r="F632" s="1" t="str">
        <f ca="1">INDIRECT($B$1&amp;Items!X$2&amp;$B632)</f>
        <v>AA</v>
      </c>
      <c r="H632" s="13" t="str">
        <f ca="1">INDIRECT($B$1&amp;Items!U$2&amp;$B632)</f>
        <v>Операционные расходы</v>
      </c>
      <c r="I632" s="13" t="str">
        <f ca="1">IF(INDIRECT($B$1&amp;Items!V$2&amp;$B632)="",H632,INDIRECT($B$1&amp;Items!V$2&amp;$B632))</f>
        <v>Операционные расходы - блок-5</v>
      </c>
      <c r="J632" s="1" t="str">
        <f ca="1">IF(INDIRECT($B$1&amp;Items!W$2&amp;$B632)="",IF(H632&lt;&gt;I632,"  "&amp;I632,I632),"    "&amp;INDIRECT($B$1&amp;Items!W$2&amp;$B632))</f>
        <v xml:space="preserve">    Операционные расходы - 5-10</v>
      </c>
      <c r="S632" s="1">
        <f ca="1">SUM($U632:INDIRECT(ADDRESS(ROW(),SUMIFS($1:$1,$5:$5,MAX($5:$5)))))</f>
        <v>32840.262000000002</v>
      </c>
      <c r="V632" s="1">
        <f ca="1">SUMIFS(INDIRECT($F$1&amp;$F632&amp;":"&amp;$F632),INDIRECT($F$1&amp;dbP!$D$2&amp;":"&amp;dbP!$D$2),"&gt;="&amp;V$6,INDIRECT($F$1&amp;dbP!$D$2&amp;":"&amp;dbP!$D$2),"&lt;="&amp;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W632" s="1">
        <f ca="1">SUMIFS(INDIRECT($F$1&amp;$F632&amp;":"&amp;$F632),INDIRECT($F$1&amp;dbP!$D$2&amp;":"&amp;dbP!$D$2),"&gt;="&amp;W$6,INDIRECT($F$1&amp;dbP!$D$2&amp;":"&amp;dbP!$D$2),"&lt;="&amp;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X632" s="1">
        <f ca="1">SUMIFS(INDIRECT($F$1&amp;$F632&amp;":"&amp;$F632),INDIRECT($F$1&amp;dbP!$D$2&amp;":"&amp;dbP!$D$2),"&gt;="&amp;X$6,INDIRECT($F$1&amp;dbP!$D$2&amp;":"&amp;dbP!$D$2),"&lt;="&amp;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32840.262000000002</v>
      </c>
      <c r="Y632" s="1">
        <f ca="1">SUMIFS(INDIRECT($F$1&amp;$F632&amp;":"&amp;$F632),INDIRECT($F$1&amp;dbP!$D$2&amp;":"&amp;dbP!$D$2),"&gt;="&amp;Y$6,INDIRECT($F$1&amp;dbP!$D$2&amp;":"&amp;dbP!$D$2),"&lt;="&amp;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Z632" s="1">
        <f ca="1">SUMIFS(INDIRECT($F$1&amp;$F632&amp;":"&amp;$F632),INDIRECT($F$1&amp;dbP!$D$2&amp;":"&amp;dbP!$D$2),"&gt;="&amp;Z$6,INDIRECT($F$1&amp;dbP!$D$2&amp;":"&amp;dbP!$D$2),"&lt;="&amp;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A632" s="1">
        <f ca="1">SUMIFS(INDIRECT($F$1&amp;$F632&amp;":"&amp;$F632),INDIRECT($F$1&amp;dbP!$D$2&amp;":"&amp;dbP!$D$2),"&gt;="&amp;AA$6,INDIRECT($F$1&amp;dbP!$D$2&amp;":"&amp;dbP!$D$2),"&lt;="&amp;A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B632" s="1">
        <f ca="1">SUMIFS(INDIRECT($F$1&amp;$F632&amp;":"&amp;$F632),INDIRECT($F$1&amp;dbP!$D$2&amp;":"&amp;dbP!$D$2),"&gt;="&amp;AB$6,INDIRECT($F$1&amp;dbP!$D$2&amp;":"&amp;dbP!$D$2),"&lt;="&amp;A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C632" s="1">
        <f ca="1">SUMIFS(INDIRECT($F$1&amp;$F632&amp;":"&amp;$F632),INDIRECT($F$1&amp;dbP!$D$2&amp;":"&amp;dbP!$D$2),"&gt;="&amp;AC$6,INDIRECT($F$1&amp;dbP!$D$2&amp;":"&amp;dbP!$D$2),"&lt;="&amp;A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D632" s="1">
        <f ca="1">SUMIFS(INDIRECT($F$1&amp;$F632&amp;":"&amp;$F632),INDIRECT($F$1&amp;dbP!$D$2&amp;":"&amp;dbP!$D$2),"&gt;="&amp;AD$6,INDIRECT($F$1&amp;dbP!$D$2&amp;":"&amp;dbP!$D$2),"&lt;="&amp;A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E632" s="1">
        <f ca="1">SUMIFS(INDIRECT($F$1&amp;$F632&amp;":"&amp;$F632),INDIRECT($F$1&amp;dbP!$D$2&amp;":"&amp;dbP!$D$2),"&gt;="&amp;AE$6,INDIRECT($F$1&amp;dbP!$D$2&amp;":"&amp;dbP!$D$2),"&lt;="&amp;A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F632" s="1">
        <f ca="1">SUMIFS(INDIRECT($F$1&amp;$F632&amp;":"&amp;$F632),INDIRECT($F$1&amp;dbP!$D$2&amp;":"&amp;dbP!$D$2),"&gt;="&amp;AF$6,INDIRECT($F$1&amp;dbP!$D$2&amp;":"&amp;dbP!$D$2),"&lt;="&amp;AF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G632" s="1">
        <f ca="1">SUMIFS(INDIRECT($F$1&amp;$F632&amp;":"&amp;$F632),INDIRECT($F$1&amp;dbP!$D$2&amp;":"&amp;dbP!$D$2),"&gt;="&amp;AG$6,INDIRECT($F$1&amp;dbP!$D$2&amp;":"&amp;dbP!$D$2),"&lt;="&amp;AG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H632" s="1">
        <f ca="1">SUMIFS(INDIRECT($F$1&amp;$F632&amp;":"&amp;$F632),INDIRECT($F$1&amp;dbP!$D$2&amp;":"&amp;dbP!$D$2),"&gt;="&amp;AH$6,INDIRECT($F$1&amp;dbP!$D$2&amp;":"&amp;dbP!$D$2),"&lt;="&amp;AH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I632" s="1">
        <f ca="1">SUMIFS(INDIRECT($F$1&amp;$F632&amp;":"&amp;$F632),INDIRECT($F$1&amp;dbP!$D$2&amp;":"&amp;dbP!$D$2),"&gt;="&amp;AI$6,INDIRECT($F$1&amp;dbP!$D$2&amp;":"&amp;dbP!$D$2),"&lt;="&amp;AI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J632" s="1">
        <f ca="1">SUMIFS(INDIRECT($F$1&amp;$F632&amp;":"&amp;$F632),INDIRECT($F$1&amp;dbP!$D$2&amp;":"&amp;dbP!$D$2),"&gt;="&amp;AJ$6,INDIRECT($F$1&amp;dbP!$D$2&amp;":"&amp;dbP!$D$2),"&lt;="&amp;AJ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K632" s="1">
        <f ca="1">SUMIFS(INDIRECT($F$1&amp;$F632&amp;":"&amp;$F632),INDIRECT($F$1&amp;dbP!$D$2&amp;":"&amp;dbP!$D$2),"&gt;="&amp;AK$6,INDIRECT($F$1&amp;dbP!$D$2&amp;":"&amp;dbP!$D$2),"&lt;="&amp;AK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L632" s="1">
        <f ca="1">SUMIFS(INDIRECT($F$1&amp;$F632&amp;":"&amp;$F632),INDIRECT($F$1&amp;dbP!$D$2&amp;":"&amp;dbP!$D$2),"&gt;="&amp;AL$6,INDIRECT($F$1&amp;dbP!$D$2&amp;":"&amp;dbP!$D$2),"&lt;="&amp;AL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M632" s="1">
        <f ca="1">SUMIFS(INDIRECT($F$1&amp;$F632&amp;":"&amp;$F632),INDIRECT($F$1&amp;dbP!$D$2&amp;":"&amp;dbP!$D$2),"&gt;="&amp;AM$6,INDIRECT($F$1&amp;dbP!$D$2&amp;":"&amp;dbP!$D$2),"&lt;="&amp;AM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N632" s="1">
        <f ca="1">SUMIFS(INDIRECT($F$1&amp;$F632&amp;":"&amp;$F632),INDIRECT($F$1&amp;dbP!$D$2&amp;":"&amp;dbP!$D$2),"&gt;="&amp;AN$6,INDIRECT($F$1&amp;dbP!$D$2&amp;":"&amp;dbP!$D$2),"&lt;="&amp;AN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O632" s="1">
        <f ca="1">SUMIFS(INDIRECT($F$1&amp;$F632&amp;":"&amp;$F632),INDIRECT($F$1&amp;dbP!$D$2&amp;":"&amp;dbP!$D$2),"&gt;="&amp;AO$6,INDIRECT($F$1&amp;dbP!$D$2&amp;":"&amp;dbP!$D$2),"&lt;="&amp;AO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P632" s="1">
        <f ca="1">SUMIFS(INDIRECT($F$1&amp;$F632&amp;":"&amp;$F632),INDIRECT($F$1&amp;dbP!$D$2&amp;":"&amp;dbP!$D$2),"&gt;="&amp;AP$6,INDIRECT($F$1&amp;dbP!$D$2&amp;":"&amp;dbP!$D$2),"&lt;="&amp;AP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Q632" s="1">
        <f ca="1">SUMIFS(INDIRECT($F$1&amp;$F632&amp;":"&amp;$F632),INDIRECT($F$1&amp;dbP!$D$2&amp;":"&amp;dbP!$D$2),"&gt;="&amp;AQ$6,INDIRECT($F$1&amp;dbP!$D$2&amp;":"&amp;dbP!$D$2),"&lt;="&amp;AQ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R632" s="1">
        <f ca="1">SUMIFS(INDIRECT($F$1&amp;$F632&amp;":"&amp;$F632),INDIRECT($F$1&amp;dbP!$D$2&amp;":"&amp;dbP!$D$2),"&gt;="&amp;AR$6,INDIRECT($F$1&amp;dbP!$D$2&amp;":"&amp;dbP!$D$2),"&lt;="&amp;AR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S632" s="1">
        <f ca="1">SUMIFS(INDIRECT($F$1&amp;$F632&amp;":"&amp;$F632),INDIRECT($F$1&amp;dbP!$D$2&amp;":"&amp;dbP!$D$2),"&gt;="&amp;AS$6,INDIRECT($F$1&amp;dbP!$D$2&amp;":"&amp;dbP!$D$2),"&lt;="&amp;AS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T632" s="1">
        <f ca="1">SUMIFS(INDIRECT($F$1&amp;$F632&amp;":"&amp;$F632),INDIRECT($F$1&amp;dbP!$D$2&amp;":"&amp;dbP!$D$2),"&gt;="&amp;AT$6,INDIRECT($F$1&amp;dbP!$D$2&amp;":"&amp;dbP!$D$2),"&lt;="&amp;AT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U632" s="1">
        <f ca="1">SUMIFS(INDIRECT($F$1&amp;$F632&amp;":"&amp;$F632),INDIRECT($F$1&amp;dbP!$D$2&amp;":"&amp;dbP!$D$2),"&gt;="&amp;AU$6,INDIRECT($F$1&amp;dbP!$D$2&amp;":"&amp;dbP!$D$2),"&lt;="&amp;AU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V632" s="1">
        <f ca="1">SUMIFS(INDIRECT($F$1&amp;$F632&amp;":"&amp;$F632),INDIRECT($F$1&amp;dbP!$D$2&amp;":"&amp;dbP!$D$2),"&gt;="&amp;AV$6,INDIRECT($F$1&amp;dbP!$D$2&amp;":"&amp;dbP!$D$2),"&lt;="&amp;A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W632" s="1">
        <f ca="1">SUMIFS(INDIRECT($F$1&amp;$F632&amp;":"&amp;$F632),INDIRECT($F$1&amp;dbP!$D$2&amp;":"&amp;dbP!$D$2),"&gt;="&amp;AW$6,INDIRECT($F$1&amp;dbP!$D$2&amp;":"&amp;dbP!$D$2),"&lt;="&amp;A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X632" s="1">
        <f ca="1">SUMIFS(INDIRECT($F$1&amp;$F632&amp;":"&amp;$F632),INDIRECT($F$1&amp;dbP!$D$2&amp;":"&amp;dbP!$D$2),"&gt;="&amp;AX$6,INDIRECT($F$1&amp;dbP!$D$2&amp;":"&amp;dbP!$D$2),"&lt;="&amp;A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Y632" s="1">
        <f ca="1">SUMIFS(INDIRECT($F$1&amp;$F632&amp;":"&amp;$F632),INDIRECT($F$1&amp;dbP!$D$2&amp;":"&amp;dbP!$D$2),"&gt;="&amp;AY$6,INDIRECT($F$1&amp;dbP!$D$2&amp;":"&amp;dbP!$D$2),"&lt;="&amp;A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Z632" s="1">
        <f ca="1">SUMIFS(INDIRECT($F$1&amp;$F632&amp;":"&amp;$F632),INDIRECT($F$1&amp;dbP!$D$2&amp;":"&amp;dbP!$D$2),"&gt;="&amp;AZ$6,INDIRECT($F$1&amp;dbP!$D$2&amp;":"&amp;dbP!$D$2),"&lt;="&amp;A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A632" s="1">
        <f ca="1">SUMIFS(INDIRECT($F$1&amp;$F632&amp;":"&amp;$F632),INDIRECT($F$1&amp;dbP!$D$2&amp;":"&amp;dbP!$D$2),"&gt;="&amp;BA$6,INDIRECT($F$1&amp;dbP!$D$2&amp;":"&amp;dbP!$D$2),"&lt;="&amp;B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B632" s="1">
        <f ca="1">SUMIFS(INDIRECT($F$1&amp;$F632&amp;":"&amp;$F632),INDIRECT($F$1&amp;dbP!$D$2&amp;":"&amp;dbP!$D$2),"&gt;="&amp;BB$6,INDIRECT($F$1&amp;dbP!$D$2&amp;":"&amp;dbP!$D$2),"&lt;="&amp;B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C632" s="1">
        <f ca="1">SUMIFS(INDIRECT($F$1&amp;$F632&amp;":"&amp;$F632),INDIRECT($F$1&amp;dbP!$D$2&amp;":"&amp;dbP!$D$2),"&gt;="&amp;BC$6,INDIRECT($F$1&amp;dbP!$D$2&amp;":"&amp;dbP!$D$2),"&lt;="&amp;B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D632" s="1">
        <f ca="1">SUMIFS(INDIRECT($F$1&amp;$F632&amp;":"&amp;$F632),INDIRECT($F$1&amp;dbP!$D$2&amp;":"&amp;dbP!$D$2),"&gt;="&amp;BD$6,INDIRECT($F$1&amp;dbP!$D$2&amp;":"&amp;dbP!$D$2),"&lt;="&amp;B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E632" s="1">
        <f ca="1">SUMIFS(INDIRECT($F$1&amp;$F632&amp;":"&amp;$F632),INDIRECT($F$1&amp;dbP!$D$2&amp;":"&amp;dbP!$D$2),"&gt;="&amp;BE$6,INDIRECT($F$1&amp;dbP!$D$2&amp;":"&amp;dbP!$D$2),"&lt;="&amp;B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</row>
    <row r="633" spans="1:57" ht="4.9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3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</row>
    <row r="634" spans="1:57" x14ac:dyDescent="0.3">
      <c r="B634" s="1">
        <f>MAX(B$493:B633)+1</f>
        <v>146</v>
      </c>
      <c r="D634" s="1" t="str">
        <f ca="1">INDIRECT($B$1&amp;Items!AB$2&amp;$B634)</f>
        <v>PL</v>
      </c>
      <c r="F634" s="1">
        <f ca="1">INDIRECT($B$1&amp;Items!X$2&amp;$B634)</f>
        <v>0</v>
      </c>
      <c r="H634" s="13" t="str">
        <f ca="1">INDIRECT($B$1&amp;Items!U$2&amp;$B634)</f>
        <v>Операционная прибыль (EBITDA)</v>
      </c>
      <c r="I634" s="13" t="str">
        <f ca="1">IF(INDIRECT($B$1&amp;Items!V$2&amp;$B634)="",H634,INDIRECT($B$1&amp;Items!V$2&amp;$B634))</f>
        <v>Операционная прибыль (EBITDA)</v>
      </c>
      <c r="J634" s="1" t="str">
        <f ca="1">IF(INDIRECT($B$1&amp;Items!W$2&amp;$B634)="",IF(H634&lt;&gt;I634,"  "&amp;I634,I634),"    "&amp;INDIRECT($B$1&amp;Items!W$2&amp;$B634))</f>
        <v>Операционная прибыль (EBITDA)</v>
      </c>
      <c r="S634" s="1">
        <f ca="1">SUM($U634:INDIRECT(ADDRESS(ROW(),SUMIFS($1:$1,$5:$5,MAX($5:$5)))))</f>
        <v>77451830.449094266</v>
      </c>
      <c r="V634" s="1">
        <f ca="1">SUMIFS(V$492:V633,$D$492:$D633,Items!$AB$11)-SUMIFS(V$492:V633,$D$492:$D633,Items!$AB$19)</f>
        <v>-897559.73396002001</v>
      </c>
      <c r="W634" s="1">
        <f ca="1">SUMIFS(W$492:W633,$D$492:$D633,Items!$AB$11)-SUMIFS(W$492:W633,$D$492:$D633,Items!$AB$19)</f>
        <v>-1593672.1170041445</v>
      </c>
      <c r="X634" s="1">
        <f ca="1">SUMIFS(X$492:X633,$D$492:$D633,Items!$AB$11)-SUMIFS(X$492:X633,$D$492:$D633,Items!$AB$19)</f>
        <v>-1718337.6390405998</v>
      </c>
      <c r="Y634" s="1">
        <f ca="1">SUMIFS(Y$492:Y633,$D$492:$D633,Items!$AB$11)-SUMIFS(Y$492:Y633,$D$492:$D633,Items!$AB$19)</f>
        <v>-1534456.1024594903</v>
      </c>
      <c r="Z634" s="1">
        <f ca="1">SUMIFS(Z$492:Z633,$D$492:$D633,Items!$AB$11)-SUMIFS(Z$492:Z633,$D$492:$D633,Items!$AB$19)</f>
        <v>10737085.546486374</v>
      </c>
      <c r="AA634" s="1">
        <f ca="1">SUMIFS(AA$492:AA633,$D$492:$D633,Items!$AB$11)-SUMIFS(AA$492:AA633,$D$492:$D633,Items!$AB$19)</f>
        <v>27766655.933538146</v>
      </c>
      <c r="AB634" s="1">
        <f ca="1">SUMIFS(AB$492:AB633,$D$492:$D633,Items!$AB$11)-SUMIFS(AB$492:AB633,$D$492:$D633,Items!$AB$19)</f>
        <v>13772114.561534001</v>
      </c>
      <c r="AC634" s="1">
        <f ca="1">SUMIFS(AC$492:AC633,$D$492:$D633,Items!$AB$11)-SUMIFS(AC$492:AC633,$D$492:$D633,Items!$AB$19)</f>
        <v>18000000</v>
      </c>
      <c r="AD634" s="1">
        <f ca="1">SUMIFS(AD$492:AD633,$D$492:$D633,Items!$AB$11)-SUMIFS(AD$492:AD633,$D$492:$D633,Items!$AB$19)</f>
        <v>12920000</v>
      </c>
      <c r="AE634" s="1">
        <f ca="1">SUMIFS(AE$492:AE633,$D$492:$D633,Items!$AB$11)-SUMIFS(AE$492:AE633,$D$492:$D633,Items!$AB$19)</f>
        <v>0</v>
      </c>
      <c r="AF634" s="1">
        <f ca="1">SUMIFS(AF$492:AF633,$D$492:$D633,Items!$AB$11)-SUMIFS(AF$492:AF633,$D$492:$D633,Items!$AB$19)</f>
        <v>0</v>
      </c>
      <c r="AG634" s="1">
        <f ca="1">SUMIFS(AG$492:AG633,$D$492:$D633,Items!$AB$11)-SUMIFS(AG$492:AG633,$D$492:$D633,Items!$AB$19)</f>
        <v>0</v>
      </c>
      <c r="AH634" s="1">
        <f ca="1">SUMIFS(AH$492:AH633,$D$492:$D633,Items!$AB$11)-SUMIFS(AH$492:AH633,$D$492:$D633,Items!$AB$19)</f>
        <v>0</v>
      </c>
      <c r="AI634" s="1">
        <f ca="1">SUMIFS(AI$492:AI633,$D$492:$D633,Items!$AB$11)-SUMIFS(AI$492:AI633,$D$492:$D633,Items!$AB$19)</f>
        <v>0</v>
      </c>
      <c r="AJ634" s="1">
        <f ca="1">SUMIFS(AJ$492:AJ633,$D$492:$D633,Items!$AB$11)-SUMIFS(AJ$492:AJ633,$D$492:$D633,Items!$AB$19)</f>
        <v>0</v>
      </c>
      <c r="AK634" s="1">
        <f ca="1">SUMIFS(AK$492:AK633,$D$492:$D633,Items!$AB$11)-SUMIFS(AK$492:AK633,$D$492:$D633,Items!$AB$19)</f>
        <v>0</v>
      </c>
      <c r="AL634" s="1">
        <f ca="1">SUMIFS(AL$492:AL633,$D$492:$D633,Items!$AB$11)-SUMIFS(AL$492:AL633,$D$492:$D633,Items!$AB$19)</f>
        <v>0</v>
      </c>
      <c r="AM634" s="1">
        <f ca="1">SUMIFS(AM$492:AM633,$D$492:$D633,Items!$AB$11)-SUMIFS(AM$492:AM633,$D$492:$D633,Items!$AB$19)</f>
        <v>0</v>
      </c>
      <c r="AN634" s="1">
        <f ca="1">SUMIFS(AN$492:AN633,$D$492:$D633,Items!$AB$11)-SUMIFS(AN$492:AN633,$D$492:$D633,Items!$AB$19)</f>
        <v>0</v>
      </c>
      <c r="AO634" s="1">
        <f ca="1">SUMIFS(AO$492:AO633,$D$492:$D633,Items!$AB$11)-SUMIFS(AO$492:AO633,$D$492:$D633,Items!$AB$19)</f>
        <v>0</v>
      </c>
      <c r="AP634" s="1">
        <f ca="1">SUMIFS(AP$492:AP633,$D$492:$D633,Items!$AB$11)-SUMIFS(AP$492:AP633,$D$492:$D633,Items!$AB$19)</f>
        <v>0</v>
      </c>
      <c r="AQ634" s="1">
        <f ca="1">SUMIFS(AQ$492:AQ633,$D$492:$D633,Items!$AB$11)-SUMIFS(AQ$492:AQ633,$D$492:$D633,Items!$AB$19)</f>
        <v>0</v>
      </c>
      <c r="AR634" s="1">
        <f ca="1">SUMIFS(AR$492:AR633,$D$492:$D633,Items!$AB$11)-SUMIFS(AR$492:AR633,$D$492:$D633,Items!$AB$19)</f>
        <v>0</v>
      </c>
      <c r="AS634" s="1">
        <f ca="1">SUMIFS(AS$492:AS633,$D$492:$D633,Items!$AB$11)-SUMIFS(AS$492:AS633,$D$492:$D633,Items!$AB$19)</f>
        <v>0</v>
      </c>
      <c r="AT634" s="1">
        <f ca="1">SUMIFS(AT$492:AT633,$D$492:$D633,Items!$AB$11)-SUMIFS(AT$492:AT633,$D$492:$D633,Items!$AB$19)</f>
        <v>0</v>
      </c>
      <c r="AU634" s="1">
        <f ca="1">SUMIFS(AU$492:AU633,$D$492:$D633,Items!$AB$11)-SUMIFS(AU$492:AU633,$D$492:$D633,Items!$AB$19)</f>
        <v>0</v>
      </c>
      <c r="AV634" s="1">
        <f ca="1">SUMIFS(AV$492:AV633,$D$492:$D633,Items!$AB$11)-SUMIFS(AV$492:AV633,$D$492:$D633,Items!$AB$19)</f>
        <v>0</v>
      </c>
      <c r="AW634" s="1">
        <f ca="1">SUMIFS(AW$492:AW633,$D$492:$D633,Items!$AB$11)-SUMIFS(AW$492:AW633,$D$492:$D633,Items!$AB$19)</f>
        <v>0</v>
      </c>
      <c r="AX634" s="1">
        <f ca="1">SUMIFS(AX$492:AX633,$D$492:$D633,Items!$AB$11)-SUMIFS(AX$492:AX633,$D$492:$D633,Items!$AB$19)</f>
        <v>0</v>
      </c>
      <c r="AY634" s="1">
        <f ca="1">SUMIFS(AY$492:AY633,$D$492:$D633,Items!$AB$11)-SUMIFS(AY$492:AY633,$D$492:$D633,Items!$AB$19)</f>
        <v>0</v>
      </c>
      <c r="AZ634" s="1">
        <f ca="1">SUMIFS(AZ$492:AZ633,$D$492:$D633,Items!$AB$11)-SUMIFS(AZ$492:AZ633,$D$492:$D633,Items!$AB$19)</f>
        <v>0</v>
      </c>
      <c r="BA634" s="1">
        <f ca="1">SUMIFS(BA$492:BA633,$D$492:$D633,Items!$AB$11)-SUMIFS(BA$492:BA633,$D$492:$D633,Items!$AB$19)</f>
        <v>0</v>
      </c>
      <c r="BB634" s="1">
        <f ca="1">SUMIFS(BB$492:BB633,$D$492:$D633,Items!$AB$11)-SUMIFS(BB$492:BB633,$D$492:$D633,Items!$AB$19)</f>
        <v>0</v>
      </c>
      <c r="BC634" s="1">
        <f ca="1">SUMIFS(BC$492:BC633,$D$492:$D633,Items!$AB$11)-SUMIFS(BC$492:BC633,$D$492:$D633,Items!$AB$19)</f>
        <v>0</v>
      </c>
      <c r="BD634" s="1">
        <f ca="1">SUMIFS(BD$492:BD633,$D$492:$D633,Items!$AB$11)-SUMIFS(BD$492:BD633,$D$492:$D633,Items!$AB$19)</f>
        <v>0</v>
      </c>
      <c r="BE634" s="1">
        <f ca="1">SUMIFS(BE$492:BE633,$D$492:$D633,Items!$AB$11)-SUMIFS(BE$492:BE633,$D$492:$D633,Items!$AB$19)</f>
        <v>0</v>
      </c>
    </row>
    <row r="635" spans="1:57" ht="4.9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3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</row>
    <row r="636" spans="1:57" x14ac:dyDescent="0.3">
      <c r="B636" s="1">
        <f>MAX(B$493:B634)+1</f>
        <v>147</v>
      </c>
      <c r="D636" s="1">
        <f ca="1">INDIRECT($B$1&amp;Items!AB$2&amp;$B636)</f>
        <v>0</v>
      </c>
      <c r="F636" s="1" t="str">
        <f ca="1">INDIRECT($B$1&amp;Items!X$2&amp;$B636)</f>
        <v>AA</v>
      </c>
      <c r="H636" s="13" t="str">
        <f ca="1">INDIRECT($B$1&amp;Items!U$2&amp;$B636)</f>
        <v>Амортизация</v>
      </c>
      <c r="I636" s="13" t="str">
        <f ca="1">IF(INDIRECT($B$1&amp;Items!V$2&amp;$B636)="",H636,INDIRECT($B$1&amp;Items!V$2&amp;$B636))</f>
        <v>Амортизация</v>
      </c>
      <c r="J636" s="1" t="str">
        <f ca="1">IF(INDIRECT($B$1&amp;Items!W$2&amp;$B636)="",IF(H636&lt;&gt;I636,"  "&amp;I636,I636),"    "&amp;INDIRECT($B$1&amp;Items!W$2&amp;$B636))</f>
        <v>Амортизация</v>
      </c>
      <c r="S636" s="1">
        <f ca="1">SUM($U636:INDIRECT(ADDRESS(ROW(),SUMIFS($1:$1,$5:$5,MAX($5:$5)))))</f>
        <v>31629480.362156957</v>
      </c>
      <c r="V636" s="1">
        <f ca="1">SUMIFS(INDIRECT($F$1&amp;$F636&amp;":"&amp;$F636),INDIRECT($F$1&amp;dbP!$D$2&amp;":"&amp;dbP!$D$2),"&gt;="&amp;V$6,INDIRECT($F$1&amp;dbP!$D$2&amp;":"&amp;dbP!$D$2),"&lt;="&amp;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W636" s="1">
        <f ca="1">SUMIFS(INDIRECT($F$1&amp;$F636&amp;":"&amp;$F636),INDIRECT($F$1&amp;dbP!$D$2&amp;":"&amp;dbP!$D$2),"&gt;="&amp;W$6,INDIRECT($F$1&amp;dbP!$D$2&amp;":"&amp;dbP!$D$2),"&lt;="&amp;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X636" s="1">
        <f ca="1">SUMIFS(INDIRECT($F$1&amp;$F636&amp;":"&amp;$F636),INDIRECT($F$1&amp;dbP!$D$2&amp;":"&amp;dbP!$D$2),"&gt;="&amp;X$6,INDIRECT($F$1&amp;dbP!$D$2&amp;":"&amp;dbP!$D$2),"&lt;="&amp;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Y636" s="1">
        <f ca="1">SUMIFS(INDIRECT($F$1&amp;$F636&amp;":"&amp;$F636),INDIRECT($F$1&amp;dbP!$D$2&amp;":"&amp;dbP!$D$2),"&gt;="&amp;Y$6,INDIRECT($F$1&amp;dbP!$D$2&amp;":"&amp;dbP!$D$2),"&lt;="&amp;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Z636" s="1">
        <f ca="1">SUMIFS(INDIRECT($F$1&amp;$F636&amp;":"&amp;$F636),INDIRECT($F$1&amp;dbP!$D$2&amp;":"&amp;dbP!$D$2),"&gt;="&amp;Z$6,INDIRECT($F$1&amp;dbP!$D$2&amp;":"&amp;dbP!$D$2),"&lt;="&amp;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A636" s="1">
        <f ca="1">SUMIFS(INDIRECT($F$1&amp;$F636&amp;":"&amp;$F636),INDIRECT($F$1&amp;dbP!$D$2&amp;":"&amp;dbP!$D$2),"&gt;="&amp;AA$6,INDIRECT($F$1&amp;dbP!$D$2&amp;":"&amp;dbP!$D$2),"&lt;="&amp;A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B636" s="1">
        <f ca="1">SUMIFS(INDIRECT($F$1&amp;$F636&amp;":"&amp;$F636),INDIRECT($F$1&amp;dbP!$D$2&amp;":"&amp;dbP!$D$2),"&gt;="&amp;AB$6,INDIRECT($F$1&amp;dbP!$D$2&amp;":"&amp;dbP!$D$2),"&lt;="&amp;A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C636" s="1">
        <f ca="1">SUMIFS(INDIRECT($F$1&amp;$F636&amp;":"&amp;$F636),INDIRECT($F$1&amp;dbP!$D$2&amp;":"&amp;dbP!$D$2),"&gt;="&amp;AC$6,INDIRECT($F$1&amp;dbP!$D$2&amp;":"&amp;dbP!$D$2),"&lt;="&amp;A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D636" s="1">
        <f ca="1">SUMIFS(INDIRECT($F$1&amp;$F636&amp;":"&amp;$F636),INDIRECT($F$1&amp;dbP!$D$2&amp;":"&amp;dbP!$D$2),"&gt;="&amp;AD$6,INDIRECT($F$1&amp;dbP!$D$2&amp;":"&amp;dbP!$D$2),"&lt;="&amp;A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E636" s="1">
        <f ca="1">SUMIFS(INDIRECT($F$1&amp;$F636&amp;":"&amp;$F636),INDIRECT($F$1&amp;dbP!$D$2&amp;":"&amp;dbP!$D$2),"&gt;="&amp;AE$6,INDIRECT($F$1&amp;dbP!$D$2&amp;":"&amp;dbP!$D$2),"&lt;="&amp;A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F636" s="1">
        <f ca="1">SUMIFS(INDIRECT($F$1&amp;$F636&amp;":"&amp;$F636),INDIRECT($F$1&amp;dbP!$D$2&amp;":"&amp;dbP!$D$2),"&gt;="&amp;AF$6,INDIRECT($F$1&amp;dbP!$D$2&amp;":"&amp;dbP!$D$2),"&lt;="&amp;AF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G636" s="1">
        <f ca="1">SUMIFS(INDIRECT($F$1&amp;$F636&amp;":"&amp;$F636),INDIRECT($F$1&amp;dbP!$D$2&amp;":"&amp;dbP!$D$2),"&gt;="&amp;AG$6,INDIRECT($F$1&amp;dbP!$D$2&amp;":"&amp;dbP!$D$2),"&lt;="&amp;AG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H636" s="1">
        <f ca="1">SUMIFS(INDIRECT($F$1&amp;$F636&amp;":"&amp;$F636),INDIRECT($F$1&amp;dbP!$D$2&amp;":"&amp;dbP!$D$2),"&gt;="&amp;AH$6,INDIRECT($F$1&amp;dbP!$D$2&amp;":"&amp;dbP!$D$2),"&lt;="&amp;AH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I636" s="1">
        <f ca="1">SUMIFS(INDIRECT($F$1&amp;$F636&amp;":"&amp;$F636),INDIRECT($F$1&amp;dbP!$D$2&amp;":"&amp;dbP!$D$2),"&gt;="&amp;AI$6,INDIRECT($F$1&amp;dbP!$D$2&amp;":"&amp;dbP!$D$2),"&lt;="&amp;AI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J636" s="1">
        <f ca="1">SUMIFS(INDIRECT($F$1&amp;$F636&amp;":"&amp;$F636),INDIRECT($F$1&amp;dbP!$D$2&amp;":"&amp;dbP!$D$2),"&gt;="&amp;AJ$6,INDIRECT($F$1&amp;dbP!$D$2&amp;":"&amp;dbP!$D$2),"&lt;="&amp;AJ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K636" s="1">
        <f ca="1">SUMIFS(INDIRECT($F$1&amp;$F636&amp;":"&amp;$F636),INDIRECT($F$1&amp;dbP!$D$2&amp;":"&amp;dbP!$D$2),"&gt;="&amp;AK$6,INDIRECT($F$1&amp;dbP!$D$2&amp;":"&amp;dbP!$D$2),"&lt;="&amp;AK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L636" s="1">
        <f ca="1">SUMIFS(INDIRECT($F$1&amp;$F636&amp;":"&amp;$F636),INDIRECT($F$1&amp;dbP!$D$2&amp;":"&amp;dbP!$D$2),"&gt;="&amp;AL$6,INDIRECT($F$1&amp;dbP!$D$2&amp;":"&amp;dbP!$D$2),"&lt;="&amp;AL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M636" s="1">
        <f ca="1">SUMIFS(INDIRECT($F$1&amp;$F636&amp;":"&amp;$F636),INDIRECT($F$1&amp;dbP!$D$2&amp;":"&amp;dbP!$D$2),"&gt;="&amp;AM$6,INDIRECT($F$1&amp;dbP!$D$2&amp;":"&amp;dbP!$D$2),"&lt;="&amp;AM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N636" s="1">
        <f ca="1">SUMIFS(INDIRECT($F$1&amp;$F636&amp;":"&amp;$F636),INDIRECT($F$1&amp;dbP!$D$2&amp;":"&amp;dbP!$D$2),"&gt;="&amp;AN$6,INDIRECT($F$1&amp;dbP!$D$2&amp;":"&amp;dbP!$D$2),"&lt;="&amp;AN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1807398.8778375415</v>
      </c>
      <c r="AO636" s="1">
        <f ca="1">SUMIFS(INDIRECT($F$1&amp;$F636&amp;":"&amp;$F636),INDIRECT($F$1&amp;dbP!$D$2&amp;":"&amp;dbP!$D$2),"&gt;="&amp;AO$6,INDIRECT($F$1&amp;dbP!$D$2&amp;":"&amp;dbP!$D$2),"&lt;="&amp;AO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P636" s="1">
        <f ca="1">SUMIFS(INDIRECT($F$1&amp;$F636&amp;":"&amp;$F636),INDIRECT($F$1&amp;dbP!$D$2&amp;":"&amp;dbP!$D$2),"&gt;="&amp;AP$6,INDIRECT($F$1&amp;dbP!$D$2&amp;":"&amp;dbP!$D$2),"&lt;="&amp;AP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Q636" s="1">
        <f ca="1">SUMIFS(INDIRECT($F$1&amp;$F636&amp;":"&amp;$F636),INDIRECT($F$1&amp;dbP!$D$2&amp;":"&amp;dbP!$D$2),"&gt;="&amp;AQ$6,INDIRECT($F$1&amp;dbP!$D$2&amp;":"&amp;dbP!$D$2),"&lt;="&amp;AQ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R636" s="1">
        <f ca="1">SUMIFS(INDIRECT($F$1&amp;$F636&amp;":"&amp;$F636),INDIRECT($F$1&amp;dbP!$D$2&amp;":"&amp;dbP!$D$2),"&gt;="&amp;AR$6,INDIRECT($F$1&amp;dbP!$D$2&amp;":"&amp;dbP!$D$2),"&lt;="&amp;AR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S636" s="1">
        <f ca="1">SUMIFS(INDIRECT($F$1&amp;$F636&amp;":"&amp;$F636),INDIRECT($F$1&amp;dbP!$D$2&amp;":"&amp;dbP!$D$2),"&gt;="&amp;AS$6,INDIRECT($F$1&amp;dbP!$D$2&amp;":"&amp;dbP!$D$2),"&lt;="&amp;AS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T636" s="1">
        <f ca="1">SUMIFS(INDIRECT($F$1&amp;$F636&amp;":"&amp;$F636),INDIRECT($F$1&amp;dbP!$D$2&amp;":"&amp;dbP!$D$2),"&gt;="&amp;AT$6,INDIRECT($F$1&amp;dbP!$D$2&amp;":"&amp;dbP!$D$2),"&lt;="&amp;AT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U636" s="1">
        <f ca="1">SUMIFS(INDIRECT($F$1&amp;$F636&amp;":"&amp;$F636),INDIRECT($F$1&amp;dbP!$D$2&amp;":"&amp;dbP!$D$2),"&gt;="&amp;AU$6,INDIRECT($F$1&amp;dbP!$D$2&amp;":"&amp;dbP!$D$2),"&lt;="&amp;AU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V636" s="1">
        <f ca="1">SUMIFS(INDIRECT($F$1&amp;$F636&amp;":"&amp;$F636),INDIRECT($F$1&amp;dbP!$D$2&amp;":"&amp;dbP!$D$2),"&gt;="&amp;AV$6,INDIRECT($F$1&amp;dbP!$D$2&amp;":"&amp;dbP!$D$2),"&lt;="&amp;A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W636" s="1">
        <f ca="1">SUMIFS(INDIRECT($F$1&amp;$F636&amp;":"&amp;$F636),INDIRECT($F$1&amp;dbP!$D$2&amp;":"&amp;dbP!$D$2),"&gt;="&amp;AW$6,INDIRECT($F$1&amp;dbP!$D$2&amp;":"&amp;dbP!$D$2),"&lt;="&amp;A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X636" s="1">
        <f ca="1">SUMIFS(INDIRECT($F$1&amp;$F636&amp;":"&amp;$F636),INDIRECT($F$1&amp;dbP!$D$2&amp;":"&amp;dbP!$D$2),"&gt;="&amp;AX$6,INDIRECT($F$1&amp;dbP!$D$2&amp;":"&amp;dbP!$D$2),"&lt;="&amp;A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Y636" s="1">
        <f ca="1">SUMIFS(INDIRECT($F$1&amp;$F636&amp;":"&amp;$F636),INDIRECT($F$1&amp;dbP!$D$2&amp;":"&amp;dbP!$D$2),"&gt;="&amp;AY$6,INDIRECT($F$1&amp;dbP!$D$2&amp;":"&amp;dbP!$D$2),"&lt;="&amp;A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Z636" s="1">
        <f ca="1">SUMIFS(INDIRECT($F$1&amp;$F636&amp;":"&amp;$F636),INDIRECT($F$1&amp;dbP!$D$2&amp;":"&amp;dbP!$D$2),"&gt;="&amp;AZ$6,INDIRECT($F$1&amp;dbP!$D$2&amp;":"&amp;dbP!$D$2),"&lt;="&amp;A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A636" s="1">
        <f ca="1">SUMIFS(INDIRECT($F$1&amp;$F636&amp;":"&amp;$F636),INDIRECT($F$1&amp;dbP!$D$2&amp;":"&amp;dbP!$D$2),"&gt;="&amp;BA$6,INDIRECT($F$1&amp;dbP!$D$2&amp;":"&amp;dbP!$D$2),"&lt;="&amp;B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B636" s="1">
        <f ca="1">SUMIFS(INDIRECT($F$1&amp;$F636&amp;":"&amp;$F636),INDIRECT($F$1&amp;dbP!$D$2&amp;":"&amp;dbP!$D$2),"&gt;="&amp;BB$6,INDIRECT($F$1&amp;dbP!$D$2&amp;":"&amp;dbP!$D$2),"&lt;="&amp;B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C636" s="1">
        <f ca="1">SUMIFS(INDIRECT($F$1&amp;$F636&amp;":"&amp;$F636),INDIRECT($F$1&amp;dbP!$D$2&amp;":"&amp;dbP!$D$2),"&gt;="&amp;BC$6,INDIRECT($F$1&amp;dbP!$D$2&amp;":"&amp;dbP!$D$2),"&lt;="&amp;B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D636" s="1">
        <f ca="1">SUMIFS(INDIRECT($F$1&amp;$F636&amp;":"&amp;$F636),INDIRECT($F$1&amp;dbP!$D$2&amp;":"&amp;dbP!$D$2),"&gt;="&amp;BD$6,INDIRECT($F$1&amp;dbP!$D$2&amp;":"&amp;dbP!$D$2),"&lt;="&amp;B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E636" s="1">
        <f ca="1">SUMIFS(INDIRECT($F$1&amp;$F636&amp;":"&amp;$F636),INDIRECT($F$1&amp;dbP!$D$2&amp;":"&amp;dbP!$D$2),"&gt;="&amp;BE$6,INDIRECT($F$1&amp;dbP!$D$2&amp;":"&amp;dbP!$D$2),"&lt;="&amp;B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</row>
    <row r="637" spans="1:57" x14ac:dyDescent="0.3">
      <c r="B637" s="1">
        <f>MAX(B$493:B636)+1</f>
        <v>148</v>
      </c>
      <c r="D637" s="1" t="str">
        <f ca="1">INDIRECT($B$1&amp;Items!AB$2&amp;$B637)</f>
        <v>PL(-)</v>
      </c>
      <c r="F637" s="1" t="str">
        <f ca="1">INDIRECT($B$1&amp;Items!X$2&amp;$B637)</f>
        <v>AA</v>
      </c>
      <c r="H637" s="13" t="str">
        <f ca="1">INDIRECT($B$1&amp;Items!U$2&amp;$B637)</f>
        <v>Амортизация</v>
      </c>
      <c r="I637" s="13" t="str">
        <f ca="1">IF(INDIRECT($B$1&amp;Items!V$2&amp;$B637)="",H637,INDIRECT($B$1&amp;Items!V$2&amp;$B637))</f>
        <v>Основные средства - тип - 1</v>
      </c>
      <c r="J637" s="1" t="str">
        <f ca="1">IF(INDIRECT($B$1&amp;Items!W$2&amp;$B637)="",IF(H637&lt;&gt;I637,"  "&amp;I637,I637),"    "&amp;INDIRECT($B$1&amp;Items!W$2&amp;$B637))</f>
        <v xml:space="preserve">    Основные средства - тип - 1</v>
      </c>
      <c r="S637" s="1">
        <f ca="1">SUM($U637:INDIRECT(ADDRESS(ROW(),SUMIFS($1:$1,$5:$5,MAX($5:$5)))))</f>
        <v>11457399.486458341</v>
      </c>
      <c r="V637" s="1">
        <f ca="1">SUMIFS(INDIRECT($F$1&amp;$F637&amp;":"&amp;$F637),INDIRECT($F$1&amp;dbP!$D$2&amp;":"&amp;dbP!$D$2),"&gt;="&amp;V$6,INDIRECT($F$1&amp;dbP!$D$2&amp;":"&amp;dbP!$D$2),"&lt;="&amp;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W637" s="1">
        <f ca="1">SUMIFS(INDIRECT($F$1&amp;$F637&amp;":"&amp;$F637),INDIRECT($F$1&amp;dbP!$D$2&amp;":"&amp;dbP!$D$2),"&gt;="&amp;W$6,INDIRECT($F$1&amp;dbP!$D$2&amp;":"&amp;dbP!$D$2),"&lt;="&amp;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X637" s="1">
        <f ca="1">SUMIFS(INDIRECT($F$1&amp;$F637&amp;":"&amp;$F637),INDIRECT($F$1&amp;dbP!$D$2&amp;":"&amp;dbP!$D$2),"&gt;="&amp;X$6,INDIRECT($F$1&amp;dbP!$D$2&amp;":"&amp;dbP!$D$2),"&lt;="&amp;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Y637" s="1">
        <f ca="1">SUMIFS(INDIRECT($F$1&amp;$F637&amp;":"&amp;$F637),INDIRECT($F$1&amp;dbP!$D$2&amp;":"&amp;dbP!$D$2),"&gt;="&amp;Y$6,INDIRECT($F$1&amp;dbP!$D$2&amp;":"&amp;dbP!$D$2),"&lt;="&amp;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Z637" s="1">
        <f ca="1">SUMIFS(INDIRECT($F$1&amp;$F637&amp;":"&amp;$F637),INDIRECT($F$1&amp;dbP!$D$2&amp;":"&amp;dbP!$D$2),"&gt;="&amp;Z$6,INDIRECT($F$1&amp;dbP!$D$2&amp;":"&amp;dbP!$D$2),"&lt;="&amp;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A637" s="1">
        <f ca="1">SUMIFS(INDIRECT($F$1&amp;$F637&amp;":"&amp;$F637),INDIRECT($F$1&amp;dbP!$D$2&amp;":"&amp;dbP!$D$2),"&gt;="&amp;AA$6,INDIRECT($F$1&amp;dbP!$D$2&amp;":"&amp;dbP!$D$2),"&lt;="&amp;A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B637" s="1">
        <f ca="1">SUMIFS(INDIRECT($F$1&amp;$F637&amp;":"&amp;$F637),INDIRECT($F$1&amp;dbP!$D$2&amp;":"&amp;dbP!$D$2),"&gt;="&amp;AB$6,INDIRECT($F$1&amp;dbP!$D$2&amp;":"&amp;dbP!$D$2),"&lt;="&amp;A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C637" s="1">
        <f ca="1">SUMIFS(INDIRECT($F$1&amp;$F637&amp;":"&amp;$F637),INDIRECT($F$1&amp;dbP!$D$2&amp;":"&amp;dbP!$D$2),"&gt;="&amp;AC$6,INDIRECT($F$1&amp;dbP!$D$2&amp;":"&amp;dbP!$D$2),"&lt;="&amp;A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D637" s="1">
        <f ca="1">SUMIFS(INDIRECT($F$1&amp;$F637&amp;":"&amp;$F637),INDIRECT($F$1&amp;dbP!$D$2&amp;":"&amp;dbP!$D$2),"&gt;="&amp;AD$6,INDIRECT($F$1&amp;dbP!$D$2&amp;":"&amp;dbP!$D$2),"&lt;="&amp;A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E637" s="1">
        <f ca="1">SUMIFS(INDIRECT($F$1&amp;$F637&amp;":"&amp;$F637),INDIRECT($F$1&amp;dbP!$D$2&amp;":"&amp;dbP!$D$2),"&gt;="&amp;AE$6,INDIRECT($F$1&amp;dbP!$D$2&amp;":"&amp;dbP!$D$2),"&lt;="&amp;A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F637" s="1">
        <f ca="1">SUMIFS(INDIRECT($F$1&amp;$F637&amp;":"&amp;$F637),INDIRECT($F$1&amp;dbP!$D$2&amp;":"&amp;dbP!$D$2),"&gt;="&amp;AF$6,INDIRECT($F$1&amp;dbP!$D$2&amp;":"&amp;dbP!$D$2),"&lt;="&amp;AF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G637" s="1">
        <f ca="1">SUMIFS(INDIRECT($F$1&amp;$F637&amp;":"&amp;$F637),INDIRECT($F$1&amp;dbP!$D$2&amp;":"&amp;dbP!$D$2),"&gt;="&amp;AG$6,INDIRECT($F$1&amp;dbP!$D$2&amp;":"&amp;dbP!$D$2),"&lt;="&amp;AG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H637" s="1">
        <f ca="1">SUMIFS(INDIRECT($F$1&amp;$F637&amp;":"&amp;$F637),INDIRECT($F$1&amp;dbP!$D$2&amp;":"&amp;dbP!$D$2),"&gt;="&amp;AH$6,INDIRECT($F$1&amp;dbP!$D$2&amp;":"&amp;dbP!$D$2),"&lt;="&amp;AH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I637" s="1">
        <f ca="1">SUMIFS(INDIRECT($F$1&amp;$F637&amp;":"&amp;$F637),INDIRECT($F$1&amp;dbP!$D$2&amp;":"&amp;dbP!$D$2),"&gt;="&amp;AI$6,INDIRECT($F$1&amp;dbP!$D$2&amp;":"&amp;dbP!$D$2),"&lt;="&amp;AI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J637" s="1">
        <f ca="1">SUMIFS(INDIRECT($F$1&amp;$F637&amp;":"&amp;$F637),INDIRECT($F$1&amp;dbP!$D$2&amp;":"&amp;dbP!$D$2),"&gt;="&amp;AJ$6,INDIRECT($F$1&amp;dbP!$D$2&amp;":"&amp;dbP!$D$2),"&lt;="&amp;AJ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K637" s="1">
        <f ca="1">SUMIFS(INDIRECT($F$1&amp;$F637&amp;":"&amp;$F637),INDIRECT($F$1&amp;dbP!$D$2&amp;":"&amp;dbP!$D$2),"&gt;="&amp;AK$6,INDIRECT($F$1&amp;dbP!$D$2&amp;":"&amp;dbP!$D$2),"&lt;="&amp;AK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L637" s="1">
        <f ca="1">SUMIFS(INDIRECT($F$1&amp;$F637&amp;":"&amp;$F637),INDIRECT($F$1&amp;dbP!$D$2&amp;":"&amp;dbP!$D$2),"&gt;="&amp;AL$6,INDIRECT($F$1&amp;dbP!$D$2&amp;":"&amp;dbP!$D$2),"&lt;="&amp;AL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M637" s="1">
        <f ca="1">SUMIFS(INDIRECT($F$1&amp;$F637&amp;":"&amp;$F637),INDIRECT($F$1&amp;dbP!$D$2&amp;":"&amp;dbP!$D$2),"&gt;="&amp;AM$6,INDIRECT($F$1&amp;dbP!$D$2&amp;":"&amp;dbP!$D$2),"&lt;="&amp;AM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N637" s="1">
        <f ca="1">SUMIFS(INDIRECT($F$1&amp;$F637&amp;":"&amp;$F637),INDIRECT($F$1&amp;dbP!$D$2&amp;":"&amp;dbP!$D$2),"&gt;="&amp;AN$6,INDIRECT($F$1&amp;dbP!$D$2&amp;":"&amp;dbP!$D$2),"&lt;="&amp;AN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654708.54208333336</v>
      </c>
      <c r="AO637" s="1">
        <f ca="1">SUMIFS(INDIRECT($F$1&amp;$F637&amp;":"&amp;$F637),INDIRECT($F$1&amp;dbP!$D$2&amp;":"&amp;dbP!$D$2),"&gt;="&amp;AO$6,INDIRECT($F$1&amp;dbP!$D$2&amp;":"&amp;dbP!$D$2),"&lt;="&amp;AO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P637" s="1">
        <f ca="1">SUMIFS(INDIRECT($F$1&amp;$F637&amp;":"&amp;$F637),INDIRECT($F$1&amp;dbP!$D$2&amp;":"&amp;dbP!$D$2),"&gt;="&amp;AP$6,INDIRECT($F$1&amp;dbP!$D$2&amp;":"&amp;dbP!$D$2),"&lt;="&amp;AP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Q637" s="1">
        <f ca="1">SUMIFS(INDIRECT($F$1&amp;$F637&amp;":"&amp;$F637),INDIRECT($F$1&amp;dbP!$D$2&amp;":"&amp;dbP!$D$2),"&gt;="&amp;AQ$6,INDIRECT($F$1&amp;dbP!$D$2&amp;":"&amp;dbP!$D$2),"&lt;="&amp;AQ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R637" s="1">
        <f ca="1">SUMIFS(INDIRECT($F$1&amp;$F637&amp;":"&amp;$F637),INDIRECT($F$1&amp;dbP!$D$2&amp;":"&amp;dbP!$D$2),"&gt;="&amp;AR$6,INDIRECT($F$1&amp;dbP!$D$2&amp;":"&amp;dbP!$D$2),"&lt;="&amp;AR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S637" s="1">
        <f ca="1">SUMIFS(INDIRECT($F$1&amp;$F637&amp;":"&amp;$F637),INDIRECT($F$1&amp;dbP!$D$2&amp;":"&amp;dbP!$D$2),"&gt;="&amp;AS$6,INDIRECT($F$1&amp;dbP!$D$2&amp;":"&amp;dbP!$D$2),"&lt;="&amp;AS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T637" s="1">
        <f ca="1">SUMIFS(INDIRECT($F$1&amp;$F637&amp;":"&amp;$F637),INDIRECT($F$1&amp;dbP!$D$2&amp;":"&amp;dbP!$D$2),"&gt;="&amp;AT$6,INDIRECT($F$1&amp;dbP!$D$2&amp;":"&amp;dbP!$D$2),"&lt;="&amp;AT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U637" s="1">
        <f ca="1">SUMIFS(INDIRECT($F$1&amp;$F637&amp;":"&amp;$F637),INDIRECT($F$1&amp;dbP!$D$2&amp;":"&amp;dbP!$D$2),"&gt;="&amp;AU$6,INDIRECT($F$1&amp;dbP!$D$2&amp;":"&amp;dbP!$D$2),"&lt;="&amp;AU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V637" s="1">
        <f ca="1">SUMIFS(INDIRECT($F$1&amp;$F637&amp;":"&amp;$F637),INDIRECT($F$1&amp;dbP!$D$2&amp;":"&amp;dbP!$D$2),"&gt;="&amp;AV$6,INDIRECT($F$1&amp;dbP!$D$2&amp;":"&amp;dbP!$D$2),"&lt;="&amp;A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W637" s="1">
        <f ca="1">SUMIFS(INDIRECT($F$1&amp;$F637&amp;":"&amp;$F637),INDIRECT($F$1&amp;dbP!$D$2&amp;":"&amp;dbP!$D$2),"&gt;="&amp;AW$6,INDIRECT($F$1&amp;dbP!$D$2&amp;":"&amp;dbP!$D$2),"&lt;="&amp;A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X637" s="1">
        <f ca="1">SUMIFS(INDIRECT($F$1&amp;$F637&amp;":"&amp;$F637),INDIRECT($F$1&amp;dbP!$D$2&amp;":"&amp;dbP!$D$2),"&gt;="&amp;AX$6,INDIRECT($F$1&amp;dbP!$D$2&amp;":"&amp;dbP!$D$2),"&lt;="&amp;A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Y637" s="1">
        <f ca="1">SUMIFS(INDIRECT($F$1&amp;$F637&amp;":"&amp;$F637),INDIRECT($F$1&amp;dbP!$D$2&amp;":"&amp;dbP!$D$2),"&gt;="&amp;AY$6,INDIRECT($F$1&amp;dbP!$D$2&amp;":"&amp;dbP!$D$2),"&lt;="&amp;A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Z637" s="1">
        <f ca="1">SUMIFS(INDIRECT($F$1&amp;$F637&amp;":"&amp;$F637),INDIRECT($F$1&amp;dbP!$D$2&amp;":"&amp;dbP!$D$2),"&gt;="&amp;AZ$6,INDIRECT($F$1&amp;dbP!$D$2&amp;":"&amp;dbP!$D$2),"&lt;="&amp;A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A637" s="1">
        <f ca="1">SUMIFS(INDIRECT($F$1&amp;$F637&amp;":"&amp;$F637),INDIRECT($F$1&amp;dbP!$D$2&amp;":"&amp;dbP!$D$2),"&gt;="&amp;BA$6,INDIRECT($F$1&amp;dbP!$D$2&amp;":"&amp;dbP!$D$2),"&lt;="&amp;B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B637" s="1">
        <f ca="1">SUMIFS(INDIRECT($F$1&amp;$F637&amp;":"&amp;$F637),INDIRECT($F$1&amp;dbP!$D$2&amp;":"&amp;dbP!$D$2),"&gt;="&amp;BB$6,INDIRECT($F$1&amp;dbP!$D$2&amp;":"&amp;dbP!$D$2),"&lt;="&amp;B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C637" s="1">
        <f ca="1">SUMIFS(INDIRECT($F$1&amp;$F637&amp;":"&amp;$F637),INDIRECT($F$1&amp;dbP!$D$2&amp;":"&amp;dbP!$D$2),"&gt;="&amp;BC$6,INDIRECT($F$1&amp;dbP!$D$2&amp;":"&amp;dbP!$D$2),"&lt;="&amp;B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D637" s="1">
        <f ca="1">SUMIFS(INDIRECT($F$1&amp;$F637&amp;":"&amp;$F637),INDIRECT($F$1&amp;dbP!$D$2&amp;":"&amp;dbP!$D$2),"&gt;="&amp;BD$6,INDIRECT($F$1&amp;dbP!$D$2&amp;":"&amp;dbP!$D$2),"&lt;="&amp;B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E637" s="1">
        <f ca="1">SUMIFS(INDIRECT($F$1&amp;$F637&amp;":"&amp;$F637),INDIRECT($F$1&amp;dbP!$D$2&amp;":"&amp;dbP!$D$2),"&gt;="&amp;BE$6,INDIRECT($F$1&amp;dbP!$D$2&amp;":"&amp;dbP!$D$2),"&lt;="&amp;B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</row>
    <row r="638" spans="1:57" x14ac:dyDescent="0.3">
      <c r="B638" s="1">
        <f>MAX(B$493:B637)+1</f>
        <v>149</v>
      </c>
      <c r="D638" s="1" t="str">
        <f ca="1">INDIRECT($B$1&amp;Items!AB$2&amp;$B638)</f>
        <v>PL(-)</v>
      </c>
      <c r="F638" s="1" t="str">
        <f ca="1">INDIRECT($B$1&amp;Items!X$2&amp;$B638)</f>
        <v>AA</v>
      </c>
      <c r="H638" s="13" t="str">
        <f ca="1">INDIRECT($B$1&amp;Items!U$2&amp;$B638)</f>
        <v>Амортизация</v>
      </c>
      <c r="I638" s="13" t="str">
        <f ca="1">IF(INDIRECT($B$1&amp;Items!V$2&amp;$B638)="",H638,INDIRECT($B$1&amp;Items!V$2&amp;$B638))</f>
        <v>Основные средства - тип - 2</v>
      </c>
      <c r="J638" s="1" t="str">
        <f ca="1">IF(INDIRECT($B$1&amp;Items!W$2&amp;$B638)="",IF(H638&lt;&gt;I638,"  "&amp;I638,I638),"    "&amp;INDIRECT($B$1&amp;Items!W$2&amp;$B638))</f>
        <v xml:space="preserve">    Основные средства - тип - 2</v>
      </c>
      <c r="S638" s="1">
        <f ca="1">SUM($U638:INDIRECT(ADDRESS(ROW(),SUMIFS($1:$1,$5:$5,MAX($5:$5)))))</f>
        <v>7091575.6190954829</v>
      </c>
      <c r="V638" s="1">
        <f ca="1">SUMIFS(INDIRECT($F$1&amp;$F638&amp;":"&amp;$F638),INDIRECT($F$1&amp;dbP!$D$2&amp;":"&amp;dbP!$D$2),"&gt;="&amp;V$6,INDIRECT($F$1&amp;dbP!$D$2&amp;":"&amp;dbP!$D$2),"&lt;="&amp;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W638" s="1">
        <f ca="1">SUMIFS(INDIRECT($F$1&amp;$F638&amp;":"&amp;$F638),INDIRECT($F$1&amp;dbP!$D$2&amp;":"&amp;dbP!$D$2),"&gt;="&amp;W$6,INDIRECT($F$1&amp;dbP!$D$2&amp;":"&amp;dbP!$D$2),"&lt;="&amp;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X638" s="1">
        <f ca="1">SUMIFS(INDIRECT($F$1&amp;$F638&amp;":"&amp;$F638),INDIRECT($F$1&amp;dbP!$D$2&amp;":"&amp;dbP!$D$2),"&gt;="&amp;X$6,INDIRECT($F$1&amp;dbP!$D$2&amp;":"&amp;dbP!$D$2),"&lt;="&amp;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Y638" s="1">
        <f ca="1">SUMIFS(INDIRECT($F$1&amp;$F638&amp;":"&amp;$F638),INDIRECT($F$1&amp;dbP!$D$2&amp;":"&amp;dbP!$D$2),"&gt;="&amp;Y$6,INDIRECT($F$1&amp;dbP!$D$2&amp;":"&amp;dbP!$D$2),"&lt;="&amp;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Z638" s="1">
        <f ca="1">SUMIFS(INDIRECT($F$1&amp;$F638&amp;":"&amp;$F638),INDIRECT($F$1&amp;dbP!$D$2&amp;":"&amp;dbP!$D$2),"&gt;="&amp;Z$6,INDIRECT($F$1&amp;dbP!$D$2&amp;":"&amp;dbP!$D$2),"&lt;="&amp;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A638" s="1">
        <f ca="1">SUMIFS(INDIRECT($F$1&amp;$F638&amp;":"&amp;$F638),INDIRECT($F$1&amp;dbP!$D$2&amp;":"&amp;dbP!$D$2),"&gt;="&amp;AA$6,INDIRECT($F$1&amp;dbP!$D$2&amp;":"&amp;dbP!$D$2),"&lt;="&amp;A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B638" s="1">
        <f ca="1">SUMIFS(INDIRECT($F$1&amp;$F638&amp;":"&amp;$F638),INDIRECT($F$1&amp;dbP!$D$2&amp;":"&amp;dbP!$D$2),"&gt;="&amp;AB$6,INDIRECT($F$1&amp;dbP!$D$2&amp;":"&amp;dbP!$D$2),"&lt;="&amp;A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C638" s="1">
        <f ca="1">SUMIFS(INDIRECT($F$1&amp;$F638&amp;":"&amp;$F638),INDIRECT($F$1&amp;dbP!$D$2&amp;":"&amp;dbP!$D$2),"&gt;="&amp;AC$6,INDIRECT($F$1&amp;dbP!$D$2&amp;":"&amp;dbP!$D$2),"&lt;="&amp;A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D638" s="1">
        <f ca="1">SUMIFS(INDIRECT($F$1&amp;$F638&amp;":"&amp;$F638),INDIRECT($F$1&amp;dbP!$D$2&amp;":"&amp;dbP!$D$2),"&gt;="&amp;AD$6,INDIRECT($F$1&amp;dbP!$D$2&amp;":"&amp;dbP!$D$2),"&lt;="&amp;A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E638" s="1">
        <f ca="1">SUMIFS(INDIRECT($F$1&amp;$F638&amp;":"&amp;$F638),INDIRECT($F$1&amp;dbP!$D$2&amp;":"&amp;dbP!$D$2),"&gt;="&amp;AE$6,INDIRECT($F$1&amp;dbP!$D$2&amp;":"&amp;dbP!$D$2),"&lt;="&amp;A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F638" s="1">
        <f ca="1">SUMIFS(INDIRECT($F$1&amp;$F638&amp;":"&amp;$F638),INDIRECT($F$1&amp;dbP!$D$2&amp;":"&amp;dbP!$D$2),"&gt;="&amp;AF$6,INDIRECT($F$1&amp;dbP!$D$2&amp;":"&amp;dbP!$D$2),"&lt;="&amp;AF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G638" s="1">
        <f ca="1">SUMIFS(INDIRECT($F$1&amp;$F638&amp;":"&amp;$F638),INDIRECT($F$1&amp;dbP!$D$2&amp;":"&amp;dbP!$D$2),"&gt;="&amp;AG$6,INDIRECT($F$1&amp;dbP!$D$2&amp;":"&amp;dbP!$D$2),"&lt;="&amp;AG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H638" s="1">
        <f ca="1">SUMIFS(INDIRECT($F$1&amp;$F638&amp;":"&amp;$F638),INDIRECT($F$1&amp;dbP!$D$2&amp;":"&amp;dbP!$D$2),"&gt;="&amp;AH$6,INDIRECT($F$1&amp;dbP!$D$2&amp;":"&amp;dbP!$D$2),"&lt;="&amp;AH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I638" s="1">
        <f ca="1">SUMIFS(INDIRECT($F$1&amp;$F638&amp;":"&amp;$F638),INDIRECT($F$1&amp;dbP!$D$2&amp;":"&amp;dbP!$D$2),"&gt;="&amp;AI$6,INDIRECT($F$1&amp;dbP!$D$2&amp;":"&amp;dbP!$D$2),"&lt;="&amp;AI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J638" s="1">
        <f ca="1">SUMIFS(INDIRECT($F$1&amp;$F638&amp;":"&amp;$F638),INDIRECT($F$1&amp;dbP!$D$2&amp;":"&amp;dbP!$D$2),"&gt;="&amp;AJ$6,INDIRECT($F$1&amp;dbP!$D$2&amp;":"&amp;dbP!$D$2),"&lt;="&amp;AJ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K638" s="1">
        <f ca="1">SUMIFS(INDIRECT($F$1&amp;$F638&amp;":"&amp;$F638),INDIRECT($F$1&amp;dbP!$D$2&amp;":"&amp;dbP!$D$2),"&gt;="&amp;AK$6,INDIRECT($F$1&amp;dbP!$D$2&amp;":"&amp;dbP!$D$2),"&lt;="&amp;AK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L638" s="1">
        <f ca="1">SUMIFS(INDIRECT($F$1&amp;$F638&amp;":"&amp;$F638),INDIRECT($F$1&amp;dbP!$D$2&amp;":"&amp;dbP!$D$2),"&gt;="&amp;AL$6,INDIRECT($F$1&amp;dbP!$D$2&amp;":"&amp;dbP!$D$2),"&lt;="&amp;AL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M638" s="1">
        <f ca="1">SUMIFS(INDIRECT($F$1&amp;$F638&amp;":"&amp;$F638),INDIRECT($F$1&amp;dbP!$D$2&amp;":"&amp;dbP!$D$2),"&gt;="&amp;AM$6,INDIRECT($F$1&amp;dbP!$D$2&amp;":"&amp;dbP!$D$2),"&lt;="&amp;AM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N638" s="1">
        <f ca="1">SUMIFS(INDIRECT($F$1&amp;$F638&amp;":"&amp;$F638),INDIRECT($F$1&amp;dbP!$D$2&amp;":"&amp;dbP!$D$2),"&gt;="&amp;AN$6,INDIRECT($F$1&amp;dbP!$D$2&amp;":"&amp;dbP!$D$2),"&lt;="&amp;AN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405232.89251974167</v>
      </c>
      <c r="AO638" s="1">
        <f ca="1">SUMIFS(INDIRECT($F$1&amp;$F638&amp;":"&amp;$F638),INDIRECT($F$1&amp;dbP!$D$2&amp;":"&amp;dbP!$D$2),"&gt;="&amp;AO$6,INDIRECT($F$1&amp;dbP!$D$2&amp;":"&amp;dbP!$D$2),"&lt;="&amp;AO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P638" s="1">
        <f ca="1">SUMIFS(INDIRECT($F$1&amp;$F638&amp;":"&amp;$F638),INDIRECT($F$1&amp;dbP!$D$2&amp;":"&amp;dbP!$D$2),"&gt;="&amp;AP$6,INDIRECT($F$1&amp;dbP!$D$2&amp;":"&amp;dbP!$D$2),"&lt;="&amp;AP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Q638" s="1">
        <f ca="1">SUMIFS(INDIRECT($F$1&amp;$F638&amp;":"&amp;$F638),INDIRECT($F$1&amp;dbP!$D$2&amp;":"&amp;dbP!$D$2),"&gt;="&amp;AQ$6,INDIRECT($F$1&amp;dbP!$D$2&amp;":"&amp;dbP!$D$2),"&lt;="&amp;AQ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R638" s="1">
        <f ca="1">SUMIFS(INDIRECT($F$1&amp;$F638&amp;":"&amp;$F638),INDIRECT($F$1&amp;dbP!$D$2&amp;":"&amp;dbP!$D$2),"&gt;="&amp;AR$6,INDIRECT($F$1&amp;dbP!$D$2&amp;":"&amp;dbP!$D$2),"&lt;="&amp;AR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S638" s="1">
        <f ca="1">SUMIFS(INDIRECT($F$1&amp;$F638&amp;":"&amp;$F638),INDIRECT($F$1&amp;dbP!$D$2&amp;":"&amp;dbP!$D$2),"&gt;="&amp;AS$6,INDIRECT($F$1&amp;dbP!$D$2&amp;":"&amp;dbP!$D$2),"&lt;="&amp;AS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T638" s="1">
        <f ca="1">SUMIFS(INDIRECT($F$1&amp;$F638&amp;":"&amp;$F638),INDIRECT($F$1&amp;dbP!$D$2&amp;":"&amp;dbP!$D$2),"&gt;="&amp;AT$6,INDIRECT($F$1&amp;dbP!$D$2&amp;":"&amp;dbP!$D$2),"&lt;="&amp;AT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U638" s="1">
        <f ca="1">SUMIFS(INDIRECT($F$1&amp;$F638&amp;":"&amp;$F638),INDIRECT($F$1&amp;dbP!$D$2&amp;":"&amp;dbP!$D$2),"&gt;="&amp;AU$6,INDIRECT($F$1&amp;dbP!$D$2&amp;":"&amp;dbP!$D$2),"&lt;="&amp;AU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V638" s="1">
        <f ca="1">SUMIFS(INDIRECT($F$1&amp;$F638&amp;":"&amp;$F638),INDIRECT($F$1&amp;dbP!$D$2&amp;":"&amp;dbP!$D$2),"&gt;="&amp;AV$6,INDIRECT($F$1&amp;dbP!$D$2&amp;":"&amp;dbP!$D$2),"&lt;="&amp;A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W638" s="1">
        <f ca="1">SUMIFS(INDIRECT($F$1&amp;$F638&amp;":"&amp;$F638),INDIRECT($F$1&amp;dbP!$D$2&amp;":"&amp;dbP!$D$2),"&gt;="&amp;AW$6,INDIRECT($F$1&amp;dbP!$D$2&amp;":"&amp;dbP!$D$2),"&lt;="&amp;A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X638" s="1">
        <f ca="1">SUMIFS(INDIRECT($F$1&amp;$F638&amp;":"&amp;$F638),INDIRECT($F$1&amp;dbP!$D$2&amp;":"&amp;dbP!$D$2),"&gt;="&amp;AX$6,INDIRECT($F$1&amp;dbP!$D$2&amp;":"&amp;dbP!$D$2),"&lt;="&amp;A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Y638" s="1">
        <f ca="1">SUMIFS(INDIRECT($F$1&amp;$F638&amp;":"&amp;$F638),INDIRECT($F$1&amp;dbP!$D$2&amp;":"&amp;dbP!$D$2),"&gt;="&amp;AY$6,INDIRECT($F$1&amp;dbP!$D$2&amp;":"&amp;dbP!$D$2),"&lt;="&amp;A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Z638" s="1">
        <f ca="1">SUMIFS(INDIRECT($F$1&amp;$F638&amp;":"&amp;$F638),INDIRECT($F$1&amp;dbP!$D$2&amp;":"&amp;dbP!$D$2),"&gt;="&amp;AZ$6,INDIRECT($F$1&amp;dbP!$D$2&amp;":"&amp;dbP!$D$2),"&lt;="&amp;A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A638" s="1">
        <f ca="1">SUMIFS(INDIRECT($F$1&amp;$F638&amp;":"&amp;$F638),INDIRECT($F$1&amp;dbP!$D$2&amp;":"&amp;dbP!$D$2),"&gt;="&amp;BA$6,INDIRECT($F$1&amp;dbP!$D$2&amp;":"&amp;dbP!$D$2),"&lt;="&amp;B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B638" s="1">
        <f ca="1">SUMIFS(INDIRECT($F$1&amp;$F638&amp;":"&amp;$F638),INDIRECT($F$1&amp;dbP!$D$2&amp;":"&amp;dbP!$D$2),"&gt;="&amp;BB$6,INDIRECT($F$1&amp;dbP!$D$2&amp;":"&amp;dbP!$D$2),"&lt;="&amp;B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C638" s="1">
        <f ca="1">SUMIFS(INDIRECT($F$1&amp;$F638&amp;":"&amp;$F638),INDIRECT($F$1&amp;dbP!$D$2&amp;":"&amp;dbP!$D$2),"&gt;="&amp;BC$6,INDIRECT($F$1&amp;dbP!$D$2&amp;":"&amp;dbP!$D$2),"&lt;="&amp;B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D638" s="1">
        <f ca="1">SUMIFS(INDIRECT($F$1&amp;$F638&amp;":"&amp;$F638),INDIRECT($F$1&amp;dbP!$D$2&amp;":"&amp;dbP!$D$2),"&gt;="&amp;BD$6,INDIRECT($F$1&amp;dbP!$D$2&amp;":"&amp;dbP!$D$2),"&lt;="&amp;B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E638" s="1">
        <f ca="1">SUMIFS(INDIRECT($F$1&amp;$F638&amp;":"&amp;$F638),INDIRECT($F$1&amp;dbP!$D$2&amp;":"&amp;dbP!$D$2),"&gt;="&amp;BE$6,INDIRECT($F$1&amp;dbP!$D$2&amp;":"&amp;dbP!$D$2),"&lt;="&amp;B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</row>
    <row r="639" spans="1:57" x14ac:dyDescent="0.3">
      <c r="B639" s="1">
        <f>MAX(B$493:B638)+1</f>
        <v>150</v>
      </c>
      <c r="D639" s="1" t="str">
        <f ca="1">INDIRECT($B$1&amp;Items!AB$2&amp;$B639)</f>
        <v>PL(-)</v>
      </c>
      <c r="F639" s="1" t="str">
        <f ca="1">INDIRECT($B$1&amp;Items!X$2&amp;$B639)</f>
        <v>AA</v>
      </c>
      <c r="H639" s="13" t="str">
        <f ca="1">INDIRECT($B$1&amp;Items!U$2&amp;$B639)</f>
        <v>Амортизация</v>
      </c>
      <c r="I639" s="13" t="str">
        <f ca="1">IF(INDIRECT($B$1&amp;Items!V$2&amp;$B639)="",H639,INDIRECT($B$1&amp;Items!V$2&amp;$B639))</f>
        <v>Основные средства - тип - 3</v>
      </c>
      <c r="J639" s="1" t="str">
        <f ca="1">IF(INDIRECT($B$1&amp;Items!W$2&amp;$B639)="",IF(H639&lt;&gt;I639,"  "&amp;I639,I639),"    "&amp;INDIRECT($B$1&amp;Items!W$2&amp;$B639))</f>
        <v xml:space="preserve">    Основные средства - тип - 3</v>
      </c>
      <c r="S639" s="1">
        <f ca="1">SUM($U639:INDIRECT(ADDRESS(ROW(),SUMIFS($1:$1,$5:$5,MAX($5:$5)))))</f>
        <v>13080505.256603157</v>
      </c>
      <c r="V639" s="1">
        <f ca="1">SUMIFS(INDIRECT($F$1&amp;$F639&amp;":"&amp;$F639),INDIRECT($F$1&amp;dbP!$D$2&amp;":"&amp;dbP!$D$2),"&gt;="&amp;V$6,INDIRECT($F$1&amp;dbP!$D$2&amp;":"&amp;dbP!$D$2),"&lt;="&amp;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W639" s="1">
        <f ca="1">SUMIFS(INDIRECT($F$1&amp;$F639&amp;":"&amp;$F639),INDIRECT($F$1&amp;dbP!$D$2&amp;":"&amp;dbP!$D$2),"&gt;="&amp;W$6,INDIRECT($F$1&amp;dbP!$D$2&amp;":"&amp;dbP!$D$2),"&lt;="&amp;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X639" s="1">
        <f ca="1">SUMIFS(INDIRECT($F$1&amp;$F639&amp;":"&amp;$F639),INDIRECT($F$1&amp;dbP!$D$2&amp;":"&amp;dbP!$D$2),"&gt;="&amp;X$6,INDIRECT($F$1&amp;dbP!$D$2&amp;":"&amp;dbP!$D$2),"&lt;="&amp;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Y639" s="1">
        <f ca="1">SUMIFS(INDIRECT($F$1&amp;$F639&amp;":"&amp;$F639),INDIRECT($F$1&amp;dbP!$D$2&amp;":"&amp;dbP!$D$2),"&gt;="&amp;Y$6,INDIRECT($F$1&amp;dbP!$D$2&amp;":"&amp;dbP!$D$2),"&lt;="&amp;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Z639" s="1">
        <f ca="1">SUMIFS(INDIRECT($F$1&amp;$F639&amp;":"&amp;$F639),INDIRECT($F$1&amp;dbP!$D$2&amp;":"&amp;dbP!$D$2),"&gt;="&amp;Z$6,INDIRECT($F$1&amp;dbP!$D$2&amp;":"&amp;dbP!$D$2),"&lt;="&amp;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A639" s="1">
        <f ca="1">SUMIFS(INDIRECT($F$1&amp;$F639&amp;":"&amp;$F639),INDIRECT($F$1&amp;dbP!$D$2&amp;":"&amp;dbP!$D$2),"&gt;="&amp;AA$6,INDIRECT($F$1&amp;dbP!$D$2&amp;":"&amp;dbP!$D$2),"&lt;="&amp;A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B639" s="1">
        <f ca="1">SUMIFS(INDIRECT($F$1&amp;$F639&amp;":"&amp;$F639),INDIRECT($F$1&amp;dbP!$D$2&amp;":"&amp;dbP!$D$2),"&gt;="&amp;AB$6,INDIRECT($F$1&amp;dbP!$D$2&amp;":"&amp;dbP!$D$2),"&lt;="&amp;A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C639" s="1">
        <f ca="1">SUMIFS(INDIRECT($F$1&amp;$F639&amp;":"&amp;$F639),INDIRECT($F$1&amp;dbP!$D$2&amp;":"&amp;dbP!$D$2),"&gt;="&amp;AC$6,INDIRECT($F$1&amp;dbP!$D$2&amp;":"&amp;dbP!$D$2),"&lt;="&amp;A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D639" s="1">
        <f ca="1">SUMIFS(INDIRECT($F$1&amp;$F639&amp;":"&amp;$F639),INDIRECT($F$1&amp;dbP!$D$2&amp;":"&amp;dbP!$D$2),"&gt;="&amp;AD$6,INDIRECT($F$1&amp;dbP!$D$2&amp;":"&amp;dbP!$D$2),"&lt;="&amp;A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E639" s="1">
        <f ca="1">SUMIFS(INDIRECT($F$1&amp;$F639&amp;":"&amp;$F639),INDIRECT($F$1&amp;dbP!$D$2&amp;":"&amp;dbP!$D$2),"&gt;="&amp;AE$6,INDIRECT($F$1&amp;dbP!$D$2&amp;":"&amp;dbP!$D$2),"&lt;="&amp;A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F639" s="1">
        <f ca="1">SUMIFS(INDIRECT($F$1&amp;$F639&amp;":"&amp;$F639),INDIRECT($F$1&amp;dbP!$D$2&amp;":"&amp;dbP!$D$2),"&gt;="&amp;AF$6,INDIRECT($F$1&amp;dbP!$D$2&amp;":"&amp;dbP!$D$2),"&lt;="&amp;AF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G639" s="1">
        <f ca="1">SUMIFS(INDIRECT($F$1&amp;$F639&amp;":"&amp;$F639),INDIRECT($F$1&amp;dbP!$D$2&amp;":"&amp;dbP!$D$2),"&gt;="&amp;AG$6,INDIRECT($F$1&amp;dbP!$D$2&amp;":"&amp;dbP!$D$2),"&lt;="&amp;AG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H639" s="1">
        <f ca="1">SUMIFS(INDIRECT($F$1&amp;$F639&amp;":"&amp;$F639),INDIRECT($F$1&amp;dbP!$D$2&amp;":"&amp;dbP!$D$2),"&gt;="&amp;AH$6,INDIRECT($F$1&amp;dbP!$D$2&amp;":"&amp;dbP!$D$2),"&lt;="&amp;AH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I639" s="1">
        <f ca="1">SUMIFS(INDIRECT($F$1&amp;$F639&amp;":"&amp;$F639),INDIRECT($F$1&amp;dbP!$D$2&amp;":"&amp;dbP!$D$2),"&gt;="&amp;AI$6,INDIRECT($F$1&amp;dbP!$D$2&amp;":"&amp;dbP!$D$2),"&lt;="&amp;AI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J639" s="1">
        <f ca="1">SUMIFS(INDIRECT($F$1&amp;$F639&amp;":"&amp;$F639),INDIRECT($F$1&amp;dbP!$D$2&amp;":"&amp;dbP!$D$2),"&gt;="&amp;AJ$6,INDIRECT($F$1&amp;dbP!$D$2&amp;":"&amp;dbP!$D$2),"&lt;="&amp;AJ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K639" s="1">
        <f ca="1">SUMIFS(INDIRECT($F$1&amp;$F639&amp;":"&amp;$F639),INDIRECT($F$1&amp;dbP!$D$2&amp;":"&amp;dbP!$D$2),"&gt;="&amp;AK$6,INDIRECT($F$1&amp;dbP!$D$2&amp;":"&amp;dbP!$D$2),"&lt;="&amp;AK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L639" s="1">
        <f ca="1">SUMIFS(INDIRECT($F$1&amp;$F639&amp;":"&amp;$F639),INDIRECT($F$1&amp;dbP!$D$2&amp;":"&amp;dbP!$D$2),"&gt;="&amp;AL$6,INDIRECT($F$1&amp;dbP!$D$2&amp;":"&amp;dbP!$D$2),"&lt;="&amp;AL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M639" s="1">
        <f ca="1">SUMIFS(INDIRECT($F$1&amp;$F639&amp;":"&amp;$F639),INDIRECT($F$1&amp;dbP!$D$2&amp;":"&amp;dbP!$D$2),"&gt;="&amp;AM$6,INDIRECT($F$1&amp;dbP!$D$2&amp;":"&amp;dbP!$D$2),"&lt;="&amp;AM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N639" s="1">
        <f ca="1">SUMIFS(INDIRECT($F$1&amp;$F639&amp;":"&amp;$F639),INDIRECT($F$1&amp;dbP!$D$2&amp;":"&amp;dbP!$D$2),"&gt;="&amp;AN$6,INDIRECT($F$1&amp;dbP!$D$2&amp;":"&amp;dbP!$D$2),"&lt;="&amp;AN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747457.44323446648</v>
      </c>
      <c r="AO639" s="1">
        <f ca="1">SUMIFS(INDIRECT($F$1&amp;$F639&amp;":"&amp;$F639),INDIRECT($F$1&amp;dbP!$D$2&amp;":"&amp;dbP!$D$2),"&gt;="&amp;AO$6,INDIRECT($F$1&amp;dbP!$D$2&amp;":"&amp;dbP!$D$2),"&lt;="&amp;AO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P639" s="1">
        <f ca="1">SUMIFS(INDIRECT($F$1&amp;$F639&amp;":"&amp;$F639),INDIRECT($F$1&amp;dbP!$D$2&amp;":"&amp;dbP!$D$2),"&gt;="&amp;AP$6,INDIRECT($F$1&amp;dbP!$D$2&amp;":"&amp;dbP!$D$2),"&lt;="&amp;AP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Q639" s="1">
        <f ca="1">SUMIFS(INDIRECT($F$1&amp;$F639&amp;":"&amp;$F639),INDIRECT($F$1&amp;dbP!$D$2&amp;":"&amp;dbP!$D$2),"&gt;="&amp;AQ$6,INDIRECT($F$1&amp;dbP!$D$2&amp;":"&amp;dbP!$D$2),"&lt;="&amp;AQ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R639" s="1">
        <f ca="1">SUMIFS(INDIRECT($F$1&amp;$F639&amp;":"&amp;$F639),INDIRECT($F$1&amp;dbP!$D$2&amp;":"&amp;dbP!$D$2),"&gt;="&amp;AR$6,INDIRECT($F$1&amp;dbP!$D$2&amp;":"&amp;dbP!$D$2),"&lt;="&amp;AR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S639" s="1">
        <f ca="1">SUMIFS(INDIRECT($F$1&amp;$F639&amp;":"&amp;$F639),INDIRECT($F$1&amp;dbP!$D$2&amp;":"&amp;dbP!$D$2),"&gt;="&amp;AS$6,INDIRECT($F$1&amp;dbP!$D$2&amp;":"&amp;dbP!$D$2),"&lt;="&amp;AS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T639" s="1">
        <f ca="1">SUMIFS(INDIRECT($F$1&amp;$F639&amp;":"&amp;$F639),INDIRECT($F$1&amp;dbP!$D$2&amp;":"&amp;dbP!$D$2),"&gt;="&amp;AT$6,INDIRECT($F$1&amp;dbP!$D$2&amp;":"&amp;dbP!$D$2),"&lt;="&amp;AT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U639" s="1">
        <f ca="1">SUMIFS(INDIRECT($F$1&amp;$F639&amp;":"&amp;$F639),INDIRECT($F$1&amp;dbP!$D$2&amp;":"&amp;dbP!$D$2),"&gt;="&amp;AU$6,INDIRECT($F$1&amp;dbP!$D$2&amp;":"&amp;dbP!$D$2),"&lt;="&amp;AU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V639" s="1">
        <f ca="1">SUMIFS(INDIRECT($F$1&amp;$F639&amp;":"&amp;$F639),INDIRECT($F$1&amp;dbP!$D$2&amp;":"&amp;dbP!$D$2),"&gt;="&amp;AV$6,INDIRECT($F$1&amp;dbP!$D$2&amp;":"&amp;dbP!$D$2),"&lt;="&amp;A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W639" s="1">
        <f ca="1">SUMIFS(INDIRECT($F$1&amp;$F639&amp;":"&amp;$F639),INDIRECT($F$1&amp;dbP!$D$2&amp;":"&amp;dbP!$D$2),"&gt;="&amp;AW$6,INDIRECT($F$1&amp;dbP!$D$2&amp;":"&amp;dbP!$D$2),"&lt;="&amp;A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X639" s="1">
        <f ca="1">SUMIFS(INDIRECT($F$1&amp;$F639&amp;":"&amp;$F639),INDIRECT($F$1&amp;dbP!$D$2&amp;":"&amp;dbP!$D$2),"&gt;="&amp;AX$6,INDIRECT($F$1&amp;dbP!$D$2&amp;":"&amp;dbP!$D$2),"&lt;="&amp;A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Y639" s="1">
        <f ca="1">SUMIFS(INDIRECT($F$1&amp;$F639&amp;":"&amp;$F639),INDIRECT($F$1&amp;dbP!$D$2&amp;":"&amp;dbP!$D$2),"&gt;="&amp;AY$6,INDIRECT($F$1&amp;dbP!$D$2&amp;":"&amp;dbP!$D$2),"&lt;="&amp;A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Z639" s="1">
        <f ca="1">SUMIFS(INDIRECT($F$1&amp;$F639&amp;":"&amp;$F639),INDIRECT($F$1&amp;dbP!$D$2&amp;":"&amp;dbP!$D$2),"&gt;="&amp;AZ$6,INDIRECT($F$1&amp;dbP!$D$2&amp;":"&amp;dbP!$D$2),"&lt;="&amp;A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A639" s="1">
        <f ca="1">SUMIFS(INDIRECT($F$1&amp;$F639&amp;":"&amp;$F639),INDIRECT($F$1&amp;dbP!$D$2&amp;":"&amp;dbP!$D$2),"&gt;="&amp;BA$6,INDIRECT($F$1&amp;dbP!$D$2&amp;":"&amp;dbP!$D$2),"&lt;="&amp;B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B639" s="1">
        <f ca="1">SUMIFS(INDIRECT($F$1&amp;$F639&amp;":"&amp;$F639),INDIRECT($F$1&amp;dbP!$D$2&amp;":"&amp;dbP!$D$2),"&gt;="&amp;BB$6,INDIRECT($F$1&amp;dbP!$D$2&amp;":"&amp;dbP!$D$2),"&lt;="&amp;B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C639" s="1">
        <f ca="1">SUMIFS(INDIRECT($F$1&amp;$F639&amp;":"&amp;$F639),INDIRECT($F$1&amp;dbP!$D$2&amp;":"&amp;dbP!$D$2),"&gt;="&amp;BC$6,INDIRECT($F$1&amp;dbP!$D$2&amp;":"&amp;dbP!$D$2),"&lt;="&amp;B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D639" s="1">
        <f ca="1">SUMIFS(INDIRECT($F$1&amp;$F639&amp;":"&amp;$F639),INDIRECT($F$1&amp;dbP!$D$2&amp;":"&amp;dbP!$D$2),"&gt;="&amp;BD$6,INDIRECT($F$1&amp;dbP!$D$2&amp;":"&amp;dbP!$D$2),"&lt;="&amp;B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E639" s="1">
        <f ca="1">SUMIFS(INDIRECT($F$1&amp;$F639&amp;":"&amp;$F639),INDIRECT($F$1&amp;dbP!$D$2&amp;":"&amp;dbP!$D$2),"&gt;="&amp;BE$6,INDIRECT($F$1&amp;dbP!$D$2&amp;":"&amp;dbP!$D$2),"&lt;="&amp;B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</row>
    <row r="640" spans="1:57" ht="4.9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3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</row>
    <row r="641" spans="1:57" x14ac:dyDescent="0.3">
      <c r="B641" s="1">
        <f>MAX(B$493:B640)+1</f>
        <v>151</v>
      </c>
      <c r="D641" s="1" t="str">
        <f ca="1">INDIRECT($B$1&amp;Items!AB$2&amp;$B641)</f>
        <v>PL</v>
      </c>
      <c r="F641" s="1">
        <f ca="1">INDIRECT($B$1&amp;Items!X$2&amp;$B641)</f>
        <v>0</v>
      </c>
      <c r="H641" s="13" t="str">
        <f ca="1">INDIRECT($B$1&amp;Items!U$2&amp;$B641)</f>
        <v>Прибыль по основной деятельности (EBIT)</v>
      </c>
      <c r="I641" s="13" t="str">
        <f ca="1">IF(INDIRECT($B$1&amp;Items!V$2&amp;$B641)="",H641,INDIRECT($B$1&amp;Items!V$2&amp;$B641))</f>
        <v>Прибыль по основной деятельности (EBIT)</v>
      </c>
      <c r="J641" s="1" t="str">
        <f ca="1">IF(INDIRECT($B$1&amp;Items!W$2&amp;$B641)="",IF(H641&lt;&gt;I641,"  "&amp;I641,I641),"    "&amp;INDIRECT($B$1&amp;Items!W$2&amp;$B641))</f>
        <v>Прибыль по основной деятельности (EBIT)</v>
      </c>
      <c r="S641" s="1">
        <f ca="1">SUM($U641:INDIRECT(ADDRESS(ROW(),SUMIFS($1:$1,$5:$5,MAX($5:$5)))))</f>
        <v>45822350.086937323</v>
      </c>
      <c r="V641" s="1">
        <f ca="1">SUMIFS(V$492:V640,$D$492:$D640,Items!$AB$11)-SUMIFS(V$492:V640,$D$492:$D640,Items!$AB$19)</f>
        <v>-897559.73396002001</v>
      </c>
      <c r="W641" s="1">
        <f ca="1">SUMIFS(W$492:W640,$D$492:$D640,Items!$AB$11)-SUMIFS(W$492:W640,$D$492:$D640,Items!$AB$19)</f>
        <v>-1593672.1170041445</v>
      </c>
      <c r="X641" s="1">
        <f ca="1">SUMIFS(X$492:X640,$D$492:$D640,Items!$AB$11)-SUMIFS(X$492:X640,$D$492:$D640,Items!$AB$19)</f>
        <v>-2622037.0779593708</v>
      </c>
      <c r="Y641" s="1">
        <f ca="1">SUMIFS(Y$492:Y640,$D$492:$D640,Items!$AB$11)-SUMIFS(Y$492:Y640,$D$492:$D640,Items!$AB$19)</f>
        <v>-2438155.5413782611</v>
      </c>
      <c r="Z641" s="1">
        <f ca="1">SUMIFS(Z$492:Z640,$D$492:$D640,Items!$AB$11)-SUMIFS(Z$492:Z640,$D$492:$D640,Items!$AB$19)</f>
        <v>9833386.1075676046</v>
      </c>
      <c r="AA641" s="1">
        <f ca="1">SUMIFS(AA$492:AA640,$D$492:$D640,Items!$AB$11)-SUMIFS(AA$492:AA640,$D$492:$D640,Items!$AB$19)</f>
        <v>26862956.49461937</v>
      </c>
      <c r="AB641" s="1">
        <f ca="1">SUMIFS(AB$492:AB640,$D$492:$D640,Items!$AB$11)-SUMIFS(AB$492:AB640,$D$492:$D640,Items!$AB$19)</f>
        <v>12868415.122615229</v>
      </c>
      <c r="AC641" s="1">
        <f ca="1">SUMIFS(AC$492:AC640,$D$492:$D640,Items!$AB$11)-SUMIFS(AC$492:AC640,$D$492:$D640,Items!$AB$19)</f>
        <v>17096300.561081231</v>
      </c>
      <c r="AD641" s="1">
        <f ca="1">SUMIFS(AD$492:AD640,$D$492:$D640,Items!$AB$11)-SUMIFS(AD$492:AD640,$D$492:$D640,Items!$AB$19)</f>
        <v>12016300.561081229</v>
      </c>
      <c r="AE641" s="1">
        <f ca="1">SUMIFS(AE$492:AE640,$D$492:$D640,Items!$AB$11)-SUMIFS(AE$492:AE640,$D$492:$D640,Items!$AB$19)</f>
        <v>-903699.43891877076</v>
      </c>
      <c r="AF641" s="1">
        <f ca="1">SUMIFS(AF$492:AF640,$D$492:$D640,Items!$AB$11)-SUMIFS(AF$492:AF640,$D$492:$D640,Items!$AB$19)</f>
        <v>-903699.43891877076</v>
      </c>
      <c r="AG641" s="1">
        <f ca="1">SUMIFS(AG$492:AG640,$D$492:$D640,Items!$AB$11)-SUMIFS(AG$492:AG640,$D$492:$D640,Items!$AB$19)</f>
        <v>-903699.43891877076</v>
      </c>
      <c r="AH641" s="1">
        <f ca="1">SUMIFS(AH$492:AH640,$D$492:$D640,Items!$AB$11)-SUMIFS(AH$492:AH640,$D$492:$D640,Items!$AB$19)</f>
        <v>-903699.43891877076</v>
      </c>
      <c r="AI641" s="1">
        <f ca="1">SUMIFS(AI$492:AI640,$D$492:$D640,Items!$AB$11)-SUMIFS(AI$492:AI640,$D$492:$D640,Items!$AB$19)</f>
        <v>-903699.43891877076</v>
      </c>
      <c r="AJ641" s="1">
        <f ca="1">SUMIFS(AJ$492:AJ640,$D$492:$D640,Items!$AB$11)-SUMIFS(AJ$492:AJ640,$D$492:$D640,Items!$AB$19)</f>
        <v>-903699.43891877076</v>
      </c>
      <c r="AK641" s="1">
        <f ca="1">SUMIFS(AK$492:AK640,$D$492:$D640,Items!$AB$11)-SUMIFS(AK$492:AK640,$D$492:$D640,Items!$AB$19)</f>
        <v>-903699.43891877076</v>
      </c>
      <c r="AL641" s="1">
        <f ca="1">SUMIFS(AL$492:AL640,$D$492:$D640,Items!$AB$11)-SUMIFS(AL$492:AL640,$D$492:$D640,Items!$AB$19)</f>
        <v>-903699.43891877076</v>
      </c>
      <c r="AM641" s="1">
        <f ca="1">SUMIFS(AM$492:AM640,$D$492:$D640,Items!$AB$11)-SUMIFS(AM$492:AM640,$D$492:$D640,Items!$AB$19)</f>
        <v>-903699.43891877076</v>
      </c>
      <c r="AN641" s="1">
        <f ca="1">SUMIFS(AN$492:AN640,$D$492:$D640,Items!$AB$11)-SUMIFS(AN$492:AN640,$D$492:$D640,Items!$AB$19)</f>
        <v>-1807398.8778375415</v>
      </c>
      <c r="AO641" s="1">
        <f ca="1">SUMIFS(AO$492:AO640,$D$492:$D640,Items!$AB$11)-SUMIFS(AO$492:AO640,$D$492:$D640,Items!$AB$19)</f>
        <v>-903699.43891877076</v>
      </c>
      <c r="AP641" s="1">
        <f ca="1">SUMIFS(AP$492:AP640,$D$492:$D640,Items!$AB$11)-SUMIFS(AP$492:AP640,$D$492:$D640,Items!$AB$19)</f>
        <v>-903699.43891877076</v>
      </c>
      <c r="AQ641" s="1">
        <f ca="1">SUMIFS(AQ$492:AQ640,$D$492:$D640,Items!$AB$11)-SUMIFS(AQ$492:AQ640,$D$492:$D640,Items!$AB$19)</f>
        <v>-903699.43891877076</v>
      </c>
      <c r="AR641" s="1">
        <f ca="1">SUMIFS(AR$492:AR640,$D$492:$D640,Items!$AB$11)-SUMIFS(AR$492:AR640,$D$492:$D640,Items!$AB$19)</f>
        <v>-903699.43891877076</v>
      </c>
      <c r="AS641" s="1">
        <f ca="1">SUMIFS(AS$492:AS640,$D$492:$D640,Items!$AB$11)-SUMIFS(AS$492:AS640,$D$492:$D640,Items!$AB$19)</f>
        <v>-903699.43891877076</v>
      </c>
      <c r="AT641" s="1">
        <f ca="1">SUMIFS(AT$492:AT640,$D$492:$D640,Items!$AB$11)-SUMIFS(AT$492:AT640,$D$492:$D640,Items!$AB$19)</f>
        <v>-903699.43891877076</v>
      </c>
      <c r="AU641" s="1">
        <f ca="1">SUMIFS(AU$492:AU640,$D$492:$D640,Items!$AB$11)-SUMIFS(AU$492:AU640,$D$492:$D640,Items!$AB$19)</f>
        <v>-903699.43891877076</v>
      </c>
      <c r="AV641" s="1">
        <f ca="1">SUMIFS(AV$492:AV640,$D$492:$D640,Items!$AB$11)-SUMIFS(AV$492:AV640,$D$492:$D640,Items!$AB$19)</f>
        <v>-903699.43891877076</v>
      </c>
      <c r="AW641" s="1">
        <f ca="1">SUMIFS(AW$492:AW640,$D$492:$D640,Items!$AB$11)-SUMIFS(AW$492:AW640,$D$492:$D640,Items!$AB$19)</f>
        <v>-903699.43891877076</v>
      </c>
      <c r="AX641" s="1">
        <f ca="1">SUMIFS(AX$492:AX640,$D$492:$D640,Items!$AB$11)-SUMIFS(AX$492:AX640,$D$492:$D640,Items!$AB$19)</f>
        <v>-903699.43891877076</v>
      </c>
      <c r="AY641" s="1">
        <f ca="1">SUMIFS(AY$492:AY640,$D$492:$D640,Items!$AB$11)-SUMIFS(AY$492:AY640,$D$492:$D640,Items!$AB$19)</f>
        <v>-903699.43891877076</v>
      </c>
      <c r="AZ641" s="1">
        <f ca="1">SUMIFS(AZ$492:AZ640,$D$492:$D640,Items!$AB$11)-SUMIFS(AZ$492:AZ640,$D$492:$D640,Items!$AB$19)</f>
        <v>-903699.43891877076</v>
      </c>
      <c r="BA641" s="1">
        <f ca="1">SUMIFS(BA$492:BA640,$D$492:$D640,Items!$AB$11)-SUMIFS(BA$492:BA640,$D$492:$D640,Items!$AB$19)</f>
        <v>-903699.43891877076</v>
      </c>
      <c r="BB641" s="1">
        <f ca="1">SUMIFS(BB$492:BB640,$D$492:$D640,Items!$AB$11)-SUMIFS(BB$492:BB640,$D$492:$D640,Items!$AB$19)</f>
        <v>-903699.43891877076</v>
      </c>
      <c r="BC641" s="1">
        <f ca="1">SUMIFS(BC$492:BC640,$D$492:$D640,Items!$AB$11)-SUMIFS(BC$492:BC640,$D$492:$D640,Items!$AB$19)</f>
        <v>-903699.43891877076</v>
      </c>
      <c r="BD641" s="1">
        <f ca="1">SUMIFS(BD$492:BD640,$D$492:$D640,Items!$AB$11)-SUMIFS(BD$492:BD640,$D$492:$D640,Items!$AB$19)</f>
        <v>-903699.43891877076</v>
      </c>
      <c r="BE641" s="1">
        <f ca="1">SUMIFS(BE$492:BE640,$D$492:$D640,Items!$AB$11)-SUMIFS(BE$492:BE640,$D$492:$D640,Items!$AB$19)</f>
        <v>-903699.43891877076</v>
      </c>
    </row>
    <row r="642" spans="1:57" ht="4.9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3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</row>
    <row r="643" spans="1:57" x14ac:dyDescent="0.3">
      <c r="B643" s="1">
        <f>MAX(B$493:B641)+1</f>
        <v>152</v>
      </c>
      <c r="D643" s="1">
        <f ca="1">INDIRECT($B$1&amp;Items!AB$2&amp;$B643)</f>
        <v>0</v>
      </c>
      <c r="F643" s="1" t="str">
        <f ca="1">INDIRECT($B$1&amp;Items!X$2&amp;$B643)</f>
        <v>AA</v>
      </c>
      <c r="H643" s="13" t="str">
        <f ca="1">INDIRECT($B$1&amp;Items!U$2&amp;$B643)</f>
        <v>Начисление %%</v>
      </c>
      <c r="I643" s="13" t="str">
        <f ca="1">IF(INDIRECT($B$1&amp;Items!V$2&amp;$B643)="",H643,INDIRECT($B$1&amp;Items!V$2&amp;$B643))</f>
        <v>Начисление %%</v>
      </c>
      <c r="J643" s="1" t="str">
        <f ca="1">IF(INDIRECT($B$1&amp;Items!W$2&amp;$B643)="",IF(H643&lt;&gt;I643,"  "&amp;I643,I643),"    "&amp;INDIRECT($B$1&amp;Items!W$2&amp;$B643))</f>
        <v>Начисление %%</v>
      </c>
      <c r="S643" s="1">
        <f ca="1">SUM($U643:INDIRECT(ADDRESS(ROW(),SUMIFS($1:$1,$5:$5,MAX($5:$5)))))</f>
        <v>2083333.3333333333</v>
      </c>
      <c r="V643" s="1">
        <f ca="1">SUMIFS(INDIRECT($F$1&amp;$F643&amp;":"&amp;$F643),INDIRECT($F$1&amp;dbP!$D$2&amp;":"&amp;dbP!$D$2),"&gt;="&amp;V$6,INDIRECT($F$1&amp;dbP!$D$2&amp;":"&amp;dbP!$D$2),"&lt;="&amp;V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W643" s="1">
        <f ca="1">SUMIFS(INDIRECT($F$1&amp;$F643&amp;":"&amp;$F643),INDIRECT($F$1&amp;dbP!$D$2&amp;":"&amp;dbP!$D$2),"&gt;="&amp;W$6,INDIRECT($F$1&amp;dbP!$D$2&amp;":"&amp;dbP!$D$2),"&lt;="&amp;W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X643" s="1">
        <f ca="1">SUMIFS(INDIRECT($F$1&amp;$F643&amp;":"&amp;$F643),INDIRECT($F$1&amp;dbP!$D$2&amp;":"&amp;dbP!$D$2),"&gt;="&amp;X$6,INDIRECT($F$1&amp;dbP!$D$2&amp;":"&amp;dbP!$D$2),"&lt;="&amp;X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166666.66666666666</v>
      </c>
      <c r="Y643" s="1">
        <f ca="1">SUMIFS(INDIRECT($F$1&amp;$F643&amp;":"&amp;$F643),INDIRECT($F$1&amp;dbP!$D$2&amp;":"&amp;dbP!$D$2),"&gt;="&amp;Y$6,INDIRECT($F$1&amp;dbP!$D$2&amp;":"&amp;dbP!$D$2),"&lt;="&amp;Y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159722.22222222225</v>
      </c>
      <c r="Z643" s="1">
        <f ca="1">SUMIFS(INDIRECT($F$1&amp;$F643&amp;":"&amp;$F643),INDIRECT($F$1&amp;dbP!$D$2&amp;":"&amp;dbP!$D$2),"&gt;="&amp;Z$6,INDIRECT($F$1&amp;dbP!$D$2&amp;":"&amp;dbP!$D$2),"&lt;="&amp;Z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152777.77777777778</v>
      </c>
      <c r="AA643" s="1">
        <f ca="1">SUMIFS(INDIRECT($F$1&amp;$F643&amp;":"&amp;$F643),INDIRECT($F$1&amp;dbP!$D$2&amp;":"&amp;dbP!$D$2),"&gt;="&amp;AA$6,INDIRECT($F$1&amp;dbP!$D$2&amp;":"&amp;dbP!$D$2),"&lt;="&amp;AA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145833.33333333334</v>
      </c>
      <c r="AB643" s="1">
        <f ca="1">SUMIFS(INDIRECT($F$1&amp;$F643&amp;":"&amp;$F643),INDIRECT($F$1&amp;dbP!$D$2&amp;":"&amp;dbP!$D$2),"&gt;="&amp;AB$6,INDIRECT($F$1&amp;dbP!$D$2&amp;":"&amp;dbP!$D$2),"&lt;="&amp;AB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138888.88888888891</v>
      </c>
      <c r="AC643" s="1">
        <f ca="1">SUMIFS(INDIRECT($F$1&amp;$F643&amp;":"&amp;$F643),INDIRECT($F$1&amp;dbP!$D$2&amp;":"&amp;dbP!$D$2),"&gt;="&amp;AC$6,INDIRECT($F$1&amp;dbP!$D$2&amp;":"&amp;dbP!$D$2),"&lt;="&amp;AC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131944.44444444444</v>
      </c>
      <c r="AD643" s="1">
        <f ca="1">SUMIFS(INDIRECT($F$1&amp;$F643&amp;":"&amp;$F643),INDIRECT($F$1&amp;dbP!$D$2&amp;":"&amp;dbP!$D$2),"&gt;="&amp;AD$6,INDIRECT($F$1&amp;dbP!$D$2&amp;":"&amp;dbP!$D$2),"&lt;="&amp;AD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125000</v>
      </c>
      <c r="AE643" s="1">
        <f ca="1">SUMIFS(INDIRECT($F$1&amp;$F643&amp;":"&amp;$F643),INDIRECT($F$1&amp;dbP!$D$2&amp;":"&amp;dbP!$D$2),"&gt;="&amp;AE$6,INDIRECT($F$1&amp;dbP!$D$2&amp;":"&amp;dbP!$D$2),"&lt;="&amp;AE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118055.55555555558</v>
      </c>
      <c r="AF643" s="1">
        <f ca="1">SUMIFS(INDIRECT($F$1&amp;$F643&amp;":"&amp;$F643),INDIRECT($F$1&amp;dbP!$D$2&amp;":"&amp;dbP!$D$2),"&gt;="&amp;AF$6,INDIRECT($F$1&amp;dbP!$D$2&amp;":"&amp;dbP!$D$2),"&lt;="&amp;AF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111111.11111111112</v>
      </c>
      <c r="AG643" s="1">
        <f ca="1">SUMIFS(INDIRECT($F$1&amp;$F643&amp;":"&amp;$F643),INDIRECT($F$1&amp;dbP!$D$2&amp;":"&amp;dbP!$D$2),"&gt;="&amp;AG$6,INDIRECT($F$1&amp;dbP!$D$2&amp;":"&amp;dbP!$D$2),"&lt;="&amp;AG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104166.66666666667</v>
      </c>
      <c r="AH643" s="1">
        <f ca="1">SUMIFS(INDIRECT($F$1&amp;$F643&amp;":"&amp;$F643),INDIRECT($F$1&amp;dbP!$D$2&amp;":"&amp;dbP!$D$2),"&gt;="&amp;AH$6,INDIRECT($F$1&amp;dbP!$D$2&amp;":"&amp;dbP!$D$2),"&lt;="&amp;AH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97222.222222222234</v>
      </c>
      <c r="AI643" s="1">
        <f ca="1">SUMIFS(INDIRECT($F$1&amp;$F643&amp;":"&amp;$F643),INDIRECT($F$1&amp;dbP!$D$2&amp;":"&amp;dbP!$D$2),"&gt;="&amp;AI$6,INDIRECT($F$1&amp;dbP!$D$2&amp;":"&amp;dbP!$D$2),"&lt;="&amp;AI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90277.777777777796</v>
      </c>
      <c r="AJ643" s="1">
        <f ca="1">SUMIFS(INDIRECT($F$1&amp;$F643&amp;":"&amp;$F643),INDIRECT($F$1&amp;dbP!$D$2&amp;":"&amp;dbP!$D$2),"&gt;="&amp;AJ$6,INDIRECT($F$1&amp;dbP!$D$2&amp;":"&amp;dbP!$D$2),"&lt;="&amp;AJ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83333.333333333328</v>
      </c>
      <c r="AK643" s="1">
        <f ca="1">SUMIFS(INDIRECT($F$1&amp;$F643&amp;":"&amp;$F643),INDIRECT($F$1&amp;dbP!$D$2&amp;":"&amp;dbP!$D$2),"&gt;="&amp;AK$6,INDIRECT($F$1&amp;dbP!$D$2&amp;":"&amp;dbP!$D$2),"&lt;="&amp;AK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76388.888888888891</v>
      </c>
      <c r="AL643" s="1">
        <f ca="1">SUMIFS(INDIRECT($F$1&amp;$F643&amp;":"&amp;$F643),INDIRECT($F$1&amp;dbP!$D$2&amp;":"&amp;dbP!$D$2),"&gt;="&amp;AL$6,INDIRECT($F$1&amp;dbP!$D$2&amp;":"&amp;dbP!$D$2),"&lt;="&amp;AL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69444.444444444438</v>
      </c>
      <c r="AM643" s="1">
        <f ca="1">SUMIFS(INDIRECT($F$1&amp;$F643&amp;":"&amp;$F643),INDIRECT($F$1&amp;dbP!$D$2&amp;":"&amp;dbP!$D$2),"&gt;="&amp;AM$6,INDIRECT($F$1&amp;dbP!$D$2&amp;":"&amp;dbP!$D$2),"&lt;="&amp;AM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62499.999999999993</v>
      </c>
      <c r="AN643" s="1">
        <f ca="1">SUMIFS(INDIRECT($F$1&amp;$F643&amp;":"&amp;$F643),INDIRECT($F$1&amp;dbP!$D$2&amp;":"&amp;dbP!$D$2),"&gt;="&amp;AN$6,INDIRECT($F$1&amp;dbP!$D$2&amp;":"&amp;dbP!$D$2),"&lt;="&amp;AN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55555.55555555554</v>
      </c>
      <c r="AO643" s="1">
        <f ca="1">SUMIFS(INDIRECT($F$1&amp;$F643&amp;":"&amp;$F643),INDIRECT($F$1&amp;dbP!$D$2&amp;":"&amp;dbP!$D$2),"&gt;="&amp;AO$6,INDIRECT($F$1&amp;dbP!$D$2&amp;":"&amp;dbP!$D$2),"&lt;="&amp;AO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48611.111111111088</v>
      </c>
      <c r="AP643" s="1">
        <f ca="1">SUMIFS(INDIRECT($F$1&amp;$F643&amp;":"&amp;$F643),INDIRECT($F$1&amp;dbP!$D$2&amp;":"&amp;dbP!$D$2),"&gt;="&amp;AP$6,INDIRECT($F$1&amp;dbP!$D$2&amp;":"&amp;dbP!$D$2),"&lt;="&amp;AP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41666.666666666635</v>
      </c>
      <c r="AQ643" s="1">
        <f ca="1">SUMIFS(INDIRECT($F$1&amp;$F643&amp;":"&amp;$F643),INDIRECT($F$1&amp;dbP!$D$2&amp;":"&amp;dbP!$D$2),"&gt;="&amp;AQ$6,INDIRECT($F$1&amp;dbP!$D$2&amp;":"&amp;dbP!$D$2),"&lt;="&amp;AQ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34722.22222222219</v>
      </c>
      <c r="AR643" s="1">
        <f ca="1">SUMIFS(INDIRECT($F$1&amp;$F643&amp;":"&amp;$F643),INDIRECT($F$1&amp;dbP!$D$2&amp;":"&amp;dbP!$D$2),"&gt;="&amp;AR$6,INDIRECT($F$1&amp;dbP!$D$2&amp;":"&amp;dbP!$D$2),"&lt;="&amp;AR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27777.777777777737</v>
      </c>
      <c r="AS643" s="1">
        <f ca="1">SUMIFS(INDIRECT($F$1&amp;$F643&amp;":"&amp;$F643),INDIRECT($F$1&amp;dbP!$D$2&amp;":"&amp;dbP!$D$2),"&gt;="&amp;AS$6,INDIRECT($F$1&amp;dbP!$D$2&amp;":"&amp;dbP!$D$2),"&lt;="&amp;AS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20833.333333333303</v>
      </c>
      <c r="AT643" s="1">
        <f ca="1">SUMIFS(INDIRECT($F$1&amp;$F643&amp;":"&amp;$F643),INDIRECT($F$1&amp;dbP!$D$2&amp;":"&amp;dbP!$D$2),"&gt;="&amp;AT$6,INDIRECT($F$1&amp;dbP!$D$2&amp;":"&amp;dbP!$D$2),"&lt;="&amp;AT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13888.888888888869</v>
      </c>
      <c r="AU643" s="1">
        <f ca="1">SUMIFS(INDIRECT($F$1&amp;$F643&amp;":"&amp;$F643),INDIRECT($F$1&amp;dbP!$D$2&amp;":"&amp;dbP!$D$2),"&gt;="&amp;AU$6,INDIRECT($F$1&amp;dbP!$D$2&amp;":"&amp;dbP!$D$2),"&lt;="&amp;AU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6944.4444444444343</v>
      </c>
      <c r="AV643" s="1">
        <f ca="1">SUMIFS(INDIRECT($F$1&amp;$F643&amp;":"&amp;$F643),INDIRECT($F$1&amp;dbP!$D$2&amp;":"&amp;dbP!$D$2),"&gt;="&amp;AV$6,INDIRECT($F$1&amp;dbP!$D$2&amp;":"&amp;dbP!$D$2),"&lt;="&amp;AV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W643" s="1">
        <f ca="1">SUMIFS(INDIRECT($F$1&amp;$F643&amp;":"&amp;$F643),INDIRECT($F$1&amp;dbP!$D$2&amp;":"&amp;dbP!$D$2),"&gt;="&amp;AW$6,INDIRECT($F$1&amp;dbP!$D$2&amp;":"&amp;dbP!$D$2),"&lt;="&amp;AW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X643" s="1">
        <f ca="1">SUMIFS(INDIRECT($F$1&amp;$F643&amp;":"&amp;$F643),INDIRECT($F$1&amp;dbP!$D$2&amp;":"&amp;dbP!$D$2),"&gt;="&amp;AX$6,INDIRECT($F$1&amp;dbP!$D$2&amp;":"&amp;dbP!$D$2),"&lt;="&amp;AX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Y643" s="1">
        <f ca="1">SUMIFS(INDIRECT($F$1&amp;$F643&amp;":"&amp;$F643),INDIRECT($F$1&amp;dbP!$D$2&amp;":"&amp;dbP!$D$2),"&gt;="&amp;AY$6,INDIRECT($F$1&amp;dbP!$D$2&amp;":"&amp;dbP!$D$2),"&lt;="&amp;AY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Z643" s="1">
        <f ca="1">SUMIFS(INDIRECT($F$1&amp;$F643&amp;":"&amp;$F643),INDIRECT($F$1&amp;dbP!$D$2&amp;":"&amp;dbP!$D$2),"&gt;="&amp;AZ$6,INDIRECT($F$1&amp;dbP!$D$2&amp;":"&amp;dbP!$D$2),"&lt;="&amp;AZ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A643" s="1">
        <f ca="1">SUMIFS(INDIRECT($F$1&amp;$F643&amp;":"&amp;$F643),INDIRECT($F$1&amp;dbP!$D$2&amp;":"&amp;dbP!$D$2),"&gt;="&amp;BA$6,INDIRECT($F$1&amp;dbP!$D$2&amp;":"&amp;dbP!$D$2),"&lt;="&amp;BA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B643" s="1">
        <f ca="1">SUMIFS(INDIRECT($F$1&amp;$F643&amp;":"&amp;$F643),INDIRECT($F$1&amp;dbP!$D$2&amp;":"&amp;dbP!$D$2),"&gt;="&amp;BB$6,INDIRECT($F$1&amp;dbP!$D$2&amp;":"&amp;dbP!$D$2),"&lt;="&amp;BB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C643" s="1">
        <f ca="1">SUMIFS(INDIRECT($F$1&amp;$F643&amp;":"&amp;$F643),INDIRECT($F$1&amp;dbP!$D$2&amp;":"&amp;dbP!$D$2),"&gt;="&amp;BC$6,INDIRECT($F$1&amp;dbP!$D$2&amp;":"&amp;dbP!$D$2),"&lt;="&amp;BC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D643" s="1">
        <f ca="1">SUMIFS(INDIRECT($F$1&amp;$F643&amp;":"&amp;$F643),INDIRECT($F$1&amp;dbP!$D$2&amp;":"&amp;dbP!$D$2),"&gt;="&amp;BD$6,INDIRECT($F$1&amp;dbP!$D$2&amp;":"&amp;dbP!$D$2),"&lt;="&amp;BD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E643" s="1">
        <f ca="1">SUMIFS(INDIRECT($F$1&amp;$F643&amp;":"&amp;$F643),INDIRECT($F$1&amp;dbP!$D$2&amp;":"&amp;dbP!$D$2),"&gt;="&amp;BE$6,INDIRECT($F$1&amp;dbP!$D$2&amp;":"&amp;dbP!$D$2),"&lt;="&amp;BE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</row>
    <row r="644" spans="1:57" x14ac:dyDescent="0.3">
      <c r="B644" s="1">
        <f>MAX(B$493:B643)+1</f>
        <v>153</v>
      </c>
      <c r="D644" s="1" t="str">
        <f ca="1">INDIRECT($B$1&amp;Items!AB$2&amp;$B644)</f>
        <v>PL(-)</v>
      </c>
      <c r="F644" s="1" t="str">
        <f ca="1">INDIRECT($B$1&amp;Items!X$2&amp;$B644)</f>
        <v>AA</v>
      </c>
      <c r="H644" s="13" t="str">
        <f ca="1">INDIRECT($B$1&amp;Items!U$2&amp;$B644)</f>
        <v>Начисление %%</v>
      </c>
      <c r="I644" s="13" t="str">
        <f ca="1">IF(INDIRECT($B$1&amp;Items!V$2&amp;$B644)="",H644,INDIRECT($B$1&amp;Items!V$2&amp;$B644))</f>
        <v>%% по кредитам</v>
      </c>
      <c r="J644" s="1" t="str">
        <f ca="1">IF(INDIRECT($B$1&amp;Items!W$2&amp;$B644)="",IF(H644&lt;&gt;I644,"  "&amp;I644,I644),"    "&amp;INDIRECT($B$1&amp;Items!W$2&amp;$B644))</f>
        <v xml:space="preserve">    %% по кредитам</v>
      </c>
      <c r="S644" s="1">
        <f ca="1">SUM($U644:INDIRECT(ADDRESS(ROW(),SUMIFS($1:$1,$5:$5,MAX($5:$5)))))</f>
        <v>2083333.3333333333</v>
      </c>
      <c r="V644" s="1">
        <f ca="1">SUMIFS(INDIRECT($F$1&amp;$F644&amp;":"&amp;$F644),INDIRECT($F$1&amp;dbP!$D$2&amp;":"&amp;dbP!$D$2),"&gt;="&amp;V$6,INDIRECT($F$1&amp;dbP!$D$2&amp;":"&amp;dbP!$D$2),"&lt;="&amp;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W644" s="1">
        <f ca="1">SUMIFS(INDIRECT($F$1&amp;$F644&amp;":"&amp;$F644),INDIRECT($F$1&amp;dbP!$D$2&amp;":"&amp;dbP!$D$2),"&gt;="&amp;W$6,INDIRECT($F$1&amp;dbP!$D$2&amp;":"&amp;dbP!$D$2),"&lt;="&amp;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X644" s="1">
        <f ca="1">SUMIFS(INDIRECT($F$1&amp;$F644&amp;":"&amp;$F644),INDIRECT($F$1&amp;dbP!$D$2&amp;":"&amp;dbP!$D$2),"&gt;="&amp;X$6,INDIRECT($F$1&amp;dbP!$D$2&amp;":"&amp;dbP!$D$2),"&lt;="&amp;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166666.66666666666</v>
      </c>
      <c r="Y644" s="1">
        <f ca="1">SUMIFS(INDIRECT($F$1&amp;$F644&amp;":"&amp;$F644),INDIRECT($F$1&amp;dbP!$D$2&amp;":"&amp;dbP!$D$2),"&gt;="&amp;Y$6,INDIRECT($F$1&amp;dbP!$D$2&amp;":"&amp;dbP!$D$2),"&lt;="&amp;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159722.22222222225</v>
      </c>
      <c r="Z644" s="1">
        <f ca="1">SUMIFS(INDIRECT($F$1&amp;$F644&amp;":"&amp;$F644),INDIRECT($F$1&amp;dbP!$D$2&amp;":"&amp;dbP!$D$2),"&gt;="&amp;Z$6,INDIRECT($F$1&amp;dbP!$D$2&amp;":"&amp;dbP!$D$2),"&lt;="&amp;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152777.77777777778</v>
      </c>
      <c r="AA644" s="1">
        <f ca="1">SUMIFS(INDIRECT($F$1&amp;$F644&amp;":"&amp;$F644),INDIRECT($F$1&amp;dbP!$D$2&amp;":"&amp;dbP!$D$2),"&gt;="&amp;AA$6,INDIRECT($F$1&amp;dbP!$D$2&amp;":"&amp;dbP!$D$2),"&lt;="&amp;A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145833.33333333334</v>
      </c>
      <c r="AB644" s="1">
        <f ca="1">SUMIFS(INDIRECT($F$1&amp;$F644&amp;":"&amp;$F644),INDIRECT($F$1&amp;dbP!$D$2&amp;":"&amp;dbP!$D$2),"&gt;="&amp;AB$6,INDIRECT($F$1&amp;dbP!$D$2&amp;":"&amp;dbP!$D$2),"&lt;="&amp;A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138888.88888888891</v>
      </c>
      <c r="AC644" s="1">
        <f ca="1">SUMIFS(INDIRECT($F$1&amp;$F644&amp;":"&amp;$F644),INDIRECT($F$1&amp;dbP!$D$2&amp;":"&amp;dbP!$D$2),"&gt;="&amp;AC$6,INDIRECT($F$1&amp;dbP!$D$2&amp;":"&amp;dbP!$D$2),"&lt;="&amp;A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131944.44444444444</v>
      </c>
      <c r="AD644" s="1">
        <f ca="1">SUMIFS(INDIRECT($F$1&amp;$F644&amp;":"&amp;$F644),INDIRECT($F$1&amp;dbP!$D$2&amp;":"&amp;dbP!$D$2),"&gt;="&amp;AD$6,INDIRECT($F$1&amp;dbP!$D$2&amp;":"&amp;dbP!$D$2),"&lt;="&amp;A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125000</v>
      </c>
      <c r="AE644" s="1">
        <f ca="1">SUMIFS(INDIRECT($F$1&amp;$F644&amp;":"&amp;$F644),INDIRECT($F$1&amp;dbP!$D$2&amp;":"&amp;dbP!$D$2),"&gt;="&amp;AE$6,INDIRECT($F$1&amp;dbP!$D$2&amp;":"&amp;dbP!$D$2),"&lt;="&amp;A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118055.55555555558</v>
      </c>
      <c r="AF644" s="1">
        <f ca="1">SUMIFS(INDIRECT($F$1&amp;$F644&amp;":"&amp;$F644),INDIRECT($F$1&amp;dbP!$D$2&amp;":"&amp;dbP!$D$2),"&gt;="&amp;AF$6,INDIRECT($F$1&amp;dbP!$D$2&amp;":"&amp;dbP!$D$2),"&lt;="&amp;AF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111111.11111111112</v>
      </c>
      <c r="AG644" s="1">
        <f ca="1">SUMIFS(INDIRECT($F$1&amp;$F644&amp;":"&amp;$F644),INDIRECT($F$1&amp;dbP!$D$2&amp;":"&amp;dbP!$D$2),"&gt;="&amp;AG$6,INDIRECT($F$1&amp;dbP!$D$2&amp;":"&amp;dbP!$D$2),"&lt;="&amp;AG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104166.66666666667</v>
      </c>
      <c r="AH644" s="1">
        <f ca="1">SUMIFS(INDIRECT($F$1&amp;$F644&amp;":"&amp;$F644),INDIRECT($F$1&amp;dbP!$D$2&amp;":"&amp;dbP!$D$2),"&gt;="&amp;AH$6,INDIRECT($F$1&amp;dbP!$D$2&amp;":"&amp;dbP!$D$2),"&lt;="&amp;AH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97222.222222222234</v>
      </c>
      <c r="AI644" s="1">
        <f ca="1">SUMIFS(INDIRECT($F$1&amp;$F644&amp;":"&amp;$F644),INDIRECT($F$1&amp;dbP!$D$2&amp;":"&amp;dbP!$D$2),"&gt;="&amp;AI$6,INDIRECT($F$1&amp;dbP!$D$2&amp;":"&amp;dbP!$D$2),"&lt;="&amp;AI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90277.777777777796</v>
      </c>
      <c r="AJ644" s="1">
        <f ca="1">SUMIFS(INDIRECT($F$1&amp;$F644&amp;":"&amp;$F644),INDIRECT($F$1&amp;dbP!$D$2&amp;":"&amp;dbP!$D$2),"&gt;="&amp;AJ$6,INDIRECT($F$1&amp;dbP!$D$2&amp;":"&amp;dbP!$D$2),"&lt;="&amp;AJ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83333.333333333328</v>
      </c>
      <c r="AK644" s="1">
        <f ca="1">SUMIFS(INDIRECT($F$1&amp;$F644&amp;":"&amp;$F644),INDIRECT($F$1&amp;dbP!$D$2&amp;":"&amp;dbP!$D$2),"&gt;="&amp;AK$6,INDIRECT($F$1&amp;dbP!$D$2&amp;":"&amp;dbP!$D$2),"&lt;="&amp;AK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76388.888888888891</v>
      </c>
      <c r="AL644" s="1">
        <f ca="1">SUMIFS(INDIRECT($F$1&amp;$F644&amp;":"&amp;$F644),INDIRECT($F$1&amp;dbP!$D$2&amp;":"&amp;dbP!$D$2),"&gt;="&amp;AL$6,INDIRECT($F$1&amp;dbP!$D$2&amp;":"&amp;dbP!$D$2),"&lt;="&amp;AL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69444.444444444438</v>
      </c>
      <c r="AM644" s="1">
        <f ca="1">SUMIFS(INDIRECT($F$1&amp;$F644&amp;":"&amp;$F644),INDIRECT($F$1&amp;dbP!$D$2&amp;":"&amp;dbP!$D$2),"&gt;="&amp;AM$6,INDIRECT($F$1&amp;dbP!$D$2&amp;":"&amp;dbP!$D$2),"&lt;="&amp;AM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62499.999999999993</v>
      </c>
      <c r="AN644" s="1">
        <f ca="1">SUMIFS(INDIRECT($F$1&amp;$F644&amp;":"&amp;$F644),INDIRECT($F$1&amp;dbP!$D$2&amp;":"&amp;dbP!$D$2),"&gt;="&amp;AN$6,INDIRECT($F$1&amp;dbP!$D$2&amp;":"&amp;dbP!$D$2),"&lt;="&amp;AN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55555.55555555554</v>
      </c>
      <c r="AO644" s="1">
        <f ca="1">SUMIFS(INDIRECT($F$1&amp;$F644&amp;":"&amp;$F644),INDIRECT($F$1&amp;dbP!$D$2&amp;":"&amp;dbP!$D$2),"&gt;="&amp;AO$6,INDIRECT($F$1&amp;dbP!$D$2&amp;":"&amp;dbP!$D$2),"&lt;="&amp;AO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48611.111111111088</v>
      </c>
      <c r="AP644" s="1">
        <f ca="1">SUMIFS(INDIRECT($F$1&amp;$F644&amp;":"&amp;$F644),INDIRECT($F$1&amp;dbP!$D$2&amp;":"&amp;dbP!$D$2),"&gt;="&amp;AP$6,INDIRECT($F$1&amp;dbP!$D$2&amp;":"&amp;dbP!$D$2),"&lt;="&amp;AP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41666.666666666635</v>
      </c>
      <c r="AQ644" s="1">
        <f ca="1">SUMIFS(INDIRECT($F$1&amp;$F644&amp;":"&amp;$F644),INDIRECT($F$1&amp;dbP!$D$2&amp;":"&amp;dbP!$D$2),"&gt;="&amp;AQ$6,INDIRECT($F$1&amp;dbP!$D$2&amp;":"&amp;dbP!$D$2),"&lt;="&amp;AQ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34722.22222222219</v>
      </c>
      <c r="AR644" s="1">
        <f ca="1">SUMIFS(INDIRECT($F$1&amp;$F644&amp;":"&amp;$F644),INDIRECT($F$1&amp;dbP!$D$2&amp;":"&amp;dbP!$D$2),"&gt;="&amp;AR$6,INDIRECT($F$1&amp;dbP!$D$2&amp;":"&amp;dbP!$D$2),"&lt;="&amp;AR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27777.777777777737</v>
      </c>
      <c r="AS644" s="1">
        <f ca="1">SUMIFS(INDIRECT($F$1&amp;$F644&amp;":"&amp;$F644),INDIRECT($F$1&amp;dbP!$D$2&amp;":"&amp;dbP!$D$2),"&gt;="&amp;AS$6,INDIRECT($F$1&amp;dbP!$D$2&amp;":"&amp;dbP!$D$2),"&lt;="&amp;AS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20833.333333333303</v>
      </c>
      <c r="AT644" s="1">
        <f ca="1">SUMIFS(INDIRECT($F$1&amp;$F644&amp;":"&amp;$F644),INDIRECT($F$1&amp;dbP!$D$2&amp;":"&amp;dbP!$D$2),"&gt;="&amp;AT$6,INDIRECT($F$1&amp;dbP!$D$2&amp;":"&amp;dbP!$D$2),"&lt;="&amp;AT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13888.888888888869</v>
      </c>
      <c r="AU644" s="1">
        <f ca="1">SUMIFS(INDIRECT($F$1&amp;$F644&amp;":"&amp;$F644),INDIRECT($F$1&amp;dbP!$D$2&amp;":"&amp;dbP!$D$2),"&gt;="&amp;AU$6,INDIRECT($F$1&amp;dbP!$D$2&amp;":"&amp;dbP!$D$2),"&lt;="&amp;AU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6944.4444444444343</v>
      </c>
      <c r="AV644" s="1">
        <f ca="1">SUMIFS(INDIRECT($F$1&amp;$F644&amp;":"&amp;$F644),INDIRECT($F$1&amp;dbP!$D$2&amp;":"&amp;dbP!$D$2),"&gt;="&amp;AV$6,INDIRECT($F$1&amp;dbP!$D$2&amp;":"&amp;dbP!$D$2),"&lt;="&amp;A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W644" s="1">
        <f ca="1">SUMIFS(INDIRECT($F$1&amp;$F644&amp;":"&amp;$F644),INDIRECT($F$1&amp;dbP!$D$2&amp;":"&amp;dbP!$D$2),"&gt;="&amp;AW$6,INDIRECT($F$1&amp;dbP!$D$2&amp;":"&amp;dbP!$D$2),"&lt;="&amp;A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X644" s="1">
        <f ca="1">SUMIFS(INDIRECT($F$1&amp;$F644&amp;":"&amp;$F644),INDIRECT($F$1&amp;dbP!$D$2&amp;":"&amp;dbP!$D$2),"&gt;="&amp;AX$6,INDIRECT($F$1&amp;dbP!$D$2&amp;":"&amp;dbP!$D$2),"&lt;="&amp;A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Y644" s="1">
        <f ca="1">SUMIFS(INDIRECT($F$1&amp;$F644&amp;":"&amp;$F644),INDIRECT($F$1&amp;dbP!$D$2&amp;":"&amp;dbP!$D$2),"&gt;="&amp;AY$6,INDIRECT($F$1&amp;dbP!$D$2&amp;":"&amp;dbP!$D$2),"&lt;="&amp;A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Z644" s="1">
        <f ca="1">SUMIFS(INDIRECT($F$1&amp;$F644&amp;":"&amp;$F644),INDIRECT($F$1&amp;dbP!$D$2&amp;":"&amp;dbP!$D$2),"&gt;="&amp;AZ$6,INDIRECT($F$1&amp;dbP!$D$2&amp;":"&amp;dbP!$D$2),"&lt;="&amp;A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A644" s="1">
        <f ca="1">SUMIFS(INDIRECT($F$1&amp;$F644&amp;":"&amp;$F644),INDIRECT($F$1&amp;dbP!$D$2&amp;":"&amp;dbP!$D$2),"&gt;="&amp;BA$6,INDIRECT($F$1&amp;dbP!$D$2&amp;":"&amp;dbP!$D$2),"&lt;="&amp;B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B644" s="1">
        <f ca="1">SUMIFS(INDIRECT($F$1&amp;$F644&amp;":"&amp;$F644),INDIRECT($F$1&amp;dbP!$D$2&amp;":"&amp;dbP!$D$2),"&gt;="&amp;BB$6,INDIRECT($F$1&amp;dbP!$D$2&amp;":"&amp;dbP!$D$2),"&lt;="&amp;B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C644" s="1">
        <f ca="1">SUMIFS(INDIRECT($F$1&amp;$F644&amp;":"&amp;$F644),INDIRECT($F$1&amp;dbP!$D$2&amp;":"&amp;dbP!$D$2),"&gt;="&amp;BC$6,INDIRECT($F$1&amp;dbP!$D$2&amp;":"&amp;dbP!$D$2),"&lt;="&amp;B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D644" s="1">
        <f ca="1">SUMIFS(INDIRECT($F$1&amp;$F644&amp;":"&amp;$F644),INDIRECT($F$1&amp;dbP!$D$2&amp;":"&amp;dbP!$D$2),"&gt;="&amp;BD$6,INDIRECT($F$1&amp;dbP!$D$2&amp;":"&amp;dbP!$D$2),"&lt;="&amp;B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E644" s="1">
        <f ca="1">SUMIFS(INDIRECT($F$1&amp;$F644&amp;":"&amp;$F644),INDIRECT($F$1&amp;dbP!$D$2&amp;":"&amp;dbP!$D$2),"&gt;="&amp;BE$6,INDIRECT($F$1&amp;dbP!$D$2&amp;":"&amp;dbP!$D$2),"&lt;="&amp;B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</row>
    <row r="645" spans="1:57" x14ac:dyDescent="0.3">
      <c r="B645" s="1">
        <f>MAX(B$493:B644)+1</f>
        <v>154</v>
      </c>
      <c r="D645" s="1" t="str">
        <f ca="1">INDIRECT($B$1&amp;Items!AB$2&amp;$B645)</f>
        <v>PL(-)</v>
      </c>
      <c r="F645" s="1" t="str">
        <f ca="1">INDIRECT($B$1&amp;Items!X$2&amp;$B645)</f>
        <v>AA</v>
      </c>
      <c r="H645" s="13" t="str">
        <f ca="1">INDIRECT($B$1&amp;Items!U$2&amp;$B645)</f>
        <v>Начисление %%</v>
      </c>
      <c r="I645" s="13" t="str">
        <f ca="1">IF(INDIRECT($B$1&amp;Items!V$2&amp;$B645)="",H645,INDIRECT($B$1&amp;Items!V$2&amp;$B645))</f>
        <v>%% по займам</v>
      </c>
      <c r="J645" s="1" t="str">
        <f ca="1">IF(INDIRECT($B$1&amp;Items!W$2&amp;$B645)="",IF(H645&lt;&gt;I645,"  "&amp;I645,I645),"    "&amp;INDIRECT($B$1&amp;Items!W$2&amp;$B645))</f>
        <v xml:space="preserve">    %% по займам</v>
      </c>
      <c r="S645" s="1">
        <f ca="1">SUM($U645:INDIRECT(ADDRESS(ROW(),SUMIFS($1:$1,$5:$5,MAX($5:$5)))))</f>
        <v>0</v>
      </c>
      <c r="V645" s="1">
        <f ca="1">SUMIFS(INDIRECT($F$1&amp;$F645&amp;":"&amp;$F645),INDIRECT($F$1&amp;dbP!$D$2&amp;":"&amp;dbP!$D$2),"&gt;="&amp;V$6,INDIRECT($F$1&amp;dbP!$D$2&amp;":"&amp;dbP!$D$2),"&lt;="&amp;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W645" s="1">
        <f ca="1">SUMIFS(INDIRECT($F$1&amp;$F645&amp;":"&amp;$F645),INDIRECT($F$1&amp;dbP!$D$2&amp;":"&amp;dbP!$D$2),"&gt;="&amp;W$6,INDIRECT($F$1&amp;dbP!$D$2&amp;":"&amp;dbP!$D$2),"&lt;="&amp;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X645" s="1">
        <f ca="1">SUMIFS(INDIRECT($F$1&amp;$F645&amp;":"&amp;$F645),INDIRECT($F$1&amp;dbP!$D$2&amp;":"&amp;dbP!$D$2),"&gt;="&amp;X$6,INDIRECT($F$1&amp;dbP!$D$2&amp;":"&amp;dbP!$D$2),"&lt;="&amp;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Y645" s="1">
        <f ca="1">SUMIFS(INDIRECT($F$1&amp;$F645&amp;":"&amp;$F645),INDIRECT($F$1&amp;dbP!$D$2&amp;":"&amp;dbP!$D$2),"&gt;="&amp;Y$6,INDIRECT($F$1&amp;dbP!$D$2&amp;":"&amp;dbP!$D$2),"&lt;="&amp;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Z645" s="1">
        <f ca="1">SUMIFS(INDIRECT($F$1&amp;$F645&amp;":"&amp;$F645),INDIRECT($F$1&amp;dbP!$D$2&amp;":"&amp;dbP!$D$2),"&gt;="&amp;Z$6,INDIRECT($F$1&amp;dbP!$D$2&amp;":"&amp;dbP!$D$2),"&lt;="&amp;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A645" s="1">
        <f ca="1">SUMIFS(INDIRECT($F$1&amp;$F645&amp;":"&amp;$F645),INDIRECT($F$1&amp;dbP!$D$2&amp;":"&amp;dbP!$D$2),"&gt;="&amp;AA$6,INDIRECT($F$1&amp;dbP!$D$2&amp;":"&amp;dbP!$D$2),"&lt;="&amp;A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B645" s="1">
        <f ca="1">SUMIFS(INDIRECT($F$1&amp;$F645&amp;":"&amp;$F645),INDIRECT($F$1&amp;dbP!$D$2&amp;":"&amp;dbP!$D$2),"&gt;="&amp;AB$6,INDIRECT($F$1&amp;dbP!$D$2&amp;":"&amp;dbP!$D$2),"&lt;="&amp;A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C645" s="1">
        <f ca="1">SUMIFS(INDIRECT($F$1&amp;$F645&amp;":"&amp;$F645),INDIRECT($F$1&amp;dbP!$D$2&amp;":"&amp;dbP!$D$2),"&gt;="&amp;AC$6,INDIRECT($F$1&amp;dbP!$D$2&amp;":"&amp;dbP!$D$2),"&lt;="&amp;A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D645" s="1">
        <f ca="1">SUMIFS(INDIRECT($F$1&amp;$F645&amp;":"&amp;$F645),INDIRECT($F$1&amp;dbP!$D$2&amp;":"&amp;dbP!$D$2),"&gt;="&amp;AD$6,INDIRECT($F$1&amp;dbP!$D$2&amp;":"&amp;dbP!$D$2),"&lt;="&amp;A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E645" s="1">
        <f ca="1">SUMIFS(INDIRECT($F$1&amp;$F645&amp;":"&amp;$F645),INDIRECT($F$1&amp;dbP!$D$2&amp;":"&amp;dbP!$D$2),"&gt;="&amp;AE$6,INDIRECT($F$1&amp;dbP!$D$2&amp;":"&amp;dbP!$D$2),"&lt;="&amp;A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F645" s="1">
        <f ca="1">SUMIFS(INDIRECT($F$1&amp;$F645&amp;":"&amp;$F645),INDIRECT($F$1&amp;dbP!$D$2&amp;":"&amp;dbP!$D$2),"&gt;="&amp;AF$6,INDIRECT($F$1&amp;dbP!$D$2&amp;":"&amp;dbP!$D$2),"&lt;="&amp;AF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G645" s="1">
        <f ca="1">SUMIFS(INDIRECT($F$1&amp;$F645&amp;":"&amp;$F645),INDIRECT($F$1&amp;dbP!$D$2&amp;":"&amp;dbP!$D$2),"&gt;="&amp;AG$6,INDIRECT($F$1&amp;dbP!$D$2&amp;":"&amp;dbP!$D$2),"&lt;="&amp;AG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H645" s="1">
        <f ca="1">SUMIFS(INDIRECT($F$1&amp;$F645&amp;":"&amp;$F645),INDIRECT($F$1&amp;dbP!$D$2&amp;":"&amp;dbP!$D$2),"&gt;="&amp;AH$6,INDIRECT($F$1&amp;dbP!$D$2&amp;":"&amp;dbP!$D$2),"&lt;="&amp;AH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I645" s="1">
        <f ca="1">SUMIFS(INDIRECT($F$1&amp;$F645&amp;":"&amp;$F645),INDIRECT($F$1&amp;dbP!$D$2&amp;":"&amp;dbP!$D$2),"&gt;="&amp;AI$6,INDIRECT($F$1&amp;dbP!$D$2&amp;":"&amp;dbP!$D$2),"&lt;="&amp;AI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J645" s="1">
        <f ca="1">SUMIFS(INDIRECT($F$1&amp;$F645&amp;":"&amp;$F645),INDIRECT($F$1&amp;dbP!$D$2&amp;":"&amp;dbP!$D$2),"&gt;="&amp;AJ$6,INDIRECT($F$1&amp;dbP!$D$2&amp;":"&amp;dbP!$D$2),"&lt;="&amp;AJ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K645" s="1">
        <f ca="1">SUMIFS(INDIRECT($F$1&amp;$F645&amp;":"&amp;$F645),INDIRECT($F$1&amp;dbP!$D$2&amp;":"&amp;dbP!$D$2),"&gt;="&amp;AK$6,INDIRECT($F$1&amp;dbP!$D$2&amp;":"&amp;dbP!$D$2),"&lt;="&amp;AK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L645" s="1">
        <f ca="1">SUMIFS(INDIRECT($F$1&amp;$F645&amp;":"&amp;$F645),INDIRECT($F$1&amp;dbP!$D$2&amp;":"&amp;dbP!$D$2),"&gt;="&amp;AL$6,INDIRECT($F$1&amp;dbP!$D$2&amp;":"&amp;dbP!$D$2),"&lt;="&amp;AL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M645" s="1">
        <f ca="1">SUMIFS(INDIRECT($F$1&amp;$F645&amp;":"&amp;$F645),INDIRECT($F$1&amp;dbP!$D$2&amp;":"&amp;dbP!$D$2),"&gt;="&amp;AM$6,INDIRECT($F$1&amp;dbP!$D$2&amp;":"&amp;dbP!$D$2),"&lt;="&amp;AM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N645" s="1">
        <f ca="1">SUMIFS(INDIRECT($F$1&amp;$F645&amp;":"&amp;$F645),INDIRECT($F$1&amp;dbP!$D$2&amp;":"&amp;dbP!$D$2),"&gt;="&amp;AN$6,INDIRECT($F$1&amp;dbP!$D$2&amp;":"&amp;dbP!$D$2),"&lt;="&amp;AN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O645" s="1">
        <f ca="1">SUMIFS(INDIRECT($F$1&amp;$F645&amp;":"&amp;$F645),INDIRECT($F$1&amp;dbP!$D$2&amp;":"&amp;dbP!$D$2),"&gt;="&amp;AO$6,INDIRECT($F$1&amp;dbP!$D$2&amp;":"&amp;dbP!$D$2),"&lt;="&amp;AO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P645" s="1">
        <f ca="1">SUMIFS(INDIRECT($F$1&amp;$F645&amp;":"&amp;$F645),INDIRECT($F$1&amp;dbP!$D$2&amp;":"&amp;dbP!$D$2),"&gt;="&amp;AP$6,INDIRECT($F$1&amp;dbP!$D$2&amp;":"&amp;dbP!$D$2),"&lt;="&amp;AP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Q645" s="1">
        <f ca="1">SUMIFS(INDIRECT($F$1&amp;$F645&amp;":"&amp;$F645),INDIRECT($F$1&amp;dbP!$D$2&amp;":"&amp;dbP!$D$2),"&gt;="&amp;AQ$6,INDIRECT($F$1&amp;dbP!$D$2&amp;":"&amp;dbP!$D$2),"&lt;="&amp;AQ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R645" s="1">
        <f ca="1">SUMIFS(INDIRECT($F$1&amp;$F645&amp;":"&amp;$F645),INDIRECT($F$1&amp;dbP!$D$2&amp;":"&amp;dbP!$D$2),"&gt;="&amp;AR$6,INDIRECT($F$1&amp;dbP!$D$2&amp;":"&amp;dbP!$D$2),"&lt;="&amp;AR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S645" s="1">
        <f ca="1">SUMIFS(INDIRECT($F$1&amp;$F645&amp;":"&amp;$F645),INDIRECT($F$1&amp;dbP!$D$2&amp;":"&amp;dbP!$D$2),"&gt;="&amp;AS$6,INDIRECT($F$1&amp;dbP!$D$2&amp;":"&amp;dbP!$D$2),"&lt;="&amp;AS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T645" s="1">
        <f ca="1">SUMIFS(INDIRECT($F$1&amp;$F645&amp;":"&amp;$F645),INDIRECT($F$1&amp;dbP!$D$2&amp;":"&amp;dbP!$D$2),"&gt;="&amp;AT$6,INDIRECT($F$1&amp;dbP!$D$2&amp;":"&amp;dbP!$D$2),"&lt;="&amp;AT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U645" s="1">
        <f ca="1">SUMIFS(INDIRECT($F$1&amp;$F645&amp;":"&amp;$F645),INDIRECT($F$1&amp;dbP!$D$2&amp;":"&amp;dbP!$D$2),"&gt;="&amp;AU$6,INDIRECT($F$1&amp;dbP!$D$2&amp;":"&amp;dbP!$D$2),"&lt;="&amp;AU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V645" s="1">
        <f ca="1">SUMIFS(INDIRECT($F$1&amp;$F645&amp;":"&amp;$F645),INDIRECT($F$1&amp;dbP!$D$2&amp;":"&amp;dbP!$D$2),"&gt;="&amp;AV$6,INDIRECT($F$1&amp;dbP!$D$2&amp;":"&amp;dbP!$D$2),"&lt;="&amp;A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W645" s="1">
        <f ca="1">SUMIFS(INDIRECT($F$1&amp;$F645&amp;":"&amp;$F645),INDIRECT($F$1&amp;dbP!$D$2&amp;":"&amp;dbP!$D$2),"&gt;="&amp;AW$6,INDIRECT($F$1&amp;dbP!$D$2&amp;":"&amp;dbP!$D$2),"&lt;="&amp;A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X645" s="1">
        <f ca="1">SUMIFS(INDIRECT($F$1&amp;$F645&amp;":"&amp;$F645),INDIRECT($F$1&amp;dbP!$D$2&amp;":"&amp;dbP!$D$2),"&gt;="&amp;AX$6,INDIRECT($F$1&amp;dbP!$D$2&amp;":"&amp;dbP!$D$2),"&lt;="&amp;A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Y645" s="1">
        <f ca="1">SUMIFS(INDIRECT($F$1&amp;$F645&amp;":"&amp;$F645),INDIRECT($F$1&amp;dbP!$D$2&amp;":"&amp;dbP!$D$2),"&gt;="&amp;AY$6,INDIRECT($F$1&amp;dbP!$D$2&amp;":"&amp;dbP!$D$2),"&lt;="&amp;A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Z645" s="1">
        <f ca="1">SUMIFS(INDIRECT($F$1&amp;$F645&amp;":"&amp;$F645),INDIRECT($F$1&amp;dbP!$D$2&amp;":"&amp;dbP!$D$2),"&gt;="&amp;AZ$6,INDIRECT($F$1&amp;dbP!$D$2&amp;":"&amp;dbP!$D$2),"&lt;="&amp;A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A645" s="1">
        <f ca="1">SUMIFS(INDIRECT($F$1&amp;$F645&amp;":"&amp;$F645),INDIRECT($F$1&amp;dbP!$D$2&amp;":"&amp;dbP!$D$2),"&gt;="&amp;BA$6,INDIRECT($F$1&amp;dbP!$D$2&amp;":"&amp;dbP!$D$2),"&lt;="&amp;B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B645" s="1">
        <f ca="1">SUMIFS(INDIRECT($F$1&amp;$F645&amp;":"&amp;$F645),INDIRECT($F$1&amp;dbP!$D$2&amp;":"&amp;dbP!$D$2),"&gt;="&amp;BB$6,INDIRECT($F$1&amp;dbP!$D$2&amp;":"&amp;dbP!$D$2),"&lt;="&amp;B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C645" s="1">
        <f ca="1">SUMIFS(INDIRECT($F$1&amp;$F645&amp;":"&amp;$F645),INDIRECT($F$1&amp;dbP!$D$2&amp;":"&amp;dbP!$D$2),"&gt;="&amp;BC$6,INDIRECT($F$1&amp;dbP!$D$2&amp;":"&amp;dbP!$D$2),"&lt;="&amp;B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D645" s="1">
        <f ca="1">SUMIFS(INDIRECT($F$1&amp;$F645&amp;":"&amp;$F645),INDIRECT($F$1&amp;dbP!$D$2&amp;":"&amp;dbP!$D$2),"&gt;="&amp;BD$6,INDIRECT($F$1&amp;dbP!$D$2&amp;":"&amp;dbP!$D$2),"&lt;="&amp;B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E645" s="1">
        <f ca="1">SUMIFS(INDIRECT($F$1&amp;$F645&amp;":"&amp;$F645),INDIRECT($F$1&amp;dbP!$D$2&amp;":"&amp;dbP!$D$2),"&gt;="&amp;BE$6,INDIRECT($F$1&amp;dbP!$D$2&amp;":"&amp;dbP!$D$2),"&lt;="&amp;B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</row>
    <row r="646" spans="1:57" ht="4.9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3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</row>
    <row r="647" spans="1:57" x14ac:dyDescent="0.3">
      <c r="B647" s="1">
        <f>ROW(Items!A156)</f>
        <v>156</v>
      </c>
      <c r="D647" s="1">
        <f ca="1">INDIRECT($B$1&amp;Items!AB$2&amp;$B647)</f>
        <v>0</v>
      </c>
      <c r="F647" s="1" t="str">
        <f ca="1">INDIRECT($B$1&amp;Items!X$2&amp;$B647)</f>
        <v>Y</v>
      </c>
      <c r="H647" s="13" t="str">
        <f ca="1">INDIRECT($B$1&amp;Items!U$2&amp;$B647)</f>
        <v>Прочие доходы</v>
      </c>
      <c r="I647" s="13" t="str">
        <f ca="1">IF(INDIRECT($B$1&amp;Items!V$2&amp;$B647)="",H647,INDIRECT($B$1&amp;Items!V$2&amp;$B647))</f>
        <v>Прочие доходы</v>
      </c>
      <c r="J647" s="1" t="str">
        <f ca="1">IF(INDIRECT($B$1&amp;Items!W$2&amp;$B647)="",IF(H647&lt;&gt;I647,"  "&amp;I647,I647),"    "&amp;INDIRECT($B$1&amp;Items!W$2&amp;$B647))</f>
        <v>Прочие доходы</v>
      </c>
      <c r="S647" s="1">
        <f ca="1">SUM($U647:INDIRECT(ADDRESS(ROW(),SUMIFS($1:$1,$5:$5,MAX($5:$5)))))</f>
        <v>200000.00000000006</v>
      </c>
      <c r="V647" s="1">
        <f ca="1">SUMIFS(INDIRECT($F$1&amp;$F647&amp;":"&amp;$F647),INDIRECT($F$1&amp;dbP!$D$2&amp;":"&amp;dbP!$D$2),"&gt;="&amp;V$6,INDIRECT($F$1&amp;dbP!$D$2&amp;":"&amp;dbP!$D$2),"&lt;="&amp;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W647" s="1">
        <f ca="1">SUMIFS(INDIRECT($F$1&amp;$F647&amp;":"&amp;$F647),INDIRECT($F$1&amp;dbP!$D$2&amp;":"&amp;dbP!$D$2),"&gt;="&amp;W$6,INDIRECT($F$1&amp;dbP!$D$2&amp;":"&amp;dbP!$D$2),"&lt;="&amp;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X647" s="1">
        <f ca="1">SUMIFS(INDIRECT($F$1&amp;$F647&amp;":"&amp;$F647),INDIRECT($F$1&amp;dbP!$D$2&amp;":"&amp;dbP!$D$2),"&gt;="&amp;X$6,INDIRECT($F$1&amp;dbP!$D$2&amp;":"&amp;dbP!$D$2),"&lt;="&amp;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Y647" s="1">
        <f ca="1">SUMIFS(INDIRECT($F$1&amp;$F647&amp;":"&amp;$F647),INDIRECT($F$1&amp;dbP!$D$2&amp;":"&amp;dbP!$D$2),"&gt;="&amp;Y$6,INDIRECT($F$1&amp;dbP!$D$2&amp;":"&amp;dbP!$D$2),"&lt;="&amp;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Z647" s="1">
        <f ca="1">SUMIFS(INDIRECT($F$1&amp;$F647&amp;":"&amp;$F647),INDIRECT($F$1&amp;dbP!$D$2&amp;":"&amp;dbP!$D$2),"&gt;="&amp;Z$6,INDIRECT($F$1&amp;dbP!$D$2&amp;":"&amp;dbP!$D$2),"&lt;="&amp;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A647" s="1">
        <f ca="1">SUMIFS(INDIRECT($F$1&amp;$F647&amp;":"&amp;$F647),INDIRECT($F$1&amp;dbP!$D$2&amp;":"&amp;dbP!$D$2),"&gt;="&amp;AA$6,INDIRECT($F$1&amp;dbP!$D$2&amp;":"&amp;dbP!$D$2),"&lt;="&amp;A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B647" s="1">
        <f ca="1">SUMIFS(INDIRECT($F$1&amp;$F647&amp;":"&amp;$F647),INDIRECT($F$1&amp;dbP!$D$2&amp;":"&amp;dbP!$D$2),"&gt;="&amp;AB$6,INDIRECT($F$1&amp;dbP!$D$2&amp;":"&amp;dbP!$D$2),"&lt;="&amp;A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C647" s="1">
        <f ca="1">SUMIFS(INDIRECT($F$1&amp;$F647&amp;":"&amp;$F647),INDIRECT($F$1&amp;dbP!$D$2&amp;":"&amp;dbP!$D$2),"&gt;="&amp;AC$6,INDIRECT($F$1&amp;dbP!$D$2&amp;":"&amp;dbP!$D$2),"&lt;="&amp;A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D647" s="1">
        <f ca="1">SUMIFS(INDIRECT($F$1&amp;$F647&amp;":"&amp;$F647),INDIRECT($F$1&amp;dbP!$D$2&amp;":"&amp;dbP!$D$2),"&gt;="&amp;AD$6,INDIRECT($F$1&amp;dbP!$D$2&amp;":"&amp;dbP!$D$2),"&lt;="&amp;A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E647" s="1">
        <f ca="1">SUMIFS(INDIRECT($F$1&amp;$F647&amp;":"&amp;$F647),INDIRECT($F$1&amp;dbP!$D$2&amp;":"&amp;dbP!$D$2),"&gt;="&amp;AE$6,INDIRECT($F$1&amp;dbP!$D$2&amp;":"&amp;dbP!$D$2),"&lt;="&amp;A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F647" s="1">
        <f ca="1">SUMIFS(INDIRECT($F$1&amp;$F647&amp;":"&amp;$F647),INDIRECT($F$1&amp;dbP!$D$2&amp;":"&amp;dbP!$D$2),"&gt;="&amp;AF$6,INDIRECT($F$1&amp;dbP!$D$2&amp;":"&amp;dbP!$D$2),"&lt;="&amp;AF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G647" s="1">
        <f ca="1">SUMIFS(INDIRECT($F$1&amp;$F647&amp;":"&amp;$F647),INDIRECT($F$1&amp;dbP!$D$2&amp;":"&amp;dbP!$D$2),"&gt;="&amp;AG$6,INDIRECT($F$1&amp;dbP!$D$2&amp;":"&amp;dbP!$D$2),"&lt;="&amp;AG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H647" s="1">
        <f ca="1">SUMIFS(INDIRECT($F$1&amp;$F647&amp;":"&amp;$F647),INDIRECT($F$1&amp;dbP!$D$2&amp;":"&amp;dbP!$D$2),"&gt;="&amp;AH$6,INDIRECT($F$1&amp;dbP!$D$2&amp;":"&amp;dbP!$D$2),"&lt;="&amp;AH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I647" s="1">
        <f ca="1">SUMIFS(INDIRECT($F$1&amp;$F647&amp;":"&amp;$F647),INDIRECT($F$1&amp;dbP!$D$2&amp;":"&amp;dbP!$D$2),"&gt;="&amp;AI$6,INDIRECT($F$1&amp;dbP!$D$2&amp;":"&amp;dbP!$D$2),"&lt;="&amp;AI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J647" s="1">
        <f ca="1">SUMIFS(INDIRECT($F$1&amp;$F647&amp;":"&amp;$F647),INDIRECT($F$1&amp;dbP!$D$2&amp;":"&amp;dbP!$D$2),"&gt;="&amp;AJ$6,INDIRECT($F$1&amp;dbP!$D$2&amp;":"&amp;dbP!$D$2),"&lt;="&amp;AJ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K647" s="1">
        <f ca="1">SUMIFS(INDIRECT($F$1&amp;$F647&amp;":"&amp;$F647),INDIRECT($F$1&amp;dbP!$D$2&amp;":"&amp;dbP!$D$2),"&gt;="&amp;AK$6,INDIRECT($F$1&amp;dbP!$D$2&amp;":"&amp;dbP!$D$2),"&lt;="&amp;AK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L647" s="1">
        <f ca="1">SUMIFS(INDIRECT($F$1&amp;$F647&amp;":"&amp;$F647),INDIRECT($F$1&amp;dbP!$D$2&amp;":"&amp;dbP!$D$2),"&gt;="&amp;AL$6,INDIRECT($F$1&amp;dbP!$D$2&amp;":"&amp;dbP!$D$2),"&lt;="&amp;AL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M647" s="1">
        <f ca="1">SUMIFS(INDIRECT($F$1&amp;$F647&amp;":"&amp;$F647),INDIRECT($F$1&amp;dbP!$D$2&amp;":"&amp;dbP!$D$2),"&gt;="&amp;AM$6,INDIRECT($F$1&amp;dbP!$D$2&amp;":"&amp;dbP!$D$2),"&lt;="&amp;AM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N647" s="1">
        <f ca="1">SUMIFS(INDIRECT($F$1&amp;$F647&amp;":"&amp;$F647),INDIRECT($F$1&amp;dbP!$D$2&amp;":"&amp;dbP!$D$2),"&gt;="&amp;AN$6,INDIRECT($F$1&amp;dbP!$D$2&amp;":"&amp;dbP!$D$2),"&lt;="&amp;AN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O647" s="1">
        <f ca="1">SUMIFS(INDIRECT($F$1&amp;$F647&amp;":"&amp;$F647),INDIRECT($F$1&amp;dbP!$D$2&amp;":"&amp;dbP!$D$2),"&gt;="&amp;AO$6,INDIRECT($F$1&amp;dbP!$D$2&amp;":"&amp;dbP!$D$2),"&lt;="&amp;AO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P647" s="1">
        <f ca="1">SUMIFS(INDIRECT($F$1&amp;$F647&amp;":"&amp;$F647),INDIRECT($F$1&amp;dbP!$D$2&amp;":"&amp;dbP!$D$2),"&gt;="&amp;AP$6,INDIRECT($F$1&amp;dbP!$D$2&amp;":"&amp;dbP!$D$2),"&lt;="&amp;AP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Q647" s="1">
        <f ca="1">SUMIFS(INDIRECT($F$1&amp;$F647&amp;":"&amp;$F647),INDIRECT($F$1&amp;dbP!$D$2&amp;":"&amp;dbP!$D$2),"&gt;="&amp;AQ$6,INDIRECT($F$1&amp;dbP!$D$2&amp;":"&amp;dbP!$D$2),"&lt;="&amp;AQ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R647" s="1">
        <f ca="1">SUMIFS(INDIRECT($F$1&amp;$F647&amp;":"&amp;$F647),INDIRECT($F$1&amp;dbP!$D$2&amp;":"&amp;dbP!$D$2),"&gt;="&amp;AR$6,INDIRECT($F$1&amp;dbP!$D$2&amp;":"&amp;dbP!$D$2),"&lt;="&amp;AR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S647" s="1">
        <f ca="1">SUMIFS(INDIRECT($F$1&amp;$F647&amp;":"&amp;$F647),INDIRECT($F$1&amp;dbP!$D$2&amp;":"&amp;dbP!$D$2),"&gt;="&amp;AS$6,INDIRECT($F$1&amp;dbP!$D$2&amp;":"&amp;dbP!$D$2),"&lt;="&amp;AS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T647" s="1">
        <f ca="1">SUMIFS(INDIRECT($F$1&amp;$F647&amp;":"&amp;$F647),INDIRECT($F$1&amp;dbP!$D$2&amp;":"&amp;dbP!$D$2),"&gt;="&amp;AT$6,INDIRECT($F$1&amp;dbP!$D$2&amp;":"&amp;dbP!$D$2),"&lt;="&amp;AT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U647" s="1">
        <f ca="1">SUMIFS(INDIRECT($F$1&amp;$F647&amp;":"&amp;$F647),INDIRECT($F$1&amp;dbP!$D$2&amp;":"&amp;dbP!$D$2),"&gt;="&amp;AU$6,INDIRECT($F$1&amp;dbP!$D$2&amp;":"&amp;dbP!$D$2),"&lt;="&amp;AU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V647" s="1">
        <f ca="1">SUMIFS(INDIRECT($F$1&amp;$F647&amp;":"&amp;$F647),INDIRECT($F$1&amp;dbP!$D$2&amp;":"&amp;dbP!$D$2),"&gt;="&amp;AV$6,INDIRECT($F$1&amp;dbP!$D$2&amp;":"&amp;dbP!$D$2),"&lt;="&amp;A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W647" s="1">
        <f ca="1">SUMIFS(INDIRECT($F$1&amp;$F647&amp;":"&amp;$F647),INDIRECT($F$1&amp;dbP!$D$2&amp;":"&amp;dbP!$D$2),"&gt;="&amp;AW$6,INDIRECT($F$1&amp;dbP!$D$2&amp;":"&amp;dbP!$D$2),"&lt;="&amp;A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X647" s="1">
        <f ca="1">SUMIFS(INDIRECT($F$1&amp;$F647&amp;":"&amp;$F647),INDIRECT($F$1&amp;dbP!$D$2&amp;":"&amp;dbP!$D$2),"&gt;="&amp;AX$6,INDIRECT($F$1&amp;dbP!$D$2&amp;":"&amp;dbP!$D$2),"&lt;="&amp;A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Y647" s="1">
        <f ca="1">SUMIFS(INDIRECT($F$1&amp;$F647&amp;":"&amp;$F647),INDIRECT($F$1&amp;dbP!$D$2&amp;":"&amp;dbP!$D$2),"&gt;="&amp;AY$6,INDIRECT($F$1&amp;dbP!$D$2&amp;":"&amp;dbP!$D$2),"&lt;="&amp;A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Z647" s="1">
        <f ca="1">SUMIFS(INDIRECT($F$1&amp;$F647&amp;":"&amp;$F647),INDIRECT($F$1&amp;dbP!$D$2&amp;":"&amp;dbP!$D$2),"&gt;="&amp;AZ$6,INDIRECT($F$1&amp;dbP!$D$2&amp;":"&amp;dbP!$D$2),"&lt;="&amp;A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A647" s="1">
        <f ca="1">SUMIFS(INDIRECT($F$1&amp;$F647&amp;":"&amp;$F647),INDIRECT($F$1&amp;dbP!$D$2&amp;":"&amp;dbP!$D$2),"&gt;="&amp;BA$6,INDIRECT($F$1&amp;dbP!$D$2&amp;":"&amp;dbP!$D$2),"&lt;="&amp;B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B647" s="1">
        <f ca="1">SUMIFS(INDIRECT($F$1&amp;$F647&amp;":"&amp;$F647),INDIRECT($F$1&amp;dbP!$D$2&amp;":"&amp;dbP!$D$2),"&gt;="&amp;BB$6,INDIRECT($F$1&amp;dbP!$D$2&amp;":"&amp;dbP!$D$2),"&lt;="&amp;B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C647" s="1">
        <f ca="1">SUMIFS(INDIRECT($F$1&amp;$F647&amp;":"&amp;$F647),INDIRECT($F$1&amp;dbP!$D$2&amp;":"&amp;dbP!$D$2),"&gt;="&amp;BC$6,INDIRECT($F$1&amp;dbP!$D$2&amp;":"&amp;dbP!$D$2),"&lt;="&amp;B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D647" s="1">
        <f ca="1">SUMIFS(INDIRECT($F$1&amp;$F647&amp;":"&amp;$F647),INDIRECT($F$1&amp;dbP!$D$2&amp;":"&amp;dbP!$D$2),"&gt;="&amp;BD$6,INDIRECT($F$1&amp;dbP!$D$2&amp;":"&amp;dbP!$D$2),"&lt;="&amp;B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E647" s="1">
        <f ca="1">SUMIFS(INDIRECT($F$1&amp;$F647&amp;":"&amp;$F647),INDIRECT($F$1&amp;dbP!$D$2&amp;":"&amp;dbP!$D$2),"&gt;="&amp;BE$6,INDIRECT($F$1&amp;dbP!$D$2&amp;":"&amp;dbP!$D$2),"&lt;="&amp;B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</row>
    <row r="648" spans="1:57" x14ac:dyDescent="0.3">
      <c r="B648" s="1">
        <f>MAX(B$493:B647)+1</f>
        <v>157</v>
      </c>
      <c r="D648" s="1" t="str">
        <f ca="1">INDIRECT($B$1&amp;Items!AB$2&amp;$B648)</f>
        <v>PL(+)</v>
      </c>
      <c r="F648" s="1" t="str">
        <f ca="1">INDIRECT($B$1&amp;Items!X$2&amp;$B648)</f>
        <v>Y</v>
      </c>
      <c r="H648" s="13" t="str">
        <f ca="1">INDIRECT($B$1&amp;Items!U$2&amp;$B648)</f>
        <v>Прочие доходы</v>
      </c>
      <c r="I648" s="13" t="str">
        <f ca="1">IF(INDIRECT($B$1&amp;Items!V$2&amp;$B648)="",H648,INDIRECT($B$1&amp;Items!V$2&amp;$B648))</f>
        <v>%% по финвложениям</v>
      </c>
      <c r="J648" s="1" t="str">
        <f ca="1">IF(INDIRECT($B$1&amp;Items!W$2&amp;$B648)="",IF(H648&lt;&gt;I648,"  "&amp;I648,I648),"    "&amp;INDIRECT($B$1&amp;Items!W$2&amp;$B648))</f>
        <v xml:space="preserve">    %% по финвложениям</v>
      </c>
      <c r="S648" s="1">
        <f ca="1">SUM($U648:INDIRECT(ADDRESS(ROW(),SUMIFS($1:$1,$5:$5,MAX($5:$5)))))</f>
        <v>200000.00000000006</v>
      </c>
      <c r="V648" s="1">
        <f ca="1">SUMIFS(INDIRECT($F$1&amp;$F648&amp;":"&amp;$F648),INDIRECT($F$1&amp;dbP!$D$2&amp;":"&amp;dbP!$D$2),"&gt;="&amp;V$6,INDIRECT($F$1&amp;dbP!$D$2&amp;":"&amp;dbP!$D$2),"&lt;="&amp;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W648" s="1">
        <f ca="1">SUMIFS(INDIRECT($F$1&amp;$F648&amp;":"&amp;$F648),INDIRECT($F$1&amp;dbP!$D$2&amp;":"&amp;dbP!$D$2),"&gt;="&amp;W$6,INDIRECT($F$1&amp;dbP!$D$2&amp;":"&amp;dbP!$D$2),"&lt;="&amp;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X648" s="1">
        <f ca="1">SUMIFS(INDIRECT($F$1&amp;$F648&amp;":"&amp;$F648),INDIRECT($F$1&amp;dbP!$D$2&amp;":"&amp;dbP!$D$2),"&gt;="&amp;X$6,INDIRECT($F$1&amp;dbP!$D$2&amp;":"&amp;dbP!$D$2),"&lt;="&amp;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Y648" s="1">
        <f ca="1">SUMIFS(INDIRECT($F$1&amp;$F648&amp;":"&amp;$F648),INDIRECT($F$1&amp;dbP!$D$2&amp;":"&amp;dbP!$D$2),"&gt;="&amp;Y$6,INDIRECT($F$1&amp;dbP!$D$2&amp;":"&amp;dbP!$D$2),"&lt;="&amp;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Z648" s="1">
        <f ca="1">SUMIFS(INDIRECT($F$1&amp;$F648&amp;":"&amp;$F648),INDIRECT($F$1&amp;dbP!$D$2&amp;":"&amp;dbP!$D$2),"&gt;="&amp;Z$6,INDIRECT($F$1&amp;dbP!$D$2&amp;":"&amp;dbP!$D$2),"&lt;="&amp;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A648" s="1">
        <f ca="1">SUMIFS(INDIRECT($F$1&amp;$F648&amp;":"&amp;$F648),INDIRECT($F$1&amp;dbP!$D$2&amp;":"&amp;dbP!$D$2),"&gt;="&amp;AA$6,INDIRECT($F$1&amp;dbP!$D$2&amp;":"&amp;dbP!$D$2),"&lt;="&amp;A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B648" s="1">
        <f ca="1">SUMIFS(INDIRECT($F$1&amp;$F648&amp;":"&amp;$F648),INDIRECT($F$1&amp;dbP!$D$2&amp;":"&amp;dbP!$D$2),"&gt;="&amp;AB$6,INDIRECT($F$1&amp;dbP!$D$2&amp;":"&amp;dbP!$D$2),"&lt;="&amp;A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C648" s="1">
        <f ca="1">SUMIFS(INDIRECT($F$1&amp;$F648&amp;":"&amp;$F648),INDIRECT($F$1&amp;dbP!$D$2&amp;":"&amp;dbP!$D$2),"&gt;="&amp;AC$6,INDIRECT($F$1&amp;dbP!$D$2&amp;":"&amp;dbP!$D$2),"&lt;="&amp;A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D648" s="1">
        <f ca="1">SUMIFS(INDIRECT($F$1&amp;$F648&amp;":"&amp;$F648),INDIRECT($F$1&amp;dbP!$D$2&amp;":"&amp;dbP!$D$2),"&gt;="&amp;AD$6,INDIRECT($F$1&amp;dbP!$D$2&amp;":"&amp;dbP!$D$2),"&lt;="&amp;A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E648" s="1">
        <f ca="1">SUMIFS(INDIRECT($F$1&amp;$F648&amp;":"&amp;$F648),INDIRECT($F$1&amp;dbP!$D$2&amp;":"&amp;dbP!$D$2),"&gt;="&amp;AE$6,INDIRECT($F$1&amp;dbP!$D$2&amp;":"&amp;dbP!$D$2),"&lt;="&amp;A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F648" s="1">
        <f ca="1">SUMIFS(INDIRECT($F$1&amp;$F648&amp;":"&amp;$F648),INDIRECT($F$1&amp;dbP!$D$2&amp;":"&amp;dbP!$D$2),"&gt;="&amp;AF$6,INDIRECT($F$1&amp;dbP!$D$2&amp;":"&amp;dbP!$D$2),"&lt;="&amp;AF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G648" s="1">
        <f ca="1">SUMIFS(INDIRECT($F$1&amp;$F648&amp;":"&amp;$F648),INDIRECT($F$1&amp;dbP!$D$2&amp;":"&amp;dbP!$D$2),"&gt;="&amp;AG$6,INDIRECT($F$1&amp;dbP!$D$2&amp;":"&amp;dbP!$D$2),"&lt;="&amp;AG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H648" s="1">
        <f ca="1">SUMIFS(INDIRECT($F$1&amp;$F648&amp;":"&amp;$F648),INDIRECT($F$1&amp;dbP!$D$2&amp;":"&amp;dbP!$D$2),"&gt;="&amp;AH$6,INDIRECT($F$1&amp;dbP!$D$2&amp;":"&amp;dbP!$D$2),"&lt;="&amp;AH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I648" s="1">
        <f ca="1">SUMIFS(INDIRECT($F$1&amp;$F648&amp;":"&amp;$F648),INDIRECT($F$1&amp;dbP!$D$2&amp;":"&amp;dbP!$D$2),"&gt;="&amp;AI$6,INDIRECT($F$1&amp;dbP!$D$2&amp;":"&amp;dbP!$D$2),"&lt;="&amp;AI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J648" s="1">
        <f ca="1">SUMIFS(INDIRECT($F$1&amp;$F648&amp;":"&amp;$F648),INDIRECT($F$1&amp;dbP!$D$2&amp;":"&amp;dbP!$D$2),"&gt;="&amp;AJ$6,INDIRECT($F$1&amp;dbP!$D$2&amp;":"&amp;dbP!$D$2),"&lt;="&amp;AJ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K648" s="1">
        <f ca="1">SUMIFS(INDIRECT($F$1&amp;$F648&amp;":"&amp;$F648),INDIRECT($F$1&amp;dbP!$D$2&amp;":"&amp;dbP!$D$2),"&gt;="&amp;AK$6,INDIRECT($F$1&amp;dbP!$D$2&amp;":"&amp;dbP!$D$2),"&lt;="&amp;AK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L648" s="1">
        <f ca="1">SUMIFS(INDIRECT($F$1&amp;$F648&amp;":"&amp;$F648),INDIRECT($F$1&amp;dbP!$D$2&amp;":"&amp;dbP!$D$2),"&gt;="&amp;AL$6,INDIRECT($F$1&amp;dbP!$D$2&amp;":"&amp;dbP!$D$2),"&lt;="&amp;AL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M648" s="1">
        <f ca="1">SUMIFS(INDIRECT($F$1&amp;$F648&amp;":"&amp;$F648),INDIRECT($F$1&amp;dbP!$D$2&amp;":"&amp;dbP!$D$2),"&gt;="&amp;AM$6,INDIRECT($F$1&amp;dbP!$D$2&amp;":"&amp;dbP!$D$2),"&lt;="&amp;AM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N648" s="1">
        <f ca="1">SUMIFS(INDIRECT($F$1&amp;$F648&amp;":"&amp;$F648),INDIRECT($F$1&amp;dbP!$D$2&amp;":"&amp;dbP!$D$2),"&gt;="&amp;AN$6,INDIRECT($F$1&amp;dbP!$D$2&amp;":"&amp;dbP!$D$2),"&lt;="&amp;AN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O648" s="1">
        <f ca="1">SUMIFS(INDIRECT($F$1&amp;$F648&amp;":"&amp;$F648),INDIRECT($F$1&amp;dbP!$D$2&amp;":"&amp;dbP!$D$2),"&gt;="&amp;AO$6,INDIRECT($F$1&amp;dbP!$D$2&amp;":"&amp;dbP!$D$2),"&lt;="&amp;AO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P648" s="1">
        <f ca="1">SUMIFS(INDIRECT($F$1&amp;$F648&amp;":"&amp;$F648),INDIRECT($F$1&amp;dbP!$D$2&amp;":"&amp;dbP!$D$2),"&gt;="&amp;AP$6,INDIRECT($F$1&amp;dbP!$D$2&amp;":"&amp;dbP!$D$2),"&lt;="&amp;AP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Q648" s="1">
        <f ca="1">SUMIFS(INDIRECT($F$1&amp;$F648&amp;":"&amp;$F648),INDIRECT($F$1&amp;dbP!$D$2&amp;":"&amp;dbP!$D$2),"&gt;="&amp;AQ$6,INDIRECT($F$1&amp;dbP!$D$2&amp;":"&amp;dbP!$D$2),"&lt;="&amp;AQ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R648" s="1">
        <f ca="1">SUMIFS(INDIRECT($F$1&amp;$F648&amp;":"&amp;$F648),INDIRECT($F$1&amp;dbP!$D$2&amp;":"&amp;dbP!$D$2),"&gt;="&amp;AR$6,INDIRECT($F$1&amp;dbP!$D$2&amp;":"&amp;dbP!$D$2),"&lt;="&amp;AR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S648" s="1">
        <f ca="1">SUMIFS(INDIRECT($F$1&amp;$F648&amp;":"&amp;$F648),INDIRECT($F$1&amp;dbP!$D$2&amp;":"&amp;dbP!$D$2),"&gt;="&amp;AS$6,INDIRECT($F$1&amp;dbP!$D$2&amp;":"&amp;dbP!$D$2),"&lt;="&amp;AS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T648" s="1">
        <f ca="1">SUMIFS(INDIRECT($F$1&amp;$F648&amp;":"&amp;$F648),INDIRECT($F$1&amp;dbP!$D$2&amp;":"&amp;dbP!$D$2),"&gt;="&amp;AT$6,INDIRECT($F$1&amp;dbP!$D$2&amp;":"&amp;dbP!$D$2),"&lt;="&amp;AT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U648" s="1">
        <f ca="1">SUMIFS(INDIRECT($F$1&amp;$F648&amp;":"&amp;$F648),INDIRECT($F$1&amp;dbP!$D$2&amp;":"&amp;dbP!$D$2),"&gt;="&amp;AU$6,INDIRECT($F$1&amp;dbP!$D$2&amp;":"&amp;dbP!$D$2),"&lt;="&amp;AU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V648" s="1">
        <f ca="1">SUMIFS(INDIRECT($F$1&amp;$F648&amp;":"&amp;$F648),INDIRECT($F$1&amp;dbP!$D$2&amp;":"&amp;dbP!$D$2),"&gt;="&amp;AV$6,INDIRECT($F$1&amp;dbP!$D$2&amp;":"&amp;dbP!$D$2),"&lt;="&amp;A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W648" s="1">
        <f ca="1">SUMIFS(INDIRECT($F$1&amp;$F648&amp;":"&amp;$F648),INDIRECT($F$1&amp;dbP!$D$2&amp;":"&amp;dbP!$D$2),"&gt;="&amp;AW$6,INDIRECT($F$1&amp;dbP!$D$2&amp;":"&amp;dbP!$D$2),"&lt;="&amp;A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X648" s="1">
        <f ca="1">SUMIFS(INDIRECT($F$1&amp;$F648&amp;":"&amp;$F648),INDIRECT($F$1&amp;dbP!$D$2&amp;":"&amp;dbP!$D$2),"&gt;="&amp;AX$6,INDIRECT($F$1&amp;dbP!$D$2&amp;":"&amp;dbP!$D$2),"&lt;="&amp;A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Y648" s="1">
        <f ca="1">SUMIFS(INDIRECT($F$1&amp;$F648&amp;":"&amp;$F648),INDIRECT($F$1&amp;dbP!$D$2&amp;":"&amp;dbP!$D$2),"&gt;="&amp;AY$6,INDIRECT($F$1&amp;dbP!$D$2&amp;":"&amp;dbP!$D$2),"&lt;="&amp;A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Z648" s="1">
        <f ca="1">SUMIFS(INDIRECT($F$1&amp;$F648&amp;":"&amp;$F648),INDIRECT($F$1&amp;dbP!$D$2&amp;":"&amp;dbP!$D$2),"&gt;="&amp;AZ$6,INDIRECT($F$1&amp;dbP!$D$2&amp;":"&amp;dbP!$D$2),"&lt;="&amp;A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A648" s="1">
        <f ca="1">SUMIFS(INDIRECT($F$1&amp;$F648&amp;":"&amp;$F648),INDIRECT($F$1&amp;dbP!$D$2&amp;":"&amp;dbP!$D$2),"&gt;="&amp;BA$6,INDIRECT($F$1&amp;dbP!$D$2&amp;":"&amp;dbP!$D$2),"&lt;="&amp;B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B648" s="1">
        <f ca="1">SUMIFS(INDIRECT($F$1&amp;$F648&amp;":"&amp;$F648),INDIRECT($F$1&amp;dbP!$D$2&amp;":"&amp;dbP!$D$2),"&gt;="&amp;BB$6,INDIRECT($F$1&amp;dbP!$D$2&amp;":"&amp;dbP!$D$2),"&lt;="&amp;B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C648" s="1">
        <f ca="1">SUMIFS(INDIRECT($F$1&amp;$F648&amp;":"&amp;$F648),INDIRECT($F$1&amp;dbP!$D$2&amp;":"&amp;dbP!$D$2),"&gt;="&amp;BC$6,INDIRECT($F$1&amp;dbP!$D$2&amp;":"&amp;dbP!$D$2),"&lt;="&amp;B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D648" s="1">
        <f ca="1">SUMIFS(INDIRECT($F$1&amp;$F648&amp;":"&amp;$F648),INDIRECT($F$1&amp;dbP!$D$2&amp;":"&amp;dbP!$D$2),"&gt;="&amp;BD$6,INDIRECT($F$1&amp;dbP!$D$2&amp;":"&amp;dbP!$D$2),"&lt;="&amp;B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E648" s="1">
        <f ca="1">SUMIFS(INDIRECT($F$1&amp;$F648&amp;":"&amp;$F648),INDIRECT($F$1&amp;dbP!$D$2&amp;":"&amp;dbP!$D$2),"&gt;="&amp;BE$6,INDIRECT($F$1&amp;dbP!$D$2&amp;":"&amp;dbP!$D$2),"&lt;="&amp;B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</row>
    <row r="649" spans="1:57" x14ac:dyDescent="0.3">
      <c r="B649" s="1">
        <f>MAX(B$493:B648)+1</f>
        <v>158</v>
      </c>
      <c r="D649" s="1" t="str">
        <f ca="1">INDIRECT($B$1&amp;Items!AB$2&amp;$B649)</f>
        <v>PL(+)</v>
      </c>
      <c r="F649" s="1" t="str">
        <f ca="1">INDIRECT($B$1&amp;Items!X$2&amp;$B649)</f>
        <v>Y</v>
      </c>
      <c r="H649" s="13" t="str">
        <f ca="1">INDIRECT($B$1&amp;Items!U$2&amp;$B649)</f>
        <v>Прочие доходы</v>
      </c>
      <c r="I649" s="13" t="str">
        <f ca="1">IF(INDIRECT($B$1&amp;Items!V$2&amp;$B649)="",H649,INDIRECT($B$1&amp;Items!V$2&amp;$B649))</f>
        <v>доходы от продажи внереализационных активов</v>
      </c>
      <c r="J649" s="1" t="str">
        <f ca="1">IF(INDIRECT($B$1&amp;Items!W$2&amp;$B649)="",IF(H649&lt;&gt;I649,"  "&amp;I649,I649),"    "&amp;INDIRECT($B$1&amp;Items!W$2&amp;$B649))</f>
        <v xml:space="preserve">    доходы от продажи внереализационных активов</v>
      </c>
      <c r="S649" s="1">
        <f ca="1">SUM($U649:INDIRECT(ADDRESS(ROW(),SUMIFS($1:$1,$5:$5,MAX($5:$5)))))</f>
        <v>0</v>
      </c>
      <c r="V649" s="1">
        <f ca="1">SUMIFS(INDIRECT($F$1&amp;$F649&amp;":"&amp;$F649),INDIRECT($F$1&amp;dbP!$D$2&amp;":"&amp;dbP!$D$2),"&gt;="&amp;V$6,INDIRECT($F$1&amp;dbP!$D$2&amp;":"&amp;dbP!$D$2),"&lt;="&amp;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W649" s="1">
        <f ca="1">SUMIFS(INDIRECT($F$1&amp;$F649&amp;":"&amp;$F649),INDIRECT($F$1&amp;dbP!$D$2&amp;":"&amp;dbP!$D$2),"&gt;="&amp;W$6,INDIRECT($F$1&amp;dbP!$D$2&amp;":"&amp;dbP!$D$2),"&lt;="&amp;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X649" s="1">
        <f ca="1">SUMIFS(INDIRECT($F$1&amp;$F649&amp;":"&amp;$F649),INDIRECT($F$1&amp;dbP!$D$2&amp;":"&amp;dbP!$D$2),"&gt;="&amp;X$6,INDIRECT($F$1&amp;dbP!$D$2&amp;":"&amp;dbP!$D$2),"&lt;="&amp;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Y649" s="1">
        <f ca="1">SUMIFS(INDIRECT($F$1&amp;$F649&amp;":"&amp;$F649),INDIRECT($F$1&amp;dbP!$D$2&amp;":"&amp;dbP!$D$2),"&gt;="&amp;Y$6,INDIRECT($F$1&amp;dbP!$D$2&amp;":"&amp;dbP!$D$2),"&lt;="&amp;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Z649" s="1">
        <f ca="1">SUMIFS(INDIRECT($F$1&amp;$F649&amp;":"&amp;$F649),INDIRECT($F$1&amp;dbP!$D$2&amp;":"&amp;dbP!$D$2),"&gt;="&amp;Z$6,INDIRECT($F$1&amp;dbP!$D$2&amp;":"&amp;dbP!$D$2),"&lt;="&amp;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A649" s="1">
        <f ca="1">SUMIFS(INDIRECT($F$1&amp;$F649&amp;":"&amp;$F649),INDIRECT($F$1&amp;dbP!$D$2&amp;":"&amp;dbP!$D$2),"&gt;="&amp;AA$6,INDIRECT($F$1&amp;dbP!$D$2&amp;":"&amp;dbP!$D$2),"&lt;="&amp;A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B649" s="1">
        <f ca="1">SUMIFS(INDIRECT($F$1&amp;$F649&amp;":"&amp;$F649),INDIRECT($F$1&amp;dbP!$D$2&amp;":"&amp;dbP!$D$2),"&gt;="&amp;AB$6,INDIRECT($F$1&amp;dbP!$D$2&amp;":"&amp;dbP!$D$2),"&lt;="&amp;A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C649" s="1">
        <f ca="1">SUMIFS(INDIRECT($F$1&amp;$F649&amp;":"&amp;$F649),INDIRECT($F$1&amp;dbP!$D$2&amp;":"&amp;dbP!$D$2),"&gt;="&amp;AC$6,INDIRECT($F$1&amp;dbP!$D$2&amp;":"&amp;dbP!$D$2),"&lt;="&amp;A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D649" s="1">
        <f ca="1">SUMIFS(INDIRECT($F$1&amp;$F649&amp;":"&amp;$F649),INDIRECT($F$1&amp;dbP!$D$2&amp;":"&amp;dbP!$D$2),"&gt;="&amp;AD$6,INDIRECT($F$1&amp;dbP!$D$2&amp;":"&amp;dbP!$D$2),"&lt;="&amp;A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E649" s="1">
        <f ca="1">SUMIFS(INDIRECT($F$1&amp;$F649&amp;":"&amp;$F649),INDIRECT($F$1&amp;dbP!$D$2&amp;":"&amp;dbP!$D$2),"&gt;="&amp;AE$6,INDIRECT($F$1&amp;dbP!$D$2&amp;":"&amp;dbP!$D$2),"&lt;="&amp;A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F649" s="1">
        <f ca="1">SUMIFS(INDIRECT($F$1&amp;$F649&amp;":"&amp;$F649),INDIRECT($F$1&amp;dbP!$D$2&amp;":"&amp;dbP!$D$2),"&gt;="&amp;AF$6,INDIRECT($F$1&amp;dbP!$D$2&amp;":"&amp;dbP!$D$2),"&lt;="&amp;AF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G649" s="1">
        <f ca="1">SUMIFS(INDIRECT($F$1&amp;$F649&amp;":"&amp;$F649),INDIRECT($F$1&amp;dbP!$D$2&amp;":"&amp;dbP!$D$2),"&gt;="&amp;AG$6,INDIRECT($F$1&amp;dbP!$D$2&amp;":"&amp;dbP!$D$2),"&lt;="&amp;AG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H649" s="1">
        <f ca="1">SUMIFS(INDIRECT($F$1&amp;$F649&amp;":"&amp;$F649),INDIRECT($F$1&amp;dbP!$D$2&amp;":"&amp;dbP!$D$2),"&gt;="&amp;AH$6,INDIRECT($F$1&amp;dbP!$D$2&amp;":"&amp;dbP!$D$2),"&lt;="&amp;AH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I649" s="1">
        <f ca="1">SUMIFS(INDIRECT($F$1&amp;$F649&amp;":"&amp;$F649),INDIRECT($F$1&amp;dbP!$D$2&amp;":"&amp;dbP!$D$2),"&gt;="&amp;AI$6,INDIRECT($F$1&amp;dbP!$D$2&amp;":"&amp;dbP!$D$2),"&lt;="&amp;AI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J649" s="1">
        <f ca="1">SUMIFS(INDIRECT($F$1&amp;$F649&amp;":"&amp;$F649),INDIRECT($F$1&amp;dbP!$D$2&amp;":"&amp;dbP!$D$2),"&gt;="&amp;AJ$6,INDIRECT($F$1&amp;dbP!$D$2&amp;":"&amp;dbP!$D$2),"&lt;="&amp;AJ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K649" s="1">
        <f ca="1">SUMIFS(INDIRECT($F$1&amp;$F649&amp;":"&amp;$F649),INDIRECT($F$1&amp;dbP!$D$2&amp;":"&amp;dbP!$D$2),"&gt;="&amp;AK$6,INDIRECT($F$1&amp;dbP!$D$2&amp;":"&amp;dbP!$D$2),"&lt;="&amp;AK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L649" s="1">
        <f ca="1">SUMIFS(INDIRECT($F$1&amp;$F649&amp;":"&amp;$F649),INDIRECT($F$1&amp;dbP!$D$2&amp;":"&amp;dbP!$D$2),"&gt;="&amp;AL$6,INDIRECT($F$1&amp;dbP!$D$2&amp;":"&amp;dbP!$D$2),"&lt;="&amp;AL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M649" s="1">
        <f ca="1">SUMIFS(INDIRECT($F$1&amp;$F649&amp;":"&amp;$F649),INDIRECT($F$1&amp;dbP!$D$2&amp;":"&amp;dbP!$D$2),"&gt;="&amp;AM$6,INDIRECT($F$1&amp;dbP!$D$2&amp;":"&amp;dbP!$D$2),"&lt;="&amp;AM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N649" s="1">
        <f ca="1">SUMIFS(INDIRECT($F$1&amp;$F649&amp;":"&amp;$F649),INDIRECT($F$1&amp;dbP!$D$2&amp;":"&amp;dbP!$D$2),"&gt;="&amp;AN$6,INDIRECT($F$1&amp;dbP!$D$2&amp;":"&amp;dbP!$D$2),"&lt;="&amp;AN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O649" s="1">
        <f ca="1">SUMIFS(INDIRECT($F$1&amp;$F649&amp;":"&amp;$F649),INDIRECT($F$1&amp;dbP!$D$2&amp;":"&amp;dbP!$D$2),"&gt;="&amp;AO$6,INDIRECT($F$1&amp;dbP!$D$2&amp;":"&amp;dbP!$D$2),"&lt;="&amp;AO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P649" s="1">
        <f ca="1">SUMIFS(INDIRECT($F$1&amp;$F649&amp;":"&amp;$F649),INDIRECT($F$1&amp;dbP!$D$2&amp;":"&amp;dbP!$D$2),"&gt;="&amp;AP$6,INDIRECT($F$1&amp;dbP!$D$2&amp;":"&amp;dbP!$D$2),"&lt;="&amp;AP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Q649" s="1">
        <f ca="1">SUMIFS(INDIRECT($F$1&amp;$F649&amp;":"&amp;$F649),INDIRECT($F$1&amp;dbP!$D$2&amp;":"&amp;dbP!$D$2),"&gt;="&amp;AQ$6,INDIRECT($F$1&amp;dbP!$D$2&amp;":"&amp;dbP!$D$2),"&lt;="&amp;AQ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R649" s="1">
        <f ca="1">SUMIFS(INDIRECT($F$1&amp;$F649&amp;":"&amp;$F649),INDIRECT($F$1&amp;dbP!$D$2&amp;":"&amp;dbP!$D$2),"&gt;="&amp;AR$6,INDIRECT($F$1&amp;dbP!$D$2&amp;":"&amp;dbP!$D$2),"&lt;="&amp;AR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S649" s="1">
        <f ca="1">SUMIFS(INDIRECT($F$1&amp;$F649&amp;":"&amp;$F649),INDIRECT($F$1&amp;dbP!$D$2&amp;":"&amp;dbP!$D$2),"&gt;="&amp;AS$6,INDIRECT($F$1&amp;dbP!$D$2&amp;":"&amp;dbP!$D$2),"&lt;="&amp;AS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T649" s="1">
        <f ca="1">SUMIFS(INDIRECT($F$1&amp;$F649&amp;":"&amp;$F649),INDIRECT($F$1&amp;dbP!$D$2&amp;":"&amp;dbP!$D$2),"&gt;="&amp;AT$6,INDIRECT($F$1&amp;dbP!$D$2&amp;":"&amp;dbP!$D$2),"&lt;="&amp;AT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U649" s="1">
        <f ca="1">SUMIFS(INDIRECT($F$1&amp;$F649&amp;":"&amp;$F649),INDIRECT($F$1&amp;dbP!$D$2&amp;":"&amp;dbP!$D$2),"&gt;="&amp;AU$6,INDIRECT($F$1&amp;dbP!$D$2&amp;":"&amp;dbP!$D$2),"&lt;="&amp;AU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V649" s="1">
        <f ca="1">SUMIFS(INDIRECT($F$1&amp;$F649&amp;":"&amp;$F649),INDIRECT($F$1&amp;dbP!$D$2&amp;":"&amp;dbP!$D$2),"&gt;="&amp;AV$6,INDIRECT($F$1&amp;dbP!$D$2&amp;":"&amp;dbP!$D$2),"&lt;="&amp;A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W649" s="1">
        <f ca="1">SUMIFS(INDIRECT($F$1&amp;$F649&amp;":"&amp;$F649),INDIRECT($F$1&amp;dbP!$D$2&amp;":"&amp;dbP!$D$2),"&gt;="&amp;AW$6,INDIRECT($F$1&amp;dbP!$D$2&amp;":"&amp;dbP!$D$2),"&lt;="&amp;A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X649" s="1">
        <f ca="1">SUMIFS(INDIRECT($F$1&amp;$F649&amp;":"&amp;$F649),INDIRECT($F$1&amp;dbP!$D$2&amp;":"&amp;dbP!$D$2),"&gt;="&amp;AX$6,INDIRECT($F$1&amp;dbP!$D$2&amp;":"&amp;dbP!$D$2),"&lt;="&amp;A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Y649" s="1">
        <f ca="1">SUMIFS(INDIRECT($F$1&amp;$F649&amp;":"&amp;$F649),INDIRECT($F$1&amp;dbP!$D$2&amp;":"&amp;dbP!$D$2),"&gt;="&amp;AY$6,INDIRECT($F$1&amp;dbP!$D$2&amp;":"&amp;dbP!$D$2),"&lt;="&amp;A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Z649" s="1">
        <f ca="1">SUMIFS(INDIRECT($F$1&amp;$F649&amp;":"&amp;$F649),INDIRECT($F$1&amp;dbP!$D$2&amp;":"&amp;dbP!$D$2),"&gt;="&amp;AZ$6,INDIRECT($F$1&amp;dbP!$D$2&amp;":"&amp;dbP!$D$2),"&lt;="&amp;A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A649" s="1">
        <f ca="1">SUMIFS(INDIRECT($F$1&amp;$F649&amp;":"&amp;$F649),INDIRECT($F$1&amp;dbP!$D$2&amp;":"&amp;dbP!$D$2),"&gt;="&amp;BA$6,INDIRECT($F$1&amp;dbP!$D$2&amp;":"&amp;dbP!$D$2),"&lt;="&amp;B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B649" s="1">
        <f ca="1">SUMIFS(INDIRECT($F$1&amp;$F649&amp;":"&amp;$F649),INDIRECT($F$1&amp;dbP!$D$2&amp;":"&amp;dbP!$D$2),"&gt;="&amp;BB$6,INDIRECT($F$1&amp;dbP!$D$2&amp;":"&amp;dbP!$D$2),"&lt;="&amp;B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C649" s="1">
        <f ca="1">SUMIFS(INDIRECT($F$1&amp;$F649&amp;":"&amp;$F649),INDIRECT($F$1&amp;dbP!$D$2&amp;":"&amp;dbP!$D$2),"&gt;="&amp;BC$6,INDIRECT($F$1&amp;dbP!$D$2&amp;":"&amp;dbP!$D$2),"&lt;="&amp;B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D649" s="1">
        <f ca="1">SUMIFS(INDIRECT($F$1&amp;$F649&amp;":"&amp;$F649),INDIRECT($F$1&amp;dbP!$D$2&amp;":"&amp;dbP!$D$2),"&gt;="&amp;BD$6,INDIRECT($F$1&amp;dbP!$D$2&amp;":"&amp;dbP!$D$2),"&lt;="&amp;B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E649" s="1">
        <f ca="1">SUMIFS(INDIRECT($F$1&amp;$F649&amp;":"&amp;$F649),INDIRECT($F$1&amp;dbP!$D$2&amp;":"&amp;dbP!$D$2),"&gt;="&amp;BE$6,INDIRECT($F$1&amp;dbP!$D$2&amp;":"&amp;dbP!$D$2),"&lt;="&amp;B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</row>
    <row r="650" spans="1:57" ht="4.9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3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</row>
    <row r="651" spans="1:57" x14ac:dyDescent="0.3">
      <c r="B651" s="1">
        <f>MAX(B$493:B650)+1</f>
        <v>159</v>
      </c>
      <c r="D651" s="1">
        <f ca="1">INDIRECT($B$1&amp;Items!AB$2&amp;$B651)</f>
        <v>0</v>
      </c>
      <c r="F651" s="1" t="str">
        <f ca="1">INDIRECT($B$1&amp;Items!X$2&amp;$B651)</f>
        <v>AA</v>
      </c>
      <c r="H651" s="13" t="str">
        <f ca="1">INDIRECT($B$1&amp;Items!U$2&amp;$B651)</f>
        <v>Прочие расходы</v>
      </c>
      <c r="I651" s="13" t="str">
        <f ca="1">IF(INDIRECT($B$1&amp;Items!V$2&amp;$B651)="",H651,INDIRECT($B$1&amp;Items!V$2&amp;$B651))</f>
        <v>Прочие расходы</v>
      </c>
      <c r="J651" s="1" t="str">
        <f ca="1">IF(INDIRECT($B$1&amp;Items!W$2&amp;$B651)="",IF(H651&lt;&gt;I651,"  "&amp;I651,I651),"    "&amp;INDIRECT($B$1&amp;Items!W$2&amp;$B651))</f>
        <v>Прочие расходы</v>
      </c>
      <c r="S651" s="1">
        <f ca="1">SUM($U651:INDIRECT(ADDRESS(ROW(),SUMIFS($1:$1,$5:$5,MAX($5:$5)))))</f>
        <v>0</v>
      </c>
      <c r="V651" s="1">
        <f ca="1">SUMIFS(INDIRECT($F$1&amp;$F651&amp;":"&amp;$F651),INDIRECT($F$1&amp;dbP!$D$2&amp;":"&amp;dbP!$D$2),"&gt;="&amp;V$6,INDIRECT($F$1&amp;dbP!$D$2&amp;":"&amp;dbP!$D$2),"&lt;="&amp;V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W651" s="1">
        <f ca="1">SUMIFS(INDIRECT($F$1&amp;$F651&amp;":"&amp;$F651),INDIRECT($F$1&amp;dbP!$D$2&amp;":"&amp;dbP!$D$2),"&gt;="&amp;W$6,INDIRECT($F$1&amp;dbP!$D$2&amp;":"&amp;dbP!$D$2),"&lt;="&amp;W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X651" s="1">
        <f ca="1">SUMIFS(INDIRECT($F$1&amp;$F651&amp;":"&amp;$F651),INDIRECT($F$1&amp;dbP!$D$2&amp;":"&amp;dbP!$D$2),"&gt;="&amp;X$6,INDIRECT($F$1&amp;dbP!$D$2&amp;":"&amp;dbP!$D$2),"&lt;="&amp;X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Y651" s="1">
        <f ca="1">SUMIFS(INDIRECT($F$1&amp;$F651&amp;":"&amp;$F651),INDIRECT($F$1&amp;dbP!$D$2&amp;":"&amp;dbP!$D$2),"&gt;="&amp;Y$6,INDIRECT($F$1&amp;dbP!$D$2&amp;":"&amp;dbP!$D$2),"&lt;="&amp;Y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Z651" s="1">
        <f ca="1">SUMIFS(INDIRECT($F$1&amp;$F651&amp;":"&amp;$F651),INDIRECT($F$1&amp;dbP!$D$2&amp;":"&amp;dbP!$D$2),"&gt;="&amp;Z$6,INDIRECT($F$1&amp;dbP!$D$2&amp;":"&amp;dbP!$D$2),"&lt;="&amp;Z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A651" s="1">
        <f ca="1">SUMIFS(INDIRECT($F$1&amp;$F651&amp;":"&amp;$F651),INDIRECT($F$1&amp;dbP!$D$2&amp;":"&amp;dbP!$D$2),"&gt;="&amp;AA$6,INDIRECT($F$1&amp;dbP!$D$2&amp;":"&amp;dbP!$D$2),"&lt;="&amp;AA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B651" s="1">
        <f ca="1">SUMIFS(INDIRECT($F$1&amp;$F651&amp;":"&amp;$F651),INDIRECT($F$1&amp;dbP!$D$2&amp;":"&amp;dbP!$D$2),"&gt;="&amp;AB$6,INDIRECT($F$1&amp;dbP!$D$2&amp;":"&amp;dbP!$D$2),"&lt;="&amp;AB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C651" s="1">
        <f ca="1">SUMIFS(INDIRECT($F$1&amp;$F651&amp;":"&amp;$F651),INDIRECT($F$1&amp;dbP!$D$2&amp;":"&amp;dbP!$D$2),"&gt;="&amp;AC$6,INDIRECT($F$1&amp;dbP!$D$2&amp;":"&amp;dbP!$D$2),"&lt;="&amp;AC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D651" s="1">
        <f ca="1">SUMIFS(INDIRECT($F$1&amp;$F651&amp;":"&amp;$F651),INDIRECT($F$1&amp;dbP!$D$2&amp;":"&amp;dbP!$D$2),"&gt;="&amp;AD$6,INDIRECT($F$1&amp;dbP!$D$2&amp;":"&amp;dbP!$D$2),"&lt;="&amp;AD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E651" s="1">
        <f ca="1">SUMIFS(INDIRECT($F$1&amp;$F651&amp;":"&amp;$F651),INDIRECT($F$1&amp;dbP!$D$2&amp;":"&amp;dbP!$D$2),"&gt;="&amp;AE$6,INDIRECT($F$1&amp;dbP!$D$2&amp;":"&amp;dbP!$D$2),"&lt;="&amp;AE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F651" s="1">
        <f ca="1">SUMIFS(INDIRECT($F$1&amp;$F651&amp;":"&amp;$F651),INDIRECT($F$1&amp;dbP!$D$2&amp;":"&amp;dbP!$D$2),"&gt;="&amp;AF$6,INDIRECT($F$1&amp;dbP!$D$2&amp;":"&amp;dbP!$D$2),"&lt;="&amp;AF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G651" s="1">
        <f ca="1">SUMIFS(INDIRECT($F$1&amp;$F651&amp;":"&amp;$F651),INDIRECT($F$1&amp;dbP!$D$2&amp;":"&amp;dbP!$D$2),"&gt;="&amp;AG$6,INDIRECT($F$1&amp;dbP!$D$2&amp;":"&amp;dbP!$D$2),"&lt;="&amp;AG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H651" s="1">
        <f ca="1">SUMIFS(INDIRECT($F$1&amp;$F651&amp;":"&amp;$F651),INDIRECT($F$1&amp;dbP!$D$2&amp;":"&amp;dbP!$D$2),"&gt;="&amp;AH$6,INDIRECT($F$1&amp;dbP!$D$2&amp;":"&amp;dbP!$D$2),"&lt;="&amp;AH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I651" s="1">
        <f ca="1">SUMIFS(INDIRECT($F$1&amp;$F651&amp;":"&amp;$F651),INDIRECT($F$1&amp;dbP!$D$2&amp;":"&amp;dbP!$D$2),"&gt;="&amp;AI$6,INDIRECT($F$1&amp;dbP!$D$2&amp;":"&amp;dbP!$D$2),"&lt;="&amp;AI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J651" s="1">
        <f ca="1">SUMIFS(INDIRECT($F$1&amp;$F651&amp;":"&amp;$F651),INDIRECT($F$1&amp;dbP!$D$2&amp;":"&amp;dbP!$D$2),"&gt;="&amp;AJ$6,INDIRECT($F$1&amp;dbP!$D$2&amp;":"&amp;dbP!$D$2),"&lt;="&amp;AJ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K651" s="1">
        <f ca="1">SUMIFS(INDIRECT($F$1&amp;$F651&amp;":"&amp;$F651),INDIRECT($F$1&amp;dbP!$D$2&amp;":"&amp;dbP!$D$2),"&gt;="&amp;AK$6,INDIRECT($F$1&amp;dbP!$D$2&amp;":"&amp;dbP!$D$2),"&lt;="&amp;AK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L651" s="1">
        <f ca="1">SUMIFS(INDIRECT($F$1&amp;$F651&amp;":"&amp;$F651),INDIRECT($F$1&amp;dbP!$D$2&amp;":"&amp;dbP!$D$2),"&gt;="&amp;AL$6,INDIRECT($F$1&amp;dbP!$D$2&amp;":"&amp;dbP!$D$2),"&lt;="&amp;AL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M651" s="1">
        <f ca="1">SUMIFS(INDIRECT($F$1&amp;$F651&amp;":"&amp;$F651),INDIRECT($F$1&amp;dbP!$D$2&amp;":"&amp;dbP!$D$2),"&gt;="&amp;AM$6,INDIRECT($F$1&amp;dbP!$D$2&amp;":"&amp;dbP!$D$2),"&lt;="&amp;AM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N651" s="1">
        <f ca="1">SUMIFS(INDIRECT($F$1&amp;$F651&amp;":"&amp;$F651),INDIRECT($F$1&amp;dbP!$D$2&amp;":"&amp;dbP!$D$2),"&gt;="&amp;AN$6,INDIRECT($F$1&amp;dbP!$D$2&amp;":"&amp;dbP!$D$2),"&lt;="&amp;AN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O651" s="1">
        <f ca="1">SUMIFS(INDIRECT($F$1&amp;$F651&amp;":"&amp;$F651),INDIRECT($F$1&amp;dbP!$D$2&amp;":"&amp;dbP!$D$2),"&gt;="&amp;AO$6,INDIRECT($F$1&amp;dbP!$D$2&amp;":"&amp;dbP!$D$2),"&lt;="&amp;AO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P651" s="1">
        <f ca="1">SUMIFS(INDIRECT($F$1&amp;$F651&amp;":"&amp;$F651),INDIRECT($F$1&amp;dbP!$D$2&amp;":"&amp;dbP!$D$2),"&gt;="&amp;AP$6,INDIRECT($F$1&amp;dbP!$D$2&amp;":"&amp;dbP!$D$2),"&lt;="&amp;AP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Q651" s="1">
        <f ca="1">SUMIFS(INDIRECT($F$1&amp;$F651&amp;":"&amp;$F651),INDIRECT($F$1&amp;dbP!$D$2&amp;":"&amp;dbP!$D$2),"&gt;="&amp;AQ$6,INDIRECT($F$1&amp;dbP!$D$2&amp;":"&amp;dbP!$D$2),"&lt;="&amp;AQ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R651" s="1">
        <f ca="1">SUMIFS(INDIRECT($F$1&amp;$F651&amp;":"&amp;$F651),INDIRECT($F$1&amp;dbP!$D$2&amp;":"&amp;dbP!$D$2),"&gt;="&amp;AR$6,INDIRECT($F$1&amp;dbP!$D$2&amp;":"&amp;dbP!$D$2),"&lt;="&amp;AR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S651" s="1">
        <f ca="1">SUMIFS(INDIRECT($F$1&amp;$F651&amp;":"&amp;$F651),INDIRECT($F$1&amp;dbP!$D$2&amp;":"&amp;dbP!$D$2),"&gt;="&amp;AS$6,INDIRECT($F$1&amp;dbP!$D$2&amp;":"&amp;dbP!$D$2),"&lt;="&amp;AS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T651" s="1">
        <f ca="1">SUMIFS(INDIRECT($F$1&amp;$F651&amp;":"&amp;$F651),INDIRECT($F$1&amp;dbP!$D$2&amp;":"&amp;dbP!$D$2),"&gt;="&amp;AT$6,INDIRECT($F$1&amp;dbP!$D$2&amp;":"&amp;dbP!$D$2),"&lt;="&amp;AT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U651" s="1">
        <f ca="1">SUMIFS(INDIRECT($F$1&amp;$F651&amp;":"&amp;$F651),INDIRECT($F$1&amp;dbP!$D$2&amp;":"&amp;dbP!$D$2),"&gt;="&amp;AU$6,INDIRECT($F$1&amp;dbP!$D$2&amp;":"&amp;dbP!$D$2),"&lt;="&amp;AU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V651" s="1">
        <f ca="1">SUMIFS(INDIRECT($F$1&amp;$F651&amp;":"&amp;$F651),INDIRECT($F$1&amp;dbP!$D$2&amp;":"&amp;dbP!$D$2),"&gt;="&amp;AV$6,INDIRECT($F$1&amp;dbP!$D$2&amp;":"&amp;dbP!$D$2),"&lt;="&amp;AV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W651" s="1">
        <f ca="1">SUMIFS(INDIRECT($F$1&amp;$F651&amp;":"&amp;$F651),INDIRECT($F$1&amp;dbP!$D$2&amp;":"&amp;dbP!$D$2),"&gt;="&amp;AW$6,INDIRECT($F$1&amp;dbP!$D$2&amp;":"&amp;dbP!$D$2),"&lt;="&amp;AW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X651" s="1">
        <f ca="1">SUMIFS(INDIRECT($F$1&amp;$F651&amp;":"&amp;$F651),INDIRECT($F$1&amp;dbP!$D$2&amp;":"&amp;dbP!$D$2),"&gt;="&amp;AX$6,INDIRECT($F$1&amp;dbP!$D$2&amp;":"&amp;dbP!$D$2),"&lt;="&amp;AX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Y651" s="1">
        <f ca="1">SUMIFS(INDIRECT($F$1&amp;$F651&amp;":"&amp;$F651),INDIRECT($F$1&amp;dbP!$D$2&amp;":"&amp;dbP!$D$2),"&gt;="&amp;AY$6,INDIRECT($F$1&amp;dbP!$D$2&amp;":"&amp;dbP!$D$2),"&lt;="&amp;AY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Z651" s="1">
        <f ca="1">SUMIFS(INDIRECT($F$1&amp;$F651&amp;":"&amp;$F651),INDIRECT($F$1&amp;dbP!$D$2&amp;":"&amp;dbP!$D$2),"&gt;="&amp;AZ$6,INDIRECT($F$1&amp;dbP!$D$2&amp;":"&amp;dbP!$D$2),"&lt;="&amp;AZ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A651" s="1">
        <f ca="1">SUMIFS(INDIRECT($F$1&amp;$F651&amp;":"&amp;$F651),INDIRECT($F$1&amp;dbP!$D$2&amp;":"&amp;dbP!$D$2),"&gt;="&amp;BA$6,INDIRECT($F$1&amp;dbP!$D$2&amp;":"&amp;dbP!$D$2),"&lt;="&amp;BA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B651" s="1">
        <f ca="1">SUMIFS(INDIRECT($F$1&amp;$F651&amp;":"&amp;$F651),INDIRECT($F$1&amp;dbP!$D$2&amp;":"&amp;dbP!$D$2),"&gt;="&amp;BB$6,INDIRECT($F$1&amp;dbP!$D$2&amp;":"&amp;dbP!$D$2),"&lt;="&amp;BB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C651" s="1">
        <f ca="1">SUMIFS(INDIRECT($F$1&amp;$F651&amp;":"&amp;$F651),INDIRECT($F$1&amp;dbP!$D$2&amp;":"&amp;dbP!$D$2),"&gt;="&amp;BC$6,INDIRECT($F$1&amp;dbP!$D$2&amp;":"&amp;dbP!$D$2),"&lt;="&amp;BC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D651" s="1">
        <f ca="1">SUMIFS(INDIRECT($F$1&amp;$F651&amp;":"&amp;$F651),INDIRECT($F$1&amp;dbP!$D$2&amp;":"&amp;dbP!$D$2),"&gt;="&amp;BD$6,INDIRECT($F$1&amp;dbP!$D$2&amp;":"&amp;dbP!$D$2),"&lt;="&amp;BD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E651" s="1">
        <f ca="1">SUMIFS(INDIRECT($F$1&amp;$F651&amp;":"&amp;$F651),INDIRECT($F$1&amp;dbP!$D$2&amp;":"&amp;dbP!$D$2),"&gt;="&amp;BE$6,INDIRECT($F$1&amp;dbP!$D$2&amp;":"&amp;dbP!$D$2),"&lt;="&amp;BE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</row>
    <row r="652" spans="1:57" x14ac:dyDescent="0.3">
      <c r="B652" s="1">
        <f>MAX(B$493:B651)+1</f>
        <v>160</v>
      </c>
      <c r="D652" s="1" t="str">
        <f ca="1">INDIRECT($B$1&amp;Items!AB$2&amp;$B652)</f>
        <v>PL(-)</v>
      </c>
      <c r="F652" s="1" t="str">
        <f ca="1">INDIRECT($B$1&amp;Items!X$2&amp;$B652)</f>
        <v>AA</v>
      </c>
      <c r="H652" s="13" t="str">
        <f ca="1">INDIRECT($B$1&amp;Items!U$2&amp;$B652)</f>
        <v>Прочие расходы</v>
      </c>
      <c r="I652" s="13" t="str">
        <f ca="1">IF(INDIRECT($B$1&amp;Items!V$2&amp;$B652)="",H652,INDIRECT($B$1&amp;Items!V$2&amp;$B652))</f>
        <v>Прочий расход-1</v>
      </c>
      <c r="J652" s="1" t="str">
        <f ca="1">IF(INDIRECT($B$1&amp;Items!W$2&amp;$B652)="",IF(H652&lt;&gt;I652,"  "&amp;I652,I652),"    "&amp;INDIRECT($B$1&amp;Items!W$2&amp;$B652))</f>
        <v xml:space="preserve">    Прочий расход-1</v>
      </c>
      <c r="S652" s="1">
        <f ca="1">SUM($U652:INDIRECT(ADDRESS(ROW(),SUMIFS($1:$1,$5:$5,MAX($5:$5)))))</f>
        <v>0</v>
      </c>
      <c r="V652" s="1">
        <f ca="1">SUMIFS(INDIRECT($F$1&amp;$F652&amp;":"&amp;$F652),INDIRECT($F$1&amp;dbP!$D$2&amp;":"&amp;dbP!$D$2),"&gt;="&amp;V$6,INDIRECT($F$1&amp;dbP!$D$2&amp;":"&amp;dbP!$D$2),"&lt;="&amp;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W652" s="1">
        <f ca="1">SUMIFS(INDIRECT($F$1&amp;$F652&amp;":"&amp;$F652),INDIRECT($F$1&amp;dbP!$D$2&amp;":"&amp;dbP!$D$2),"&gt;="&amp;W$6,INDIRECT($F$1&amp;dbP!$D$2&amp;":"&amp;dbP!$D$2),"&lt;="&amp;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X652" s="1">
        <f ca="1">SUMIFS(INDIRECT($F$1&amp;$F652&amp;":"&amp;$F652),INDIRECT($F$1&amp;dbP!$D$2&amp;":"&amp;dbP!$D$2),"&gt;="&amp;X$6,INDIRECT($F$1&amp;dbP!$D$2&amp;":"&amp;dbP!$D$2),"&lt;="&amp;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Y652" s="1">
        <f ca="1">SUMIFS(INDIRECT($F$1&amp;$F652&amp;":"&amp;$F652),INDIRECT($F$1&amp;dbP!$D$2&amp;":"&amp;dbP!$D$2),"&gt;="&amp;Y$6,INDIRECT($F$1&amp;dbP!$D$2&amp;":"&amp;dbP!$D$2),"&lt;="&amp;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Z652" s="1">
        <f ca="1">SUMIFS(INDIRECT($F$1&amp;$F652&amp;":"&amp;$F652),INDIRECT($F$1&amp;dbP!$D$2&amp;":"&amp;dbP!$D$2),"&gt;="&amp;Z$6,INDIRECT($F$1&amp;dbP!$D$2&amp;":"&amp;dbP!$D$2),"&lt;="&amp;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A652" s="1">
        <f ca="1">SUMIFS(INDIRECT($F$1&amp;$F652&amp;":"&amp;$F652),INDIRECT($F$1&amp;dbP!$D$2&amp;":"&amp;dbP!$D$2),"&gt;="&amp;AA$6,INDIRECT($F$1&amp;dbP!$D$2&amp;":"&amp;dbP!$D$2),"&lt;="&amp;A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B652" s="1">
        <f ca="1">SUMIFS(INDIRECT($F$1&amp;$F652&amp;":"&amp;$F652),INDIRECT($F$1&amp;dbP!$D$2&amp;":"&amp;dbP!$D$2),"&gt;="&amp;AB$6,INDIRECT($F$1&amp;dbP!$D$2&amp;":"&amp;dbP!$D$2),"&lt;="&amp;A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C652" s="1">
        <f ca="1">SUMIFS(INDIRECT($F$1&amp;$F652&amp;":"&amp;$F652),INDIRECT($F$1&amp;dbP!$D$2&amp;":"&amp;dbP!$D$2),"&gt;="&amp;AC$6,INDIRECT($F$1&amp;dbP!$D$2&amp;":"&amp;dbP!$D$2),"&lt;="&amp;A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D652" s="1">
        <f ca="1">SUMIFS(INDIRECT($F$1&amp;$F652&amp;":"&amp;$F652),INDIRECT($F$1&amp;dbP!$D$2&amp;":"&amp;dbP!$D$2),"&gt;="&amp;AD$6,INDIRECT($F$1&amp;dbP!$D$2&amp;":"&amp;dbP!$D$2),"&lt;="&amp;A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E652" s="1">
        <f ca="1">SUMIFS(INDIRECT($F$1&amp;$F652&amp;":"&amp;$F652),INDIRECT($F$1&amp;dbP!$D$2&amp;":"&amp;dbP!$D$2),"&gt;="&amp;AE$6,INDIRECT($F$1&amp;dbP!$D$2&amp;":"&amp;dbP!$D$2),"&lt;="&amp;A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F652" s="1">
        <f ca="1">SUMIFS(INDIRECT($F$1&amp;$F652&amp;":"&amp;$F652),INDIRECT($F$1&amp;dbP!$D$2&amp;":"&amp;dbP!$D$2),"&gt;="&amp;AF$6,INDIRECT($F$1&amp;dbP!$D$2&amp;":"&amp;dbP!$D$2),"&lt;="&amp;AF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G652" s="1">
        <f ca="1">SUMIFS(INDIRECT($F$1&amp;$F652&amp;":"&amp;$F652),INDIRECT($F$1&amp;dbP!$D$2&amp;":"&amp;dbP!$D$2),"&gt;="&amp;AG$6,INDIRECT($F$1&amp;dbP!$D$2&amp;":"&amp;dbP!$D$2),"&lt;="&amp;AG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H652" s="1">
        <f ca="1">SUMIFS(INDIRECT($F$1&amp;$F652&amp;":"&amp;$F652),INDIRECT($F$1&amp;dbP!$D$2&amp;":"&amp;dbP!$D$2),"&gt;="&amp;AH$6,INDIRECT($F$1&amp;dbP!$D$2&amp;":"&amp;dbP!$D$2),"&lt;="&amp;AH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I652" s="1">
        <f ca="1">SUMIFS(INDIRECT($F$1&amp;$F652&amp;":"&amp;$F652),INDIRECT($F$1&amp;dbP!$D$2&amp;":"&amp;dbP!$D$2),"&gt;="&amp;AI$6,INDIRECT($F$1&amp;dbP!$D$2&amp;":"&amp;dbP!$D$2),"&lt;="&amp;AI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J652" s="1">
        <f ca="1">SUMIFS(INDIRECT($F$1&amp;$F652&amp;":"&amp;$F652),INDIRECT($F$1&amp;dbP!$D$2&amp;":"&amp;dbP!$D$2),"&gt;="&amp;AJ$6,INDIRECT($F$1&amp;dbP!$D$2&amp;":"&amp;dbP!$D$2),"&lt;="&amp;AJ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K652" s="1">
        <f ca="1">SUMIFS(INDIRECT($F$1&amp;$F652&amp;":"&amp;$F652),INDIRECT($F$1&amp;dbP!$D$2&amp;":"&amp;dbP!$D$2),"&gt;="&amp;AK$6,INDIRECT($F$1&amp;dbP!$D$2&amp;":"&amp;dbP!$D$2),"&lt;="&amp;AK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L652" s="1">
        <f ca="1">SUMIFS(INDIRECT($F$1&amp;$F652&amp;":"&amp;$F652),INDIRECT($F$1&amp;dbP!$D$2&amp;":"&amp;dbP!$D$2),"&gt;="&amp;AL$6,INDIRECT($F$1&amp;dbP!$D$2&amp;":"&amp;dbP!$D$2),"&lt;="&amp;AL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M652" s="1">
        <f ca="1">SUMIFS(INDIRECT($F$1&amp;$F652&amp;":"&amp;$F652),INDIRECT($F$1&amp;dbP!$D$2&amp;":"&amp;dbP!$D$2),"&gt;="&amp;AM$6,INDIRECT($F$1&amp;dbP!$D$2&amp;":"&amp;dbP!$D$2),"&lt;="&amp;AM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N652" s="1">
        <f ca="1">SUMIFS(INDIRECT($F$1&amp;$F652&amp;":"&amp;$F652),INDIRECT($F$1&amp;dbP!$D$2&amp;":"&amp;dbP!$D$2),"&gt;="&amp;AN$6,INDIRECT($F$1&amp;dbP!$D$2&amp;":"&amp;dbP!$D$2),"&lt;="&amp;AN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O652" s="1">
        <f ca="1">SUMIFS(INDIRECT($F$1&amp;$F652&amp;":"&amp;$F652),INDIRECT($F$1&amp;dbP!$D$2&amp;":"&amp;dbP!$D$2),"&gt;="&amp;AO$6,INDIRECT($F$1&amp;dbP!$D$2&amp;":"&amp;dbP!$D$2),"&lt;="&amp;AO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P652" s="1">
        <f ca="1">SUMIFS(INDIRECT($F$1&amp;$F652&amp;":"&amp;$F652),INDIRECT($F$1&amp;dbP!$D$2&amp;":"&amp;dbP!$D$2),"&gt;="&amp;AP$6,INDIRECT($F$1&amp;dbP!$D$2&amp;":"&amp;dbP!$D$2),"&lt;="&amp;AP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Q652" s="1">
        <f ca="1">SUMIFS(INDIRECT($F$1&amp;$F652&amp;":"&amp;$F652),INDIRECT($F$1&amp;dbP!$D$2&amp;":"&amp;dbP!$D$2),"&gt;="&amp;AQ$6,INDIRECT($F$1&amp;dbP!$D$2&amp;":"&amp;dbP!$D$2),"&lt;="&amp;AQ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R652" s="1">
        <f ca="1">SUMIFS(INDIRECT($F$1&amp;$F652&amp;":"&amp;$F652),INDIRECT($F$1&amp;dbP!$D$2&amp;":"&amp;dbP!$D$2),"&gt;="&amp;AR$6,INDIRECT($F$1&amp;dbP!$D$2&amp;":"&amp;dbP!$D$2),"&lt;="&amp;AR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S652" s="1">
        <f ca="1">SUMIFS(INDIRECT($F$1&amp;$F652&amp;":"&amp;$F652),INDIRECT($F$1&amp;dbP!$D$2&amp;":"&amp;dbP!$D$2),"&gt;="&amp;AS$6,INDIRECT($F$1&amp;dbP!$D$2&amp;":"&amp;dbP!$D$2),"&lt;="&amp;AS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T652" s="1">
        <f ca="1">SUMIFS(INDIRECT($F$1&amp;$F652&amp;":"&amp;$F652),INDIRECT($F$1&amp;dbP!$D$2&amp;":"&amp;dbP!$D$2),"&gt;="&amp;AT$6,INDIRECT($F$1&amp;dbP!$D$2&amp;":"&amp;dbP!$D$2),"&lt;="&amp;AT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U652" s="1">
        <f ca="1">SUMIFS(INDIRECT($F$1&amp;$F652&amp;":"&amp;$F652),INDIRECT($F$1&amp;dbP!$D$2&amp;":"&amp;dbP!$D$2),"&gt;="&amp;AU$6,INDIRECT($F$1&amp;dbP!$D$2&amp;":"&amp;dbP!$D$2),"&lt;="&amp;AU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V652" s="1">
        <f ca="1">SUMIFS(INDIRECT($F$1&amp;$F652&amp;":"&amp;$F652),INDIRECT($F$1&amp;dbP!$D$2&amp;":"&amp;dbP!$D$2),"&gt;="&amp;AV$6,INDIRECT($F$1&amp;dbP!$D$2&amp;":"&amp;dbP!$D$2),"&lt;="&amp;A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W652" s="1">
        <f ca="1">SUMIFS(INDIRECT($F$1&amp;$F652&amp;":"&amp;$F652),INDIRECT($F$1&amp;dbP!$D$2&amp;":"&amp;dbP!$D$2),"&gt;="&amp;AW$6,INDIRECT($F$1&amp;dbP!$D$2&amp;":"&amp;dbP!$D$2),"&lt;="&amp;A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X652" s="1">
        <f ca="1">SUMIFS(INDIRECT($F$1&amp;$F652&amp;":"&amp;$F652),INDIRECT($F$1&amp;dbP!$D$2&amp;":"&amp;dbP!$D$2),"&gt;="&amp;AX$6,INDIRECT($F$1&amp;dbP!$D$2&amp;":"&amp;dbP!$D$2),"&lt;="&amp;A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Y652" s="1">
        <f ca="1">SUMIFS(INDIRECT($F$1&amp;$F652&amp;":"&amp;$F652),INDIRECT($F$1&amp;dbP!$D$2&amp;":"&amp;dbP!$D$2),"&gt;="&amp;AY$6,INDIRECT($F$1&amp;dbP!$D$2&amp;":"&amp;dbP!$D$2),"&lt;="&amp;A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Z652" s="1">
        <f ca="1">SUMIFS(INDIRECT($F$1&amp;$F652&amp;":"&amp;$F652),INDIRECT($F$1&amp;dbP!$D$2&amp;":"&amp;dbP!$D$2),"&gt;="&amp;AZ$6,INDIRECT($F$1&amp;dbP!$D$2&amp;":"&amp;dbP!$D$2),"&lt;="&amp;A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A652" s="1">
        <f ca="1">SUMIFS(INDIRECT($F$1&amp;$F652&amp;":"&amp;$F652),INDIRECT($F$1&amp;dbP!$D$2&amp;":"&amp;dbP!$D$2),"&gt;="&amp;BA$6,INDIRECT($F$1&amp;dbP!$D$2&amp;":"&amp;dbP!$D$2),"&lt;="&amp;B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B652" s="1">
        <f ca="1">SUMIFS(INDIRECT($F$1&amp;$F652&amp;":"&amp;$F652),INDIRECT($F$1&amp;dbP!$D$2&amp;":"&amp;dbP!$D$2),"&gt;="&amp;BB$6,INDIRECT($F$1&amp;dbP!$D$2&amp;":"&amp;dbP!$D$2),"&lt;="&amp;B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C652" s="1">
        <f ca="1">SUMIFS(INDIRECT($F$1&amp;$F652&amp;":"&amp;$F652),INDIRECT($F$1&amp;dbP!$D$2&amp;":"&amp;dbP!$D$2),"&gt;="&amp;BC$6,INDIRECT($F$1&amp;dbP!$D$2&amp;":"&amp;dbP!$D$2),"&lt;="&amp;B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D652" s="1">
        <f ca="1">SUMIFS(INDIRECT($F$1&amp;$F652&amp;":"&amp;$F652),INDIRECT($F$1&amp;dbP!$D$2&amp;":"&amp;dbP!$D$2),"&gt;="&amp;BD$6,INDIRECT($F$1&amp;dbP!$D$2&amp;":"&amp;dbP!$D$2),"&lt;="&amp;B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E652" s="1">
        <f ca="1">SUMIFS(INDIRECT($F$1&amp;$F652&amp;":"&amp;$F652),INDIRECT($F$1&amp;dbP!$D$2&amp;":"&amp;dbP!$D$2),"&gt;="&amp;BE$6,INDIRECT($F$1&amp;dbP!$D$2&amp;":"&amp;dbP!$D$2),"&lt;="&amp;B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</row>
    <row r="653" spans="1:57" x14ac:dyDescent="0.3">
      <c r="B653" s="1">
        <f>MAX(B$493:B652)+1</f>
        <v>161</v>
      </c>
      <c r="D653" s="1" t="str">
        <f ca="1">INDIRECT($B$1&amp;Items!AB$2&amp;$B653)</f>
        <v>PL(-)</v>
      </c>
      <c r="F653" s="1" t="str">
        <f ca="1">INDIRECT($B$1&amp;Items!X$2&amp;$B653)</f>
        <v>AA</v>
      </c>
      <c r="H653" s="13" t="str">
        <f ca="1">INDIRECT($B$1&amp;Items!U$2&amp;$B653)</f>
        <v>Прочие расходы</v>
      </c>
      <c r="I653" s="13" t="str">
        <f ca="1">IF(INDIRECT($B$1&amp;Items!V$2&amp;$B653)="",H653,INDIRECT($B$1&amp;Items!V$2&amp;$B653))</f>
        <v>Прочий расход-2</v>
      </c>
      <c r="J653" s="1" t="str">
        <f ca="1">IF(INDIRECT($B$1&amp;Items!W$2&amp;$B653)="",IF(H653&lt;&gt;I653,"  "&amp;I653,I653),"    "&amp;INDIRECT($B$1&amp;Items!W$2&amp;$B653))</f>
        <v xml:space="preserve">    Прочий расход-2</v>
      </c>
      <c r="S653" s="1">
        <f ca="1">SUM($U653:INDIRECT(ADDRESS(ROW(),SUMIFS($1:$1,$5:$5,MAX($5:$5)))))</f>
        <v>0</v>
      </c>
      <c r="V653" s="1">
        <f ca="1">SUMIFS(INDIRECT($F$1&amp;$F653&amp;":"&amp;$F653),INDIRECT($F$1&amp;dbP!$D$2&amp;":"&amp;dbP!$D$2),"&gt;="&amp;V$6,INDIRECT($F$1&amp;dbP!$D$2&amp;":"&amp;dbP!$D$2),"&lt;="&amp;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W653" s="1">
        <f ca="1">SUMIFS(INDIRECT($F$1&amp;$F653&amp;":"&amp;$F653),INDIRECT($F$1&amp;dbP!$D$2&amp;":"&amp;dbP!$D$2),"&gt;="&amp;W$6,INDIRECT($F$1&amp;dbP!$D$2&amp;":"&amp;dbP!$D$2),"&lt;="&amp;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X653" s="1">
        <f ca="1">SUMIFS(INDIRECT($F$1&amp;$F653&amp;":"&amp;$F653),INDIRECT($F$1&amp;dbP!$D$2&amp;":"&amp;dbP!$D$2),"&gt;="&amp;X$6,INDIRECT($F$1&amp;dbP!$D$2&amp;":"&amp;dbP!$D$2),"&lt;="&amp;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Y653" s="1">
        <f ca="1">SUMIFS(INDIRECT($F$1&amp;$F653&amp;":"&amp;$F653),INDIRECT($F$1&amp;dbP!$D$2&amp;":"&amp;dbP!$D$2),"&gt;="&amp;Y$6,INDIRECT($F$1&amp;dbP!$D$2&amp;":"&amp;dbP!$D$2),"&lt;="&amp;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Z653" s="1">
        <f ca="1">SUMIFS(INDIRECT($F$1&amp;$F653&amp;":"&amp;$F653),INDIRECT($F$1&amp;dbP!$D$2&amp;":"&amp;dbP!$D$2),"&gt;="&amp;Z$6,INDIRECT($F$1&amp;dbP!$D$2&amp;":"&amp;dbP!$D$2),"&lt;="&amp;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A653" s="1">
        <f ca="1">SUMIFS(INDIRECT($F$1&amp;$F653&amp;":"&amp;$F653),INDIRECT($F$1&amp;dbP!$D$2&amp;":"&amp;dbP!$D$2),"&gt;="&amp;AA$6,INDIRECT($F$1&amp;dbP!$D$2&amp;":"&amp;dbP!$D$2),"&lt;="&amp;A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B653" s="1">
        <f ca="1">SUMIFS(INDIRECT($F$1&amp;$F653&amp;":"&amp;$F653),INDIRECT($F$1&amp;dbP!$D$2&amp;":"&amp;dbP!$D$2),"&gt;="&amp;AB$6,INDIRECT($F$1&amp;dbP!$D$2&amp;":"&amp;dbP!$D$2),"&lt;="&amp;A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C653" s="1">
        <f ca="1">SUMIFS(INDIRECT($F$1&amp;$F653&amp;":"&amp;$F653),INDIRECT($F$1&amp;dbP!$D$2&amp;":"&amp;dbP!$D$2),"&gt;="&amp;AC$6,INDIRECT($F$1&amp;dbP!$D$2&amp;":"&amp;dbP!$D$2),"&lt;="&amp;A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D653" s="1">
        <f ca="1">SUMIFS(INDIRECT($F$1&amp;$F653&amp;":"&amp;$F653),INDIRECT($F$1&amp;dbP!$D$2&amp;":"&amp;dbP!$D$2),"&gt;="&amp;AD$6,INDIRECT($F$1&amp;dbP!$D$2&amp;":"&amp;dbP!$D$2),"&lt;="&amp;A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E653" s="1">
        <f ca="1">SUMIFS(INDIRECT($F$1&amp;$F653&amp;":"&amp;$F653),INDIRECT($F$1&amp;dbP!$D$2&amp;":"&amp;dbP!$D$2),"&gt;="&amp;AE$6,INDIRECT($F$1&amp;dbP!$D$2&amp;":"&amp;dbP!$D$2),"&lt;="&amp;A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F653" s="1">
        <f ca="1">SUMIFS(INDIRECT($F$1&amp;$F653&amp;":"&amp;$F653),INDIRECT($F$1&amp;dbP!$D$2&amp;":"&amp;dbP!$D$2),"&gt;="&amp;AF$6,INDIRECT($F$1&amp;dbP!$D$2&amp;":"&amp;dbP!$D$2),"&lt;="&amp;AF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G653" s="1">
        <f ca="1">SUMIFS(INDIRECT($F$1&amp;$F653&amp;":"&amp;$F653),INDIRECT($F$1&amp;dbP!$D$2&amp;":"&amp;dbP!$D$2),"&gt;="&amp;AG$6,INDIRECT($F$1&amp;dbP!$D$2&amp;":"&amp;dbP!$D$2),"&lt;="&amp;AG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H653" s="1">
        <f ca="1">SUMIFS(INDIRECT($F$1&amp;$F653&amp;":"&amp;$F653),INDIRECT($F$1&amp;dbP!$D$2&amp;":"&amp;dbP!$D$2),"&gt;="&amp;AH$6,INDIRECT($F$1&amp;dbP!$D$2&amp;":"&amp;dbP!$D$2),"&lt;="&amp;AH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I653" s="1">
        <f ca="1">SUMIFS(INDIRECT($F$1&amp;$F653&amp;":"&amp;$F653),INDIRECT($F$1&amp;dbP!$D$2&amp;":"&amp;dbP!$D$2),"&gt;="&amp;AI$6,INDIRECT($F$1&amp;dbP!$D$2&amp;":"&amp;dbP!$D$2),"&lt;="&amp;AI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J653" s="1">
        <f ca="1">SUMIFS(INDIRECT($F$1&amp;$F653&amp;":"&amp;$F653),INDIRECT($F$1&amp;dbP!$D$2&amp;":"&amp;dbP!$D$2),"&gt;="&amp;AJ$6,INDIRECT($F$1&amp;dbP!$D$2&amp;":"&amp;dbP!$D$2),"&lt;="&amp;AJ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K653" s="1">
        <f ca="1">SUMIFS(INDIRECT($F$1&amp;$F653&amp;":"&amp;$F653),INDIRECT($F$1&amp;dbP!$D$2&amp;":"&amp;dbP!$D$2),"&gt;="&amp;AK$6,INDIRECT($F$1&amp;dbP!$D$2&amp;":"&amp;dbP!$D$2),"&lt;="&amp;AK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L653" s="1">
        <f ca="1">SUMIFS(INDIRECT($F$1&amp;$F653&amp;":"&amp;$F653),INDIRECT($F$1&amp;dbP!$D$2&amp;":"&amp;dbP!$D$2),"&gt;="&amp;AL$6,INDIRECT($F$1&amp;dbP!$D$2&amp;":"&amp;dbP!$D$2),"&lt;="&amp;AL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M653" s="1">
        <f ca="1">SUMIFS(INDIRECT($F$1&amp;$F653&amp;":"&amp;$F653),INDIRECT($F$1&amp;dbP!$D$2&amp;":"&amp;dbP!$D$2),"&gt;="&amp;AM$6,INDIRECT($F$1&amp;dbP!$D$2&amp;":"&amp;dbP!$D$2),"&lt;="&amp;AM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N653" s="1">
        <f ca="1">SUMIFS(INDIRECT($F$1&amp;$F653&amp;":"&amp;$F653),INDIRECT($F$1&amp;dbP!$D$2&amp;":"&amp;dbP!$D$2),"&gt;="&amp;AN$6,INDIRECT($F$1&amp;dbP!$D$2&amp;":"&amp;dbP!$D$2),"&lt;="&amp;AN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O653" s="1">
        <f ca="1">SUMIFS(INDIRECT($F$1&amp;$F653&amp;":"&amp;$F653),INDIRECT($F$1&amp;dbP!$D$2&amp;":"&amp;dbP!$D$2),"&gt;="&amp;AO$6,INDIRECT($F$1&amp;dbP!$D$2&amp;":"&amp;dbP!$D$2),"&lt;="&amp;AO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P653" s="1">
        <f ca="1">SUMIFS(INDIRECT($F$1&amp;$F653&amp;":"&amp;$F653),INDIRECT($F$1&amp;dbP!$D$2&amp;":"&amp;dbP!$D$2),"&gt;="&amp;AP$6,INDIRECT($F$1&amp;dbP!$D$2&amp;":"&amp;dbP!$D$2),"&lt;="&amp;AP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Q653" s="1">
        <f ca="1">SUMIFS(INDIRECT($F$1&amp;$F653&amp;":"&amp;$F653),INDIRECT($F$1&amp;dbP!$D$2&amp;":"&amp;dbP!$D$2),"&gt;="&amp;AQ$6,INDIRECT($F$1&amp;dbP!$D$2&amp;":"&amp;dbP!$D$2),"&lt;="&amp;AQ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R653" s="1">
        <f ca="1">SUMIFS(INDIRECT($F$1&amp;$F653&amp;":"&amp;$F653),INDIRECT($F$1&amp;dbP!$D$2&amp;":"&amp;dbP!$D$2),"&gt;="&amp;AR$6,INDIRECT($F$1&amp;dbP!$D$2&amp;":"&amp;dbP!$D$2),"&lt;="&amp;AR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S653" s="1">
        <f ca="1">SUMIFS(INDIRECT($F$1&amp;$F653&amp;":"&amp;$F653),INDIRECT($F$1&amp;dbP!$D$2&amp;":"&amp;dbP!$D$2),"&gt;="&amp;AS$6,INDIRECT($F$1&amp;dbP!$D$2&amp;":"&amp;dbP!$D$2),"&lt;="&amp;AS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T653" s="1">
        <f ca="1">SUMIFS(INDIRECT($F$1&amp;$F653&amp;":"&amp;$F653),INDIRECT($F$1&amp;dbP!$D$2&amp;":"&amp;dbP!$D$2),"&gt;="&amp;AT$6,INDIRECT($F$1&amp;dbP!$D$2&amp;":"&amp;dbP!$D$2),"&lt;="&amp;AT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U653" s="1">
        <f ca="1">SUMIFS(INDIRECT($F$1&amp;$F653&amp;":"&amp;$F653),INDIRECT($F$1&amp;dbP!$D$2&amp;":"&amp;dbP!$D$2),"&gt;="&amp;AU$6,INDIRECT($F$1&amp;dbP!$D$2&amp;":"&amp;dbP!$D$2),"&lt;="&amp;AU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V653" s="1">
        <f ca="1">SUMIFS(INDIRECT($F$1&amp;$F653&amp;":"&amp;$F653),INDIRECT($F$1&amp;dbP!$D$2&amp;":"&amp;dbP!$D$2),"&gt;="&amp;AV$6,INDIRECT($F$1&amp;dbP!$D$2&amp;":"&amp;dbP!$D$2),"&lt;="&amp;A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W653" s="1">
        <f ca="1">SUMIFS(INDIRECT($F$1&amp;$F653&amp;":"&amp;$F653),INDIRECT($F$1&amp;dbP!$D$2&amp;":"&amp;dbP!$D$2),"&gt;="&amp;AW$6,INDIRECT($F$1&amp;dbP!$D$2&amp;":"&amp;dbP!$D$2),"&lt;="&amp;A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X653" s="1">
        <f ca="1">SUMIFS(INDIRECT($F$1&amp;$F653&amp;":"&amp;$F653),INDIRECT($F$1&amp;dbP!$D$2&amp;":"&amp;dbP!$D$2),"&gt;="&amp;AX$6,INDIRECT($F$1&amp;dbP!$D$2&amp;":"&amp;dbP!$D$2),"&lt;="&amp;A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Y653" s="1">
        <f ca="1">SUMIFS(INDIRECT($F$1&amp;$F653&amp;":"&amp;$F653),INDIRECT($F$1&amp;dbP!$D$2&amp;":"&amp;dbP!$D$2),"&gt;="&amp;AY$6,INDIRECT($F$1&amp;dbP!$D$2&amp;":"&amp;dbP!$D$2),"&lt;="&amp;A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Z653" s="1">
        <f ca="1">SUMIFS(INDIRECT($F$1&amp;$F653&amp;":"&amp;$F653),INDIRECT($F$1&amp;dbP!$D$2&amp;":"&amp;dbP!$D$2),"&gt;="&amp;AZ$6,INDIRECT($F$1&amp;dbP!$D$2&amp;":"&amp;dbP!$D$2),"&lt;="&amp;A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A653" s="1">
        <f ca="1">SUMIFS(INDIRECT($F$1&amp;$F653&amp;":"&amp;$F653),INDIRECT($F$1&amp;dbP!$D$2&amp;":"&amp;dbP!$D$2),"&gt;="&amp;BA$6,INDIRECT($F$1&amp;dbP!$D$2&amp;":"&amp;dbP!$D$2),"&lt;="&amp;B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B653" s="1">
        <f ca="1">SUMIFS(INDIRECT($F$1&amp;$F653&amp;":"&amp;$F653),INDIRECT($F$1&amp;dbP!$D$2&amp;":"&amp;dbP!$D$2),"&gt;="&amp;BB$6,INDIRECT($F$1&amp;dbP!$D$2&amp;":"&amp;dbP!$D$2),"&lt;="&amp;B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C653" s="1">
        <f ca="1">SUMIFS(INDIRECT($F$1&amp;$F653&amp;":"&amp;$F653),INDIRECT($F$1&amp;dbP!$D$2&amp;":"&amp;dbP!$D$2),"&gt;="&amp;BC$6,INDIRECT($F$1&amp;dbP!$D$2&amp;":"&amp;dbP!$D$2),"&lt;="&amp;B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D653" s="1">
        <f ca="1">SUMIFS(INDIRECT($F$1&amp;$F653&amp;":"&amp;$F653),INDIRECT($F$1&amp;dbP!$D$2&amp;":"&amp;dbP!$D$2),"&gt;="&amp;BD$6,INDIRECT($F$1&amp;dbP!$D$2&amp;":"&amp;dbP!$D$2),"&lt;="&amp;B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E653" s="1">
        <f ca="1">SUMIFS(INDIRECT($F$1&amp;$F653&amp;":"&amp;$F653),INDIRECT($F$1&amp;dbP!$D$2&amp;":"&amp;dbP!$D$2),"&gt;="&amp;BE$6,INDIRECT($F$1&amp;dbP!$D$2&amp;":"&amp;dbP!$D$2),"&lt;="&amp;B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</row>
    <row r="654" spans="1:57" ht="4.9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3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</row>
    <row r="655" spans="1:57" x14ac:dyDescent="0.3">
      <c r="B655" s="1">
        <f>ROW(Items!A155)</f>
        <v>155</v>
      </c>
      <c r="D655" s="1" t="str">
        <f ca="1">INDIRECT($B$1&amp;Items!AB$2&amp;$B655)</f>
        <v>PL</v>
      </c>
      <c r="F655" s="1">
        <f ca="1">INDIRECT($B$1&amp;Items!X$2&amp;$B655)</f>
        <v>0</v>
      </c>
      <c r="H655" s="13" t="str">
        <f ca="1">INDIRECT($B$1&amp;Items!U$2&amp;$B655)</f>
        <v>Прибыль до начисления налога на прибыль (EBT)</v>
      </c>
      <c r="I655" s="13" t="str">
        <f ca="1">IF(INDIRECT($B$1&amp;Items!V$2&amp;$B655)="",H655,INDIRECT($B$1&amp;Items!V$2&amp;$B655))</f>
        <v>Прибыль до начисления налога на прибыль (EBT)</v>
      </c>
      <c r="J655" s="1" t="str">
        <f ca="1">IF(INDIRECT($B$1&amp;Items!W$2&amp;$B655)="",IF(H655&lt;&gt;I655,"  "&amp;I655,I655),"    "&amp;INDIRECT($B$1&amp;Items!W$2&amp;$B655))</f>
        <v>Прибыль до начисления налога на прибыль (EBT)</v>
      </c>
      <c r="S655" s="1">
        <f ca="1">SUM($U655:INDIRECT(ADDRESS(ROW(),SUMIFS($1:$1,$5:$5,MAX($5:$5)))))</f>
        <v>43939016.753603972</v>
      </c>
      <c r="V655" s="1">
        <f ca="1">SUMIFS(V$492:V654,$D$492:$D654,Items!$AB$11)-SUMIFS(V$492:V654,$D$492:$D654,Items!$AB$19)</f>
        <v>-897559.73396002001</v>
      </c>
      <c r="W655" s="1">
        <f ca="1">SUMIFS(W$492:W654,$D$492:$D654,Items!$AB$11)-SUMIFS(W$492:W654,$D$492:$D654,Items!$AB$19)</f>
        <v>-1593672.1170041445</v>
      </c>
      <c r="X655" s="1">
        <f ca="1">SUMIFS(X$492:X654,$D$492:$D654,Items!$AB$11)-SUMIFS(X$492:X654,$D$492:$D654,Items!$AB$19)</f>
        <v>-2780370.4112927038</v>
      </c>
      <c r="Y655" s="1">
        <f ca="1">SUMIFS(Y$492:Y654,$D$492:$D654,Items!$AB$11)-SUMIFS(Y$492:Y654,$D$492:$D654,Items!$AB$19)</f>
        <v>-2589544.43026715</v>
      </c>
      <c r="Z655" s="1">
        <f ca="1">SUMIFS(Z$492:Z654,$D$492:$D654,Items!$AB$11)-SUMIFS(Z$492:Z654,$D$492:$D654,Items!$AB$19)</f>
        <v>9688941.6631231606</v>
      </c>
      <c r="AA655" s="1">
        <f ca="1">SUMIFS(AA$492:AA654,$D$492:$D654,Items!$AB$11)-SUMIFS(AA$492:AA654,$D$492:$D654,Items!$AB$19)</f>
        <v>26725456.49461937</v>
      </c>
      <c r="AB655" s="1">
        <f ca="1">SUMIFS(AB$492:AB654,$D$492:$D654,Items!$AB$11)-SUMIFS(AB$492:AB654,$D$492:$D654,Items!$AB$19)</f>
        <v>12737859.567059673</v>
      </c>
      <c r="AC655" s="1">
        <f ca="1">SUMIFS(AC$492:AC654,$D$492:$D654,Items!$AB$11)-SUMIFS(AC$492:AC654,$D$492:$D654,Items!$AB$19)</f>
        <v>16972689.449970119</v>
      </c>
      <c r="AD655" s="1">
        <f ca="1">SUMIFS(AD$492:AD654,$D$492:$D654,Items!$AB$11)-SUMIFS(AD$492:AD654,$D$492:$D654,Items!$AB$19)</f>
        <v>11899633.894414563</v>
      </c>
      <c r="AE655" s="1">
        <f ca="1">SUMIFS(AE$492:AE654,$D$492:$D654,Items!$AB$11)-SUMIFS(AE$492:AE654,$D$492:$D654,Items!$AB$19)</f>
        <v>-1013421.661140993</v>
      </c>
      <c r="AF655" s="1">
        <f ca="1">SUMIFS(AF$492:AF654,$D$492:$D654,Items!$AB$11)-SUMIFS(AF$492:AF654,$D$492:$D654,Items!$AB$19)</f>
        <v>-1006477.2166965485</v>
      </c>
      <c r="AG655" s="1">
        <f ca="1">SUMIFS(AG$492:AG654,$D$492:$D654,Items!$AB$11)-SUMIFS(AG$492:AG654,$D$492:$D654,Items!$AB$19)</f>
        <v>-999532.77225210401</v>
      </c>
      <c r="AH655" s="1">
        <f ca="1">SUMIFS(AH$492:AH654,$D$492:$D654,Items!$AB$11)-SUMIFS(AH$492:AH654,$D$492:$D654,Items!$AB$19)</f>
        <v>-992588.32780765963</v>
      </c>
      <c r="AI655" s="1">
        <f ca="1">SUMIFS(AI$492:AI654,$D$492:$D654,Items!$AB$11)-SUMIFS(AI$492:AI654,$D$492:$D654,Items!$AB$19)</f>
        <v>-985643.88336321514</v>
      </c>
      <c r="AJ655" s="1">
        <f ca="1">SUMIFS(AJ$492:AJ654,$D$492:$D654,Items!$AB$11)-SUMIFS(AJ$492:AJ654,$D$492:$D654,Items!$AB$19)</f>
        <v>-978699.43891877076</v>
      </c>
      <c r="AK655" s="1">
        <f ca="1">SUMIFS(AK$492:AK654,$D$492:$D654,Items!$AB$11)-SUMIFS(AK$492:AK654,$D$492:$D654,Items!$AB$19)</f>
        <v>-971754.99447432626</v>
      </c>
      <c r="AL655" s="1">
        <f ca="1">SUMIFS(AL$492:AL654,$D$492:$D654,Items!$AB$11)-SUMIFS(AL$492:AL654,$D$492:$D654,Items!$AB$19)</f>
        <v>-964810.55002988188</v>
      </c>
      <c r="AM655" s="1">
        <f ca="1">SUMIFS(AM$492:AM654,$D$492:$D654,Items!$AB$11)-SUMIFS(AM$492:AM654,$D$492:$D654,Items!$AB$19)</f>
        <v>-957866.10558543738</v>
      </c>
      <c r="AN655" s="1">
        <f ca="1">SUMIFS(AN$492:AN654,$D$492:$D654,Items!$AB$11)-SUMIFS(AN$492:AN654,$D$492:$D654,Items!$AB$19)</f>
        <v>-1854621.1000597638</v>
      </c>
      <c r="AO655" s="1">
        <f ca="1">SUMIFS(AO$492:AO654,$D$492:$D654,Items!$AB$11)-SUMIFS(AO$492:AO654,$D$492:$D654,Items!$AB$19)</f>
        <v>-943977.21669654851</v>
      </c>
      <c r="AP655" s="1">
        <f ca="1">SUMIFS(AP$492:AP654,$D$492:$D654,Items!$AB$11)-SUMIFS(AP$492:AP654,$D$492:$D654,Items!$AB$19)</f>
        <v>-937032.77225210401</v>
      </c>
      <c r="AQ655" s="1">
        <f ca="1">SUMIFS(AQ$492:AQ654,$D$492:$D654,Items!$AB$11)-SUMIFS(AQ$492:AQ654,$D$492:$D654,Items!$AB$19)</f>
        <v>-930088.32780765963</v>
      </c>
      <c r="AR655" s="1">
        <f ca="1">SUMIFS(AR$492:AR654,$D$492:$D654,Items!$AB$11)-SUMIFS(AR$492:AR654,$D$492:$D654,Items!$AB$19)</f>
        <v>-923143.88336321514</v>
      </c>
      <c r="AS655" s="1">
        <f ca="1">SUMIFS(AS$492:AS654,$D$492:$D654,Items!$AB$11)-SUMIFS(AS$492:AS654,$D$492:$D654,Items!$AB$19)</f>
        <v>-916199.43891877064</v>
      </c>
      <c r="AT655" s="1">
        <f ca="1">SUMIFS(AT$492:AT654,$D$492:$D654,Items!$AB$11)-SUMIFS(AT$492:AT654,$D$492:$D654,Items!$AB$19)</f>
        <v>-909254.99447432626</v>
      </c>
      <c r="AU655" s="1">
        <f ca="1">SUMIFS(AU$492:AU654,$D$492:$D654,Items!$AB$11)-SUMIFS(AU$492:AU654,$D$492:$D654,Items!$AB$19)</f>
        <v>-902310.55002988176</v>
      </c>
      <c r="AV655" s="1">
        <f ca="1">SUMIFS(AV$492:AV654,$D$492:$D654,Items!$AB$11)-SUMIFS(AV$492:AV654,$D$492:$D654,Items!$AB$19)</f>
        <v>-903699.43891877076</v>
      </c>
      <c r="AW655" s="1">
        <f ca="1">SUMIFS(AW$492:AW654,$D$492:$D654,Items!$AB$11)-SUMIFS(AW$492:AW654,$D$492:$D654,Items!$AB$19)</f>
        <v>-903699.43891877076</v>
      </c>
      <c r="AX655" s="1">
        <f ca="1">SUMIFS(AX$492:AX654,$D$492:$D654,Items!$AB$11)-SUMIFS(AX$492:AX654,$D$492:$D654,Items!$AB$19)</f>
        <v>-903699.43891877076</v>
      </c>
      <c r="AY655" s="1">
        <f ca="1">SUMIFS(AY$492:AY654,$D$492:$D654,Items!$AB$11)-SUMIFS(AY$492:AY654,$D$492:$D654,Items!$AB$19)</f>
        <v>-903699.43891877076</v>
      </c>
      <c r="AZ655" s="1">
        <f ca="1">SUMIFS(AZ$492:AZ654,$D$492:$D654,Items!$AB$11)-SUMIFS(AZ$492:AZ654,$D$492:$D654,Items!$AB$19)</f>
        <v>-903699.43891877076</v>
      </c>
      <c r="BA655" s="1">
        <f ca="1">SUMIFS(BA$492:BA654,$D$492:$D654,Items!$AB$11)-SUMIFS(BA$492:BA654,$D$492:$D654,Items!$AB$19)</f>
        <v>-903699.43891877076</v>
      </c>
      <c r="BB655" s="1">
        <f ca="1">SUMIFS(BB$492:BB654,$D$492:$D654,Items!$AB$11)-SUMIFS(BB$492:BB654,$D$492:$D654,Items!$AB$19)</f>
        <v>-903699.43891877076</v>
      </c>
      <c r="BC655" s="1">
        <f ca="1">SUMIFS(BC$492:BC654,$D$492:$D654,Items!$AB$11)-SUMIFS(BC$492:BC654,$D$492:$D654,Items!$AB$19)</f>
        <v>-903699.43891877076</v>
      </c>
      <c r="BD655" s="1">
        <f ca="1">SUMIFS(BD$492:BD654,$D$492:$D654,Items!$AB$11)-SUMIFS(BD$492:BD654,$D$492:$D654,Items!$AB$19)</f>
        <v>-903699.43891877076</v>
      </c>
      <c r="BE655" s="1">
        <f ca="1">SUMIFS(BE$492:BE654,$D$492:$D654,Items!$AB$11)-SUMIFS(BE$492:BE654,$D$492:$D654,Items!$AB$19)</f>
        <v>-903699.43891877076</v>
      </c>
    </row>
    <row r="656" spans="1:57" ht="4.9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3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</row>
    <row r="657" spans="1:57" x14ac:dyDescent="0.3">
      <c r="B657" s="1">
        <f>MAX(B$493:B656)+1</f>
        <v>162</v>
      </c>
      <c r="D657" s="1" t="str">
        <f ca="1">INDIRECT($B$1&amp;Items!AB$2&amp;$B657)</f>
        <v>PL(-)</v>
      </c>
      <c r="F657" s="1" t="str">
        <f ca="1">INDIRECT($B$1&amp;Items!X$2&amp;$B657)</f>
        <v>AA</v>
      </c>
      <c r="H657" s="13" t="str">
        <f ca="1">INDIRECT($B$1&amp;Items!U$2&amp;$B657)</f>
        <v>Налог на прибыль</v>
      </c>
      <c r="I657" s="13" t="str">
        <f ca="1">IF(INDIRECT($B$1&amp;Items!V$2&amp;$B657)="",H657,INDIRECT($B$1&amp;Items!V$2&amp;$B657))</f>
        <v>Налог на прибыль</v>
      </c>
      <c r="J657" s="1" t="str">
        <f ca="1">IF(INDIRECT($B$1&amp;Items!W$2&amp;$B657)="",IF(H657&lt;&gt;I657,"  "&amp;I657,I657),"    "&amp;INDIRECT($B$1&amp;Items!W$2&amp;$B657))</f>
        <v>Налог на прибыль</v>
      </c>
      <c r="S657" s="1">
        <f ca="1">SUM($U657:INDIRECT(ADDRESS(ROW(),SUMIFS($1:$1,$5:$5,MAX($5:$5)))))</f>
        <v>14032686.875332573</v>
      </c>
      <c r="V657" s="1">
        <f ca="1">IF(SUM($U655:V655)&lt;=0,0,IF(SUM($U655:V655)*$S$658&gt;SUM($U657:U657),SUM($U655:V655)*$S$658-SUM($U657:U657),0))</f>
        <v>0</v>
      </c>
      <c r="W657" s="1">
        <f ca="1">IF(SUM($U655:W655)&lt;=0,0,IF(SUM($U655:W655)*$S$658&gt;SUM($U657:V657),SUM($U655:W655)*$S$658-SUM($U657:V657),0))</f>
        <v>0</v>
      </c>
      <c r="X657" s="1">
        <f ca="1">IF(SUM($U655:X655)&lt;=0,0,IF(SUM($U655:X655)*$S$658&gt;SUM($U657:W657),SUM($U655:X655)*$S$658-SUM($U657:W657),0))</f>
        <v>0</v>
      </c>
      <c r="Y657" s="1">
        <f ca="1">IF(SUM($U655:Y655)&lt;=0,0,IF(SUM($U655:Y655)*$S$658&gt;SUM($U657:X657),SUM($U655:Y655)*$S$658-SUM($U657:X657),0))</f>
        <v>0</v>
      </c>
      <c r="Z657" s="1">
        <f ca="1">IF(SUM($U655:Z655)&lt;=0,0,IF(SUM($U655:Z655)*$S$658&gt;SUM($U657:Y657),SUM($U655:Z655)*$S$658-SUM($U657:Y657),0))</f>
        <v>365558.99411982857</v>
      </c>
      <c r="AA657" s="1">
        <f ca="1">IF(SUM($U655:AA655)&lt;=0,0,IF(SUM($U655:AA655)*$S$658&gt;SUM($U657:Z657),SUM($U655:AA655)*$S$658-SUM($U657:Z657),0))</f>
        <v>5345091.2989238743</v>
      </c>
      <c r="AB657" s="1">
        <f ca="1">IF(SUM($U655:AB655)&lt;=0,0,IF(SUM($U655:AB655)*$S$658&gt;SUM($U657:AA657),SUM($U655:AB655)*$S$658-SUM($U657:AA657),0))</f>
        <v>2547571.9134119349</v>
      </c>
      <c r="AC657" s="1">
        <f ca="1">IF(SUM($U655:AC655)&lt;=0,0,IF(SUM($U655:AC655)*$S$658&gt;SUM($U657:AB657),SUM($U655:AC655)*$S$658-SUM($U657:AB657),0))</f>
        <v>3394537.8899940243</v>
      </c>
      <c r="AD657" s="1">
        <f ca="1">IF(SUM($U655:AD655)&lt;=0,0,IF(SUM($U655:AD655)*$S$658&gt;SUM($U657:AC657),SUM($U655:AD655)*$S$658-SUM($U657:AC657),0))</f>
        <v>2379926.7788829114</v>
      </c>
      <c r="AE657" s="1">
        <f ca="1">IF(SUM($U655:AE655)&lt;=0,0,IF(SUM($U655:AE655)*$S$658&gt;SUM($U657:AD657),SUM($U655:AE655)*$S$658-SUM($U657:AD657),0))</f>
        <v>0</v>
      </c>
      <c r="AF657" s="1">
        <f ca="1">IF(SUM($U655:AF655)&lt;=0,0,IF(SUM($U655:AF655)*$S$658&gt;SUM($U657:AE657),SUM($U655:AF655)*$S$658-SUM($U657:AE657),0))</f>
        <v>0</v>
      </c>
      <c r="AG657" s="1">
        <f ca="1">IF(SUM($U655:AG655)&lt;=0,0,IF(SUM($U655:AG655)*$S$658&gt;SUM($U657:AF657),SUM($U655:AG655)*$S$658-SUM($U657:AF657),0))</f>
        <v>0</v>
      </c>
      <c r="AH657" s="1">
        <f ca="1">IF(SUM($U655:AH655)&lt;=0,0,IF(SUM($U655:AH655)*$S$658&gt;SUM($U657:AG657),SUM($U655:AH655)*$S$658-SUM($U657:AG657),0))</f>
        <v>0</v>
      </c>
      <c r="AI657" s="1">
        <f ca="1">IF(SUM($U655:AI655)&lt;=0,0,IF(SUM($U655:AI655)*$S$658&gt;SUM($U657:AH657),SUM($U655:AI655)*$S$658-SUM($U657:AH657),0))</f>
        <v>0</v>
      </c>
      <c r="AJ657" s="1">
        <f ca="1">IF(SUM($U655:AJ655)&lt;=0,0,IF(SUM($U655:AJ655)*$S$658&gt;SUM($U657:AI657),SUM($U655:AJ655)*$S$658-SUM($U657:AI657),0))</f>
        <v>0</v>
      </c>
      <c r="AK657" s="1">
        <f ca="1">IF(SUM($U655:AK655)&lt;=0,0,IF(SUM($U655:AK655)*$S$658&gt;SUM($U657:AJ657),SUM($U655:AK655)*$S$658-SUM($U657:AJ657),0))</f>
        <v>0</v>
      </c>
      <c r="AL657" s="1">
        <f ca="1">IF(SUM($U655:AL655)&lt;=0,0,IF(SUM($U655:AL655)*$S$658&gt;SUM($U657:AK657),SUM($U655:AL655)*$S$658-SUM($U657:AK657),0))</f>
        <v>0</v>
      </c>
      <c r="AM657" s="1">
        <f ca="1">IF(SUM($U655:AM655)&lt;=0,0,IF(SUM($U655:AM655)*$S$658&gt;SUM($U657:AL657),SUM($U655:AM655)*$S$658-SUM($U657:AL657),0))</f>
        <v>0</v>
      </c>
      <c r="AN657" s="1">
        <f ca="1">IF(SUM($U655:AN655)&lt;=0,0,IF(SUM($U655:AN655)*$S$658&gt;SUM($U657:AM657),SUM($U655:AN655)*$S$658-SUM($U657:AM657),0))</f>
        <v>0</v>
      </c>
      <c r="AO657" s="1">
        <f ca="1">IF(SUM($U655:AO655)&lt;=0,0,IF(SUM($U655:AO655)*$S$658&gt;SUM($U657:AN657),SUM($U655:AO655)*$S$658-SUM($U657:AN657),0))</f>
        <v>0</v>
      </c>
      <c r="AP657" s="1">
        <f ca="1">IF(SUM($U655:AP655)&lt;=0,0,IF(SUM($U655:AP655)*$S$658&gt;SUM($U657:AO657),SUM($U655:AP655)*$S$658-SUM($U657:AO657),0))</f>
        <v>0</v>
      </c>
      <c r="AQ657" s="1">
        <f ca="1">IF(SUM($U655:AQ655)&lt;=0,0,IF(SUM($U655:AQ655)*$S$658&gt;SUM($U657:AP657),SUM($U655:AQ655)*$S$658-SUM($U657:AP657),0))</f>
        <v>0</v>
      </c>
      <c r="AR657" s="1">
        <f ca="1">IF(SUM($U655:AR655)&lt;=0,0,IF(SUM($U655:AR655)*$S$658&gt;SUM($U657:AQ657),SUM($U655:AR655)*$S$658-SUM($U657:AQ657),0))</f>
        <v>0</v>
      </c>
      <c r="AS657" s="1">
        <f ca="1">IF(SUM($U655:AS655)&lt;=0,0,IF(SUM($U655:AS655)*$S$658&gt;SUM($U657:AR657),SUM($U655:AS655)*$S$658-SUM($U657:AR657),0))</f>
        <v>0</v>
      </c>
      <c r="AT657" s="1">
        <f ca="1">IF(SUM($U655:AT655)&lt;=0,0,IF(SUM($U655:AT655)*$S$658&gt;SUM($U657:AS657),SUM($U655:AT655)*$S$658-SUM($U657:AS657),0))</f>
        <v>0</v>
      </c>
      <c r="AU657" s="1">
        <f ca="1">IF(SUM($U655:AU655)&lt;=0,0,IF(SUM($U655:AU655)*$S$658&gt;SUM($U657:AT657),SUM($U655:AU655)*$S$658-SUM($U657:AT657),0))</f>
        <v>0</v>
      </c>
      <c r="AV657" s="1">
        <f ca="1">IF(SUM($U655:AV655)&lt;=0,0,IF(SUM($U655:AV655)*$S$658&gt;SUM($U657:AU657),SUM($U655:AV655)*$S$658-SUM($U657:AU657),0))</f>
        <v>0</v>
      </c>
      <c r="AW657" s="1">
        <f ca="1">IF(SUM($U655:AW655)&lt;=0,0,IF(SUM($U655:AW655)*$S$658&gt;SUM($U657:AV657),SUM($U655:AW655)*$S$658-SUM($U657:AV657),0))</f>
        <v>0</v>
      </c>
      <c r="AX657" s="1">
        <f ca="1">IF(SUM($U655:AX655)&lt;=0,0,IF(SUM($U655:AX655)*$S$658&gt;SUM($U657:AW657),SUM($U655:AX655)*$S$658-SUM($U657:AW657),0))</f>
        <v>0</v>
      </c>
      <c r="AY657" s="1">
        <f ca="1">IF(SUM($U655:AY655)&lt;=0,0,IF(SUM($U655:AY655)*$S$658&gt;SUM($U657:AX657),SUM($U655:AY655)*$S$658-SUM($U657:AX657),0))</f>
        <v>0</v>
      </c>
      <c r="AZ657" s="1">
        <f ca="1">IF(SUM($U655:AZ655)&lt;=0,0,IF(SUM($U655:AZ655)*$S$658&gt;SUM($U657:AY657),SUM($U655:AZ655)*$S$658-SUM($U657:AY657),0))</f>
        <v>0</v>
      </c>
      <c r="BA657" s="1">
        <f ca="1">IF(SUM($U655:BA655)&lt;=0,0,IF(SUM($U655:BA655)*$S$658&gt;SUM($U657:AZ657),SUM($U655:BA655)*$S$658-SUM($U657:AZ657),0))</f>
        <v>0</v>
      </c>
      <c r="BB657" s="1">
        <f ca="1">IF(SUM($U655:BB655)&lt;=0,0,IF(SUM($U655:BB655)*$S$658&gt;SUM($U657:BA657),SUM($U655:BB655)*$S$658-SUM($U657:BA657),0))</f>
        <v>0</v>
      </c>
      <c r="BC657" s="1">
        <f ca="1">IF(SUM($U655:BC655)&lt;=0,0,IF(SUM($U655:BC655)*$S$658&gt;SUM($U657:BB657),SUM($U655:BC655)*$S$658-SUM($U657:BB657),0))</f>
        <v>0</v>
      </c>
      <c r="BD657" s="1">
        <f ca="1">IF(SUM($U655:BD655)&lt;=0,0,IF(SUM($U655:BD655)*$S$658&gt;SUM($U657:BC657),SUM($U655:BD655)*$S$658-SUM($U657:BC657),0))</f>
        <v>0</v>
      </c>
      <c r="BE657" s="1">
        <f ca="1">IF(SUM($U655:BE655)&lt;=0,0,IF(SUM($U655:BE655)*$S$658&gt;SUM($U657:BD657),SUM($U655:BE655)*$S$658-SUM($U657:BD657),0))</f>
        <v>0</v>
      </c>
    </row>
    <row r="658" spans="1:57" x14ac:dyDescent="0.3">
      <c r="B658" s="1">
        <f>MAX(B$493:B657)+1</f>
        <v>163</v>
      </c>
      <c r="D658" s="1">
        <f ca="1">INDIRECT($B$1&amp;Items!AB$2&amp;$B658)</f>
        <v>0</v>
      </c>
      <c r="F658" s="1">
        <f ca="1">INDIRECT($B$1&amp;Items!X$2&amp;$B658)</f>
        <v>0</v>
      </c>
      <c r="H658" s="13" t="str">
        <f ca="1">INDIRECT($B$1&amp;Items!U$2&amp;$B658)</f>
        <v>Налог на прибыль</v>
      </c>
      <c r="I658" s="13" t="str">
        <f ca="1">IF(INDIRECT($B$1&amp;Items!V$2&amp;$B658)="",H658,INDIRECT($B$1&amp;Items!V$2&amp;$B658))</f>
        <v>Ставка налога на прибыль</v>
      </c>
      <c r="J658" s="1" t="str">
        <f ca="1">IF(INDIRECT($B$1&amp;Items!W$2&amp;$B658)="",IF(H658&lt;&gt;I658,"  "&amp;I658,I658),"    "&amp;INDIRECT($B$1&amp;Items!W$2&amp;$B658))</f>
        <v xml:space="preserve">    Ставка налога на прибыль</v>
      </c>
      <c r="S658" s="38">
        <v>0.2</v>
      </c>
    </row>
    <row r="659" spans="1:57" ht="4.9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3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</row>
    <row r="660" spans="1:57" x14ac:dyDescent="0.3">
      <c r="B660" s="1">
        <f>MAX(B$493:B659)+1</f>
        <v>164</v>
      </c>
      <c r="D660" s="1" t="str">
        <f ca="1">INDIRECT($B$1&amp;Items!AB$2&amp;$B660)</f>
        <v>PL</v>
      </c>
      <c r="F660" s="1">
        <f ca="1">INDIRECT($B$1&amp;Items!X$2&amp;$B660)</f>
        <v>0</v>
      </c>
      <c r="H660" s="13" t="str">
        <f ca="1">INDIRECT($B$1&amp;Items!U$2&amp;$B660)</f>
        <v>Чистая прибыль</v>
      </c>
      <c r="I660" s="13" t="str">
        <f ca="1">IF(INDIRECT($B$1&amp;Items!V$2&amp;$B660)="",H660,INDIRECT($B$1&amp;Items!V$2&amp;$B660))</f>
        <v>Чистая прибыль</v>
      </c>
      <c r="J660" s="1" t="str">
        <f ca="1">IF(INDIRECT($B$1&amp;Items!W$2&amp;$B660)="",IF(H660&lt;&gt;I660,"  "&amp;I660,I660),"    "&amp;INDIRECT($B$1&amp;Items!W$2&amp;$B660))</f>
        <v>Чистая прибыль</v>
      </c>
      <c r="S660" s="1">
        <f ca="1">SUM($U660:INDIRECT(ADDRESS(ROW(),SUMIFS($1:$1,$5:$5,MAX($5:$5)))))</f>
        <v>29906329.878271401</v>
      </c>
      <c r="V660" s="1">
        <f ca="1">SUMIFS(V$492:V659,$D$492:$D659,Items!$AB$11)-SUMIFS(V$492:V659,$D$492:$D659,Items!$AB$19)</f>
        <v>-897559.73396002001</v>
      </c>
      <c r="W660" s="1">
        <f ca="1">SUMIFS(W$492:W659,$D$492:$D659,Items!$AB$11)-SUMIFS(W$492:W659,$D$492:$D659,Items!$AB$19)</f>
        <v>-1593672.1170041445</v>
      </c>
      <c r="X660" s="1">
        <f ca="1">SUMIFS(X$492:X659,$D$492:$D659,Items!$AB$11)-SUMIFS(X$492:X659,$D$492:$D659,Items!$AB$19)</f>
        <v>-2780370.4112927038</v>
      </c>
      <c r="Y660" s="1">
        <f ca="1">SUMIFS(Y$492:Y659,$D$492:$D659,Items!$AB$11)-SUMIFS(Y$492:Y659,$D$492:$D659,Items!$AB$19)</f>
        <v>-2589544.43026715</v>
      </c>
      <c r="Z660" s="1">
        <f ca="1">SUMIFS(Z$492:Z659,$D$492:$D659,Items!$AB$11)-SUMIFS(Z$492:Z659,$D$492:$D659,Items!$AB$19)</f>
        <v>9323382.6690033339</v>
      </c>
      <c r="AA660" s="1">
        <f ca="1">SUMIFS(AA$492:AA659,$D$492:$D659,Items!$AB$11)-SUMIFS(AA$492:AA659,$D$492:$D659,Items!$AB$19)</f>
        <v>21380365.195695497</v>
      </c>
      <c r="AB660" s="1">
        <f ca="1">SUMIFS(AB$492:AB659,$D$492:$D659,Items!$AB$11)-SUMIFS(AB$492:AB659,$D$492:$D659,Items!$AB$19)</f>
        <v>10190287.653647739</v>
      </c>
      <c r="AC660" s="1">
        <f ca="1">SUMIFS(AC$492:AC659,$D$492:$D659,Items!$AB$11)-SUMIFS(AC$492:AC659,$D$492:$D659,Items!$AB$19)</f>
        <v>13578151.559976093</v>
      </c>
      <c r="AD660" s="1">
        <f ca="1">SUMIFS(AD$492:AD659,$D$492:$D659,Items!$AB$11)-SUMIFS(AD$492:AD659,$D$492:$D659,Items!$AB$19)</f>
        <v>9519707.1155316513</v>
      </c>
      <c r="AE660" s="1">
        <f ca="1">SUMIFS(AE$492:AE659,$D$492:$D659,Items!$AB$11)-SUMIFS(AE$492:AE659,$D$492:$D659,Items!$AB$19)</f>
        <v>-1013421.661140993</v>
      </c>
      <c r="AF660" s="1">
        <f ca="1">SUMIFS(AF$492:AF659,$D$492:$D659,Items!$AB$11)-SUMIFS(AF$492:AF659,$D$492:$D659,Items!$AB$19)</f>
        <v>-1006477.2166965485</v>
      </c>
      <c r="AG660" s="1">
        <f ca="1">SUMIFS(AG$492:AG659,$D$492:$D659,Items!$AB$11)-SUMIFS(AG$492:AG659,$D$492:$D659,Items!$AB$19)</f>
        <v>-999532.77225210401</v>
      </c>
      <c r="AH660" s="1">
        <f ca="1">SUMIFS(AH$492:AH659,$D$492:$D659,Items!$AB$11)-SUMIFS(AH$492:AH659,$D$492:$D659,Items!$AB$19)</f>
        <v>-992588.32780765963</v>
      </c>
      <c r="AI660" s="1">
        <f ca="1">SUMIFS(AI$492:AI659,$D$492:$D659,Items!$AB$11)-SUMIFS(AI$492:AI659,$D$492:$D659,Items!$AB$19)</f>
        <v>-985643.88336321514</v>
      </c>
      <c r="AJ660" s="1">
        <f ca="1">SUMIFS(AJ$492:AJ659,$D$492:$D659,Items!$AB$11)-SUMIFS(AJ$492:AJ659,$D$492:$D659,Items!$AB$19)</f>
        <v>-978699.43891877076</v>
      </c>
      <c r="AK660" s="1">
        <f ca="1">SUMIFS(AK$492:AK659,$D$492:$D659,Items!$AB$11)-SUMIFS(AK$492:AK659,$D$492:$D659,Items!$AB$19)</f>
        <v>-971754.99447432626</v>
      </c>
      <c r="AL660" s="1">
        <f ca="1">SUMIFS(AL$492:AL659,$D$492:$D659,Items!$AB$11)-SUMIFS(AL$492:AL659,$D$492:$D659,Items!$AB$19)</f>
        <v>-964810.55002988188</v>
      </c>
      <c r="AM660" s="1">
        <f ca="1">SUMIFS(AM$492:AM659,$D$492:$D659,Items!$AB$11)-SUMIFS(AM$492:AM659,$D$492:$D659,Items!$AB$19)</f>
        <v>-957866.10558543738</v>
      </c>
      <c r="AN660" s="1">
        <f ca="1">SUMIFS(AN$492:AN659,$D$492:$D659,Items!$AB$11)-SUMIFS(AN$492:AN659,$D$492:$D659,Items!$AB$19)</f>
        <v>-1854621.1000597638</v>
      </c>
      <c r="AO660" s="1">
        <f ca="1">SUMIFS(AO$492:AO659,$D$492:$D659,Items!$AB$11)-SUMIFS(AO$492:AO659,$D$492:$D659,Items!$AB$19)</f>
        <v>-943977.21669654851</v>
      </c>
      <c r="AP660" s="1">
        <f ca="1">SUMIFS(AP$492:AP659,$D$492:$D659,Items!$AB$11)-SUMIFS(AP$492:AP659,$D$492:$D659,Items!$AB$19)</f>
        <v>-937032.77225210401</v>
      </c>
      <c r="AQ660" s="1">
        <f ca="1">SUMIFS(AQ$492:AQ659,$D$492:$D659,Items!$AB$11)-SUMIFS(AQ$492:AQ659,$D$492:$D659,Items!$AB$19)</f>
        <v>-930088.32780765963</v>
      </c>
      <c r="AR660" s="1">
        <f ca="1">SUMIFS(AR$492:AR659,$D$492:$D659,Items!$AB$11)-SUMIFS(AR$492:AR659,$D$492:$D659,Items!$AB$19)</f>
        <v>-923143.88336321514</v>
      </c>
      <c r="AS660" s="1">
        <f ca="1">SUMIFS(AS$492:AS659,$D$492:$D659,Items!$AB$11)-SUMIFS(AS$492:AS659,$D$492:$D659,Items!$AB$19)</f>
        <v>-916199.43891877064</v>
      </c>
      <c r="AT660" s="1">
        <f ca="1">SUMIFS(AT$492:AT659,$D$492:$D659,Items!$AB$11)-SUMIFS(AT$492:AT659,$D$492:$D659,Items!$AB$19)</f>
        <v>-909254.99447432626</v>
      </c>
      <c r="AU660" s="1">
        <f ca="1">SUMIFS(AU$492:AU659,$D$492:$D659,Items!$AB$11)-SUMIFS(AU$492:AU659,$D$492:$D659,Items!$AB$19)</f>
        <v>-902310.55002988176</v>
      </c>
      <c r="AV660" s="1">
        <f ca="1">SUMIFS(AV$492:AV659,$D$492:$D659,Items!$AB$11)-SUMIFS(AV$492:AV659,$D$492:$D659,Items!$AB$19)</f>
        <v>-903699.43891877076</v>
      </c>
      <c r="AW660" s="1">
        <f ca="1">SUMIFS(AW$492:AW659,$D$492:$D659,Items!$AB$11)-SUMIFS(AW$492:AW659,$D$492:$D659,Items!$AB$19)</f>
        <v>-903699.43891877076</v>
      </c>
      <c r="AX660" s="1">
        <f ca="1">SUMIFS(AX$492:AX659,$D$492:$D659,Items!$AB$11)-SUMIFS(AX$492:AX659,$D$492:$D659,Items!$AB$19)</f>
        <v>-903699.43891877076</v>
      </c>
      <c r="AY660" s="1">
        <f ca="1">SUMIFS(AY$492:AY659,$D$492:$D659,Items!$AB$11)-SUMIFS(AY$492:AY659,$D$492:$D659,Items!$AB$19)</f>
        <v>-903699.43891877076</v>
      </c>
      <c r="AZ660" s="1">
        <f ca="1">SUMIFS(AZ$492:AZ659,$D$492:$D659,Items!$AB$11)-SUMIFS(AZ$492:AZ659,$D$492:$D659,Items!$AB$19)</f>
        <v>-903699.43891877076</v>
      </c>
      <c r="BA660" s="1">
        <f ca="1">SUMIFS(BA$492:BA659,$D$492:$D659,Items!$AB$11)-SUMIFS(BA$492:BA659,$D$492:$D659,Items!$AB$19)</f>
        <v>-903699.43891877076</v>
      </c>
      <c r="BB660" s="1">
        <f ca="1">SUMIFS(BB$492:BB659,$D$492:$D659,Items!$AB$11)-SUMIFS(BB$492:BB659,$D$492:$D659,Items!$AB$19)</f>
        <v>-903699.43891877076</v>
      </c>
      <c r="BC660" s="1">
        <f ca="1">SUMIFS(BC$492:BC659,$D$492:$D659,Items!$AB$11)-SUMIFS(BC$492:BC659,$D$492:$D659,Items!$AB$19)</f>
        <v>-903699.43891877076</v>
      </c>
      <c r="BD660" s="1">
        <f ca="1">SUMIFS(BD$492:BD659,$D$492:$D659,Items!$AB$11)-SUMIFS(BD$492:BD659,$D$492:$D659,Items!$AB$19)</f>
        <v>-903699.43891877076</v>
      </c>
      <c r="BE660" s="1">
        <f ca="1">SUMIFS(BE$492:BE659,$D$492:$D659,Items!$AB$11)-SUMIFS(BE$492:BE659,$D$492:$D659,Items!$AB$19)</f>
        <v>-903699.43891877076</v>
      </c>
    </row>
    <row r="661" spans="1:57" ht="4.95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35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</row>
    <row r="662" spans="1:57" ht="4.95" customHeight="1" x14ac:dyDescent="0.3"/>
    <row r="663" spans="1:57" x14ac:dyDescent="0.3">
      <c r="H663" s="3" t="s">
        <v>180</v>
      </c>
      <c r="I663" s="3"/>
      <c r="J663" s="3"/>
      <c r="Q663" s="26">
        <f ca="1">IFERROR(IF(SUM($R663:INDIRECT(ADDRESS(ROW(),SUMIFS($1:$1,$5:$5,MAX($5:$5)))))=0,0,1),1)</f>
        <v>0</v>
      </c>
      <c r="S663" s="1">
        <f ca="1">IF(ABS(S665-S705)&lt;0.001,0,ABS(S665-S705))</f>
        <v>0</v>
      </c>
      <c r="V663" s="1">
        <f t="shared" ref="V663:BE663" ca="1" si="148">IF(ABS(V665-V705)&lt;0.001,0,ABS(V665-V705))</f>
        <v>0</v>
      </c>
      <c r="W663" s="1">
        <f t="shared" ca="1" si="148"/>
        <v>0</v>
      </c>
      <c r="X663" s="1">
        <f t="shared" ca="1" si="148"/>
        <v>0</v>
      </c>
      <c r="Y663" s="1">
        <f t="shared" ca="1" si="148"/>
        <v>0</v>
      </c>
      <c r="Z663" s="1">
        <f t="shared" ca="1" si="148"/>
        <v>0</v>
      </c>
      <c r="AA663" s="1">
        <f t="shared" ca="1" si="148"/>
        <v>0</v>
      </c>
      <c r="AB663" s="1">
        <f t="shared" ca="1" si="148"/>
        <v>0</v>
      </c>
      <c r="AC663" s="1">
        <f t="shared" ca="1" si="148"/>
        <v>0</v>
      </c>
      <c r="AD663" s="1">
        <f t="shared" ca="1" si="148"/>
        <v>0</v>
      </c>
      <c r="AE663" s="1">
        <f t="shared" ca="1" si="148"/>
        <v>0</v>
      </c>
      <c r="AF663" s="1">
        <f t="shared" ca="1" si="148"/>
        <v>0</v>
      </c>
      <c r="AG663" s="1">
        <f t="shared" ca="1" si="148"/>
        <v>0</v>
      </c>
      <c r="AH663" s="1">
        <f t="shared" ca="1" si="148"/>
        <v>0</v>
      </c>
      <c r="AI663" s="1">
        <f t="shared" ca="1" si="148"/>
        <v>0</v>
      </c>
      <c r="AJ663" s="1">
        <f t="shared" ca="1" si="148"/>
        <v>0</v>
      </c>
      <c r="AK663" s="1">
        <f t="shared" ca="1" si="148"/>
        <v>0</v>
      </c>
      <c r="AL663" s="1">
        <f t="shared" ca="1" si="148"/>
        <v>0</v>
      </c>
      <c r="AM663" s="1">
        <f t="shared" ca="1" si="148"/>
        <v>0</v>
      </c>
      <c r="AN663" s="1">
        <f t="shared" ca="1" si="148"/>
        <v>0</v>
      </c>
      <c r="AO663" s="1">
        <f t="shared" ca="1" si="148"/>
        <v>0</v>
      </c>
      <c r="AP663" s="1">
        <f t="shared" ca="1" si="148"/>
        <v>0</v>
      </c>
      <c r="AQ663" s="1">
        <f t="shared" ca="1" si="148"/>
        <v>0</v>
      </c>
      <c r="AR663" s="1">
        <f t="shared" ca="1" si="148"/>
        <v>0</v>
      </c>
      <c r="AS663" s="1">
        <f t="shared" ca="1" si="148"/>
        <v>0</v>
      </c>
      <c r="AT663" s="1">
        <f t="shared" ca="1" si="148"/>
        <v>0</v>
      </c>
      <c r="AU663" s="1">
        <f t="shared" ca="1" si="148"/>
        <v>0</v>
      </c>
      <c r="AV663" s="1">
        <f t="shared" ca="1" si="148"/>
        <v>0</v>
      </c>
      <c r="AW663" s="1">
        <f t="shared" ca="1" si="148"/>
        <v>0</v>
      </c>
      <c r="AX663" s="1">
        <f t="shared" ca="1" si="148"/>
        <v>0</v>
      </c>
      <c r="AY663" s="1">
        <f t="shared" ca="1" si="148"/>
        <v>0</v>
      </c>
      <c r="AZ663" s="1">
        <f t="shared" ca="1" si="148"/>
        <v>0</v>
      </c>
      <c r="BA663" s="1">
        <f t="shared" ca="1" si="148"/>
        <v>0</v>
      </c>
      <c r="BB663" s="1">
        <f t="shared" ca="1" si="148"/>
        <v>0</v>
      </c>
      <c r="BC663" s="1">
        <f t="shared" ca="1" si="148"/>
        <v>0</v>
      </c>
      <c r="BD663" s="1">
        <f t="shared" ca="1" si="148"/>
        <v>0</v>
      </c>
      <c r="BE663" s="1">
        <f t="shared" ca="1" si="148"/>
        <v>0</v>
      </c>
    </row>
    <row r="665" spans="1:57" x14ac:dyDescent="0.3">
      <c r="H665" s="6" t="str">
        <f>RepP!$H$13</f>
        <v>АКТИВЫ</v>
      </c>
      <c r="I665" s="6"/>
      <c r="J665" s="6"/>
      <c r="S665" s="1">
        <f ca="1">S667+S669+S677+S687+S694+S699</f>
        <v>108208454.07259235</v>
      </c>
      <c r="V665" s="1">
        <f ca="1">V667+V669+V671+V673+V677+V687+V694+V699</f>
        <v>125485567.86737774</v>
      </c>
      <c r="W665" s="1">
        <f t="shared" ref="W665:BE665" ca="1" si="149">W667+W669+W671+W673+W677+W687+W694+W699</f>
        <v>96305845.600515097</v>
      </c>
      <c r="X665" s="1">
        <f t="shared" ca="1" si="149"/>
        <v>91132791.096737802</v>
      </c>
      <c r="Y665" s="1">
        <f t="shared" ca="1" si="149"/>
        <v>86558879.435655981</v>
      </c>
      <c r="Z665" s="1">
        <f t="shared" ca="1" si="149"/>
        <v>94181944.268182933</v>
      </c>
      <c r="AA665" s="1">
        <f t="shared" ca="1" si="149"/>
        <v>120566161.83038712</v>
      </c>
      <c r="AB665" s="1">
        <f t="shared" ca="1" si="149"/>
        <v>122954512.75534435</v>
      </c>
      <c r="AC665" s="1">
        <f t="shared" ca="1" si="149"/>
        <v>135807702.47011364</v>
      </c>
      <c r="AD665" s="1">
        <f t="shared" ca="1" si="149"/>
        <v>144021131.80786753</v>
      </c>
      <c r="AE665" s="1">
        <f t="shared" ca="1" si="149"/>
        <v>140329172.25673249</v>
      </c>
      <c r="AF665" s="1">
        <f t="shared" ca="1" si="149"/>
        <v>138662972.81781372</v>
      </c>
      <c r="AG665" s="1">
        <f t="shared" ca="1" si="149"/>
        <v>137350940.04556164</v>
      </c>
      <c r="AH665" s="1">
        <f t="shared" ca="1" si="149"/>
        <v>136038907.27330953</v>
      </c>
      <c r="AI665" s="1">
        <f t="shared" ca="1" si="149"/>
        <v>134435207.83439076</v>
      </c>
      <c r="AJ665" s="1">
        <f t="shared" ca="1" si="149"/>
        <v>133123175.06213865</v>
      </c>
      <c r="AK665" s="1">
        <f t="shared" ca="1" si="149"/>
        <v>131811142.28988655</v>
      </c>
      <c r="AL665" s="1">
        <f t="shared" ca="1" si="149"/>
        <v>130269942.85096778</v>
      </c>
      <c r="AM665" s="1">
        <f t="shared" ca="1" si="149"/>
        <v>128957910.07871565</v>
      </c>
      <c r="AN665" s="1">
        <f t="shared" ca="1" si="149"/>
        <v>126742177.8675448</v>
      </c>
      <c r="AO665" s="1">
        <f t="shared" ca="1" si="149"/>
        <v>125263478.42862602</v>
      </c>
      <c r="AP665" s="1">
        <f t="shared" ca="1" si="149"/>
        <v>123951445.65637392</v>
      </c>
      <c r="AQ665" s="1">
        <f t="shared" ca="1" si="149"/>
        <v>122639412.88412181</v>
      </c>
      <c r="AR665" s="1">
        <f t="shared" ca="1" si="149"/>
        <v>121223213.44520304</v>
      </c>
      <c r="AS665" s="1">
        <f t="shared" ca="1" si="149"/>
        <v>119911180.67295095</v>
      </c>
      <c r="AT665" s="1">
        <f t="shared" ca="1" si="149"/>
        <v>118599147.90069884</v>
      </c>
      <c r="AU665" s="1">
        <f t="shared" ca="1" si="149"/>
        <v>117245448.46178007</v>
      </c>
      <c r="AV665" s="1">
        <f t="shared" ca="1" si="149"/>
        <v>116341749.0228613</v>
      </c>
      <c r="AW665" s="1">
        <f t="shared" ca="1" si="149"/>
        <v>115438049.58394252</v>
      </c>
      <c r="AX665" s="1">
        <f t="shared" ca="1" si="149"/>
        <v>114534350.14502375</v>
      </c>
      <c r="AY665" s="1">
        <f t="shared" ca="1" si="149"/>
        <v>113630650.70610498</v>
      </c>
      <c r="AZ665" s="1">
        <f t="shared" ca="1" si="149"/>
        <v>112726951.26718621</v>
      </c>
      <c r="BA665" s="1">
        <f t="shared" ca="1" si="149"/>
        <v>111823251.82826744</v>
      </c>
      <c r="BB665" s="1">
        <f t="shared" ca="1" si="149"/>
        <v>110919552.38934866</v>
      </c>
      <c r="BC665" s="1">
        <f t="shared" ca="1" si="149"/>
        <v>110015852.95042989</v>
      </c>
      <c r="BD665" s="1">
        <f t="shared" ca="1" si="149"/>
        <v>109112153.51151112</v>
      </c>
      <c r="BE665" s="1">
        <f t="shared" ca="1" si="149"/>
        <v>108208454.07259235</v>
      </c>
    </row>
    <row r="667" spans="1:57" x14ac:dyDescent="0.3">
      <c r="B667" s="1">
        <f>ROW(Items!$A$106)</f>
        <v>106</v>
      </c>
      <c r="H667" s="13" t="str">
        <f ca="1">INDIRECT($B$1&amp;Items!E$2&amp;$B667)</f>
        <v>Денежные средства</v>
      </c>
      <c r="I667" s="13" t="str">
        <f ca="1">IF(INDIRECT($B$1&amp;Items!F$2&amp;$B667)="",H667,INDIRECT($B$1&amp;Items!F$2&amp;$B667))</f>
        <v>Денежные средства</v>
      </c>
      <c r="J667" s="1" t="str">
        <f ca="1">IF(INDIRECT($B$1&amp;Items!G$2&amp;$B667)="",IF(H667&lt;&gt;I667,"  "&amp;I667,I667),"    "&amp;INDIRECT($B$1&amp;Items!G$2&amp;$B667))</f>
        <v>Денежные средства</v>
      </c>
      <c r="S667" s="1">
        <f ca="1">INDIRECT(ADDRESS(ROW(),SUMIFS($1:$1,$5:$5,MAX($5:$5))))</f>
        <v>34815375.675475985</v>
      </c>
      <c r="V667" s="1">
        <f ca="1">V15+V485</f>
        <v>2818390.7870461177</v>
      </c>
      <c r="W667" s="1">
        <f t="shared" ref="W667:BE667" ca="1" si="150">W15+W485</f>
        <v>6542855.6546145286</v>
      </c>
      <c r="X667" s="1">
        <f t="shared" ca="1" si="150"/>
        <v>6831164.5233193841</v>
      </c>
      <c r="Y667" s="1">
        <f t="shared" ca="1" si="150"/>
        <v>251120.95617240481</v>
      </c>
      <c r="Z667" s="1">
        <f t="shared" ca="1" si="150"/>
        <v>22145458.045910738</v>
      </c>
      <c r="AA667" s="1">
        <f t="shared" ca="1" si="150"/>
        <v>43805246.711949617</v>
      </c>
      <c r="AB667" s="1">
        <f t="shared" ca="1" si="150"/>
        <v>52353784.523998179</v>
      </c>
      <c r="AC667" s="1">
        <f t="shared" ca="1" si="150"/>
        <v>48127340.344352908</v>
      </c>
      <c r="AD667" s="1">
        <f t="shared" ca="1" si="150"/>
        <v>44316135.787692219</v>
      </c>
      <c r="AE667" s="1">
        <f t="shared" ca="1" si="150"/>
        <v>41519542.342142642</v>
      </c>
      <c r="AF667" s="1">
        <f t="shared" ca="1" si="150"/>
        <v>40773709.008809306</v>
      </c>
      <c r="AG667" s="1">
        <f t="shared" ca="1" si="150"/>
        <v>40357042.342142642</v>
      </c>
      <c r="AH667" s="1">
        <f t="shared" ca="1" si="150"/>
        <v>39940375.675475977</v>
      </c>
      <c r="AI667" s="1">
        <f t="shared" ca="1" si="150"/>
        <v>39257042.342142642</v>
      </c>
      <c r="AJ667" s="1">
        <f t="shared" ca="1" si="150"/>
        <v>38840375.675475977</v>
      </c>
      <c r="AK667" s="1">
        <f t="shared" ca="1" si="150"/>
        <v>38423709.008809313</v>
      </c>
      <c r="AL667" s="1">
        <f t="shared" ca="1" si="150"/>
        <v>37802875.675475977</v>
      </c>
      <c r="AM667" s="1">
        <f t="shared" ca="1" si="150"/>
        <v>37386209.008809313</v>
      </c>
      <c r="AN667" s="1">
        <f t="shared" ca="1" si="150"/>
        <v>36969542.342142649</v>
      </c>
      <c r="AO667" s="1">
        <f t="shared" ca="1" si="150"/>
        <v>36411209.008809313</v>
      </c>
      <c r="AP667" s="1">
        <f t="shared" ca="1" si="150"/>
        <v>35994542.342142649</v>
      </c>
      <c r="AQ667" s="1">
        <f t="shared" ca="1" si="150"/>
        <v>35577875.675475985</v>
      </c>
      <c r="AR667" s="1">
        <f t="shared" ca="1" si="150"/>
        <v>35082042.342142649</v>
      </c>
      <c r="AS667" s="1">
        <f t="shared" ca="1" si="150"/>
        <v>34665375.675475985</v>
      </c>
      <c r="AT667" s="1">
        <f t="shared" ca="1" si="150"/>
        <v>34248709.008809321</v>
      </c>
      <c r="AU667" s="1">
        <f t="shared" ca="1" si="150"/>
        <v>33815375.675475985</v>
      </c>
      <c r="AV667" s="1">
        <f t="shared" ca="1" si="150"/>
        <v>34815375.675475985</v>
      </c>
      <c r="AW667" s="1">
        <f t="shared" ca="1" si="150"/>
        <v>34815375.675475985</v>
      </c>
      <c r="AX667" s="1">
        <f t="shared" ca="1" si="150"/>
        <v>34815375.675475985</v>
      </c>
      <c r="AY667" s="1">
        <f t="shared" ca="1" si="150"/>
        <v>34815375.675475985</v>
      </c>
      <c r="AZ667" s="1">
        <f t="shared" ca="1" si="150"/>
        <v>34815375.675475985</v>
      </c>
      <c r="BA667" s="1">
        <f t="shared" ca="1" si="150"/>
        <v>34815375.675475985</v>
      </c>
      <c r="BB667" s="1">
        <f t="shared" ca="1" si="150"/>
        <v>34815375.675475985</v>
      </c>
      <c r="BC667" s="1">
        <f t="shared" ca="1" si="150"/>
        <v>34815375.675475985</v>
      </c>
      <c r="BD667" s="1">
        <f t="shared" ca="1" si="150"/>
        <v>34815375.675475985</v>
      </c>
      <c r="BE667" s="1">
        <f t="shared" ca="1" si="150"/>
        <v>34815375.675475985</v>
      </c>
    </row>
    <row r="669" spans="1:57" x14ac:dyDescent="0.3">
      <c r="B669" s="1">
        <f>ROW(Items!$A$107)</f>
        <v>107</v>
      </c>
      <c r="H669" s="13" t="str">
        <f ca="1">INDIRECT($B$1&amp;Items!E$2&amp;$B669)</f>
        <v>ДЗ Учредителей по оплате УК</v>
      </c>
      <c r="I669" s="13" t="str">
        <f ca="1">IF(INDIRECT($B$1&amp;Items!F$2&amp;$B669)="",H669,INDIRECT($B$1&amp;Items!F$2&amp;$B669))</f>
        <v>ДЗ Учредителей по оплате УК</v>
      </c>
      <c r="J669" s="1" t="str">
        <f ca="1">IF(INDIRECT($B$1&amp;Items!G$2&amp;$B669)="",IF(H669&lt;&gt;I669,"  "&amp;I669,I669),"    "&amp;INDIRECT($B$1&amp;Items!G$2&amp;$B669))</f>
        <v>ДЗ Учредителей по оплате УК</v>
      </c>
      <c r="S669" s="1">
        <f ca="1">INDIRECT(ADDRESS(ROW(),SUMIFS($1:$1,$5:$5,MAX($5:$5))))</f>
        <v>0</v>
      </c>
      <c r="V669" s="1">
        <f t="shared" ref="V669:BE669" ca="1" si="151">V17+V90-V438</f>
        <v>40000000</v>
      </c>
      <c r="W669" s="1">
        <f t="shared" ca="1" si="151"/>
        <v>0</v>
      </c>
      <c r="X669" s="1">
        <f t="shared" ca="1" si="151"/>
        <v>0</v>
      </c>
      <c r="Y669" s="1">
        <f t="shared" ca="1" si="151"/>
        <v>0</v>
      </c>
      <c r="Z669" s="1">
        <f t="shared" ca="1" si="151"/>
        <v>0</v>
      </c>
      <c r="AA669" s="1">
        <f t="shared" ca="1" si="151"/>
        <v>0</v>
      </c>
      <c r="AB669" s="1">
        <f t="shared" ca="1" si="151"/>
        <v>0</v>
      </c>
      <c r="AC669" s="1">
        <f t="shared" ca="1" si="151"/>
        <v>0</v>
      </c>
      <c r="AD669" s="1">
        <f t="shared" ca="1" si="151"/>
        <v>0</v>
      </c>
      <c r="AE669" s="1">
        <f t="shared" ca="1" si="151"/>
        <v>0</v>
      </c>
      <c r="AF669" s="1">
        <f t="shared" ca="1" si="151"/>
        <v>0</v>
      </c>
      <c r="AG669" s="1">
        <f t="shared" ca="1" si="151"/>
        <v>0</v>
      </c>
      <c r="AH669" s="1">
        <f t="shared" ca="1" si="151"/>
        <v>0</v>
      </c>
      <c r="AI669" s="1">
        <f t="shared" ca="1" si="151"/>
        <v>0</v>
      </c>
      <c r="AJ669" s="1">
        <f t="shared" ca="1" si="151"/>
        <v>0</v>
      </c>
      <c r="AK669" s="1">
        <f t="shared" ca="1" si="151"/>
        <v>0</v>
      </c>
      <c r="AL669" s="1">
        <f t="shared" ca="1" si="151"/>
        <v>0</v>
      </c>
      <c r="AM669" s="1">
        <f t="shared" ca="1" si="151"/>
        <v>0</v>
      </c>
      <c r="AN669" s="1">
        <f t="shared" ca="1" si="151"/>
        <v>0</v>
      </c>
      <c r="AO669" s="1">
        <f t="shared" ca="1" si="151"/>
        <v>0</v>
      </c>
      <c r="AP669" s="1">
        <f t="shared" ca="1" si="151"/>
        <v>0</v>
      </c>
      <c r="AQ669" s="1">
        <f t="shared" ca="1" si="151"/>
        <v>0</v>
      </c>
      <c r="AR669" s="1">
        <f t="shared" ca="1" si="151"/>
        <v>0</v>
      </c>
      <c r="AS669" s="1">
        <f t="shared" ca="1" si="151"/>
        <v>0</v>
      </c>
      <c r="AT669" s="1">
        <f t="shared" ca="1" si="151"/>
        <v>0</v>
      </c>
      <c r="AU669" s="1">
        <f t="shared" ca="1" si="151"/>
        <v>0</v>
      </c>
      <c r="AV669" s="1">
        <f t="shared" ca="1" si="151"/>
        <v>0</v>
      </c>
      <c r="AW669" s="1">
        <f t="shared" ca="1" si="151"/>
        <v>0</v>
      </c>
      <c r="AX669" s="1">
        <f t="shared" ca="1" si="151"/>
        <v>0</v>
      </c>
      <c r="AY669" s="1">
        <f t="shared" ca="1" si="151"/>
        <v>0</v>
      </c>
      <c r="AZ669" s="1">
        <f t="shared" ca="1" si="151"/>
        <v>0</v>
      </c>
      <c r="BA669" s="1">
        <f t="shared" ca="1" si="151"/>
        <v>0</v>
      </c>
      <c r="BB669" s="1">
        <f t="shared" ca="1" si="151"/>
        <v>0</v>
      </c>
      <c r="BC669" s="1">
        <f t="shared" ca="1" si="151"/>
        <v>0</v>
      </c>
      <c r="BD669" s="1">
        <f t="shared" ca="1" si="151"/>
        <v>0</v>
      </c>
      <c r="BE669" s="1">
        <f t="shared" ca="1" si="151"/>
        <v>0</v>
      </c>
    </row>
    <row r="671" spans="1:57" x14ac:dyDescent="0.3">
      <c r="B671" s="1">
        <f>ROW(Items!$A$108)</f>
        <v>108</v>
      </c>
      <c r="H671" s="13" t="str">
        <f ca="1">INDIRECT($B$1&amp;Items!E$2&amp;$B671)</f>
        <v>ДЗ Инвестора по оплате доли УК</v>
      </c>
      <c r="I671" s="13" t="str">
        <f ca="1">IF(INDIRECT($B$1&amp;Items!F$2&amp;$B671)="",H671,INDIRECT($B$1&amp;Items!F$2&amp;$B671))</f>
        <v>ДЗ Инвестора по оплате доли УК</v>
      </c>
      <c r="J671" s="1" t="str">
        <f ca="1">IF(INDIRECT($B$1&amp;Items!G$2&amp;$B671)="",IF(H671&lt;&gt;I671,"  "&amp;I671,I671),"    "&amp;INDIRECT($B$1&amp;Items!G$2&amp;$B671))</f>
        <v>ДЗ Инвестора по оплате доли УК</v>
      </c>
      <c r="S671" s="1">
        <f ca="1">INDIRECT(ADDRESS(ROW(),SUMIFS($1:$1,$5:$5,MAX($5:$5))))</f>
        <v>0</v>
      </c>
      <c r="V671" s="1">
        <f t="shared" ref="V671:BE671" ca="1" si="152">V19+V451-V455</f>
        <v>25534749.462880634</v>
      </c>
      <c r="W671" s="1">
        <f t="shared" ca="1" si="152"/>
        <v>12767374.731440315</v>
      </c>
      <c r="X671" s="1">
        <f t="shared" ca="1" si="152"/>
        <v>0</v>
      </c>
      <c r="Y671" s="1">
        <f t="shared" ca="1" si="152"/>
        <v>0</v>
      </c>
      <c r="Z671" s="1">
        <f t="shared" ca="1" si="152"/>
        <v>0</v>
      </c>
      <c r="AA671" s="1">
        <f t="shared" ca="1" si="152"/>
        <v>0</v>
      </c>
      <c r="AB671" s="1">
        <f t="shared" ca="1" si="152"/>
        <v>0</v>
      </c>
      <c r="AC671" s="1">
        <f t="shared" ca="1" si="152"/>
        <v>0</v>
      </c>
      <c r="AD671" s="1">
        <f t="shared" ca="1" si="152"/>
        <v>0</v>
      </c>
      <c r="AE671" s="1">
        <f t="shared" ca="1" si="152"/>
        <v>0</v>
      </c>
      <c r="AF671" s="1">
        <f t="shared" ca="1" si="152"/>
        <v>0</v>
      </c>
      <c r="AG671" s="1">
        <f t="shared" ca="1" si="152"/>
        <v>0</v>
      </c>
      <c r="AH671" s="1">
        <f t="shared" ca="1" si="152"/>
        <v>0</v>
      </c>
      <c r="AI671" s="1">
        <f t="shared" ca="1" si="152"/>
        <v>0</v>
      </c>
      <c r="AJ671" s="1">
        <f t="shared" ca="1" si="152"/>
        <v>0</v>
      </c>
      <c r="AK671" s="1">
        <f t="shared" ca="1" si="152"/>
        <v>0</v>
      </c>
      <c r="AL671" s="1">
        <f t="shared" ca="1" si="152"/>
        <v>0</v>
      </c>
      <c r="AM671" s="1">
        <f t="shared" ca="1" si="152"/>
        <v>0</v>
      </c>
      <c r="AN671" s="1">
        <f t="shared" ca="1" si="152"/>
        <v>0</v>
      </c>
      <c r="AO671" s="1">
        <f t="shared" ca="1" si="152"/>
        <v>0</v>
      </c>
      <c r="AP671" s="1">
        <f t="shared" ca="1" si="152"/>
        <v>0</v>
      </c>
      <c r="AQ671" s="1">
        <f t="shared" ca="1" si="152"/>
        <v>0</v>
      </c>
      <c r="AR671" s="1">
        <f t="shared" ca="1" si="152"/>
        <v>0</v>
      </c>
      <c r="AS671" s="1">
        <f t="shared" ca="1" si="152"/>
        <v>0</v>
      </c>
      <c r="AT671" s="1">
        <f t="shared" ca="1" si="152"/>
        <v>0</v>
      </c>
      <c r="AU671" s="1">
        <f t="shared" ca="1" si="152"/>
        <v>0</v>
      </c>
      <c r="AV671" s="1">
        <f t="shared" ca="1" si="152"/>
        <v>0</v>
      </c>
      <c r="AW671" s="1">
        <f t="shared" ca="1" si="152"/>
        <v>0</v>
      </c>
      <c r="AX671" s="1">
        <f t="shared" ca="1" si="152"/>
        <v>0</v>
      </c>
      <c r="AY671" s="1">
        <f t="shared" ca="1" si="152"/>
        <v>0</v>
      </c>
      <c r="AZ671" s="1">
        <f t="shared" ca="1" si="152"/>
        <v>0</v>
      </c>
      <c r="BA671" s="1">
        <f t="shared" ca="1" si="152"/>
        <v>0</v>
      </c>
      <c r="BB671" s="1">
        <f t="shared" ca="1" si="152"/>
        <v>0</v>
      </c>
      <c r="BC671" s="1">
        <f t="shared" ca="1" si="152"/>
        <v>0</v>
      </c>
      <c r="BD671" s="1">
        <f t="shared" ca="1" si="152"/>
        <v>0</v>
      </c>
      <c r="BE671" s="1">
        <f t="shared" ca="1" si="152"/>
        <v>0</v>
      </c>
    </row>
    <row r="673" spans="1:57" x14ac:dyDescent="0.3">
      <c r="B673" s="1">
        <f>ROW(Items!$A$254)</f>
        <v>254</v>
      </c>
      <c r="H673" s="13" t="str">
        <f ca="1">INDIRECT($B$1&amp;Items!E$2&amp;$B673)</f>
        <v>Финансовые вложения</v>
      </c>
      <c r="I673" s="13" t="str">
        <f ca="1">IF(INDIRECT($B$1&amp;Items!F$2&amp;$B673)="",H673,INDIRECT($B$1&amp;Items!F$2&amp;$B673))</f>
        <v>Финансовые вложения</v>
      </c>
      <c r="J673" s="1" t="str">
        <f ca="1">IF(INDIRECT($B$1&amp;Items!G$2&amp;$B673)="",IF(H673&lt;&gt;I673,"  "&amp;I673,I673),"    "&amp;INDIRECT($B$1&amp;Items!G$2&amp;$B673))</f>
        <v>Финансовые вложения</v>
      </c>
      <c r="S673" s="1">
        <f ca="1">INDIRECT(ADDRESS(ROW(),SUMIFS($1:$1,$5:$5,MAX($5:$5))))</f>
        <v>0</v>
      </c>
      <c r="V673" s="1">
        <f ca="1">SUM(V674:V676)</f>
        <v>0</v>
      </c>
      <c r="W673" s="1">
        <f t="shared" ref="W673:BE673" ca="1" si="153">SUM(W674:W676)</f>
        <v>0</v>
      </c>
      <c r="X673" s="1">
        <f t="shared" ca="1" si="153"/>
        <v>1008333.3333333334</v>
      </c>
      <c r="Y673" s="1">
        <f t="shared" ca="1" si="153"/>
        <v>1016666.6666666666</v>
      </c>
      <c r="Z673" s="1">
        <f t="shared" ca="1" si="153"/>
        <v>1000000</v>
      </c>
      <c r="AA673" s="1">
        <f t="shared" ca="1" si="153"/>
        <v>1008333.3333333334</v>
      </c>
      <c r="AB673" s="1">
        <f t="shared" ca="1" si="153"/>
        <v>1016666.6666666666</v>
      </c>
      <c r="AC673" s="1">
        <f t="shared" ca="1" si="153"/>
        <v>1000000</v>
      </c>
      <c r="AD673" s="1">
        <f t="shared" ca="1" si="153"/>
        <v>1008333.3333333334</v>
      </c>
      <c r="AE673" s="1">
        <f t="shared" ca="1" si="153"/>
        <v>1016666.6666666666</v>
      </c>
      <c r="AF673" s="1">
        <f t="shared" ca="1" si="153"/>
        <v>1000000</v>
      </c>
      <c r="AG673" s="1">
        <f t="shared" ca="1" si="153"/>
        <v>1008333.3333333334</v>
      </c>
      <c r="AH673" s="1">
        <f t="shared" ca="1" si="153"/>
        <v>1016666.6666666666</v>
      </c>
      <c r="AI673" s="1">
        <f t="shared" ca="1" si="153"/>
        <v>1000000</v>
      </c>
      <c r="AJ673" s="1">
        <f t="shared" ca="1" si="153"/>
        <v>1008333.3333333334</v>
      </c>
      <c r="AK673" s="1">
        <f t="shared" ca="1" si="153"/>
        <v>1016666.6666666666</v>
      </c>
      <c r="AL673" s="1">
        <f t="shared" ca="1" si="153"/>
        <v>1000000</v>
      </c>
      <c r="AM673" s="1">
        <f t="shared" ca="1" si="153"/>
        <v>1008333.3333333334</v>
      </c>
      <c r="AN673" s="1">
        <f t="shared" ca="1" si="153"/>
        <v>1016666.6666666666</v>
      </c>
      <c r="AO673" s="1">
        <f t="shared" ca="1" si="153"/>
        <v>1000000</v>
      </c>
      <c r="AP673" s="1">
        <f t="shared" ca="1" si="153"/>
        <v>1008333.3333333334</v>
      </c>
      <c r="AQ673" s="1">
        <f t="shared" ca="1" si="153"/>
        <v>1016666.6666666666</v>
      </c>
      <c r="AR673" s="1">
        <f t="shared" ca="1" si="153"/>
        <v>1000000</v>
      </c>
      <c r="AS673" s="1">
        <f t="shared" ca="1" si="153"/>
        <v>1008333.3333333334</v>
      </c>
      <c r="AT673" s="1">
        <f t="shared" ca="1" si="153"/>
        <v>1016666.6666666666</v>
      </c>
      <c r="AU673" s="1">
        <f t="shared" ca="1" si="153"/>
        <v>1000000</v>
      </c>
      <c r="AV673" s="1">
        <f t="shared" ca="1" si="153"/>
        <v>0</v>
      </c>
      <c r="AW673" s="1">
        <f t="shared" ca="1" si="153"/>
        <v>0</v>
      </c>
      <c r="AX673" s="1">
        <f t="shared" ca="1" si="153"/>
        <v>0</v>
      </c>
      <c r="AY673" s="1">
        <f t="shared" ca="1" si="153"/>
        <v>0</v>
      </c>
      <c r="AZ673" s="1">
        <f t="shared" ca="1" si="153"/>
        <v>0</v>
      </c>
      <c r="BA673" s="1">
        <f t="shared" ca="1" si="153"/>
        <v>0</v>
      </c>
      <c r="BB673" s="1">
        <f t="shared" ca="1" si="153"/>
        <v>0</v>
      </c>
      <c r="BC673" s="1">
        <f t="shared" ca="1" si="153"/>
        <v>0</v>
      </c>
      <c r="BD673" s="1">
        <f t="shared" ca="1" si="153"/>
        <v>0</v>
      </c>
      <c r="BE673" s="1">
        <f t="shared" ca="1" si="153"/>
        <v>0</v>
      </c>
    </row>
    <row r="674" spans="1:57" x14ac:dyDescent="0.3">
      <c r="B674" s="1">
        <f>MAX(B673:B$673)+1</f>
        <v>255</v>
      </c>
      <c r="H674" s="13" t="str">
        <f ca="1">INDIRECT($B$1&amp;Items!E$2&amp;$B674)</f>
        <v>Финансовые вложения</v>
      </c>
      <c r="I674" s="13" t="str">
        <f ca="1">IF(INDIRECT($B$1&amp;Items!F$2&amp;$B674)="",H674,INDIRECT($B$1&amp;Items!F$2&amp;$B674))</f>
        <v>Депозиты и прочее</v>
      </c>
      <c r="J674" s="1" t="str">
        <f ca="1">IF(INDIRECT($B$1&amp;Items!G$2&amp;$B674)="",IF(H674&lt;&gt;I674,"  "&amp;I674,I674),"    "&amp;INDIRECT($B$1&amp;Items!G$2&amp;$B674))</f>
        <v xml:space="preserve">  Депозиты и прочее</v>
      </c>
      <c r="S674" s="1">
        <f t="shared" ref="S674:S675" ca="1" si="154">INDIRECT(ADDRESS(ROW(),SUMIFS($1:$1,$5:$5,MAX($5:$5))))</f>
        <v>0</v>
      </c>
      <c r="V674" s="1">
        <f ca="1">V22+V481-V482</f>
        <v>0</v>
      </c>
      <c r="W674" s="1">
        <f t="shared" ref="W674:BE674" ca="1" si="155">W22+W481-W482</f>
        <v>0</v>
      </c>
      <c r="X674" s="1">
        <f t="shared" ca="1" si="155"/>
        <v>1000000</v>
      </c>
      <c r="Y674" s="1">
        <f t="shared" ca="1" si="155"/>
        <v>1000000</v>
      </c>
      <c r="Z674" s="1">
        <f t="shared" ca="1" si="155"/>
        <v>1000000</v>
      </c>
      <c r="AA674" s="1">
        <f t="shared" ca="1" si="155"/>
        <v>1000000</v>
      </c>
      <c r="AB674" s="1">
        <f t="shared" ca="1" si="155"/>
        <v>1000000</v>
      </c>
      <c r="AC674" s="1">
        <f t="shared" ca="1" si="155"/>
        <v>1000000</v>
      </c>
      <c r="AD674" s="1">
        <f t="shared" ca="1" si="155"/>
        <v>1000000</v>
      </c>
      <c r="AE674" s="1">
        <f t="shared" ca="1" si="155"/>
        <v>1000000</v>
      </c>
      <c r="AF674" s="1">
        <f t="shared" ca="1" si="155"/>
        <v>1000000</v>
      </c>
      <c r="AG674" s="1">
        <f t="shared" ca="1" si="155"/>
        <v>1000000</v>
      </c>
      <c r="AH674" s="1">
        <f t="shared" ca="1" si="155"/>
        <v>1000000</v>
      </c>
      <c r="AI674" s="1">
        <f t="shared" ca="1" si="155"/>
        <v>1000000</v>
      </c>
      <c r="AJ674" s="1">
        <f t="shared" ca="1" si="155"/>
        <v>1000000</v>
      </c>
      <c r="AK674" s="1">
        <f t="shared" ca="1" si="155"/>
        <v>1000000</v>
      </c>
      <c r="AL674" s="1">
        <f t="shared" ca="1" si="155"/>
        <v>1000000</v>
      </c>
      <c r="AM674" s="1">
        <f t="shared" ca="1" si="155"/>
        <v>1000000</v>
      </c>
      <c r="AN674" s="1">
        <f t="shared" ca="1" si="155"/>
        <v>1000000</v>
      </c>
      <c r="AO674" s="1">
        <f t="shared" ca="1" si="155"/>
        <v>1000000</v>
      </c>
      <c r="AP674" s="1">
        <f t="shared" ca="1" si="155"/>
        <v>1000000</v>
      </c>
      <c r="AQ674" s="1">
        <f t="shared" ca="1" si="155"/>
        <v>1000000</v>
      </c>
      <c r="AR674" s="1">
        <f t="shared" ca="1" si="155"/>
        <v>1000000</v>
      </c>
      <c r="AS674" s="1">
        <f t="shared" ca="1" si="155"/>
        <v>1000000</v>
      </c>
      <c r="AT674" s="1">
        <f t="shared" ca="1" si="155"/>
        <v>1000000</v>
      </c>
      <c r="AU674" s="1">
        <f t="shared" ca="1" si="155"/>
        <v>1000000</v>
      </c>
      <c r="AV674" s="1">
        <f t="shared" ca="1" si="155"/>
        <v>0</v>
      </c>
      <c r="AW674" s="1">
        <f t="shared" ca="1" si="155"/>
        <v>0</v>
      </c>
      <c r="AX674" s="1">
        <f t="shared" ca="1" si="155"/>
        <v>0</v>
      </c>
      <c r="AY674" s="1">
        <f t="shared" ca="1" si="155"/>
        <v>0</v>
      </c>
      <c r="AZ674" s="1">
        <f t="shared" ca="1" si="155"/>
        <v>0</v>
      </c>
      <c r="BA674" s="1">
        <f t="shared" ca="1" si="155"/>
        <v>0</v>
      </c>
      <c r="BB674" s="1">
        <f t="shared" ca="1" si="155"/>
        <v>0</v>
      </c>
      <c r="BC674" s="1">
        <f t="shared" ca="1" si="155"/>
        <v>0</v>
      </c>
      <c r="BD674" s="1">
        <f t="shared" ca="1" si="155"/>
        <v>0</v>
      </c>
      <c r="BE674" s="1">
        <f t="shared" ca="1" si="155"/>
        <v>0</v>
      </c>
    </row>
    <row r="675" spans="1:57" x14ac:dyDescent="0.3">
      <c r="B675" s="1">
        <f>MAX(B$673:B674)+1</f>
        <v>256</v>
      </c>
      <c r="H675" s="13" t="str">
        <f ca="1">INDIRECT($B$1&amp;Items!E$2&amp;$B675)</f>
        <v>Финансовые вложения</v>
      </c>
      <c r="I675" s="13" t="str">
        <f ca="1">IF(INDIRECT($B$1&amp;Items!F$2&amp;$B675)="",H675,INDIRECT($B$1&amp;Items!F$2&amp;$B675))</f>
        <v>Деб.задолженность по %% по депозитам и т.п.</v>
      </c>
      <c r="J675" s="1" t="str">
        <f ca="1">IF(INDIRECT($B$1&amp;Items!G$2&amp;$B675)="",IF(H675&lt;&gt;I675,"  "&amp;I675,I675),"    "&amp;INDIRECT($B$1&amp;Items!G$2&amp;$B675))</f>
        <v xml:space="preserve">  Деб.задолженность по %% по депозитам и т.п.</v>
      </c>
      <c r="S675" s="1">
        <f t="shared" ca="1" si="154"/>
        <v>0</v>
      </c>
      <c r="V675" s="1">
        <f ca="1">V23+V648-V483</f>
        <v>0</v>
      </c>
      <c r="W675" s="1">
        <f t="shared" ref="W675:BE675" ca="1" si="156">W23+W648-W483</f>
        <v>0</v>
      </c>
      <c r="X675" s="1">
        <f t="shared" ca="1" si="156"/>
        <v>8333.3333333333339</v>
      </c>
      <c r="Y675" s="1">
        <f t="shared" ca="1" si="156"/>
        <v>16666.666666666668</v>
      </c>
      <c r="Z675" s="1">
        <f t="shared" ca="1" si="156"/>
        <v>0</v>
      </c>
      <c r="AA675" s="1">
        <f t="shared" ca="1" si="156"/>
        <v>8333.3333333333339</v>
      </c>
      <c r="AB675" s="1">
        <f t="shared" ca="1" si="156"/>
        <v>16666.666666666668</v>
      </c>
      <c r="AC675" s="1">
        <f t="shared" ca="1" si="156"/>
        <v>0</v>
      </c>
      <c r="AD675" s="1">
        <f t="shared" ca="1" si="156"/>
        <v>8333.3333333333339</v>
      </c>
      <c r="AE675" s="1">
        <f t="shared" ca="1" si="156"/>
        <v>16666.666666666668</v>
      </c>
      <c r="AF675" s="1">
        <f t="shared" ca="1" si="156"/>
        <v>0</v>
      </c>
      <c r="AG675" s="1">
        <f t="shared" ca="1" si="156"/>
        <v>8333.3333333333339</v>
      </c>
      <c r="AH675" s="1">
        <f t="shared" ca="1" si="156"/>
        <v>16666.666666666668</v>
      </c>
      <c r="AI675" s="1">
        <f t="shared" ca="1" si="156"/>
        <v>0</v>
      </c>
      <c r="AJ675" s="1">
        <f t="shared" ca="1" si="156"/>
        <v>8333.3333333333339</v>
      </c>
      <c r="AK675" s="1">
        <f t="shared" ca="1" si="156"/>
        <v>16666.666666666668</v>
      </c>
      <c r="AL675" s="1">
        <f t="shared" ca="1" si="156"/>
        <v>0</v>
      </c>
      <c r="AM675" s="1">
        <f t="shared" ca="1" si="156"/>
        <v>8333.3333333333339</v>
      </c>
      <c r="AN675" s="1">
        <f t="shared" ca="1" si="156"/>
        <v>16666.666666666668</v>
      </c>
      <c r="AO675" s="1">
        <f t="shared" ca="1" si="156"/>
        <v>0</v>
      </c>
      <c r="AP675" s="1">
        <f t="shared" ca="1" si="156"/>
        <v>8333.3333333333339</v>
      </c>
      <c r="AQ675" s="1">
        <f t="shared" ca="1" si="156"/>
        <v>16666.666666666668</v>
      </c>
      <c r="AR675" s="1">
        <f t="shared" ca="1" si="156"/>
        <v>0</v>
      </c>
      <c r="AS675" s="1">
        <f t="shared" ca="1" si="156"/>
        <v>8333.3333333333339</v>
      </c>
      <c r="AT675" s="1">
        <f t="shared" ca="1" si="156"/>
        <v>16666.666666666668</v>
      </c>
      <c r="AU675" s="1">
        <f t="shared" ca="1" si="156"/>
        <v>0</v>
      </c>
      <c r="AV675" s="1">
        <f t="shared" ca="1" si="156"/>
        <v>0</v>
      </c>
      <c r="AW675" s="1">
        <f t="shared" ca="1" si="156"/>
        <v>0</v>
      </c>
      <c r="AX675" s="1">
        <f t="shared" ca="1" si="156"/>
        <v>0</v>
      </c>
      <c r="AY675" s="1">
        <f t="shared" ca="1" si="156"/>
        <v>0</v>
      </c>
      <c r="AZ675" s="1">
        <f t="shared" ca="1" si="156"/>
        <v>0</v>
      </c>
      <c r="BA675" s="1">
        <f t="shared" ca="1" si="156"/>
        <v>0</v>
      </c>
      <c r="BB675" s="1">
        <f t="shared" ca="1" si="156"/>
        <v>0</v>
      </c>
      <c r="BC675" s="1">
        <f t="shared" ca="1" si="156"/>
        <v>0</v>
      </c>
      <c r="BD675" s="1">
        <f t="shared" ca="1" si="156"/>
        <v>0</v>
      </c>
      <c r="BE675" s="1">
        <f t="shared" ca="1" si="156"/>
        <v>0</v>
      </c>
    </row>
    <row r="677" spans="1:57" x14ac:dyDescent="0.3">
      <c r="B677" s="1">
        <f>ROW(Items!$A$9)</f>
        <v>9</v>
      </c>
      <c r="H677" s="13" t="str">
        <f ca="1">INDIRECT($B$1&amp;Items!E$2&amp;$B677)</f>
        <v>Дебиторская задолженность</v>
      </c>
      <c r="I677" s="13" t="str">
        <f ca="1">IF(INDIRECT($B$1&amp;Items!F$2&amp;$B677)="",H677,INDIRECT($B$1&amp;Items!F$2&amp;$B677))</f>
        <v>Дебиторская задолженность</v>
      </c>
      <c r="J677" s="1" t="str">
        <f ca="1">IF(INDIRECT($B$1&amp;Items!G$2&amp;$B677)="",IF(H677&lt;&gt;I677,"  "&amp;I677,I677),"    "&amp;INDIRECT($B$1&amp;Items!G$2&amp;$B677))</f>
        <v>Дебиторская задолженность</v>
      </c>
      <c r="S677" s="1">
        <f t="shared" ref="S677:S684" ca="1" si="157">INDIRECT(ADDRESS(ROW(),SUMIFS($1:$1,$5:$5,MAX($5:$5))))</f>
        <v>44920000</v>
      </c>
      <c r="V677" s="1">
        <f ca="1">V25+V494-V249</f>
        <v>0</v>
      </c>
      <c r="W677" s="1">
        <f ca="1">W25+W494-W249</f>
        <v>0</v>
      </c>
      <c r="X677" s="1">
        <f ca="1">X25+X494-X249</f>
        <v>-5892353.6089953966</v>
      </c>
      <c r="Y677" s="1">
        <f ca="1">Y25+Y494-Y249</f>
        <v>-11784707.217990793</v>
      </c>
      <c r="Z677" s="1">
        <f ca="1">Z25+Z494-Z249</f>
        <v>-16847897.295181446</v>
      </c>
      <c r="AA677" s="1">
        <f ca="1">AA25+AA494-AA249</f>
        <v>19264820.781505909</v>
      </c>
      <c r="AB677" s="1">
        <f ca="1">AB25+AB494-AB249</f>
        <v>14000000.000000004</v>
      </c>
      <c r="AC677" s="1">
        <f ca="1">AC25+AC494-AC249</f>
        <v>32000000.000000004</v>
      </c>
      <c r="AD677" s="1">
        <f ca="1">AD25+AD494-AD249</f>
        <v>44920000</v>
      </c>
      <c r="AE677" s="1">
        <f ca="1">AE25+AE494-AE249</f>
        <v>44920000</v>
      </c>
      <c r="AF677" s="1">
        <f ca="1">AF25+AF494-AF249</f>
        <v>44920000</v>
      </c>
      <c r="AG677" s="1">
        <f ca="1">AG25+AG494-AG249</f>
        <v>44920000</v>
      </c>
      <c r="AH677" s="1">
        <f ca="1">AH25+AH494-AH249</f>
        <v>44920000</v>
      </c>
      <c r="AI677" s="1">
        <f ca="1">AI25+AI494-AI249</f>
        <v>44920000</v>
      </c>
      <c r="AJ677" s="1">
        <f ca="1">AJ25+AJ494-AJ249</f>
        <v>44920000</v>
      </c>
      <c r="AK677" s="1">
        <f ca="1">AK25+AK494-AK249</f>
        <v>44920000</v>
      </c>
      <c r="AL677" s="1">
        <f ca="1">AL25+AL494-AL249</f>
        <v>44920000</v>
      </c>
      <c r="AM677" s="1">
        <f ca="1">AM25+AM494-AM249</f>
        <v>44920000</v>
      </c>
      <c r="AN677" s="1">
        <f ca="1">AN25+AN494-AN249</f>
        <v>44920000</v>
      </c>
      <c r="AO677" s="1">
        <f ca="1">AO25+AO494-AO249</f>
        <v>44920000</v>
      </c>
      <c r="AP677" s="1">
        <f ca="1">AP25+AP494-AP249</f>
        <v>44920000</v>
      </c>
      <c r="AQ677" s="1">
        <f ca="1">AQ25+AQ494-AQ249</f>
        <v>44920000</v>
      </c>
      <c r="AR677" s="1">
        <f ca="1">AR25+AR494-AR249</f>
        <v>44920000</v>
      </c>
      <c r="AS677" s="1">
        <f ca="1">AS25+AS494-AS249</f>
        <v>44920000</v>
      </c>
      <c r="AT677" s="1">
        <f ca="1">AT25+AT494-AT249</f>
        <v>44920000</v>
      </c>
      <c r="AU677" s="1">
        <f ca="1">AU25+AU494-AU249</f>
        <v>44920000</v>
      </c>
      <c r="AV677" s="1">
        <f ca="1">AV25+AV494-AV249</f>
        <v>44920000</v>
      </c>
      <c r="AW677" s="1">
        <f ca="1">AW25+AW494-AW249</f>
        <v>44920000</v>
      </c>
      <c r="AX677" s="1">
        <f ca="1">AX25+AX494-AX249</f>
        <v>44920000</v>
      </c>
      <c r="AY677" s="1">
        <f ca="1">AY25+AY494-AY249</f>
        <v>44920000</v>
      </c>
      <c r="AZ677" s="1">
        <f ca="1">AZ25+AZ494-AZ249</f>
        <v>44920000</v>
      </c>
      <c r="BA677" s="1">
        <f ca="1">BA25+BA494-BA249</f>
        <v>44920000</v>
      </c>
      <c r="BB677" s="1">
        <f ca="1">BB25+BB494-BB249</f>
        <v>44920000</v>
      </c>
      <c r="BC677" s="1">
        <f ca="1">BC25+BC494-BC249</f>
        <v>44920000</v>
      </c>
      <c r="BD677" s="1">
        <f ca="1">BD25+BD494-BD249</f>
        <v>44920000</v>
      </c>
      <c r="BE677" s="1">
        <f ca="1">BE25+BE494-BE249</f>
        <v>44920000</v>
      </c>
    </row>
    <row r="678" spans="1:57" x14ac:dyDescent="0.3">
      <c r="B678" s="1">
        <f>MAX(B$677:B677)+1</f>
        <v>10</v>
      </c>
      <c r="H678" s="13" t="str">
        <f ca="1">INDIRECT($B$1&amp;Items!E$2&amp;$B678)</f>
        <v>Дебиторская задолженность</v>
      </c>
      <c r="I678" s="13" t="str">
        <f ca="1">IF(INDIRECT($B$1&amp;Items!F$2&amp;$B678)="",H678,INDIRECT($B$1&amp;Items!F$2&amp;$B678))</f>
        <v>ДЗ при реализации</v>
      </c>
      <c r="J678" s="1" t="str">
        <f ca="1">IF(INDIRECT($B$1&amp;Items!G$2&amp;$B678)="",IF(H678&lt;&gt;I678,"  "&amp;I678,I678),"    "&amp;INDIRECT($B$1&amp;Items!G$2&amp;$B678))</f>
        <v xml:space="preserve">  ДЗ при реализации</v>
      </c>
      <c r="S678" s="1">
        <f t="shared" ca="1" si="157"/>
        <v>44920000</v>
      </c>
      <c r="V678" s="1">
        <f ca="1">V26+V495-V250</f>
        <v>0</v>
      </c>
      <c r="W678" s="1">
        <f ca="1">W26+W495-W250</f>
        <v>0</v>
      </c>
      <c r="X678" s="1">
        <f ca="1">X26+X495-X250</f>
        <v>-5892353.6089953966</v>
      </c>
      <c r="Y678" s="1">
        <f ca="1">Y26+Y495-Y250</f>
        <v>-11784707.217990793</v>
      </c>
      <c r="Z678" s="1">
        <f ca="1">Z26+Z495-Z250</f>
        <v>-16847897.295181446</v>
      </c>
      <c r="AA678" s="1">
        <f ca="1">AA26+AA495-AA250</f>
        <v>19264820.781505909</v>
      </c>
      <c r="AB678" s="1">
        <f ca="1">AB26+AB495-AB250</f>
        <v>14000000.000000004</v>
      </c>
      <c r="AC678" s="1">
        <f ca="1">AC26+AC495-AC250</f>
        <v>32000000.000000004</v>
      </c>
      <c r="AD678" s="1">
        <f ca="1">AD26+AD495-AD250</f>
        <v>44920000</v>
      </c>
      <c r="AE678" s="1">
        <f ca="1">AE26+AE495-AE250</f>
        <v>44920000</v>
      </c>
      <c r="AF678" s="1">
        <f ca="1">AF26+AF495-AF250</f>
        <v>44920000</v>
      </c>
      <c r="AG678" s="1">
        <f ca="1">AG26+AG495-AG250</f>
        <v>44920000</v>
      </c>
      <c r="AH678" s="1">
        <f ca="1">AH26+AH495-AH250</f>
        <v>44920000</v>
      </c>
      <c r="AI678" s="1">
        <f ca="1">AI26+AI495-AI250</f>
        <v>44920000</v>
      </c>
      <c r="AJ678" s="1">
        <f ca="1">AJ26+AJ495-AJ250</f>
        <v>44920000</v>
      </c>
      <c r="AK678" s="1">
        <f ca="1">AK26+AK495-AK250</f>
        <v>44920000</v>
      </c>
      <c r="AL678" s="1">
        <f ca="1">AL26+AL495-AL250</f>
        <v>44920000</v>
      </c>
      <c r="AM678" s="1">
        <f ca="1">AM26+AM495-AM250</f>
        <v>44920000</v>
      </c>
      <c r="AN678" s="1">
        <f ca="1">AN26+AN495-AN250</f>
        <v>44920000</v>
      </c>
      <c r="AO678" s="1">
        <f ca="1">AO26+AO495-AO250</f>
        <v>44920000</v>
      </c>
      <c r="AP678" s="1">
        <f ca="1">AP26+AP495-AP250</f>
        <v>44920000</v>
      </c>
      <c r="AQ678" s="1">
        <f ca="1">AQ26+AQ495-AQ250</f>
        <v>44920000</v>
      </c>
      <c r="AR678" s="1">
        <f ca="1">AR26+AR495-AR250</f>
        <v>44920000</v>
      </c>
      <c r="AS678" s="1">
        <f ca="1">AS26+AS495-AS250</f>
        <v>44920000</v>
      </c>
      <c r="AT678" s="1">
        <f ca="1">AT26+AT495-AT250</f>
        <v>44920000</v>
      </c>
      <c r="AU678" s="1">
        <f ca="1">AU26+AU495-AU250</f>
        <v>44920000</v>
      </c>
      <c r="AV678" s="1">
        <f ca="1">AV26+AV495-AV250</f>
        <v>44920000</v>
      </c>
      <c r="AW678" s="1">
        <f ca="1">AW26+AW495-AW250</f>
        <v>44920000</v>
      </c>
      <c r="AX678" s="1">
        <f ca="1">AX26+AX495-AX250</f>
        <v>44920000</v>
      </c>
      <c r="AY678" s="1">
        <f ca="1">AY26+AY495-AY250</f>
        <v>44920000</v>
      </c>
      <c r="AZ678" s="1">
        <f ca="1">AZ26+AZ495-AZ250</f>
        <v>44920000</v>
      </c>
      <c r="BA678" s="1">
        <f ca="1">BA26+BA495-BA250</f>
        <v>44920000</v>
      </c>
      <c r="BB678" s="1">
        <f ca="1">BB26+BB495-BB250</f>
        <v>44920000</v>
      </c>
      <c r="BC678" s="1">
        <f ca="1">BC26+BC495-BC250</f>
        <v>44920000</v>
      </c>
      <c r="BD678" s="1">
        <f ca="1">BD26+BD495-BD250</f>
        <v>44920000</v>
      </c>
      <c r="BE678" s="1">
        <f ca="1">BE26+BE495-BE250</f>
        <v>44920000</v>
      </c>
    </row>
    <row r="679" spans="1:57" x14ac:dyDescent="0.3">
      <c r="B679" s="1">
        <f>MAX(B$677:B678)+1</f>
        <v>11</v>
      </c>
      <c r="H679" s="13" t="str">
        <f ca="1">INDIRECT($B$1&amp;Items!E$2&amp;$B679)</f>
        <v>Дебиторская задолженность</v>
      </c>
      <c r="I679" s="13" t="str">
        <f ca="1">IF(INDIRECT($B$1&amp;Items!F$2&amp;$B679)="",H679,INDIRECT($B$1&amp;Items!F$2&amp;$B679))</f>
        <v>ДЗ при реализации</v>
      </c>
      <c r="J679" s="1" t="str">
        <f ca="1">IF(INDIRECT($B$1&amp;Items!G$2&amp;$B679)="",IF(H679&lt;&gt;I679,"  "&amp;I679,I679),"    "&amp;INDIRECT($B$1&amp;Items!G$2&amp;$B679))</f>
        <v xml:space="preserve">    Направление-1</v>
      </c>
      <c r="S679" s="1">
        <f t="shared" ca="1" si="157"/>
        <v>14000000</v>
      </c>
      <c r="V679" s="1">
        <f t="shared" ref="V679:BE679" ca="1" si="158">V27+V496-V251</f>
        <v>0</v>
      </c>
      <c r="W679" s="1">
        <f t="shared" ca="1" si="158"/>
        <v>0</v>
      </c>
      <c r="X679" s="1">
        <f t="shared" ca="1" si="158"/>
        <v>-5892353.6089953966</v>
      </c>
      <c r="Y679" s="1">
        <f t="shared" ca="1" si="158"/>
        <v>-11784707.217990793</v>
      </c>
      <c r="Z679" s="1">
        <f t="shared" ca="1" si="158"/>
        <v>8838530.4134930931</v>
      </c>
      <c r="AA679" s="1">
        <f t="shared" ca="1" si="158"/>
        <v>0</v>
      </c>
      <c r="AB679" s="1">
        <f t="shared" ca="1" si="158"/>
        <v>14000000</v>
      </c>
      <c r="AC679" s="1">
        <f t="shared" ca="1" si="158"/>
        <v>14000000</v>
      </c>
      <c r="AD679" s="1">
        <f t="shared" ca="1" si="158"/>
        <v>14000000</v>
      </c>
      <c r="AE679" s="1">
        <f t="shared" ca="1" si="158"/>
        <v>14000000</v>
      </c>
      <c r="AF679" s="1">
        <f t="shared" ca="1" si="158"/>
        <v>14000000</v>
      </c>
      <c r="AG679" s="1">
        <f t="shared" ca="1" si="158"/>
        <v>14000000</v>
      </c>
      <c r="AH679" s="1">
        <f t="shared" ca="1" si="158"/>
        <v>14000000</v>
      </c>
      <c r="AI679" s="1">
        <f t="shared" ca="1" si="158"/>
        <v>14000000</v>
      </c>
      <c r="AJ679" s="1">
        <f t="shared" ca="1" si="158"/>
        <v>14000000</v>
      </c>
      <c r="AK679" s="1">
        <f t="shared" ca="1" si="158"/>
        <v>14000000</v>
      </c>
      <c r="AL679" s="1">
        <f t="shared" ca="1" si="158"/>
        <v>14000000</v>
      </c>
      <c r="AM679" s="1">
        <f t="shared" ca="1" si="158"/>
        <v>14000000</v>
      </c>
      <c r="AN679" s="1">
        <f t="shared" ca="1" si="158"/>
        <v>14000000</v>
      </c>
      <c r="AO679" s="1">
        <f t="shared" ca="1" si="158"/>
        <v>14000000</v>
      </c>
      <c r="AP679" s="1">
        <f t="shared" ca="1" si="158"/>
        <v>14000000</v>
      </c>
      <c r="AQ679" s="1">
        <f t="shared" ca="1" si="158"/>
        <v>14000000</v>
      </c>
      <c r="AR679" s="1">
        <f t="shared" ca="1" si="158"/>
        <v>14000000</v>
      </c>
      <c r="AS679" s="1">
        <f t="shared" ca="1" si="158"/>
        <v>14000000</v>
      </c>
      <c r="AT679" s="1">
        <f t="shared" ca="1" si="158"/>
        <v>14000000</v>
      </c>
      <c r="AU679" s="1">
        <f t="shared" ca="1" si="158"/>
        <v>14000000</v>
      </c>
      <c r="AV679" s="1">
        <f t="shared" ca="1" si="158"/>
        <v>14000000</v>
      </c>
      <c r="AW679" s="1">
        <f t="shared" ca="1" si="158"/>
        <v>14000000</v>
      </c>
      <c r="AX679" s="1">
        <f t="shared" ca="1" si="158"/>
        <v>14000000</v>
      </c>
      <c r="AY679" s="1">
        <f t="shared" ca="1" si="158"/>
        <v>14000000</v>
      </c>
      <c r="AZ679" s="1">
        <f t="shared" ca="1" si="158"/>
        <v>14000000</v>
      </c>
      <c r="BA679" s="1">
        <f t="shared" ca="1" si="158"/>
        <v>14000000</v>
      </c>
      <c r="BB679" s="1">
        <f t="shared" ca="1" si="158"/>
        <v>14000000</v>
      </c>
      <c r="BC679" s="1">
        <f t="shared" ca="1" si="158"/>
        <v>14000000</v>
      </c>
      <c r="BD679" s="1">
        <f t="shared" ca="1" si="158"/>
        <v>14000000</v>
      </c>
      <c r="BE679" s="1">
        <f t="shared" ca="1" si="158"/>
        <v>14000000</v>
      </c>
    </row>
    <row r="680" spans="1:57" x14ac:dyDescent="0.3">
      <c r="B680" s="1">
        <f>MAX(B$677:B679)+1</f>
        <v>12</v>
      </c>
      <c r="H680" s="13" t="str">
        <f ca="1">INDIRECT($B$1&amp;Items!E$2&amp;$B680)</f>
        <v>Дебиторская задолженность</v>
      </c>
      <c r="I680" s="13" t="str">
        <f ca="1">IF(INDIRECT($B$1&amp;Items!F$2&amp;$B680)="",H680,INDIRECT($B$1&amp;Items!F$2&amp;$B680))</f>
        <v>ДЗ при реализации</v>
      </c>
      <c r="J680" s="1" t="str">
        <f ca="1">IF(INDIRECT($B$1&amp;Items!G$2&amp;$B680)="",IF(H680&lt;&gt;I680,"  "&amp;I680,I680),"    "&amp;INDIRECT($B$1&amp;Items!G$2&amp;$B680))</f>
        <v xml:space="preserve">    Направление-2</v>
      </c>
      <c r="S680" s="1">
        <f t="shared" ca="1" si="157"/>
        <v>18000000</v>
      </c>
      <c r="V680" s="1">
        <f t="shared" ref="V680:BE680" ca="1" si="159">V28+V497-V252</f>
        <v>0</v>
      </c>
      <c r="W680" s="1">
        <f t="shared" ca="1" si="159"/>
        <v>0</v>
      </c>
      <c r="X680" s="1">
        <f t="shared" ca="1" si="159"/>
        <v>0</v>
      </c>
      <c r="Y680" s="1">
        <f t="shared" ca="1" si="159"/>
        <v>0</v>
      </c>
      <c r="Z680" s="1">
        <f t="shared" ca="1" si="159"/>
        <v>-25686427.708674543</v>
      </c>
      <c r="AA680" s="1">
        <f t="shared" ca="1" si="159"/>
        <v>19264820.781505905</v>
      </c>
      <c r="AB680" s="1">
        <f t="shared" ca="1" si="159"/>
        <v>0</v>
      </c>
      <c r="AC680" s="1">
        <f t="shared" ca="1" si="159"/>
        <v>18000000</v>
      </c>
      <c r="AD680" s="1">
        <f t="shared" ca="1" si="159"/>
        <v>18000000</v>
      </c>
      <c r="AE680" s="1">
        <f t="shared" ca="1" si="159"/>
        <v>18000000</v>
      </c>
      <c r="AF680" s="1">
        <f t="shared" ca="1" si="159"/>
        <v>18000000</v>
      </c>
      <c r="AG680" s="1">
        <f t="shared" ca="1" si="159"/>
        <v>18000000</v>
      </c>
      <c r="AH680" s="1">
        <f t="shared" ca="1" si="159"/>
        <v>18000000</v>
      </c>
      <c r="AI680" s="1">
        <f t="shared" ca="1" si="159"/>
        <v>18000000</v>
      </c>
      <c r="AJ680" s="1">
        <f t="shared" ca="1" si="159"/>
        <v>18000000</v>
      </c>
      <c r="AK680" s="1">
        <f t="shared" ca="1" si="159"/>
        <v>18000000</v>
      </c>
      <c r="AL680" s="1">
        <f t="shared" ca="1" si="159"/>
        <v>18000000</v>
      </c>
      <c r="AM680" s="1">
        <f t="shared" ca="1" si="159"/>
        <v>18000000</v>
      </c>
      <c r="AN680" s="1">
        <f t="shared" ca="1" si="159"/>
        <v>18000000</v>
      </c>
      <c r="AO680" s="1">
        <f t="shared" ca="1" si="159"/>
        <v>18000000</v>
      </c>
      <c r="AP680" s="1">
        <f t="shared" ca="1" si="159"/>
        <v>18000000</v>
      </c>
      <c r="AQ680" s="1">
        <f t="shared" ca="1" si="159"/>
        <v>18000000</v>
      </c>
      <c r="AR680" s="1">
        <f t="shared" ca="1" si="159"/>
        <v>18000000</v>
      </c>
      <c r="AS680" s="1">
        <f t="shared" ca="1" si="159"/>
        <v>18000000</v>
      </c>
      <c r="AT680" s="1">
        <f t="shared" ca="1" si="159"/>
        <v>18000000</v>
      </c>
      <c r="AU680" s="1">
        <f t="shared" ca="1" si="159"/>
        <v>18000000</v>
      </c>
      <c r="AV680" s="1">
        <f t="shared" ca="1" si="159"/>
        <v>18000000</v>
      </c>
      <c r="AW680" s="1">
        <f t="shared" ca="1" si="159"/>
        <v>18000000</v>
      </c>
      <c r="AX680" s="1">
        <f t="shared" ca="1" si="159"/>
        <v>18000000</v>
      </c>
      <c r="AY680" s="1">
        <f t="shared" ca="1" si="159"/>
        <v>18000000</v>
      </c>
      <c r="AZ680" s="1">
        <f t="shared" ca="1" si="159"/>
        <v>18000000</v>
      </c>
      <c r="BA680" s="1">
        <f t="shared" ca="1" si="159"/>
        <v>18000000</v>
      </c>
      <c r="BB680" s="1">
        <f t="shared" ca="1" si="159"/>
        <v>18000000</v>
      </c>
      <c r="BC680" s="1">
        <f t="shared" ca="1" si="159"/>
        <v>18000000</v>
      </c>
      <c r="BD680" s="1">
        <f t="shared" ca="1" si="159"/>
        <v>18000000</v>
      </c>
      <c r="BE680" s="1">
        <f t="shared" ca="1" si="159"/>
        <v>18000000</v>
      </c>
    </row>
    <row r="681" spans="1:57" x14ac:dyDescent="0.3">
      <c r="B681" s="1">
        <f>MAX(B$677:B680)+1</f>
        <v>13</v>
      </c>
      <c r="H681" s="13" t="str">
        <f ca="1">INDIRECT($B$1&amp;Items!E$2&amp;$B681)</f>
        <v>Дебиторская задолженность</v>
      </c>
      <c r="I681" s="13" t="str">
        <f ca="1">IF(INDIRECT($B$1&amp;Items!F$2&amp;$B681)="",H681,INDIRECT($B$1&amp;Items!F$2&amp;$B681))</f>
        <v>ДЗ при реализации</v>
      </c>
      <c r="J681" s="1" t="str">
        <f ca="1">IF(INDIRECT($B$1&amp;Items!G$2&amp;$B681)="",IF(H681&lt;&gt;I681,"  "&amp;I681,I681),"    "&amp;INDIRECT($B$1&amp;Items!G$2&amp;$B681))</f>
        <v xml:space="preserve">    Направление-3</v>
      </c>
      <c r="S681" s="1">
        <f t="shared" ca="1" si="157"/>
        <v>12920000</v>
      </c>
      <c r="V681" s="1">
        <f t="shared" ref="V681:BE681" ca="1" si="160">V29+V498-V253</f>
        <v>0</v>
      </c>
      <c r="W681" s="1">
        <f t="shared" ca="1" si="160"/>
        <v>0</v>
      </c>
      <c r="X681" s="1">
        <f t="shared" ca="1" si="160"/>
        <v>0</v>
      </c>
      <c r="Y681" s="1">
        <f t="shared" ca="1" si="160"/>
        <v>0</v>
      </c>
      <c r="Z681" s="1">
        <f t="shared" ca="1" si="160"/>
        <v>0</v>
      </c>
      <c r="AA681" s="1">
        <f t="shared" ca="1" si="160"/>
        <v>0</v>
      </c>
      <c r="AB681" s="1">
        <f t="shared" ca="1" si="160"/>
        <v>0</v>
      </c>
      <c r="AC681" s="1">
        <f t="shared" ca="1" si="160"/>
        <v>0</v>
      </c>
      <c r="AD681" s="1">
        <f t="shared" ca="1" si="160"/>
        <v>12920000</v>
      </c>
      <c r="AE681" s="1">
        <f t="shared" ca="1" si="160"/>
        <v>12920000</v>
      </c>
      <c r="AF681" s="1">
        <f t="shared" ca="1" si="160"/>
        <v>12920000</v>
      </c>
      <c r="AG681" s="1">
        <f t="shared" ca="1" si="160"/>
        <v>12920000</v>
      </c>
      <c r="AH681" s="1">
        <f t="shared" ca="1" si="160"/>
        <v>12920000</v>
      </c>
      <c r="AI681" s="1">
        <f t="shared" ca="1" si="160"/>
        <v>12920000</v>
      </c>
      <c r="AJ681" s="1">
        <f t="shared" ca="1" si="160"/>
        <v>12920000</v>
      </c>
      <c r="AK681" s="1">
        <f t="shared" ca="1" si="160"/>
        <v>12920000</v>
      </c>
      <c r="AL681" s="1">
        <f t="shared" ca="1" si="160"/>
        <v>12920000</v>
      </c>
      <c r="AM681" s="1">
        <f t="shared" ca="1" si="160"/>
        <v>12920000</v>
      </c>
      <c r="AN681" s="1">
        <f t="shared" ca="1" si="160"/>
        <v>12920000</v>
      </c>
      <c r="AO681" s="1">
        <f t="shared" ca="1" si="160"/>
        <v>12920000</v>
      </c>
      <c r="AP681" s="1">
        <f t="shared" ca="1" si="160"/>
        <v>12920000</v>
      </c>
      <c r="AQ681" s="1">
        <f t="shared" ca="1" si="160"/>
        <v>12920000</v>
      </c>
      <c r="AR681" s="1">
        <f t="shared" ca="1" si="160"/>
        <v>12920000</v>
      </c>
      <c r="AS681" s="1">
        <f t="shared" ca="1" si="160"/>
        <v>12920000</v>
      </c>
      <c r="AT681" s="1">
        <f t="shared" ca="1" si="160"/>
        <v>12920000</v>
      </c>
      <c r="AU681" s="1">
        <f t="shared" ca="1" si="160"/>
        <v>12920000</v>
      </c>
      <c r="AV681" s="1">
        <f t="shared" ca="1" si="160"/>
        <v>12920000</v>
      </c>
      <c r="AW681" s="1">
        <f t="shared" ca="1" si="160"/>
        <v>12920000</v>
      </c>
      <c r="AX681" s="1">
        <f t="shared" ca="1" si="160"/>
        <v>12920000</v>
      </c>
      <c r="AY681" s="1">
        <f t="shared" ca="1" si="160"/>
        <v>12920000</v>
      </c>
      <c r="AZ681" s="1">
        <f t="shared" ca="1" si="160"/>
        <v>12920000</v>
      </c>
      <c r="BA681" s="1">
        <f t="shared" ca="1" si="160"/>
        <v>12920000</v>
      </c>
      <c r="BB681" s="1">
        <f t="shared" ca="1" si="160"/>
        <v>12920000</v>
      </c>
      <c r="BC681" s="1">
        <f t="shared" ca="1" si="160"/>
        <v>12920000</v>
      </c>
      <c r="BD681" s="1">
        <f t="shared" ca="1" si="160"/>
        <v>12920000</v>
      </c>
      <c r="BE681" s="1">
        <f t="shared" ca="1" si="160"/>
        <v>12920000</v>
      </c>
    </row>
    <row r="682" spans="1:57" x14ac:dyDescent="0.3">
      <c r="B682" s="1">
        <f>MAX(B$677:B681)+1</f>
        <v>14</v>
      </c>
      <c r="H682" s="13" t="str">
        <f ca="1">INDIRECT($B$1&amp;Items!E$2&amp;$B682)</f>
        <v>Дебиторская задолженность</v>
      </c>
      <c r="I682" s="13" t="str">
        <f ca="1">IF(INDIRECT($B$1&amp;Items!F$2&amp;$B682)="",H682,INDIRECT($B$1&amp;Items!F$2&amp;$B682))</f>
        <v>Прочая ДЗ</v>
      </c>
      <c r="J682" s="1" t="str">
        <f ca="1">IF(INDIRECT($B$1&amp;Items!G$2&amp;$B682)="",IF(H682&lt;&gt;I682,"  "&amp;I682,I682),"    "&amp;INDIRECT($B$1&amp;Items!G$2&amp;$B682))</f>
        <v xml:space="preserve">  Прочая ДЗ</v>
      </c>
      <c r="S682" s="1">
        <f t="shared" ca="1" si="157"/>
        <v>0</v>
      </c>
      <c r="V682" s="1">
        <f t="shared" ref="V682:BE682" ca="1" si="161">V30+V499-V254</f>
        <v>0</v>
      </c>
      <c r="W682" s="1">
        <f t="shared" ca="1" si="161"/>
        <v>0</v>
      </c>
      <c r="X682" s="1">
        <f t="shared" ca="1" si="161"/>
        <v>0</v>
      </c>
      <c r="Y682" s="1">
        <f t="shared" ca="1" si="161"/>
        <v>0</v>
      </c>
      <c r="Z682" s="1">
        <f t="shared" ca="1" si="161"/>
        <v>0</v>
      </c>
      <c r="AA682" s="1">
        <f t="shared" ca="1" si="161"/>
        <v>0</v>
      </c>
      <c r="AB682" s="1">
        <f t="shared" ca="1" si="161"/>
        <v>0</v>
      </c>
      <c r="AC682" s="1">
        <f t="shared" ca="1" si="161"/>
        <v>0</v>
      </c>
      <c r="AD682" s="1">
        <f t="shared" ca="1" si="161"/>
        <v>0</v>
      </c>
      <c r="AE682" s="1">
        <f t="shared" ca="1" si="161"/>
        <v>0</v>
      </c>
      <c r="AF682" s="1">
        <f t="shared" ca="1" si="161"/>
        <v>0</v>
      </c>
      <c r="AG682" s="1">
        <f t="shared" ca="1" si="161"/>
        <v>0</v>
      </c>
      <c r="AH682" s="1">
        <f t="shared" ca="1" si="161"/>
        <v>0</v>
      </c>
      <c r="AI682" s="1">
        <f t="shared" ca="1" si="161"/>
        <v>0</v>
      </c>
      <c r="AJ682" s="1">
        <f t="shared" ca="1" si="161"/>
        <v>0</v>
      </c>
      <c r="AK682" s="1">
        <f t="shared" ca="1" si="161"/>
        <v>0</v>
      </c>
      <c r="AL682" s="1">
        <f t="shared" ca="1" si="161"/>
        <v>0</v>
      </c>
      <c r="AM682" s="1">
        <f t="shared" ca="1" si="161"/>
        <v>0</v>
      </c>
      <c r="AN682" s="1">
        <f t="shared" ca="1" si="161"/>
        <v>0</v>
      </c>
      <c r="AO682" s="1">
        <f t="shared" ca="1" si="161"/>
        <v>0</v>
      </c>
      <c r="AP682" s="1">
        <f t="shared" ca="1" si="161"/>
        <v>0</v>
      </c>
      <c r="AQ682" s="1">
        <f t="shared" ca="1" si="161"/>
        <v>0</v>
      </c>
      <c r="AR682" s="1">
        <f t="shared" ca="1" si="161"/>
        <v>0</v>
      </c>
      <c r="AS682" s="1">
        <f t="shared" ca="1" si="161"/>
        <v>0</v>
      </c>
      <c r="AT682" s="1">
        <f t="shared" ca="1" si="161"/>
        <v>0</v>
      </c>
      <c r="AU682" s="1">
        <f t="shared" ca="1" si="161"/>
        <v>0</v>
      </c>
      <c r="AV682" s="1">
        <f t="shared" ca="1" si="161"/>
        <v>0</v>
      </c>
      <c r="AW682" s="1">
        <f t="shared" ca="1" si="161"/>
        <v>0</v>
      </c>
      <c r="AX682" s="1">
        <f t="shared" ca="1" si="161"/>
        <v>0</v>
      </c>
      <c r="AY682" s="1">
        <f t="shared" ca="1" si="161"/>
        <v>0</v>
      </c>
      <c r="AZ682" s="1">
        <f t="shared" ca="1" si="161"/>
        <v>0</v>
      </c>
      <c r="BA682" s="1">
        <f t="shared" ca="1" si="161"/>
        <v>0</v>
      </c>
      <c r="BB682" s="1">
        <f t="shared" ca="1" si="161"/>
        <v>0</v>
      </c>
      <c r="BC682" s="1">
        <f t="shared" ca="1" si="161"/>
        <v>0</v>
      </c>
      <c r="BD682" s="1">
        <f t="shared" ca="1" si="161"/>
        <v>0</v>
      </c>
      <c r="BE682" s="1">
        <f t="shared" ca="1" si="161"/>
        <v>0</v>
      </c>
    </row>
    <row r="683" spans="1:57" x14ac:dyDescent="0.3">
      <c r="B683" s="1">
        <f>MAX(B$677:B682)+1</f>
        <v>15</v>
      </c>
      <c r="H683" s="13" t="str">
        <f ca="1">INDIRECT($B$1&amp;Items!E$2&amp;$B683)</f>
        <v>Дебиторская задолженность</v>
      </c>
      <c r="I683" s="13" t="str">
        <f ca="1">IF(INDIRECT($B$1&amp;Items!F$2&amp;$B683)="",H683,INDIRECT($B$1&amp;Items!F$2&amp;$B683))</f>
        <v>Прочая ДЗ</v>
      </c>
      <c r="J683" s="1" t="str">
        <f ca="1">IF(INDIRECT($B$1&amp;Items!G$2&amp;$B683)="",IF(H683&lt;&gt;I683,"  "&amp;I683,I683),"    "&amp;INDIRECT($B$1&amp;Items!G$2&amp;$B683))</f>
        <v xml:space="preserve">    Прочие продажи-1</v>
      </c>
      <c r="S683" s="1">
        <f t="shared" ca="1" si="157"/>
        <v>0</v>
      </c>
      <c r="V683" s="1">
        <f t="shared" ref="V683:BE683" ca="1" si="162">V31+V500-V255</f>
        <v>0</v>
      </c>
      <c r="W683" s="1">
        <f t="shared" ca="1" si="162"/>
        <v>0</v>
      </c>
      <c r="X683" s="1">
        <f t="shared" ca="1" si="162"/>
        <v>0</v>
      </c>
      <c r="Y683" s="1">
        <f t="shared" ca="1" si="162"/>
        <v>0</v>
      </c>
      <c r="Z683" s="1">
        <f t="shared" ca="1" si="162"/>
        <v>0</v>
      </c>
      <c r="AA683" s="1">
        <f t="shared" ca="1" si="162"/>
        <v>0</v>
      </c>
      <c r="AB683" s="1">
        <f t="shared" ca="1" si="162"/>
        <v>0</v>
      </c>
      <c r="AC683" s="1">
        <f t="shared" ca="1" si="162"/>
        <v>0</v>
      </c>
      <c r="AD683" s="1">
        <f t="shared" ca="1" si="162"/>
        <v>0</v>
      </c>
      <c r="AE683" s="1">
        <f t="shared" ca="1" si="162"/>
        <v>0</v>
      </c>
      <c r="AF683" s="1">
        <f t="shared" ca="1" si="162"/>
        <v>0</v>
      </c>
      <c r="AG683" s="1">
        <f t="shared" ca="1" si="162"/>
        <v>0</v>
      </c>
      <c r="AH683" s="1">
        <f t="shared" ca="1" si="162"/>
        <v>0</v>
      </c>
      <c r="AI683" s="1">
        <f t="shared" ca="1" si="162"/>
        <v>0</v>
      </c>
      <c r="AJ683" s="1">
        <f t="shared" ca="1" si="162"/>
        <v>0</v>
      </c>
      <c r="AK683" s="1">
        <f t="shared" ca="1" si="162"/>
        <v>0</v>
      </c>
      <c r="AL683" s="1">
        <f t="shared" ca="1" si="162"/>
        <v>0</v>
      </c>
      <c r="AM683" s="1">
        <f t="shared" ca="1" si="162"/>
        <v>0</v>
      </c>
      <c r="AN683" s="1">
        <f t="shared" ca="1" si="162"/>
        <v>0</v>
      </c>
      <c r="AO683" s="1">
        <f t="shared" ca="1" si="162"/>
        <v>0</v>
      </c>
      <c r="AP683" s="1">
        <f t="shared" ca="1" si="162"/>
        <v>0</v>
      </c>
      <c r="AQ683" s="1">
        <f t="shared" ca="1" si="162"/>
        <v>0</v>
      </c>
      <c r="AR683" s="1">
        <f t="shared" ca="1" si="162"/>
        <v>0</v>
      </c>
      <c r="AS683" s="1">
        <f t="shared" ca="1" si="162"/>
        <v>0</v>
      </c>
      <c r="AT683" s="1">
        <f t="shared" ca="1" si="162"/>
        <v>0</v>
      </c>
      <c r="AU683" s="1">
        <f t="shared" ca="1" si="162"/>
        <v>0</v>
      </c>
      <c r="AV683" s="1">
        <f t="shared" ca="1" si="162"/>
        <v>0</v>
      </c>
      <c r="AW683" s="1">
        <f t="shared" ca="1" si="162"/>
        <v>0</v>
      </c>
      <c r="AX683" s="1">
        <f t="shared" ca="1" si="162"/>
        <v>0</v>
      </c>
      <c r="AY683" s="1">
        <f t="shared" ca="1" si="162"/>
        <v>0</v>
      </c>
      <c r="AZ683" s="1">
        <f t="shared" ca="1" si="162"/>
        <v>0</v>
      </c>
      <c r="BA683" s="1">
        <f t="shared" ca="1" si="162"/>
        <v>0</v>
      </c>
      <c r="BB683" s="1">
        <f t="shared" ca="1" si="162"/>
        <v>0</v>
      </c>
      <c r="BC683" s="1">
        <f t="shared" ca="1" si="162"/>
        <v>0</v>
      </c>
      <c r="BD683" s="1">
        <f t="shared" ca="1" si="162"/>
        <v>0</v>
      </c>
      <c r="BE683" s="1">
        <f t="shared" ca="1" si="162"/>
        <v>0</v>
      </c>
    </row>
    <row r="684" spans="1:57" x14ac:dyDescent="0.3">
      <c r="B684" s="1">
        <f>MAX(B$677:B683)+1</f>
        <v>16</v>
      </c>
      <c r="H684" s="13" t="str">
        <f ca="1">INDIRECT($B$1&amp;Items!E$2&amp;$B684)</f>
        <v>Дебиторская задолженность</v>
      </c>
      <c r="I684" s="13" t="str">
        <f ca="1">IF(INDIRECT($B$1&amp;Items!F$2&amp;$B684)="",H684,INDIRECT($B$1&amp;Items!F$2&amp;$B684))</f>
        <v>Прочая ДЗ</v>
      </c>
      <c r="J684" s="1" t="str">
        <f ca="1">IF(INDIRECT($B$1&amp;Items!G$2&amp;$B684)="",IF(H684&lt;&gt;I684,"  "&amp;I684,I684),"    "&amp;INDIRECT($B$1&amp;Items!G$2&amp;$B684))</f>
        <v xml:space="preserve">    Прочие продажи-2</v>
      </c>
      <c r="S684" s="1">
        <f t="shared" ca="1" si="157"/>
        <v>0</v>
      </c>
      <c r="V684" s="1">
        <f t="shared" ref="V684:BE684" ca="1" si="163">V32+V501-V256</f>
        <v>0</v>
      </c>
      <c r="W684" s="1">
        <f t="shared" ca="1" si="163"/>
        <v>0</v>
      </c>
      <c r="X684" s="1">
        <f t="shared" ca="1" si="163"/>
        <v>0</v>
      </c>
      <c r="Y684" s="1">
        <f t="shared" ca="1" si="163"/>
        <v>0</v>
      </c>
      <c r="Z684" s="1">
        <f t="shared" ca="1" si="163"/>
        <v>0</v>
      </c>
      <c r="AA684" s="1">
        <f t="shared" ca="1" si="163"/>
        <v>0</v>
      </c>
      <c r="AB684" s="1">
        <f t="shared" ca="1" si="163"/>
        <v>0</v>
      </c>
      <c r="AC684" s="1">
        <f t="shared" ca="1" si="163"/>
        <v>0</v>
      </c>
      <c r="AD684" s="1">
        <f t="shared" ca="1" si="163"/>
        <v>0</v>
      </c>
      <c r="AE684" s="1">
        <f t="shared" ca="1" si="163"/>
        <v>0</v>
      </c>
      <c r="AF684" s="1">
        <f t="shared" ca="1" si="163"/>
        <v>0</v>
      </c>
      <c r="AG684" s="1">
        <f t="shared" ca="1" si="163"/>
        <v>0</v>
      </c>
      <c r="AH684" s="1">
        <f t="shared" ca="1" si="163"/>
        <v>0</v>
      </c>
      <c r="AI684" s="1">
        <f t="shared" ca="1" si="163"/>
        <v>0</v>
      </c>
      <c r="AJ684" s="1">
        <f t="shared" ca="1" si="163"/>
        <v>0</v>
      </c>
      <c r="AK684" s="1">
        <f t="shared" ca="1" si="163"/>
        <v>0</v>
      </c>
      <c r="AL684" s="1">
        <f t="shared" ca="1" si="163"/>
        <v>0</v>
      </c>
      <c r="AM684" s="1">
        <f t="shared" ca="1" si="163"/>
        <v>0</v>
      </c>
      <c r="AN684" s="1">
        <f t="shared" ca="1" si="163"/>
        <v>0</v>
      </c>
      <c r="AO684" s="1">
        <f t="shared" ca="1" si="163"/>
        <v>0</v>
      </c>
      <c r="AP684" s="1">
        <f t="shared" ca="1" si="163"/>
        <v>0</v>
      </c>
      <c r="AQ684" s="1">
        <f t="shared" ca="1" si="163"/>
        <v>0</v>
      </c>
      <c r="AR684" s="1">
        <f t="shared" ca="1" si="163"/>
        <v>0</v>
      </c>
      <c r="AS684" s="1">
        <f t="shared" ca="1" si="163"/>
        <v>0</v>
      </c>
      <c r="AT684" s="1">
        <f t="shared" ca="1" si="163"/>
        <v>0</v>
      </c>
      <c r="AU684" s="1">
        <f t="shared" ca="1" si="163"/>
        <v>0</v>
      </c>
      <c r="AV684" s="1">
        <f t="shared" ca="1" si="163"/>
        <v>0</v>
      </c>
      <c r="AW684" s="1">
        <f t="shared" ca="1" si="163"/>
        <v>0</v>
      </c>
      <c r="AX684" s="1">
        <f t="shared" ca="1" si="163"/>
        <v>0</v>
      </c>
      <c r="AY684" s="1">
        <f t="shared" ca="1" si="163"/>
        <v>0</v>
      </c>
      <c r="AZ684" s="1">
        <f t="shared" ca="1" si="163"/>
        <v>0</v>
      </c>
      <c r="BA684" s="1">
        <f t="shared" ca="1" si="163"/>
        <v>0</v>
      </c>
      <c r="BB684" s="1">
        <f t="shared" ca="1" si="163"/>
        <v>0</v>
      </c>
      <c r="BC684" s="1">
        <f t="shared" ca="1" si="163"/>
        <v>0</v>
      </c>
      <c r="BD684" s="1">
        <f t="shared" ca="1" si="163"/>
        <v>0</v>
      </c>
      <c r="BE684" s="1">
        <f t="shared" ca="1" si="163"/>
        <v>0</v>
      </c>
    </row>
    <row r="685" spans="1:57" ht="4.9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36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</row>
    <row r="687" spans="1:57" x14ac:dyDescent="0.3">
      <c r="B687" s="1">
        <f>ROW(Items!$A$83)</f>
        <v>83</v>
      </c>
      <c r="H687" s="13" t="str">
        <f ca="1">INDIRECT($B$1&amp;Items!E$2&amp;$B687)</f>
        <v>Незавершенное производство</v>
      </c>
      <c r="I687" s="13" t="str">
        <f ca="1">IF(INDIRECT($B$1&amp;Items!F$2&amp;$B687)="",H687,INDIRECT($B$1&amp;Items!F$2&amp;$B687))</f>
        <v>Незавершенное производство</v>
      </c>
      <c r="J687" s="1" t="str">
        <f ca="1">IF(INDIRECT($B$1&amp;Items!G$2&amp;$B687)="",IF(H687&lt;&gt;I687,"  "&amp;I687,I687),"    "&amp;INDIRECT($B$1&amp;Items!G$2&amp;$B687))</f>
        <v>Незавершенное производство</v>
      </c>
      <c r="S687" s="1">
        <f ca="1">SUM(S688:S693)</f>
        <v>5880592.4241470974</v>
      </c>
      <c r="V687" s="1">
        <f ca="1">SUM(V688:V693)</f>
        <v>12166127.686100001</v>
      </c>
      <c r="W687" s="1">
        <f t="shared" ref="W687" ca="1" si="164">SUM(W688:W693)</f>
        <v>22773648.879333999</v>
      </c>
      <c r="X687" s="1">
        <f ca="1">SUM(X688:X693)</f>
        <v>35867379.952873006</v>
      </c>
      <c r="Y687" s="1">
        <f t="shared" ref="Y687" ca="1" si="165">SUM(Y688:Y693)</f>
        <v>44661231.573518999</v>
      </c>
      <c r="Z687" s="1">
        <f t="shared" ref="Z687" ca="1" si="166">SUM(Z688:Z693)</f>
        <v>36373515.499083698</v>
      </c>
      <c r="AA687" s="1">
        <f t="shared" ref="AA687" ca="1" si="167">SUM(AA688:AA693)</f>
        <v>5880592.4241470974</v>
      </c>
      <c r="AB687" s="1">
        <f t="shared" ref="AB687" ca="1" si="168">SUM(AB688:AB693)</f>
        <v>5880592.4241470974</v>
      </c>
      <c r="AC687" s="1">
        <f t="shared" ref="AC687" ca="1" si="169">SUM(AC688:AC693)</f>
        <v>5880592.4241470974</v>
      </c>
      <c r="AD687" s="1">
        <f t="shared" ref="AD687" ca="1" si="170">SUM(AD688:AD693)</f>
        <v>5880592.4241470974</v>
      </c>
      <c r="AE687" s="1">
        <f t="shared" ref="AE687" ca="1" si="171">SUM(AE688:AE693)</f>
        <v>5880592.4241470974</v>
      </c>
      <c r="AF687" s="1">
        <f t="shared" ref="AF687" ca="1" si="172">SUM(AF688:AF693)</f>
        <v>5880592.4241470974</v>
      </c>
      <c r="AG687" s="1">
        <f t="shared" ref="AG687" ca="1" si="173">SUM(AG688:AG693)</f>
        <v>5880592.4241470974</v>
      </c>
      <c r="AH687" s="1">
        <f t="shared" ref="AH687" ca="1" si="174">SUM(AH688:AH693)</f>
        <v>5880592.4241470974</v>
      </c>
      <c r="AI687" s="1">
        <f t="shared" ref="AI687" ca="1" si="175">SUM(AI688:AI693)</f>
        <v>5880592.4241470974</v>
      </c>
      <c r="AJ687" s="1">
        <f t="shared" ref="AJ687" ca="1" si="176">SUM(AJ688:AJ693)</f>
        <v>5880592.4241470974</v>
      </c>
      <c r="AK687" s="1">
        <f t="shared" ref="AK687" ca="1" si="177">SUM(AK688:AK693)</f>
        <v>5880592.4241470974</v>
      </c>
      <c r="AL687" s="1">
        <f t="shared" ref="AL687" ca="1" si="178">SUM(AL688:AL693)</f>
        <v>5880592.4241470974</v>
      </c>
      <c r="AM687" s="1">
        <f t="shared" ref="AM687" ca="1" si="179">SUM(AM688:AM693)</f>
        <v>5880592.4241470974</v>
      </c>
      <c r="AN687" s="1">
        <f t="shared" ref="AN687" ca="1" si="180">SUM(AN688:AN693)</f>
        <v>5880592.4241470974</v>
      </c>
      <c r="AO687" s="1">
        <f t="shared" ref="AO687" ca="1" si="181">SUM(AO688:AO693)</f>
        <v>5880592.4241470974</v>
      </c>
      <c r="AP687" s="1">
        <f t="shared" ref="AP687" ca="1" si="182">SUM(AP688:AP693)</f>
        <v>5880592.4241470974</v>
      </c>
      <c r="AQ687" s="1">
        <f t="shared" ref="AQ687" ca="1" si="183">SUM(AQ688:AQ693)</f>
        <v>5880592.4241470974</v>
      </c>
      <c r="AR687" s="1">
        <f t="shared" ref="AR687" ca="1" si="184">SUM(AR688:AR693)</f>
        <v>5880592.4241470974</v>
      </c>
      <c r="AS687" s="1">
        <f t="shared" ref="AS687" ca="1" si="185">SUM(AS688:AS693)</f>
        <v>5880592.4241470974</v>
      </c>
      <c r="AT687" s="1">
        <f t="shared" ref="AT687" ca="1" si="186">SUM(AT688:AT693)</f>
        <v>5880592.4241470974</v>
      </c>
      <c r="AU687" s="1">
        <f t="shared" ref="AU687" ca="1" si="187">SUM(AU688:AU693)</f>
        <v>5880592.4241470974</v>
      </c>
      <c r="AV687" s="1">
        <f t="shared" ref="AV687" ca="1" si="188">SUM(AV688:AV693)</f>
        <v>5880592.4241470974</v>
      </c>
      <c r="AW687" s="1">
        <f t="shared" ref="AW687" ca="1" si="189">SUM(AW688:AW693)</f>
        <v>5880592.4241470974</v>
      </c>
      <c r="AX687" s="1">
        <f t="shared" ref="AX687" ca="1" si="190">SUM(AX688:AX693)</f>
        <v>5880592.4241470974</v>
      </c>
      <c r="AY687" s="1">
        <f t="shared" ref="AY687" ca="1" si="191">SUM(AY688:AY693)</f>
        <v>5880592.4241470974</v>
      </c>
      <c r="AZ687" s="1">
        <f t="shared" ref="AZ687" ca="1" si="192">SUM(AZ688:AZ693)</f>
        <v>5880592.4241470974</v>
      </c>
      <c r="BA687" s="1">
        <f t="shared" ref="BA687" ca="1" si="193">SUM(BA688:BA693)</f>
        <v>5880592.4241470974</v>
      </c>
      <c r="BB687" s="1">
        <f t="shared" ref="BB687" ca="1" si="194">SUM(BB688:BB693)</f>
        <v>5880592.4241470974</v>
      </c>
      <c r="BC687" s="1">
        <f t="shared" ref="BC687" ca="1" si="195">SUM(BC688:BC693)</f>
        <v>5880592.4241470974</v>
      </c>
      <c r="BD687" s="1">
        <f t="shared" ref="BD687" ca="1" si="196">SUM(BD688:BD693)</f>
        <v>5880592.4241470974</v>
      </c>
      <c r="BE687" s="1">
        <f t="shared" ref="BE687" ca="1" si="197">SUM(BE688:BE693)</f>
        <v>5880592.4241470974</v>
      </c>
    </row>
    <row r="688" spans="1:57" x14ac:dyDescent="0.3">
      <c r="B688" s="1">
        <f>MAX(B$686:B687)+1</f>
        <v>84</v>
      </c>
      <c r="H688" s="13" t="str">
        <f ca="1">INDIRECT($B$1&amp;Items!E$2&amp;$B688)</f>
        <v>Незавершенное производство</v>
      </c>
      <c r="I688" s="13" t="str">
        <f ca="1">IF(INDIRECT($B$1&amp;Items!F$2&amp;$B688)="",H688,INDIRECT($B$1&amp;Items!F$2&amp;$B688))</f>
        <v>Начисление затрат этапа-1 бизнес-процесса</v>
      </c>
      <c r="J688" s="1" t="str">
        <f ca="1">IF(INDIRECT($B$1&amp;Items!G$2&amp;$B688)="",IF(H688&lt;&gt;I688,"  "&amp;I688,I688),"    "&amp;INDIRECT($B$1&amp;Items!G$2&amp;$B688))</f>
        <v xml:space="preserve">  Начисление затрат этапа-1 бизнес-процесса</v>
      </c>
      <c r="S688" s="1">
        <f ca="1">INDIRECT(ADDRESS(ROW(),SUMIFS($1:$1,$5:$5,MAX($5:$5))))</f>
        <v>1250147.8020000001</v>
      </c>
      <c r="V688" s="1">
        <f t="shared" ref="V688:BE688" ca="1" si="198">V36+V182-V503</f>
        <v>3995100</v>
      </c>
      <c r="W688" s="1">
        <f t="shared" ca="1" si="198"/>
        <v>6204757</v>
      </c>
      <c r="X688" s="1">
        <f t="shared" ca="1" si="198"/>
        <v>11098926.2893</v>
      </c>
      <c r="Y688" s="1">
        <f t="shared" ca="1" si="198"/>
        <v>12501478.02</v>
      </c>
      <c r="Z688" s="1">
        <f t="shared" ca="1" si="198"/>
        <v>8751034.6140000001</v>
      </c>
      <c r="AA688" s="1">
        <f t="shared" ca="1" si="198"/>
        <v>1250147.8020000001</v>
      </c>
      <c r="AB688" s="1">
        <f t="shared" ca="1" si="198"/>
        <v>1250147.8020000001</v>
      </c>
      <c r="AC688" s="1">
        <f t="shared" ca="1" si="198"/>
        <v>1250147.8020000001</v>
      </c>
      <c r="AD688" s="1">
        <f t="shared" ca="1" si="198"/>
        <v>1250147.8020000001</v>
      </c>
      <c r="AE688" s="1">
        <f t="shared" ca="1" si="198"/>
        <v>1250147.8020000001</v>
      </c>
      <c r="AF688" s="1">
        <f t="shared" ca="1" si="198"/>
        <v>1250147.8020000001</v>
      </c>
      <c r="AG688" s="1">
        <f t="shared" ca="1" si="198"/>
        <v>1250147.8020000001</v>
      </c>
      <c r="AH688" s="1">
        <f t="shared" ca="1" si="198"/>
        <v>1250147.8020000001</v>
      </c>
      <c r="AI688" s="1">
        <f t="shared" ca="1" si="198"/>
        <v>1250147.8020000001</v>
      </c>
      <c r="AJ688" s="1">
        <f t="shared" ca="1" si="198"/>
        <v>1250147.8020000001</v>
      </c>
      <c r="AK688" s="1">
        <f t="shared" ca="1" si="198"/>
        <v>1250147.8020000001</v>
      </c>
      <c r="AL688" s="1">
        <f t="shared" ca="1" si="198"/>
        <v>1250147.8020000001</v>
      </c>
      <c r="AM688" s="1">
        <f t="shared" ca="1" si="198"/>
        <v>1250147.8020000001</v>
      </c>
      <c r="AN688" s="1">
        <f t="shared" ca="1" si="198"/>
        <v>1250147.8020000001</v>
      </c>
      <c r="AO688" s="1">
        <f t="shared" ca="1" si="198"/>
        <v>1250147.8020000001</v>
      </c>
      <c r="AP688" s="1">
        <f t="shared" ca="1" si="198"/>
        <v>1250147.8020000001</v>
      </c>
      <c r="AQ688" s="1">
        <f t="shared" ca="1" si="198"/>
        <v>1250147.8020000001</v>
      </c>
      <c r="AR688" s="1">
        <f t="shared" ca="1" si="198"/>
        <v>1250147.8020000001</v>
      </c>
      <c r="AS688" s="1">
        <f t="shared" ca="1" si="198"/>
        <v>1250147.8020000001</v>
      </c>
      <c r="AT688" s="1">
        <f t="shared" ca="1" si="198"/>
        <v>1250147.8020000001</v>
      </c>
      <c r="AU688" s="1">
        <f t="shared" ca="1" si="198"/>
        <v>1250147.8020000001</v>
      </c>
      <c r="AV688" s="1">
        <f t="shared" ca="1" si="198"/>
        <v>1250147.8020000001</v>
      </c>
      <c r="AW688" s="1">
        <f t="shared" ca="1" si="198"/>
        <v>1250147.8020000001</v>
      </c>
      <c r="AX688" s="1">
        <f t="shared" ca="1" si="198"/>
        <v>1250147.8020000001</v>
      </c>
      <c r="AY688" s="1">
        <f t="shared" ca="1" si="198"/>
        <v>1250147.8020000001</v>
      </c>
      <c r="AZ688" s="1">
        <f t="shared" ca="1" si="198"/>
        <v>1250147.8020000001</v>
      </c>
      <c r="BA688" s="1">
        <f t="shared" ca="1" si="198"/>
        <v>1250147.8020000001</v>
      </c>
      <c r="BB688" s="1">
        <f t="shared" ca="1" si="198"/>
        <v>1250147.8020000001</v>
      </c>
      <c r="BC688" s="1">
        <f t="shared" ca="1" si="198"/>
        <v>1250147.8020000001</v>
      </c>
      <c r="BD688" s="1">
        <f t="shared" ca="1" si="198"/>
        <v>1250147.8020000001</v>
      </c>
      <c r="BE688" s="1">
        <f t="shared" ca="1" si="198"/>
        <v>1250147.8020000001</v>
      </c>
    </row>
    <row r="689" spans="1:57" x14ac:dyDescent="0.3">
      <c r="B689" s="1">
        <f>MAX(B$686:B688)+1</f>
        <v>85</v>
      </c>
      <c r="H689" s="13" t="str">
        <f ca="1">INDIRECT($B$1&amp;Items!E$2&amp;$B689)</f>
        <v>Незавершенное производство</v>
      </c>
      <c r="I689" s="13" t="str">
        <f ca="1">IF(INDIRECT($B$1&amp;Items!F$2&amp;$B689)="",H689,INDIRECT($B$1&amp;Items!F$2&amp;$B689))</f>
        <v>Начисление затрат этапа-2 бизнес-процесса</v>
      </c>
      <c r="J689" s="1" t="str">
        <f ca="1">IF(INDIRECT($B$1&amp;Items!G$2&amp;$B689)="",IF(H689&lt;&gt;I689,"  "&amp;I689,I689),"    "&amp;INDIRECT($B$1&amp;Items!G$2&amp;$B689))</f>
        <v xml:space="preserve">  Начисление затрат этапа-2 бизнес-процесса</v>
      </c>
      <c r="S689" s="1">
        <f t="shared" ref="S689:S692" ca="1" si="199">INDIRECT(ADDRESS(ROW(),SUMIFS($1:$1,$5:$5,MAX($5:$5))))</f>
        <v>1063492.6526999986</v>
      </c>
      <c r="V689" s="1">
        <f t="shared" ref="V689:BE689" ca="1" si="200">V37+V194-V515</f>
        <v>3567656.2376999995</v>
      </c>
      <c r="W689" s="1">
        <f t="shared" ca="1" si="200"/>
        <v>4736696.5269999998</v>
      </c>
      <c r="X689" s="1">
        <f t="shared" ca="1" si="200"/>
        <v>4736696.5269999998</v>
      </c>
      <c r="Y689" s="1">
        <f t="shared" ca="1" si="200"/>
        <v>6516696.5269999998</v>
      </c>
      <c r="Z689" s="1">
        <f t="shared" ca="1" si="200"/>
        <v>6429691.5688999984</v>
      </c>
      <c r="AA689" s="1">
        <f t="shared" ca="1" si="200"/>
        <v>1063492.6526999986</v>
      </c>
      <c r="AB689" s="1">
        <f t="shared" ca="1" si="200"/>
        <v>1063492.6526999986</v>
      </c>
      <c r="AC689" s="1">
        <f t="shared" ca="1" si="200"/>
        <v>1063492.6526999986</v>
      </c>
      <c r="AD689" s="1">
        <f t="shared" ca="1" si="200"/>
        <v>1063492.6526999986</v>
      </c>
      <c r="AE689" s="1">
        <f t="shared" ca="1" si="200"/>
        <v>1063492.6526999986</v>
      </c>
      <c r="AF689" s="1">
        <f t="shared" ca="1" si="200"/>
        <v>1063492.6526999986</v>
      </c>
      <c r="AG689" s="1">
        <f t="shared" ca="1" si="200"/>
        <v>1063492.6526999986</v>
      </c>
      <c r="AH689" s="1">
        <f t="shared" ca="1" si="200"/>
        <v>1063492.6526999986</v>
      </c>
      <c r="AI689" s="1">
        <f t="shared" ca="1" si="200"/>
        <v>1063492.6526999986</v>
      </c>
      <c r="AJ689" s="1">
        <f t="shared" ca="1" si="200"/>
        <v>1063492.6526999986</v>
      </c>
      <c r="AK689" s="1">
        <f t="shared" ca="1" si="200"/>
        <v>1063492.6526999986</v>
      </c>
      <c r="AL689" s="1">
        <f t="shared" ca="1" si="200"/>
        <v>1063492.6526999986</v>
      </c>
      <c r="AM689" s="1">
        <f t="shared" ca="1" si="200"/>
        <v>1063492.6526999986</v>
      </c>
      <c r="AN689" s="1">
        <f t="shared" ca="1" si="200"/>
        <v>1063492.6526999986</v>
      </c>
      <c r="AO689" s="1">
        <f t="shared" ca="1" si="200"/>
        <v>1063492.6526999986</v>
      </c>
      <c r="AP689" s="1">
        <f t="shared" ca="1" si="200"/>
        <v>1063492.6526999986</v>
      </c>
      <c r="AQ689" s="1">
        <f t="shared" ca="1" si="200"/>
        <v>1063492.6526999986</v>
      </c>
      <c r="AR689" s="1">
        <f t="shared" ca="1" si="200"/>
        <v>1063492.6526999986</v>
      </c>
      <c r="AS689" s="1">
        <f t="shared" ca="1" si="200"/>
        <v>1063492.6526999986</v>
      </c>
      <c r="AT689" s="1">
        <f t="shared" ca="1" si="200"/>
        <v>1063492.6526999986</v>
      </c>
      <c r="AU689" s="1">
        <f t="shared" ca="1" si="200"/>
        <v>1063492.6526999986</v>
      </c>
      <c r="AV689" s="1">
        <f t="shared" ca="1" si="200"/>
        <v>1063492.6526999986</v>
      </c>
      <c r="AW689" s="1">
        <f t="shared" ca="1" si="200"/>
        <v>1063492.6526999986</v>
      </c>
      <c r="AX689" s="1">
        <f t="shared" ca="1" si="200"/>
        <v>1063492.6526999986</v>
      </c>
      <c r="AY689" s="1">
        <f t="shared" ca="1" si="200"/>
        <v>1063492.6526999986</v>
      </c>
      <c r="AZ689" s="1">
        <f t="shared" ca="1" si="200"/>
        <v>1063492.6526999986</v>
      </c>
      <c r="BA689" s="1">
        <f t="shared" ca="1" si="200"/>
        <v>1063492.6526999986</v>
      </c>
      <c r="BB689" s="1">
        <f t="shared" ca="1" si="200"/>
        <v>1063492.6526999986</v>
      </c>
      <c r="BC689" s="1">
        <f t="shared" ca="1" si="200"/>
        <v>1063492.6526999986</v>
      </c>
      <c r="BD689" s="1">
        <f t="shared" ca="1" si="200"/>
        <v>1063492.6526999986</v>
      </c>
      <c r="BE689" s="1">
        <f t="shared" ca="1" si="200"/>
        <v>1063492.6526999986</v>
      </c>
    </row>
    <row r="690" spans="1:57" x14ac:dyDescent="0.3">
      <c r="B690" s="1">
        <f>MAX(B$686:B689)+1</f>
        <v>86</v>
      </c>
      <c r="H690" s="13" t="str">
        <f ca="1">INDIRECT($B$1&amp;Items!E$2&amp;$B690)</f>
        <v>Незавершенное производство</v>
      </c>
      <c r="I690" s="13" t="str">
        <f ca="1">IF(INDIRECT($B$1&amp;Items!F$2&amp;$B690)="",H690,INDIRECT($B$1&amp;Items!F$2&amp;$B690))</f>
        <v>Начисление затрат этапа-3 бизнес-процесса</v>
      </c>
      <c r="J690" s="1" t="str">
        <f ca="1">IF(INDIRECT($B$1&amp;Items!G$2&amp;$B690)="",IF(H690&lt;&gt;I690,"  "&amp;I690,I690),"    "&amp;INDIRECT($B$1&amp;Items!G$2&amp;$B690))</f>
        <v xml:space="preserve">  Начисление затрат этапа-3 бизнес-процесса</v>
      </c>
      <c r="S690" s="1">
        <f t="shared" ca="1" si="199"/>
        <v>1693578.7377898004</v>
      </c>
      <c r="V690" s="1">
        <f t="shared" ref="V690:BE690" ca="1" si="201">V38+V205-V526</f>
        <v>2548698.94</v>
      </c>
      <c r="W690" s="1">
        <f t="shared" ca="1" si="201"/>
        <v>5752166.3499459997</v>
      </c>
      <c r="X690" s="1">
        <f t="shared" ca="1" si="201"/>
        <v>8271465.2899459992</v>
      </c>
      <c r="Y690" s="1">
        <f t="shared" ca="1" si="201"/>
        <v>11376982.829946</v>
      </c>
      <c r="Z690" s="1">
        <f t="shared" ca="1" si="201"/>
        <v>9947600.8145826012</v>
      </c>
      <c r="AA690" s="1">
        <f t="shared" ca="1" si="201"/>
        <v>1693578.7377898004</v>
      </c>
      <c r="AB690" s="1">
        <f t="shared" ca="1" si="201"/>
        <v>1693578.7377898004</v>
      </c>
      <c r="AC690" s="1">
        <f t="shared" ca="1" si="201"/>
        <v>1693578.7377898004</v>
      </c>
      <c r="AD690" s="1">
        <f t="shared" ca="1" si="201"/>
        <v>1693578.7377898004</v>
      </c>
      <c r="AE690" s="1">
        <f t="shared" ca="1" si="201"/>
        <v>1693578.7377898004</v>
      </c>
      <c r="AF690" s="1">
        <f t="shared" ca="1" si="201"/>
        <v>1693578.7377898004</v>
      </c>
      <c r="AG690" s="1">
        <f t="shared" ca="1" si="201"/>
        <v>1693578.7377898004</v>
      </c>
      <c r="AH690" s="1">
        <f t="shared" ca="1" si="201"/>
        <v>1693578.7377898004</v>
      </c>
      <c r="AI690" s="1">
        <f t="shared" ca="1" si="201"/>
        <v>1693578.7377898004</v>
      </c>
      <c r="AJ690" s="1">
        <f t="shared" ca="1" si="201"/>
        <v>1693578.7377898004</v>
      </c>
      <c r="AK690" s="1">
        <f t="shared" ca="1" si="201"/>
        <v>1693578.7377898004</v>
      </c>
      <c r="AL690" s="1">
        <f t="shared" ca="1" si="201"/>
        <v>1693578.7377898004</v>
      </c>
      <c r="AM690" s="1">
        <f t="shared" ca="1" si="201"/>
        <v>1693578.7377898004</v>
      </c>
      <c r="AN690" s="1">
        <f t="shared" ca="1" si="201"/>
        <v>1693578.7377898004</v>
      </c>
      <c r="AO690" s="1">
        <f t="shared" ca="1" si="201"/>
        <v>1693578.7377898004</v>
      </c>
      <c r="AP690" s="1">
        <f t="shared" ca="1" si="201"/>
        <v>1693578.7377898004</v>
      </c>
      <c r="AQ690" s="1">
        <f t="shared" ca="1" si="201"/>
        <v>1693578.7377898004</v>
      </c>
      <c r="AR690" s="1">
        <f t="shared" ca="1" si="201"/>
        <v>1693578.7377898004</v>
      </c>
      <c r="AS690" s="1">
        <f t="shared" ca="1" si="201"/>
        <v>1693578.7377898004</v>
      </c>
      <c r="AT690" s="1">
        <f t="shared" ca="1" si="201"/>
        <v>1693578.7377898004</v>
      </c>
      <c r="AU690" s="1">
        <f t="shared" ca="1" si="201"/>
        <v>1693578.7377898004</v>
      </c>
      <c r="AV690" s="1">
        <f t="shared" ca="1" si="201"/>
        <v>1693578.7377898004</v>
      </c>
      <c r="AW690" s="1">
        <f t="shared" ca="1" si="201"/>
        <v>1693578.7377898004</v>
      </c>
      <c r="AX690" s="1">
        <f t="shared" ca="1" si="201"/>
        <v>1693578.7377898004</v>
      </c>
      <c r="AY690" s="1">
        <f t="shared" ca="1" si="201"/>
        <v>1693578.7377898004</v>
      </c>
      <c r="AZ690" s="1">
        <f t="shared" ca="1" si="201"/>
        <v>1693578.7377898004</v>
      </c>
      <c r="BA690" s="1">
        <f t="shared" ca="1" si="201"/>
        <v>1693578.7377898004</v>
      </c>
      <c r="BB690" s="1">
        <f t="shared" ca="1" si="201"/>
        <v>1693578.7377898004</v>
      </c>
      <c r="BC690" s="1">
        <f t="shared" ca="1" si="201"/>
        <v>1693578.7377898004</v>
      </c>
      <c r="BD690" s="1">
        <f t="shared" ca="1" si="201"/>
        <v>1693578.7377898004</v>
      </c>
      <c r="BE690" s="1">
        <f t="shared" ca="1" si="201"/>
        <v>1693578.7377898004</v>
      </c>
    </row>
    <row r="691" spans="1:57" x14ac:dyDescent="0.3">
      <c r="B691" s="1">
        <f>MAX(B$686:B690)+1</f>
        <v>87</v>
      </c>
      <c r="H691" s="13" t="str">
        <f ca="1">INDIRECT($B$1&amp;Items!E$2&amp;$B691)</f>
        <v>Незавершенное производство</v>
      </c>
      <c r="I691" s="13" t="str">
        <f ca="1">IF(INDIRECT($B$1&amp;Items!F$2&amp;$B691)="",H691,INDIRECT($B$1&amp;Items!F$2&amp;$B691))</f>
        <v>Начисление затрат этапа-4 бизнес-процесса</v>
      </c>
      <c r="J691" s="1" t="str">
        <f ca="1">IF(INDIRECT($B$1&amp;Items!G$2&amp;$B691)="",IF(H691&lt;&gt;I691,"  "&amp;I691,I691),"    "&amp;INDIRECT($B$1&amp;Items!G$2&amp;$B691))</f>
        <v xml:space="preserve">  Начисление затрат этапа-4 бизнес-процесса</v>
      </c>
      <c r="S691" s="1">
        <f t="shared" ca="1" si="199"/>
        <v>960281.60041849874</v>
      </c>
      <c r="V691" s="1">
        <f t="shared" ref="V691:BE691" ca="1" si="202">V39+V223-V544</f>
        <v>0</v>
      </c>
      <c r="W691" s="1">
        <f t="shared" ca="1" si="202"/>
        <v>1125151.1099999999</v>
      </c>
      <c r="X691" s="1">
        <f t="shared" ca="1" si="202"/>
        <v>5450276.7142389994</v>
      </c>
      <c r="Y691" s="1">
        <f t="shared" ca="1" si="202"/>
        <v>7956059.0641849991</v>
      </c>
      <c r="Z691" s="1">
        <f t="shared" ca="1" si="202"/>
        <v>6721971.2029294986</v>
      </c>
      <c r="AA691" s="1">
        <f t="shared" ca="1" si="202"/>
        <v>960281.60041849874</v>
      </c>
      <c r="AB691" s="1">
        <f t="shared" ca="1" si="202"/>
        <v>960281.60041849874</v>
      </c>
      <c r="AC691" s="1">
        <f t="shared" ca="1" si="202"/>
        <v>960281.60041849874</v>
      </c>
      <c r="AD691" s="1">
        <f t="shared" ca="1" si="202"/>
        <v>960281.60041849874</v>
      </c>
      <c r="AE691" s="1">
        <f t="shared" ca="1" si="202"/>
        <v>960281.60041849874</v>
      </c>
      <c r="AF691" s="1">
        <f t="shared" ca="1" si="202"/>
        <v>960281.60041849874</v>
      </c>
      <c r="AG691" s="1">
        <f t="shared" ca="1" si="202"/>
        <v>960281.60041849874</v>
      </c>
      <c r="AH691" s="1">
        <f t="shared" ca="1" si="202"/>
        <v>960281.60041849874</v>
      </c>
      <c r="AI691" s="1">
        <f t="shared" ca="1" si="202"/>
        <v>960281.60041849874</v>
      </c>
      <c r="AJ691" s="1">
        <f t="shared" ca="1" si="202"/>
        <v>960281.60041849874</v>
      </c>
      <c r="AK691" s="1">
        <f t="shared" ca="1" si="202"/>
        <v>960281.60041849874</v>
      </c>
      <c r="AL691" s="1">
        <f t="shared" ca="1" si="202"/>
        <v>960281.60041849874</v>
      </c>
      <c r="AM691" s="1">
        <f t="shared" ca="1" si="202"/>
        <v>960281.60041849874</v>
      </c>
      <c r="AN691" s="1">
        <f t="shared" ca="1" si="202"/>
        <v>960281.60041849874</v>
      </c>
      <c r="AO691" s="1">
        <f t="shared" ca="1" si="202"/>
        <v>960281.60041849874</v>
      </c>
      <c r="AP691" s="1">
        <f t="shared" ca="1" si="202"/>
        <v>960281.60041849874</v>
      </c>
      <c r="AQ691" s="1">
        <f t="shared" ca="1" si="202"/>
        <v>960281.60041849874</v>
      </c>
      <c r="AR691" s="1">
        <f t="shared" ca="1" si="202"/>
        <v>960281.60041849874</v>
      </c>
      <c r="AS691" s="1">
        <f t="shared" ca="1" si="202"/>
        <v>960281.60041849874</v>
      </c>
      <c r="AT691" s="1">
        <f t="shared" ca="1" si="202"/>
        <v>960281.60041849874</v>
      </c>
      <c r="AU691" s="1">
        <f t="shared" ca="1" si="202"/>
        <v>960281.60041849874</v>
      </c>
      <c r="AV691" s="1">
        <f t="shared" ca="1" si="202"/>
        <v>960281.60041849874</v>
      </c>
      <c r="AW691" s="1">
        <f t="shared" ca="1" si="202"/>
        <v>960281.60041849874</v>
      </c>
      <c r="AX691" s="1">
        <f t="shared" ca="1" si="202"/>
        <v>960281.60041849874</v>
      </c>
      <c r="AY691" s="1">
        <f t="shared" ca="1" si="202"/>
        <v>960281.60041849874</v>
      </c>
      <c r="AZ691" s="1">
        <f t="shared" ca="1" si="202"/>
        <v>960281.60041849874</v>
      </c>
      <c r="BA691" s="1">
        <f t="shared" ca="1" si="202"/>
        <v>960281.60041849874</v>
      </c>
      <c r="BB691" s="1">
        <f t="shared" ca="1" si="202"/>
        <v>960281.60041849874</v>
      </c>
      <c r="BC691" s="1">
        <f t="shared" ca="1" si="202"/>
        <v>960281.60041849874</v>
      </c>
      <c r="BD691" s="1">
        <f t="shared" ca="1" si="202"/>
        <v>960281.60041849874</v>
      </c>
      <c r="BE691" s="1">
        <f t="shared" ca="1" si="202"/>
        <v>960281.60041849874</v>
      </c>
    </row>
    <row r="692" spans="1:57" x14ac:dyDescent="0.3">
      <c r="B692" s="1">
        <f>MAX(B$686:B691)+1</f>
        <v>88</v>
      </c>
      <c r="H692" s="13" t="str">
        <f ca="1">INDIRECT($B$1&amp;Items!E$2&amp;$B692)</f>
        <v>Незавершенное производство</v>
      </c>
      <c r="I692" s="13" t="str">
        <f ca="1">IF(INDIRECT($B$1&amp;Items!F$2&amp;$B692)="",H692,INDIRECT($B$1&amp;Items!F$2&amp;$B692))</f>
        <v>Начисление затрат этапа-5 бизнес-процесса</v>
      </c>
      <c r="J692" s="1" t="str">
        <f ca="1">IF(INDIRECT($B$1&amp;Items!G$2&amp;$B692)="",IF(H692&lt;&gt;I692,"  "&amp;I692,I692),"    "&amp;INDIRECT($B$1&amp;Items!G$2&amp;$B692))</f>
        <v xml:space="preserve">  Начисление затрат этапа-5 бизнес-процесса</v>
      </c>
      <c r="S692" s="1">
        <f t="shared" ca="1" si="199"/>
        <v>913091.63123879954</v>
      </c>
      <c r="V692" s="1">
        <f t="shared" ref="V692:BE692" ca="1" si="203">V40+V234-V555</f>
        <v>2054672.5083999999</v>
      </c>
      <c r="W692" s="1">
        <f t="shared" ca="1" si="203"/>
        <v>4954877.8923880002</v>
      </c>
      <c r="X692" s="1">
        <f t="shared" ca="1" si="203"/>
        <v>6310015.1323880004</v>
      </c>
      <c r="Y692" s="1">
        <f t="shared" ca="1" si="203"/>
        <v>6310015.1323880004</v>
      </c>
      <c r="Z692" s="1">
        <f t="shared" ca="1" si="203"/>
        <v>4523217.2986715995</v>
      </c>
      <c r="AA692" s="1">
        <f t="shared" ca="1" si="203"/>
        <v>913091.63123879954</v>
      </c>
      <c r="AB692" s="1">
        <f t="shared" ca="1" si="203"/>
        <v>913091.63123879954</v>
      </c>
      <c r="AC692" s="1">
        <f t="shared" ca="1" si="203"/>
        <v>913091.63123879954</v>
      </c>
      <c r="AD692" s="1">
        <f t="shared" ca="1" si="203"/>
        <v>913091.63123879954</v>
      </c>
      <c r="AE692" s="1">
        <f t="shared" ca="1" si="203"/>
        <v>913091.63123879954</v>
      </c>
      <c r="AF692" s="1">
        <f t="shared" ca="1" si="203"/>
        <v>913091.63123879954</v>
      </c>
      <c r="AG692" s="1">
        <f t="shared" ca="1" si="203"/>
        <v>913091.63123879954</v>
      </c>
      <c r="AH692" s="1">
        <f t="shared" ca="1" si="203"/>
        <v>913091.63123879954</v>
      </c>
      <c r="AI692" s="1">
        <f t="shared" ca="1" si="203"/>
        <v>913091.63123879954</v>
      </c>
      <c r="AJ692" s="1">
        <f t="shared" ca="1" si="203"/>
        <v>913091.63123879954</v>
      </c>
      <c r="AK692" s="1">
        <f t="shared" ca="1" si="203"/>
        <v>913091.63123879954</v>
      </c>
      <c r="AL692" s="1">
        <f t="shared" ca="1" si="203"/>
        <v>913091.63123879954</v>
      </c>
      <c r="AM692" s="1">
        <f t="shared" ca="1" si="203"/>
        <v>913091.63123879954</v>
      </c>
      <c r="AN692" s="1">
        <f t="shared" ca="1" si="203"/>
        <v>913091.63123879954</v>
      </c>
      <c r="AO692" s="1">
        <f t="shared" ca="1" si="203"/>
        <v>913091.63123879954</v>
      </c>
      <c r="AP692" s="1">
        <f t="shared" ca="1" si="203"/>
        <v>913091.63123879954</v>
      </c>
      <c r="AQ692" s="1">
        <f t="shared" ca="1" si="203"/>
        <v>913091.63123879954</v>
      </c>
      <c r="AR692" s="1">
        <f t="shared" ca="1" si="203"/>
        <v>913091.63123879954</v>
      </c>
      <c r="AS692" s="1">
        <f t="shared" ca="1" si="203"/>
        <v>913091.63123879954</v>
      </c>
      <c r="AT692" s="1">
        <f t="shared" ca="1" si="203"/>
        <v>913091.63123879954</v>
      </c>
      <c r="AU692" s="1">
        <f t="shared" ca="1" si="203"/>
        <v>913091.63123879954</v>
      </c>
      <c r="AV692" s="1">
        <f t="shared" ca="1" si="203"/>
        <v>913091.63123879954</v>
      </c>
      <c r="AW692" s="1">
        <f t="shared" ca="1" si="203"/>
        <v>913091.63123879954</v>
      </c>
      <c r="AX692" s="1">
        <f t="shared" ca="1" si="203"/>
        <v>913091.63123879954</v>
      </c>
      <c r="AY692" s="1">
        <f t="shared" ca="1" si="203"/>
        <v>913091.63123879954</v>
      </c>
      <c r="AZ692" s="1">
        <f t="shared" ca="1" si="203"/>
        <v>913091.63123879954</v>
      </c>
      <c r="BA692" s="1">
        <f t="shared" ca="1" si="203"/>
        <v>913091.63123879954</v>
      </c>
      <c r="BB692" s="1">
        <f t="shared" ca="1" si="203"/>
        <v>913091.63123879954</v>
      </c>
      <c r="BC692" s="1">
        <f t="shared" ca="1" si="203"/>
        <v>913091.63123879954</v>
      </c>
      <c r="BD692" s="1">
        <f t="shared" ca="1" si="203"/>
        <v>913091.63123879954</v>
      </c>
      <c r="BE692" s="1">
        <f t="shared" ca="1" si="203"/>
        <v>913091.63123879954</v>
      </c>
    </row>
    <row r="693" spans="1:57" ht="4.9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3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</row>
    <row r="694" spans="1:57" x14ac:dyDescent="0.3">
      <c r="B694" s="1">
        <f>ROW(Items!A233)</f>
        <v>233</v>
      </c>
      <c r="H694" s="13" t="str">
        <f ca="1">INDIRECT($B$1&amp;Items!E$2&amp;$B694)</f>
        <v>Незавершенные капзатраты</v>
      </c>
      <c r="I694" s="13" t="str">
        <f ca="1">IF(INDIRECT($B$1&amp;Items!F$2&amp;$B694)="",H694,INDIRECT($B$1&amp;Items!F$2&amp;$B694))</f>
        <v>Незавершенные капзатраты</v>
      </c>
      <c r="J694" s="1" t="str">
        <f ca="1">IF(INDIRECT($B$1&amp;Items!G$2&amp;$B694)="",IF(H694&lt;&gt;I694,"  "&amp;I694,I694),"    "&amp;INDIRECT($B$1&amp;Items!G$2&amp;$B694))</f>
        <v>Незавершенные капзатраты</v>
      </c>
      <c r="S694" s="1">
        <f ca="1">SUM(S695:S698)</f>
        <v>0</v>
      </c>
      <c r="V694" s="1">
        <f ca="1">SUM(V695:V698)</f>
        <v>44966299.931350991</v>
      </c>
      <c r="W694" s="1">
        <f t="shared" ref="W694:BE694" ca="1" si="204">SUM(W695:W698)</f>
        <v>0</v>
      </c>
      <c r="X694" s="1">
        <f t="shared" ca="1" si="204"/>
        <v>0</v>
      </c>
      <c r="Y694" s="1">
        <f t="shared" ca="1" si="204"/>
        <v>0</v>
      </c>
      <c r="Z694" s="1">
        <f t="shared" ca="1" si="204"/>
        <v>0</v>
      </c>
      <c r="AA694" s="1">
        <f t="shared" ca="1" si="204"/>
        <v>0</v>
      </c>
      <c r="AB694" s="1">
        <f t="shared" ca="1" si="204"/>
        <v>0</v>
      </c>
      <c r="AC694" s="1">
        <f t="shared" ca="1" si="204"/>
        <v>0</v>
      </c>
      <c r="AD694" s="1">
        <f t="shared" ca="1" si="204"/>
        <v>0</v>
      </c>
      <c r="AE694" s="1">
        <f t="shared" ca="1" si="204"/>
        <v>0</v>
      </c>
      <c r="AF694" s="1">
        <f t="shared" ca="1" si="204"/>
        <v>0</v>
      </c>
      <c r="AG694" s="1">
        <f t="shared" ca="1" si="204"/>
        <v>0</v>
      </c>
      <c r="AH694" s="1">
        <f t="shared" ca="1" si="204"/>
        <v>0</v>
      </c>
      <c r="AI694" s="1">
        <f t="shared" ca="1" si="204"/>
        <v>0</v>
      </c>
      <c r="AJ694" s="1">
        <f t="shared" ca="1" si="204"/>
        <v>0</v>
      </c>
      <c r="AK694" s="1">
        <f t="shared" ca="1" si="204"/>
        <v>0</v>
      </c>
      <c r="AL694" s="1">
        <f t="shared" ca="1" si="204"/>
        <v>0</v>
      </c>
      <c r="AM694" s="1">
        <f t="shared" ca="1" si="204"/>
        <v>0</v>
      </c>
      <c r="AN694" s="1">
        <f t="shared" ca="1" si="204"/>
        <v>0</v>
      </c>
      <c r="AO694" s="1">
        <f t="shared" ca="1" si="204"/>
        <v>0</v>
      </c>
      <c r="AP694" s="1">
        <f t="shared" ca="1" si="204"/>
        <v>0</v>
      </c>
      <c r="AQ694" s="1">
        <f t="shared" ca="1" si="204"/>
        <v>0</v>
      </c>
      <c r="AR694" s="1">
        <f t="shared" ca="1" si="204"/>
        <v>0</v>
      </c>
      <c r="AS694" s="1">
        <f t="shared" ca="1" si="204"/>
        <v>0</v>
      </c>
      <c r="AT694" s="1">
        <f t="shared" ca="1" si="204"/>
        <v>0</v>
      </c>
      <c r="AU694" s="1">
        <f t="shared" ca="1" si="204"/>
        <v>0</v>
      </c>
      <c r="AV694" s="1">
        <f t="shared" ca="1" si="204"/>
        <v>0</v>
      </c>
      <c r="AW694" s="1">
        <f t="shared" ca="1" si="204"/>
        <v>0</v>
      </c>
      <c r="AX694" s="1">
        <f t="shared" ca="1" si="204"/>
        <v>0</v>
      </c>
      <c r="AY694" s="1">
        <f t="shared" ca="1" si="204"/>
        <v>0</v>
      </c>
      <c r="AZ694" s="1">
        <f t="shared" ca="1" si="204"/>
        <v>0</v>
      </c>
      <c r="BA694" s="1">
        <f t="shared" ca="1" si="204"/>
        <v>0</v>
      </c>
      <c r="BB694" s="1">
        <f t="shared" ca="1" si="204"/>
        <v>0</v>
      </c>
      <c r="BC694" s="1">
        <f t="shared" ca="1" si="204"/>
        <v>0</v>
      </c>
      <c r="BD694" s="1">
        <f t="shared" ca="1" si="204"/>
        <v>0</v>
      </c>
      <c r="BE694" s="1">
        <f t="shared" ca="1" si="204"/>
        <v>0</v>
      </c>
    </row>
    <row r="695" spans="1:57" x14ac:dyDescent="0.3">
      <c r="B695" s="1">
        <f>MAX(B$693:B694)+1</f>
        <v>234</v>
      </c>
      <c r="H695" s="13" t="str">
        <f ca="1">INDIRECT($B$1&amp;Items!E$2&amp;$B695)</f>
        <v>Незавершенные капзатраты</v>
      </c>
      <c r="I695" s="13" t="str">
        <f ca="1">IF(INDIRECT($B$1&amp;Items!F$2&amp;$B695)="",H695,INDIRECT($B$1&amp;Items!F$2&amp;$B695))</f>
        <v>Основные средства - тип - 1</v>
      </c>
      <c r="J695" s="1" t="str">
        <f ca="1">IF(INDIRECT($B$1&amp;Items!G$2&amp;$B695)="",IF(H695&lt;&gt;I695,"  "&amp;I695,I695),"    "&amp;INDIRECT($B$1&amp;Items!G$2&amp;$B695))</f>
        <v xml:space="preserve">  Основные средства - тип - 1</v>
      </c>
      <c r="S695" s="1">
        <f ca="1">INDIRECT(ADDRESS(ROW(),SUMIFS($1:$1,$5:$5,MAX($5:$5))))</f>
        <v>0</v>
      </c>
      <c r="V695" s="1">
        <f t="shared" ref="V695:BE695" ca="1" si="205">V43+V94-V138</f>
        <v>19641256.262499999</v>
      </c>
      <c r="W695" s="1">
        <f t="shared" ca="1" si="205"/>
        <v>0</v>
      </c>
      <c r="X695" s="1">
        <f t="shared" ca="1" si="205"/>
        <v>0</v>
      </c>
      <c r="Y695" s="1">
        <f t="shared" ca="1" si="205"/>
        <v>0</v>
      </c>
      <c r="Z695" s="1">
        <f t="shared" ca="1" si="205"/>
        <v>0</v>
      </c>
      <c r="AA695" s="1">
        <f t="shared" ca="1" si="205"/>
        <v>0</v>
      </c>
      <c r="AB695" s="1">
        <f t="shared" ca="1" si="205"/>
        <v>0</v>
      </c>
      <c r="AC695" s="1">
        <f t="shared" ca="1" si="205"/>
        <v>0</v>
      </c>
      <c r="AD695" s="1">
        <f t="shared" ca="1" si="205"/>
        <v>0</v>
      </c>
      <c r="AE695" s="1">
        <f t="shared" ca="1" si="205"/>
        <v>0</v>
      </c>
      <c r="AF695" s="1">
        <f t="shared" ca="1" si="205"/>
        <v>0</v>
      </c>
      <c r="AG695" s="1">
        <f t="shared" ca="1" si="205"/>
        <v>0</v>
      </c>
      <c r="AH695" s="1">
        <f t="shared" ca="1" si="205"/>
        <v>0</v>
      </c>
      <c r="AI695" s="1">
        <f t="shared" ca="1" si="205"/>
        <v>0</v>
      </c>
      <c r="AJ695" s="1">
        <f t="shared" ca="1" si="205"/>
        <v>0</v>
      </c>
      <c r="AK695" s="1">
        <f t="shared" ca="1" si="205"/>
        <v>0</v>
      </c>
      <c r="AL695" s="1">
        <f t="shared" ca="1" si="205"/>
        <v>0</v>
      </c>
      <c r="AM695" s="1">
        <f t="shared" ca="1" si="205"/>
        <v>0</v>
      </c>
      <c r="AN695" s="1">
        <f t="shared" ca="1" si="205"/>
        <v>0</v>
      </c>
      <c r="AO695" s="1">
        <f t="shared" ca="1" si="205"/>
        <v>0</v>
      </c>
      <c r="AP695" s="1">
        <f t="shared" ca="1" si="205"/>
        <v>0</v>
      </c>
      <c r="AQ695" s="1">
        <f t="shared" ca="1" si="205"/>
        <v>0</v>
      </c>
      <c r="AR695" s="1">
        <f t="shared" ca="1" si="205"/>
        <v>0</v>
      </c>
      <c r="AS695" s="1">
        <f t="shared" ca="1" si="205"/>
        <v>0</v>
      </c>
      <c r="AT695" s="1">
        <f t="shared" ca="1" si="205"/>
        <v>0</v>
      </c>
      <c r="AU695" s="1">
        <f t="shared" ca="1" si="205"/>
        <v>0</v>
      </c>
      <c r="AV695" s="1">
        <f t="shared" ca="1" si="205"/>
        <v>0</v>
      </c>
      <c r="AW695" s="1">
        <f t="shared" ca="1" si="205"/>
        <v>0</v>
      </c>
      <c r="AX695" s="1">
        <f t="shared" ca="1" si="205"/>
        <v>0</v>
      </c>
      <c r="AY695" s="1">
        <f t="shared" ca="1" si="205"/>
        <v>0</v>
      </c>
      <c r="AZ695" s="1">
        <f t="shared" ca="1" si="205"/>
        <v>0</v>
      </c>
      <c r="BA695" s="1">
        <f t="shared" ca="1" si="205"/>
        <v>0</v>
      </c>
      <c r="BB695" s="1">
        <f t="shared" ca="1" si="205"/>
        <v>0</v>
      </c>
      <c r="BC695" s="1">
        <f t="shared" ca="1" si="205"/>
        <v>0</v>
      </c>
      <c r="BD695" s="1">
        <f t="shared" ca="1" si="205"/>
        <v>0</v>
      </c>
      <c r="BE695" s="1">
        <f t="shared" ca="1" si="205"/>
        <v>0</v>
      </c>
    </row>
    <row r="696" spans="1:57" x14ac:dyDescent="0.3">
      <c r="B696" s="1">
        <f>MAX(B$693:B695)+1</f>
        <v>235</v>
      </c>
      <c r="H696" s="13" t="str">
        <f ca="1">INDIRECT($B$1&amp;Items!E$2&amp;$B696)</f>
        <v>Незавершенные капзатраты</v>
      </c>
      <c r="I696" s="13" t="str">
        <f ca="1">IF(INDIRECT($B$1&amp;Items!F$2&amp;$B696)="",H696,INDIRECT($B$1&amp;Items!F$2&amp;$B696))</f>
        <v>Основные средства - тип - 2</v>
      </c>
      <c r="J696" s="1" t="str">
        <f ca="1">IF(INDIRECT($B$1&amp;Items!G$2&amp;$B696)="",IF(H696&lt;&gt;I696,"  "&amp;I696,I696),"    "&amp;INDIRECT($B$1&amp;Items!G$2&amp;$B696))</f>
        <v xml:space="preserve">  Основные средства - тип - 2</v>
      </c>
      <c r="S696" s="1">
        <f t="shared" ref="S696:S697" ca="1" si="206">INDIRECT(ADDRESS(ROW(),SUMIFS($1:$1,$5:$5,MAX($5:$5))))</f>
        <v>0</v>
      </c>
      <c r="V696" s="1">
        <f t="shared" ref="V696:BE696" ca="1" si="207">V44+V106-V150</f>
        <v>12156986.775592251</v>
      </c>
      <c r="W696" s="1">
        <f t="shared" ca="1" si="207"/>
        <v>0</v>
      </c>
      <c r="X696" s="1">
        <f t="shared" ca="1" si="207"/>
        <v>0</v>
      </c>
      <c r="Y696" s="1">
        <f t="shared" ca="1" si="207"/>
        <v>0</v>
      </c>
      <c r="Z696" s="1">
        <f t="shared" ca="1" si="207"/>
        <v>0</v>
      </c>
      <c r="AA696" s="1">
        <f t="shared" ca="1" si="207"/>
        <v>0</v>
      </c>
      <c r="AB696" s="1">
        <f t="shared" ca="1" si="207"/>
        <v>0</v>
      </c>
      <c r="AC696" s="1">
        <f t="shared" ca="1" si="207"/>
        <v>0</v>
      </c>
      <c r="AD696" s="1">
        <f t="shared" ca="1" si="207"/>
        <v>0</v>
      </c>
      <c r="AE696" s="1">
        <f t="shared" ca="1" si="207"/>
        <v>0</v>
      </c>
      <c r="AF696" s="1">
        <f t="shared" ca="1" si="207"/>
        <v>0</v>
      </c>
      <c r="AG696" s="1">
        <f t="shared" ca="1" si="207"/>
        <v>0</v>
      </c>
      <c r="AH696" s="1">
        <f t="shared" ca="1" si="207"/>
        <v>0</v>
      </c>
      <c r="AI696" s="1">
        <f t="shared" ca="1" si="207"/>
        <v>0</v>
      </c>
      <c r="AJ696" s="1">
        <f t="shared" ca="1" si="207"/>
        <v>0</v>
      </c>
      <c r="AK696" s="1">
        <f t="shared" ca="1" si="207"/>
        <v>0</v>
      </c>
      <c r="AL696" s="1">
        <f t="shared" ca="1" si="207"/>
        <v>0</v>
      </c>
      <c r="AM696" s="1">
        <f t="shared" ca="1" si="207"/>
        <v>0</v>
      </c>
      <c r="AN696" s="1">
        <f t="shared" ca="1" si="207"/>
        <v>0</v>
      </c>
      <c r="AO696" s="1">
        <f t="shared" ca="1" si="207"/>
        <v>0</v>
      </c>
      <c r="AP696" s="1">
        <f t="shared" ca="1" si="207"/>
        <v>0</v>
      </c>
      <c r="AQ696" s="1">
        <f t="shared" ca="1" si="207"/>
        <v>0</v>
      </c>
      <c r="AR696" s="1">
        <f t="shared" ca="1" si="207"/>
        <v>0</v>
      </c>
      <c r="AS696" s="1">
        <f t="shared" ca="1" si="207"/>
        <v>0</v>
      </c>
      <c r="AT696" s="1">
        <f t="shared" ca="1" si="207"/>
        <v>0</v>
      </c>
      <c r="AU696" s="1">
        <f t="shared" ca="1" si="207"/>
        <v>0</v>
      </c>
      <c r="AV696" s="1">
        <f t="shared" ca="1" si="207"/>
        <v>0</v>
      </c>
      <c r="AW696" s="1">
        <f t="shared" ca="1" si="207"/>
        <v>0</v>
      </c>
      <c r="AX696" s="1">
        <f t="shared" ca="1" si="207"/>
        <v>0</v>
      </c>
      <c r="AY696" s="1">
        <f t="shared" ca="1" si="207"/>
        <v>0</v>
      </c>
      <c r="AZ696" s="1">
        <f t="shared" ca="1" si="207"/>
        <v>0</v>
      </c>
      <c r="BA696" s="1">
        <f t="shared" ca="1" si="207"/>
        <v>0</v>
      </c>
      <c r="BB696" s="1">
        <f t="shared" ca="1" si="207"/>
        <v>0</v>
      </c>
      <c r="BC696" s="1">
        <f t="shared" ca="1" si="207"/>
        <v>0</v>
      </c>
      <c r="BD696" s="1">
        <f t="shared" ca="1" si="207"/>
        <v>0</v>
      </c>
      <c r="BE696" s="1">
        <f t="shared" ca="1" si="207"/>
        <v>0</v>
      </c>
    </row>
    <row r="697" spans="1:57" x14ac:dyDescent="0.3">
      <c r="B697" s="1">
        <f>MAX(B$693:B696)+1</f>
        <v>236</v>
      </c>
      <c r="H697" s="13" t="str">
        <f ca="1">INDIRECT($B$1&amp;Items!E$2&amp;$B697)</f>
        <v>Незавершенные капзатраты</v>
      </c>
      <c r="I697" s="13" t="str">
        <f ca="1">IF(INDIRECT($B$1&amp;Items!F$2&amp;$B697)="",H697,INDIRECT($B$1&amp;Items!F$2&amp;$B697))</f>
        <v>Основные средства - тип - 3</v>
      </c>
      <c r="J697" s="1" t="str">
        <f ca="1">IF(INDIRECT($B$1&amp;Items!G$2&amp;$B697)="",IF(H697&lt;&gt;I697,"  "&amp;I697,I697),"    "&amp;INDIRECT($B$1&amp;Items!G$2&amp;$B697))</f>
        <v xml:space="preserve">  Основные средства - тип - 3</v>
      </c>
      <c r="S697" s="1">
        <f t="shared" ca="1" si="206"/>
        <v>0</v>
      </c>
      <c r="V697" s="1">
        <f t="shared" ref="V697:BE697" ca="1" si="208">V45+V117-V161</f>
        <v>13168056.893258747</v>
      </c>
      <c r="W697" s="1">
        <f t="shared" ca="1" si="208"/>
        <v>0</v>
      </c>
      <c r="X697" s="1">
        <f t="shared" ca="1" si="208"/>
        <v>0</v>
      </c>
      <c r="Y697" s="1">
        <f t="shared" ca="1" si="208"/>
        <v>0</v>
      </c>
      <c r="Z697" s="1">
        <f t="shared" ca="1" si="208"/>
        <v>0</v>
      </c>
      <c r="AA697" s="1">
        <f t="shared" ca="1" si="208"/>
        <v>0</v>
      </c>
      <c r="AB697" s="1">
        <f t="shared" ca="1" si="208"/>
        <v>0</v>
      </c>
      <c r="AC697" s="1">
        <f t="shared" ca="1" si="208"/>
        <v>0</v>
      </c>
      <c r="AD697" s="1">
        <f t="shared" ca="1" si="208"/>
        <v>0</v>
      </c>
      <c r="AE697" s="1">
        <f t="shared" ca="1" si="208"/>
        <v>0</v>
      </c>
      <c r="AF697" s="1">
        <f t="shared" ca="1" si="208"/>
        <v>0</v>
      </c>
      <c r="AG697" s="1">
        <f t="shared" ca="1" si="208"/>
        <v>0</v>
      </c>
      <c r="AH697" s="1">
        <f t="shared" ca="1" si="208"/>
        <v>0</v>
      </c>
      <c r="AI697" s="1">
        <f t="shared" ca="1" si="208"/>
        <v>0</v>
      </c>
      <c r="AJ697" s="1">
        <f t="shared" ca="1" si="208"/>
        <v>0</v>
      </c>
      <c r="AK697" s="1">
        <f t="shared" ca="1" si="208"/>
        <v>0</v>
      </c>
      <c r="AL697" s="1">
        <f t="shared" ca="1" si="208"/>
        <v>0</v>
      </c>
      <c r="AM697" s="1">
        <f t="shared" ca="1" si="208"/>
        <v>0</v>
      </c>
      <c r="AN697" s="1">
        <f t="shared" ca="1" si="208"/>
        <v>0</v>
      </c>
      <c r="AO697" s="1">
        <f t="shared" ca="1" si="208"/>
        <v>0</v>
      </c>
      <c r="AP697" s="1">
        <f t="shared" ca="1" si="208"/>
        <v>0</v>
      </c>
      <c r="AQ697" s="1">
        <f t="shared" ca="1" si="208"/>
        <v>0</v>
      </c>
      <c r="AR697" s="1">
        <f t="shared" ca="1" si="208"/>
        <v>0</v>
      </c>
      <c r="AS697" s="1">
        <f t="shared" ca="1" si="208"/>
        <v>0</v>
      </c>
      <c r="AT697" s="1">
        <f t="shared" ca="1" si="208"/>
        <v>0</v>
      </c>
      <c r="AU697" s="1">
        <f t="shared" ca="1" si="208"/>
        <v>0</v>
      </c>
      <c r="AV697" s="1">
        <f t="shared" ca="1" si="208"/>
        <v>0</v>
      </c>
      <c r="AW697" s="1">
        <f t="shared" ca="1" si="208"/>
        <v>0</v>
      </c>
      <c r="AX697" s="1">
        <f t="shared" ca="1" si="208"/>
        <v>0</v>
      </c>
      <c r="AY697" s="1">
        <f t="shared" ca="1" si="208"/>
        <v>0</v>
      </c>
      <c r="AZ697" s="1">
        <f t="shared" ca="1" si="208"/>
        <v>0</v>
      </c>
      <c r="BA697" s="1">
        <f t="shared" ca="1" si="208"/>
        <v>0</v>
      </c>
      <c r="BB697" s="1">
        <f t="shared" ca="1" si="208"/>
        <v>0</v>
      </c>
      <c r="BC697" s="1">
        <f t="shared" ca="1" si="208"/>
        <v>0</v>
      </c>
      <c r="BD697" s="1">
        <f t="shared" ca="1" si="208"/>
        <v>0</v>
      </c>
      <c r="BE697" s="1">
        <f t="shared" ca="1" si="208"/>
        <v>0</v>
      </c>
    </row>
    <row r="698" spans="1:57" ht="4.9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3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</row>
    <row r="699" spans="1:57" x14ac:dyDescent="0.3">
      <c r="B699" s="1">
        <f>ROW(Items!A237)</f>
        <v>237</v>
      </c>
      <c r="H699" s="13" t="str">
        <f ca="1">INDIRECT($B$1&amp;Items!E$2&amp;$B699)</f>
        <v>Основные средства</v>
      </c>
      <c r="I699" s="13" t="str">
        <f ca="1">IF(INDIRECT($B$1&amp;Items!F$2&amp;$B699)="",H699,INDIRECT($B$1&amp;Items!F$2&amp;$B699))</f>
        <v>Основные средства</v>
      </c>
      <c r="J699" s="1" t="str">
        <f ca="1">IF(INDIRECT($B$1&amp;Items!G$2&amp;$B699)="",IF(H699&lt;&gt;I699,"  "&amp;I699,I699),"    "&amp;INDIRECT($B$1&amp;Items!G$2&amp;$B699))</f>
        <v>Основные средства</v>
      </c>
      <c r="S699" s="1">
        <f ca="1">SUM(S700:S703)</f>
        <v>22592485.972969268</v>
      </c>
      <c r="V699" s="1">
        <f ca="1">SUM(V700:V703)</f>
        <v>0</v>
      </c>
      <c r="W699" s="1">
        <f t="shared" ref="W699:BE699" ca="1" si="209">SUM(W700:W703)</f>
        <v>54221966.335126244</v>
      </c>
      <c r="X699" s="1">
        <f t="shared" ca="1" si="209"/>
        <v>53318266.896207482</v>
      </c>
      <c r="Y699" s="1">
        <f t="shared" ca="1" si="209"/>
        <v>52414567.457288705</v>
      </c>
      <c r="Z699" s="1">
        <f t="shared" ca="1" si="209"/>
        <v>51510868.018369943</v>
      </c>
      <c r="AA699" s="1">
        <f t="shared" ca="1" si="209"/>
        <v>50607168.579451166</v>
      </c>
      <c r="AB699" s="1">
        <f t="shared" ca="1" si="209"/>
        <v>49703469.140532404</v>
      </c>
      <c r="AC699" s="1">
        <f t="shared" ca="1" si="209"/>
        <v>48799769.701613627</v>
      </c>
      <c r="AD699" s="1">
        <f t="shared" ca="1" si="209"/>
        <v>47896070.262694865</v>
      </c>
      <c r="AE699" s="1">
        <f t="shared" ca="1" si="209"/>
        <v>46992370.823776089</v>
      </c>
      <c r="AF699" s="1">
        <f t="shared" ca="1" si="209"/>
        <v>46088671.384857319</v>
      </c>
      <c r="AG699" s="1">
        <f t="shared" ca="1" si="209"/>
        <v>45184971.94593855</v>
      </c>
      <c r="AH699" s="1">
        <f t="shared" ca="1" si="209"/>
        <v>44281272.507019773</v>
      </c>
      <c r="AI699" s="1">
        <f t="shared" ca="1" si="209"/>
        <v>43377573.068101004</v>
      </c>
      <c r="AJ699" s="1">
        <f t="shared" ca="1" si="209"/>
        <v>42473873.629182234</v>
      </c>
      <c r="AK699" s="1">
        <f t="shared" ca="1" si="209"/>
        <v>41570174.190263465</v>
      </c>
      <c r="AL699" s="1">
        <f t="shared" ca="1" si="209"/>
        <v>40666474.751344696</v>
      </c>
      <c r="AM699" s="1">
        <f t="shared" ca="1" si="209"/>
        <v>39762775.312425919</v>
      </c>
      <c r="AN699" s="1">
        <f t="shared" ca="1" si="209"/>
        <v>37955376.43458838</v>
      </c>
      <c r="AO699" s="1">
        <f t="shared" ca="1" si="209"/>
        <v>37051676.995669603</v>
      </c>
      <c r="AP699" s="1">
        <f t="shared" ca="1" si="209"/>
        <v>36147977.556750834</v>
      </c>
      <c r="AQ699" s="1">
        <f t="shared" ca="1" si="209"/>
        <v>35244278.117832065</v>
      </c>
      <c r="AR699" s="1">
        <f t="shared" ca="1" si="209"/>
        <v>34340578.678913295</v>
      </c>
      <c r="AS699" s="1">
        <f t="shared" ca="1" si="209"/>
        <v>33436879.239994522</v>
      </c>
      <c r="AT699" s="1">
        <f t="shared" ca="1" si="209"/>
        <v>32533179.801075749</v>
      </c>
      <c r="AU699" s="1">
        <f t="shared" ca="1" si="209"/>
        <v>31629480.36215698</v>
      </c>
      <c r="AV699" s="1">
        <f t="shared" ca="1" si="209"/>
        <v>30725780.92323821</v>
      </c>
      <c r="AW699" s="1">
        <f t="shared" ca="1" si="209"/>
        <v>29822081.484319437</v>
      </c>
      <c r="AX699" s="1">
        <f t="shared" ca="1" si="209"/>
        <v>28918382.045400664</v>
      </c>
      <c r="AY699" s="1">
        <f t="shared" ca="1" si="209"/>
        <v>28014682.606481895</v>
      </c>
      <c r="AZ699" s="1">
        <f t="shared" ca="1" si="209"/>
        <v>27110983.167563125</v>
      </c>
      <c r="BA699" s="1">
        <f t="shared" ca="1" si="209"/>
        <v>26207283.728644352</v>
      </c>
      <c r="BB699" s="1">
        <f t="shared" ca="1" si="209"/>
        <v>25303584.289725579</v>
      </c>
      <c r="BC699" s="1">
        <f t="shared" ca="1" si="209"/>
        <v>24399884.85080681</v>
      </c>
      <c r="BD699" s="1">
        <f t="shared" ca="1" si="209"/>
        <v>23496185.411888041</v>
      </c>
      <c r="BE699" s="1">
        <f t="shared" ca="1" si="209"/>
        <v>22592485.972969268</v>
      </c>
    </row>
    <row r="700" spans="1:57" x14ac:dyDescent="0.3">
      <c r="B700" s="1">
        <f>MAX(B$698:B699)+1</f>
        <v>238</v>
      </c>
      <c r="H700" s="13" t="str">
        <f ca="1">INDIRECT($B$1&amp;Items!E$2&amp;$B700)</f>
        <v>Основные средства</v>
      </c>
      <c r="I700" s="13" t="str">
        <f ca="1">IF(INDIRECT($B$1&amp;Items!F$2&amp;$B700)="",H700,INDIRECT($B$1&amp;Items!F$2&amp;$B700))</f>
        <v>Основные средства - тип - 1</v>
      </c>
      <c r="J700" s="1" t="str">
        <f ca="1">IF(INDIRECT($B$1&amp;Items!G$2&amp;$B700)="",IF(H700&lt;&gt;I700,"  "&amp;I700,I700),"    "&amp;INDIRECT($B$1&amp;Items!G$2&amp;$B700))</f>
        <v xml:space="preserve">  Основные средства - тип - 1</v>
      </c>
      <c r="S700" s="1">
        <f ca="1">INDIRECT(ADDRESS(ROW(),SUMIFS($1:$1,$5:$5,MAX($5:$5))))</f>
        <v>8183856.776041666</v>
      </c>
      <c r="V700" s="1">
        <f t="shared" ref="V700:BE700" ca="1" si="210">V48+V138-V637</f>
        <v>0</v>
      </c>
      <c r="W700" s="1">
        <f t="shared" ca="1" si="210"/>
        <v>19641256.262499999</v>
      </c>
      <c r="X700" s="1">
        <f t="shared" ca="1" si="210"/>
        <v>19313901.991458334</v>
      </c>
      <c r="Y700" s="1">
        <f t="shared" ca="1" si="210"/>
        <v>18986547.720416669</v>
      </c>
      <c r="Z700" s="1">
        <f t="shared" ca="1" si="210"/>
        <v>18659193.449375004</v>
      </c>
      <c r="AA700" s="1">
        <f t="shared" ca="1" si="210"/>
        <v>18331839.178333338</v>
      </c>
      <c r="AB700" s="1">
        <f t="shared" ca="1" si="210"/>
        <v>18004484.907291673</v>
      </c>
      <c r="AC700" s="1">
        <f t="shared" ca="1" si="210"/>
        <v>17677130.636250008</v>
      </c>
      <c r="AD700" s="1">
        <f t="shared" ca="1" si="210"/>
        <v>17349776.365208343</v>
      </c>
      <c r="AE700" s="1">
        <f t="shared" ca="1" si="210"/>
        <v>17022422.094166677</v>
      </c>
      <c r="AF700" s="1">
        <f t="shared" ca="1" si="210"/>
        <v>16695067.82312501</v>
      </c>
      <c r="AG700" s="1">
        <f t="shared" ca="1" si="210"/>
        <v>16367713.552083343</v>
      </c>
      <c r="AH700" s="1">
        <f t="shared" ca="1" si="210"/>
        <v>16040359.281041676</v>
      </c>
      <c r="AI700" s="1">
        <f t="shared" ca="1" si="210"/>
        <v>15713005.010000009</v>
      </c>
      <c r="AJ700" s="1">
        <f t="shared" ca="1" si="210"/>
        <v>15385650.738958342</v>
      </c>
      <c r="AK700" s="1">
        <f t="shared" ca="1" si="210"/>
        <v>15058296.467916675</v>
      </c>
      <c r="AL700" s="1">
        <f t="shared" ca="1" si="210"/>
        <v>14730942.196875008</v>
      </c>
      <c r="AM700" s="1">
        <f t="shared" ca="1" si="210"/>
        <v>14403587.925833341</v>
      </c>
      <c r="AN700" s="1">
        <f t="shared" ca="1" si="210"/>
        <v>13748879.383750007</v>
      </c>
      <c r="AO700" s="1">
        <f t="shared" ca="1" si="210"/>
        <v>13421525.112708339</v>
      </c>
      <c r="AP700" s="1">
        <f t="shared" ca="1" si="210"/>
        <v>13094170.841666672</v>
      </c>
      <c r="AQ700" s="1">
        <f t="shared" ca="1" si="210"/>
        <v>12766816.570625005</v>
      </c>
      <c r="AR700" s="1">
        <f t="shared" ca="1" si="210"/>
        <v>12439462.299583338</v>
      </c>
      <c r="AS700" s="1">
        <f t="shared" ca="1" si="210"/>
        <v>12112108.028541671</v>
      </c>
      <c r="AT700" s="1">
        <f t="shared" ca="1" si="210"/>
        <v>11784753.757500004</v>
      </c>
      <c r="AU700" s="1">
        <f t="shared" ca="1" si="210"/>
        <v>11457399.486458337</v>
      </c>
      <c r="AV700" s="1">
        <f t="shared" ca="1" si="210"/>
        <v>11130045.21541667</v>
      </c>
      <c r="AW700" s="1">
        <f t="shared" ca="1" si="210"/>
        <v>10802690.944375003</v>
      </c>
      <c r="AX700" s="1">
        <f t="shared" ca="1" si="210"/>
        <v>10475336.673333336</v>
      </c>
      <c r="AY700" s="1">
        <f t="shared" ca="1" si="210"/>
        <v>10147982.402291669</v>
      </c>
      <c r="AZ700" s="1">
        <f t="shared" ca="1" si="210"/>
        <v>9820628.1312500015</v>
      </c>
      <c r="BA700" s="1">
        <f t="shared" ca="1" si="210"/>
        <v>9493273.8602083344</v>
      </c>
      <c r="BB700" s="1">
        <f t="shared" ca="1" si="210"/>
        <v>9165919.5891666673</v>
      </c>
      <c r="BC700" s="1">
        <f t="shared" ca="1" si="210"/>
        <v>8838565.3181250002</v>
      </c>
      <c r="BD700" s="1">
        <f t="shared" ca="1" si="210"/>
        <v>8511211.0470833331</v>
      </c>
      <c r="BE700" s="1">
        <f t="shared" ca="1" si="210"/>
        <v>8183856.776041666</v>
      </c>
    </row>
    <row r="701" spans="1:57" x14ac:dyDescent="0.3">
      <c r="B701" s="1">
        <f>MAX(B$698:B700)+1</f>
        <v>239</v>
      </c>
      <c r="H701" s="13" t="str">
        <f ca="1">INDIRECT($B$1&amp;Items!E$2&amp;$B701)</f>
        <v>Основные средства</v>
      </c>
      <c r="I701" s="13" t="str">
        <f ca="1">IF(INDIRECT($B$1&amp;Items!F$2&amp;$B701)="",H701,INDIRECT($B$1&amp;Items!F$2&amp;$B701))</f>
        <v>Основные средства - тип - 2</v>
      </c>
      <c r="J701" s="1" t="str">
        <f ca="1">IF(INDIRECT($B$1&amp;Items!G$2&amp;$B701)="",IF(H701&lt;&gt;I701,"  "&amp;I701,I701),"    "&amp;INDIRECT($B$1&amp;Items!G$2&amp;$B701))</f>
        <v xml:space="preserve">  Основные средства - тип - 2</v>
      </c>
      <c r="S701" s="1">
        <f t="shared" ref="S701:S702" ca="1" si="211">INDIRECT(ADDRESS(ROW(),SUMIFS($1:$1,$5:$5,MAX($5:$5))))</f>
        <v>5065411.1564967614</v>
      </c>
      <c r="V701" s="1">
        <f t="shared" ref="V701:BE701" ca="1" si="212">V49+V150-V638</f>
        <v>0</v>
      </c>
      <c r="W701" s="1">
        <f t="shared" ca="1" si="212"/>
        <v>12156986.775592251</v>
      </c>
      <c r="X701" s="1">
        <f t="shared" ca="1" si="212"/>
        <v>11954370.32933238</v>
      </c>
      <c r="Y701" s="1">
        <f t="shared" ca="1" si="212"/>
        <v>11751753.883072508</v>
      </c>
      <c r="Z701" s="1">
        <f t="shared" ca="1" si="212"/>
        <v>11549137.436812637</v>
      </c>
      <c r="AA701" s="1">
        <f t="shared" ca="1" si="212"/>
        <v>11346520.990552766</v>
      </c>
      <c r="AB701" s="1">
        <f t="shared" ca="1" si="212"/>
        <v>11143904.544292895</v>
      </c>
      <c r="AC701" s="1">
        <f t="shared" ca="1" si="212"/>
        <v>10941288.098033024</v>
      </c>
      <c r="AD701" s="1">
        <f t="shared" ca="1" si="212"/>
        <v>10738671.651773153</v>
      </c>
      <c r="AE701" s="1">
        <f t="shared" ca="1" si="212"/>
        <v>10536055.205513282</v>
      </c>
      <c r="AF701" s="1">
        <f t="shared" ca="1" si="212"/>
        <v>10333438.759253411</v>
      </c>
      <c r="AG701" s="1">
        <f t="shared" ca="1" si="212"/>
        <v>10130822.312993539</v>
      </c>
      <c r="AH701" s="1">
        <f t="shared" ca="1" si="212"/>
        <v>9928205.8667336684</v>
      </c>
      <c r="AI701" s="1">
        <f t="shared" ca="1" si="212"/>
        <v>9725589.4204737972</v>
      </c>
      <c r="AJ701" s="1">
        <f t="shared" ca="1" si="212"/>
        <v>9522972.9742139261</v>
      </c>
      <c r="AK701" s="1">
        <f t="shared" ca="1" si="212"/>
        <v>9320356.527954055</v>
      </c>
      <c r="AL701" s="1">
        <f t="shared" ca="1" si="212"/>
        <v>9117740.0816941839</v>
      </c>
      <c r="AM701" s="1">
        <f t="shared" ca="1" si="212"/>
        <v>8915123.6354343127</v>
      </c>
      <c r="AN701" s="1">
        <f t="shared" ca="1" si="212"/>
        <v>8509890.7429145705</v>
      </c>
      <c r="AO701" s="1">
        <f t="shared" ca="1" si="212"/>
        <v>8307274.2966546994</v>
      </c>
      <c r="AP701" s="1">
        <f t="shared" ca="1" si="212"/>
        <v>8104657.8503948282</v>
      </c>
      <c r="AQ701" s="1">
        <f t="shared" ca="1" si="212"/>
        <v>7902041.4041349571</v>
      </c>
      <c r="AR701" s="1">
        <f t="shared" ca="1" si="212"/>
        <v>7699424.957875086</v>
      </c>
      <c r="AS701" s="1">
        <f t="shared" ca="1" si="212"/>
        <v>7496808.5116152149</v>
      </c>
      <c r="AT701" s="1">
        <f t="shared" ca="1" si="212"/>
        <v>7294192.0653553437</v>
      </c>
      <c r="AU701" s="1">
        <f t="shared" ca="1" si="212"/>
        <v>7091575.6190954726</v>
      </c>
      <c r="AV701" s="1">
        <f t="shared" ca="1" si="212"/>
        <v>6888959.1728356015</v>
      </c>
      <c r="AW701" s="1">
        <f t="shared" ca="1" si="212"/>
        <v>6686342.7265757304</v>
      </c>
      <c r="AX701" s="1">
        <f t="shared" ca="1" si="212"/>
        <v>6483726.2803158592</v>
      </c>
      <c r="AY701" s="1">
        <f t="shared" ca="1" si="212"/>
        <v>6281109.8340559881</v>
      </c>
      <c r="AZ701" s="1">
        <f t="shared" ca="1" si="212"/>
        <v>6078493.387796117</v>
      </c>
      <c r="BA701" s="1">
        <f t="shared" ca="1" si="212"/>
        <v>5875876.9415362459</v>
      </c>
      <c r="BB701" s="1">
        <f t="shared" ca="1" si="212"/>
        <v>5673260.4952763747</v>
      </c>
      <c r="BC701" s="1">
        <f t="shared" ca="1" si="212"/>
        <v>5470644.0490165036</v>
      </c>
      <c r="BD701" s="1">
        <f t="shared" ca="1" si="212"/>
        <v>5268027.6027566325</v>
      </c>
      <c r="BE701" s="1">
        <f t="shared" ca="1" si="212"/>
        <v>5065411.1564967614</v>
      </c>
    </row>
    <row r="702" spans="1:57" x14ac:dyDescent="0.3">
      <c r="B702" s="1">
        <f>MAX(B$698:B701)+1</f>
        <v>240</v>
      </c>
      <c r="H702" s="13" t="str">
        <f ca="1">INDIRECT($B$1&amp;Items!E$2&amp;$B702)</f>
        <v>Основные средства</v>
      </c>
      <c r="I702" s="13" t="str">
        <f ca="1">IF(INDIRECT($B$1&amp;Items!F$2&amp;$B702)="",H702,INDIRECT($B$1&amp;Items!F$2&amp;$B702))</f>
        <v>Основные средства - тип - 3</v>
      </c>
      <c r="J702" s="1" t="str">
        <f ca="1">IF(INDIRECT($B$1&amp;Items!G$2&amp;$B702)="",IF(H702&lt;&gt;I702,"  "&amp;I702,I702),"    "&amp;INDIRECT($B$1&amp;Items!G$2&amp;$B702))</f>
        <v xml:space="preserve">  Основные средства - тип - 3</v>
      </c>
      <c r="S702" s="1">
        <f t="shared" ca="1" si="211"/>
        <v>9343218.0404308401</v>
      </c>
      <c r="V702" s="1">
        <f t="shared" ref="V702:BE702" ca="1" si="213">V50+V161-V639</f>
        <v>0</v>
      </c>
      <c r="W702" s="1">
        <f t="shared" ca="1" si="213"/>
        <v>22423723.297033995</v>
      </c>
      <c r="X702" s="1">
        <f t="shared" ca="1" si="213"/>
        <v>22049994.575416762</v>
      </c>
      <c r="Y702" s="1">
        <f t="shared" ca="1" si="213"/>
        <v>21676265.853799529</v>
      </c>
      <c r="Z702" s="1">
        <f t="shared" ca="1" si="213"/>
        <v>21302537.132182296</v>
      </c>
      <c r="AA702" s="1">
        <f t="shared" ca="1" si="213"/>
        <v>20928808.410565063</v>
      </c>
      <c r="AB702" s="1">
        <f t="shared" ca="1" si="213"/>
        <v>20555079.68894783</v>
      </c>
      <c r="AC702" s="1">
        <f t="shared" ca="1" si="213"/>
        <v>20181350.967330597</v>
      </c>
      <c r="AD702" s="1">
        <f t="shared" ca="1" si="213"/>
        <v>19807622.245713364</v>
      </c>
      <c r="AE702" s="1">
        <f t="shared" ca="1" si="213"/>
        <v>19433893.524096131</v>
      </c>
      <c r="AF702" s="1">
        <f t="shared" ca="1" si="213"/>
        <v>19060164.802478898</v>
      </c>
      <c r="AG702" s="1">
        <f t="shared" ca="1" si="213"/>
        <v>18686436.080861665</v>
      </c>
      <c r="AH702" s="1">
        <f t="shared" ca="1" si="213"/>
        <v>18312707.359244432</v>
      </c>
      <c r="AI702" s="1">
        <f t="shared" ca="1" si="213"/>
        <v>17938978.637627199</v>
      </c>
      <c r="AJ702" s="1">
        <f t="shared" ca="1" si="213"/>
        <v>17565249.916009966</v>
      </c>
      <c r="AK702" s="1">
        <f t="shared" ca="1" si="213"/>
        <v>17191521.194392733</v>
      </c>
      <c r="AL702" s="1">
        <f t="shared" ca="1" si="213"/>
        <v>16817792.4727755</v>
      </c>
      <c r="AM702" s="1">
        <f t="shared" ca="1" si="213"/>
        <v>16444063.751158267</v>
      </c>
      <c r="AN702" s="1">
        <f t="shared" ca="1" si="213"/>
        <v>15696606.307923801</v>
      </c>
      <c r="AO702" s="1">
        <f t="shared" ca="1" si="213"/>
        <v>15322877.586306568</v>
      </c>
      <c r="AP702" s="1">
        <f t="shared" ca="1" si="213"/>
        <v>14949148.864689335</v>
      </c>
      <c r="AQ702" s="1">
        <f t="shared" ca="1" si="213"/>
        <v>14575420.143072102</v>
      </c>
      <c r="AR702" s="1">
        <f t="shared" ca="1" si="213"/>
        <v>14201691.421454869</v>
      </c>
      <c r="AS702" s="1">
        <f t="shared" ca="1" si="213"/>
        <v>13827962.699837636</v>
      </c>
      <c r="AT702" s="1">
        <f t="shared" ca="1" si="213"/>
        <v>13454233.978220403</v>
      </c>
      <c r="AU702" s="1">
        <f t="shared" ca="1" si="213"/>
        <v>13080505.25660317</v>
      </c>
      <c r="AV702" s="1">
        <f t="shared" ca="1" si="213"/>
        <v>12706776.534985937</v>
      </c>
      <c r="AW702" s="1">
        <f t="shared" ca="1" si="213"/>
        <v>12333047.813368704</v>
      </c>
      <c r="AX702" s="1">
        <f t="shared" ca="1" si="213"/>
        <v>11959319.091751471</v>
      </c>
      <c r="AY702" s="1">
        <f t="shared" ca="1" si="213"/>
        <v>11585590.370134238</v>
      </c>
      <c r="AZ702" s="1">
        <f t="shared" ca="1" si="213"/>
        <v>11211861.648517005</v>
      </c>
      <c r="BA702" s="1">
        <f t="shared" ca="1" si="213"/>
        <v>10838132.926899772</v>
      </c>
      <c r="BB702" s="1">
        <f t="shared" ca="1" si="213"/>
        <v>10464404.205282539</v>
      </c>
      <c r="BC702" s="1">
        <f t="shared" ca="1" si="213"/>
        <v>10090675.483665306</v>
      </c>
      <c r="BD702" s="1">
        <f t="shared" ca="1" si="213"/>
        <v>9716946.7620480731</v>
      </c>
      <c r="BE702" s="1">
        <f t="shared" ca="1" si="213"/>
        <v>9343218.0404308401</v>
      </c>
    </row>
    <row r="703" spans="1:57" ht="4.9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36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</row>
    <row r="705" spans="2:57" x14ac:dyDescent="0.3">
      <c r="H705" s="6" t="str">
        <f>RepP!$H$53</f>
        <v>ПАССИВЫ</v>
      </c>
      <c r="I705" s="6"/>
      <c r="J705" s="6"/>
      <c r="S705" s="1">
        <f ca="1">S707+S712</f>
        <v>108208454.07259235</v>
      </c>
      <c r="V705" s="1">
        <f ca="1">V707+V712+V728+V734</f>
        <v>125485567.86737774</v>
      </c>
      <c r="W705" s="1">
        <f t="shared" ref="W705:BE705" ca="1" si="214">W707+W712+W728+W734</f>
        <v>96305845.600515082</v>
      </c>
      <c r="X705" s="1">
        <f t="shared" ca="1" si="214"/>
        <v>91132791.096737802</v>
      </c>
      <c r="Y705" s="1">
        <f t="shared" ca="1" si="214"/>
        <v>86558879.435655981</v>
      </c>
      <c r="Z705" s="1">
        <f t="shared" ca="1" si="214"/>
        <v>94181944.268182904</v>
      </c>
      <c r="AA705" s="1">
        <f t="shared" ca="1" si="214"/>
        <v>120566161.83038712</v>
      </c>
      <c r="AB705" s="1">
        <f t="shared" ca="1" si="214"/>
        <v>122954512.75534432</v>
      </c>
      <c r="AC705" s="1">
        <f t="shared" ca="1" si="214"/>
        <v>135807702.47011361</v>
      </c>
      <c r="AD705" s="1">
        <f t="shared" ca="1" si="214"/>
        <v>144021131.8078675</v>
      </c>
      <c r="AE705" s="1">
        <f t="shared" ca="1" si="214"/>
        <v>140329172.25673246</v>
      </c>
      <c r="AF705" s="1">
        <f t="shared" ca="1" si="214"/>
        <v>138662972.81781369</v>
      </c>
      <c r="AG705" s="1">
        <f t="shared" ca="1" si="214"/>
        <v>137350940.04556161</v>
      </c>
      <c r="AH705" s="1">
        <f t="shared" ca="1" si="214"/>
        <v>136038907.2733095</v>
      </c>
      <c r="AI705" s="1">
        <f t="shared" ca="1" si="214"/>
        <v>134435207.83439073</v>
      </c>
      <c r="AJ705" s="1">
        <f t="shared" ca="1" si="214"/>
        <v>133123175.06213863</v>
      </c>
      <c r="AK705" s="1">
        <f t="shared" ca="1" si="214"/>
        <v>131811142.28988653</v>
      </c>
      <c r="AL705" s="1">
        <f t="shared" ca="1" si="214"/>
        <v>130269942.85096775</v>
      </c>
      <c r="AM705" s="1">
        <f t="shared" ca="1" si="214"/>
        <v>128957910.07871564</v>
      </c>
      <c r="AN705" s="1">
        <f t="shared" ca="1" si="214"/>
        <v>126742177.86754477</v>
      </c>
      <c r="AO705" s="1">
        <f t="shared" ca="1" si="214"/>
        <v>125263478.428626</v>
      </c>
      <c r="AP705" s="1">
        <f t="shared" ca="1" si="214"/>
        <v>123951445.65637389</v>
      </c>
      <c r="AQ705" s="1">
        <f t="shared" ca="1" si="214"/>
        <v>122639412.88412179</v>
      </c>
      <c r="AR705" s="1">
        <f t="shared" ca="1" si="214"/>
        <v>121223213.44520302</v>
      </c>
      <c r="AS705" s="1">
        <f t="shared" ca="1" si="214"/>
        <v>119911180.67295092</v>
      </c>
      <c r="AT705" s="1">
        <f t="shared" ca="1" si="214"/>
        <v>118599147.90069881</v>
      </c>
      <c r="AU705" s="1">
        <f t="shared" ca="1" si="214"/>
        <v>117245448.46178004</v>
      </c>
      <c r="AV705" s="1">
        <f t="shared" ca="1" si="214"/>
        <v>116341749.02286127</v>
      </c>
      <c r="AW705" s="1">
        <f t="shared" ca="1" si="214"/>
        <v>115438049.5839425</v>
      </c>
      <c r="AX705" s="1">
        <f t="shared" ca="1" si="214"/>
        <v>114534350.14502373</v>
      </c>
      <c r="AY705" s="1">
        <f t="shared" ca="1" si="214"/>
        <v>113630650.70610496</v>
      </c>
      <c r="AZ705" s="1">
        <f t="shared" ca="1" si="214"/>
        <v>112726951.26718619</v>
      </c>
      <c r="BA705" s="1">
        <f t="shared" ca="1" si="214"/>
        <v>111823251.82826743</v>
      </c>
      <c r="BB705" s="1">
        <f t="shared" ca="1" si="214"/>
        <v>110919552.38934866</v>
      </c>
      <c r="BC705" s="1">
        <f t="shared" ca="1" si="214"/>
        <v>110015852.95042989</v>
      </c>
      <c r="BD705" s="1">
        <f t="shared" ca="1" si="214"/>
        <v>109112153.51151112</v>
      </c>
      <c r="BE705" s="1">
        <f t="shared" ca="1" si="214"/>
        <v>108208454.07259235</v>
      </c>
    </row>
    <row r="707" spans="2:57" x14ac:dyDescent="0.3">
      <c r="B707" s="1">
        <f>ROW(Items!$A$111)</f>
        <v>111</v>
      </c>
      <c r="H707" s="13" t="str">
        <f ca="1">INDIRECT($B$1&amp;Items!E$2&amp;$B707)</f>
        <v>Собственный капитал</v>
      </c>
      <c r="I707" s="13" t="str">
        <f ca="1">IF(INDIRECT($B$1&amp;Items!F$2&amp;$B707)="",H707,INDIRECT($B$1&amp;Items!F$2&amp;$B707))</f>
        <v>Собственный капитал</v>
      </c>
      <c r="J707" s="1" t="str">
        <f ca="1">IF(INDIRECT($B$1&amp;Items!G$2&amp;$B707)="",IF(H707&lt;&gt;I707,"  "&amp;I707,I707),"    "&amp;INDIRECT($B$1&amp;Items!G$2&amp;$B707))</f>
        <v>Собственный капитал</v>
      </c>
      <c r="S707" s="1">
        <f ca="1">SUM(S708:S711)</f>
        <v>108208454.07259235</v>
      </c>
      <c r="V707" s="1">
        <f ca="1">SUM(V708:V711)</f>
        <v>77404564.460360929</v>
      </c>
      <c r="W707" s="1">
        <f t="shared" ref="W707:BE707" ca="1" si="215">SUM(W708:W711)</f>
        <v>75810892.343356788</v>
      </c>
      <c r="X707" s="1">
        <f t="shared" ca="1" si="215"/>
        <v>73030521.932064086</v>
      </c>
      <c r="Y707" s="1">
        <f t="shared" ca="1" si="215"/>
        <v>70440977.501796931</v>
      </c>
      <c r="Z707" s="1">
        <f t="shared" ca="1" si="215"/>
        <v>79764360.170800269</v>
      </c>
      <c r="AA707" s="1">
        <f t="shared" ca="1" si="215"/>
        <v>101144725.36649576</v>
      </c>
      <c r="AB707" s="1">
        <f t="shared" ca="1" si="215"/>
        <v>111335013.02014349</v>
      </c>
      <c r="AC707" s="1">
        <f t="shared" ca="1" si="215"/>
        <v>124913164.58011959</v>
      </c>
      <c r="AD707" s="1">
        <f t="shared" ca="1" si="215"/>
        <v>134432871.69565123</v>
      </c>
      <c r="AE707" s="1">
        <f t="shared" ca="1" si="215"/>
        <v>133419450.03451025</v>
      </c>
      <c r="AF707" s="1">
        <f t="shared" ca="1" si="215"/>
        <v>132412972.81781371</v>
      </c>
      <c r="AG707" s="1">
        <f t="shared" ca="1" si="215"/>
        <v>131413440.04556161</v>
      </c>
      <c r="AH707" s="1">
        <f t="shared" ca="1" si="215"/>
        <v>130420851.71775395</v>
      </c>
      <c r="AI707" s="1">
        <f t="shared" ca="1" si="215"/>
        <v>129435207.83439073</v>
      </c>
      <c r="AJ707" s="1">
        <f t="shared" ca="1" si="215"/>
        <v>128456508.39547196</v>
      </c>
      <c r="AK707" s="1">
        <f t="shared" ca="1" si="215"/>
        <v>127484753.40099764</v>
      </c>
      <c r="AL707" s="1">
        <f t="shared" ca="1" si="215"/>
        <v>126519942.85096775</v>
      </c>
      <c r="AM707" s="1">
        <f t="shared" ca="1" si="215"/>
        <v>125562076.74538231</v>
      </c>
      <c r="AN707" s="1">
        <f t="shared" ca="1" si="215"/>
        <v>123707455.64532255</v>
      </c>
      <c r="AO707" s="1">
        <f t="shared" ca="1" si="215"/>
        <v>122763478.428626</v>
      </c>
      <c r="AP707" s="1">
        <f t="shared" ca="1" si="215"/>
        <v>121826445.65637389</v>
      </c>
      <c r="AQ707" s="1">
        <f t="shared" ca="1" si="215"/>
        <v>120896357.32856624</v>
      </c>
      <c r="AR707" s="1">
        <f t="shared" ca="1" si="215"/>
        <v>119973213.44520302</v>
      </c>
      <c r="AS707" s="1">
        <f t="shared" ca="1" si="215"/>
        <v>119057014.00628425</v>
      </c>
      <c r="AT707" s="1">
        <f t="shared" ca="1" si="215"/>
        <v>118147759.01180992</v>
      </c>
      <c r="AU707" s="1">
        <f t="shared" ca="1" si="215"/>
        <v>117245448.46178004</v>
      </c>
      <c r="AV707" s="1">
        <f t="shared" ca="1" si="215"/>
        <v>116341749.02286127</v>
      </c>
      <c r="AW707" s="1">
        <f t="shared" ca="1" si="215"/>
        <v>115438049.5839425</v>
      </c>
      <c r="AX707" s="1">
        <f t="shared" ca="1" si="215"/>
        <v>114534350.14502373</v>
      </c>
      <c r="AY707" s="1">
        <f t="shared" ca="1" si="215"/>
        <v>113630650.70610496</v>
      </c>
      <c r="AZ707" s="1">
        <f t="shared" ca="1" si="215"/>
        <v>112726951.26718619</v>
      </c>
      <c r="BA707" s="1">
        <f t="shared" ca="1" si="215"/>
        <v>111823251.82826743</v>
      </c>
      <c r="BB707" s="1">
        <f t="shared" ca="1" si="215"/>
        <v>110919552.38934866</v>
      </c>
      <c r="BC707" s="1">
        <f t="shared" ca="1" si="215"/>
        <v>110015852.95042989</v>
      </c>
      <c r="BD707" s="1">
        <f t="shared" ca="1" si="215"/>
        <v>109112153.51151112</v>
      </c>
      <c r="BE707" s="1">
        <f t="shared" ca="1" si="215"/>
        <v>108208454.07259235</v>
      </c>
    </row>
    <row r="708" spans="2:57" x14ac:dyDescent="0.3">
      <c r="B708" s="1">
        <f>MAX(B707:B$707)+1</f>
        <v>112</v>
      </c>
      <c r="H708" s="13" t="str">
        <f ca="1">INDIRECT($B$1&amp;Items!E$2&amp;$B708)</f>
        <v>Собственный капитал</v>
      </c>
      <c r="I708" s="13" t="str">
        <f ca="1">IF(INDIRECT($B$1&amp;Items!F$2&amp;$B708)="",H708,INDIRECT($B$1&amp;Items!F$2&amp;$B708))</f>
        <v>УК</v>
      </c>
      <c r="J708" s="1" t="str">
        <f ca="1">IF(INDIRECT($B$1&amp;Items!G$2&amp;$B708)="",IF(H708&lt;&gt;I708,"  "&amp;I708,I708),"    "&amp;INDIRECT($B$1&amp;Items!G$2&amp;$B708))</f>
        <v xml:space="preserve">  УК</v>
      </c>
      <c r="S708" s="1">
        <f t="shared" ref="S708:S710" ca="1" si="216">INDIRECT(ADDRESS(ROW(),SUMIFS($1:$1,$5:$5,MAX($5:$5))))</f>
        <v>40000000</v>
      </c>
      <c r="V708" s="1">
        <f t="shared" ref="V708:BE708" ca="1" si="217">V56+V90</f>
        <v>40000000</v>
      </c>
      <c r="W708" s="1">
        <f t="shared" ca="1" si="217"/>
        <v>40000000</v>
      </c>
      <c r="X708" s="1">
        <f t="shared" ca="1" si="217"/>
        <v>40000000</v>
      </c>
      <c r="Y708" s="1">
        <f t="shared" ca="1" si="217"/>
        <v>40000000</v>
      </c>
      <c r="Z708" s="1">
        <f t="shared" ca="1" si="217"/>
        <v>40000000</v>
      </c>
      <c r="AA708" s="1">
        <f t="shared" ca="1" si="217"/>
        <v>40000000</v>
      </c>
      <c r="AB708" s="1">
        <f t="shared" ca="1" si="217"/>
        <v>40000000</v>
      </c>
      <c r="AC708" s="1">
        <f t="shared" ca="1" si="217"/>
        <v>40000000</v>
      </c>
      <c r="AD708" s="1">
        <f t="shared" ca="1" si="217"/>
        <v>40000000</v>
      </c>
      <c r="AE708" s="1">
        <f t="shared" ca="1" si="217"/>
        <v>40000000</v>
      </c>
      <c r="AF708" s="1">
        <f t="shared" ca="1" si="217"/>
        <v>40000000</v>
      </c>
      <c r="AG708" s="1">
        <f t="shared" ca="1" si="217"/>
        <v>40000000</v>
      </c>
      <c r="AH708" s="1">
        <f t="shared" ca="1" si="217"/>
        <v>40000000</v>
      </c>
      <c r="AI708" s="1">
        <f t="shared" ca="1" si="217"/>
        <v>40000000</v>
      </c>
      <c r="AJ708" s="1">
        <f t="shared" ca="1" si="217"/>
        <v>40000000</v>
      </c>
      <c r="AK708" s="1">
        <f t="shared" ca="1" si="217"/>
        <v>40000000</v>
      </c>
      <c r="AL708" s="1">
        <f t="shared" ca="1" si="217"/>
        <v>40000000</v>
      </c>
      <c r="AM708" s="1">
        <f t="shared" ca="1" si="217"/>
        <v>40000000</v>
      </c>
      <c r="AN708" s="1">
        <f t="shared" ca="1" si="217"/>
        <v>40000000</v>
      </c>
      <c r="AO708" s="1">
        <f t="shared" ca="1" si="217"/>
        <v>40000000</v>
      </c>
      <c r="AP708" s="1">
        <f t="shared" ca="1" si="217"/>
        <v>40000000</v>
      </c>
      <c r="AQ708" s="1">
        <f t="shared" ca="1" si="217"/>
        <v>40000000</v>
      </c>
      <c r="AR708" s="1">
        <f t="shared" ca="1" si="217"/>
        <v>40000000</v>
      </c>
      <c r="AS708" s="1">
        <f t="shared" ca="1" si="217"/>
        <v>40000000</v>
      </c>
      <c r="AT708" s="1">
        <f t="shared" ca="1" si="217"/>
        <v>40000000</v>
      </c>
      <c r="AU708" s="1">
        <f t="shared" ca="1" si="217"/>
        <v>40000000</v>
      </c>
      <c r="AV708" s="1">
        <f t="shared" ca="1" si="217"/>
        <v>40000000</v>
      </c>
      <c r="AW708" s="1">
        <f t="shared" ca="1" si="217"/>
        <v>40000000</v>
      </c>
      <c r="AX708" s="1">
        <f t="shared" ca="1" si="217"/>
        <v>40000000</v>
      </c>
      <c r="AY708" s="1">
        <f t="shared" ca="1" si="217"/>
        <v>40000000</v>
      </c>
      <c r="AZ708" s="1">
        <f t="shared" ca="1" si="217"/>
        <v>40000000</v>
      </c>
      <c r="BA708" s="1">
        <f t="shared" ca="1" si="217"/>
        <v>40000000</v>
      </c>
      <c r="BB708" s="1">
        <f t="shared" ca="1" si="217"/>
        <v>40000000</v>
      </c>
      <c r="BC708" s="1">
        <f t="shared" ca="1" si="217"/>
        <v>40000000</v>
      </c>
      <c r="BD708" s="1">
        <f t="shared" ca="1" si="217"/>
        <v>40000000</v>
      </c>
      <c r="BE708" s="1">
        <f t="shared" ca="1" si="217"/>
        <v>40000000</v>
      </c>
    </row>
    <row r="709" spans="2:57" x14ac:dyDescent="0.3">
      <c r="B709" s="1">
        <f>MAX(B$707:B708)+1</f>
        <v>113</v>
      </c>
      <c r="H709" s="13" t="str">
        <f ca="1">INDIRECT($B$1&amp;Items!E$2&amp;$B709)</f>
        <v>Собственный капитал</v>
      </c>
      <c r="I709" s="13" t="str">
        <f ca="1">IF(INDIRECT($B$1&amp;Items!F$2&amp;$B709)="",H709,INDIRECT($B$1&amp;Items!F$2&amp;$B709))</f>
        <v>Доля Инвестора</v>
      </c>
      <c r="J709" s="1" t="str">
        <f ca="1">IF(INDIRECT($B$1&amp;Items!G$2&amp;$B709)="",IF(H709&lt;&gt;I709,"  "&amp;I709,I709),"    "&amp;INDIRECT($B$1&amp;Items!G$2&amp;$B709))</f>
        <v xml:space="preserve">  Доля Инвестора</v>
      </c>
      <c r="S709" s="1">
        <f t="shared" ca="1" si="216"/>
        <v>38302124.194320954</v>
      </c>
      <c r="V709" s="1">
        <f t="shared" ref="V709:BE709" ca="1" si="218">V57+V451</f>
        <v>38302124.194320954</v>
      </c>
      <c r="W709" s="1">
        <f t="shared" ca="1" si="218"/>
        <v>38302124.194320954</v>
      </c>
      <c r="X709" s="1">
        <f t="shared" ca="1" si="218"/>
        <v>38302124.194320954</v>
      </c>
      <c r="Y709" s="1">
        <f t="shared" ca="1" si="218"/>
        <v>38302124.194320954</v>
      </c>
      <c r="Z709" s="1">
        <f t="shared" ca="1" si="218"/>
        <v>38302124.194320954</v>
      </c>
      <c r="AA709" s="1">
        <f t="shared" ca="1" si="218"/>
        <v>38302124.194320954</v>
      </c>
      <c r="AB709" s="1">
        <f t="shared" ca="1" si="218"/>
        <v>38302124.194320954</v>
      </c>
      <c r="AC709" s="1">
        <f t="shared" ca="1" si="218"/>
        <v>38302124.194320954</v>
      </c>
      <c r="AD709" s="1">
        <f t="shared" ca="1" si="218"/>
        <v>38302124.194320954</v>
      </c>
      <c r="AE709" s="1">
        <f t="shared" ca="1" si="218"/>
        <v>38302124.194320954</v>
      </c>
      <c r="AF709" s="1">
        <f t="shared" ca="1" si="218"/>
        <v>38302124.194320954</v>
      </c>
      <c r="AG709" s="1">
        <f t="shared" ca="1" si="218"/>
        <v>38302124.194320954</v>
      </c>
      <c r="AH709" s="1">
        <f t="shared" ca="1" si="218"/>
        <v>38302124.194320954</v>
      </c>
      <c r="AI709" s="1">
        <f t="shared" ca="1" si="218"/>
        <v>38302124.194320954</v>
      </c>
      <c r="AJ709" s="1">
        <f t="shared" ca="1" si="218"/>
        <v>38302124.194320954</v>
      </c>
      <c r="AK709" s="1">
        <f t="shared" ca="1" si="218"/>
        <v>38302124.194320954</v>
      </c>
      <c r="AL709" s="1">
        <f t="shared" ca="1" si="218"/>
        <v>38302124.194320954</v>
      </c>
      <c r="AM709" s="1">
        <f t="shared" ca="1" si="218"/>
        <v>38302124.194320954</v>
      </c>
      <c r="AN709" s="1">
        <f t="shared" ca="1" si="218"/>
        <v>38302124.194320954</v>
      </c>
      <c r="AO709" s="1">
        <f t="shared" ca="1" si="218"/>
        <v>38302124.194320954</v>
      </c>
      <c r="AP709" s="1">
        <f t="shared" ca="1" si="218"/>
        <v>38302124.194320954</v>
      </c>
      <c r="AQ709" s="1">
        <f t="shared" ca="1" si="218"/>
        <v>38302124.194320954</v>
      </c>
      <c r="AR709" s="1">
        <f t="shared" ca="1" si="218"/>
        <v>38302124.194320954</v>
      </c>
      <c r="AS709" s="1">
        <f t="shared" ca="1" si="218"/>
        <v>38302124.194320954</v>
      </c>
      <c r="AT709" s="1">
        <f t="shared" ca="1" si="218"/>
        <v>38302124.194320954</v>
      </c>
      <c r="AU709" s="1">
        <f t="shared" ca="1" si="218"/>
        <v>38302124.194320954</v>
      </c>
      <c r="AV709" s="1">
        <f t="shared" ca="1" si="218"/>
        <v>38302124.194320954</v>
      </c>
      <c r="AW709" s="1">
        <f t="shared" ca="1" si="218"/>
        <v>38302124.194320954</v>
      </c>
      <c r="AX709" s="1">
        <f t="shared" ca="1" si="218"/>
        <v>38302124.194320954</v>
      </c>
      <c r="AY709" s="1">
        <f t="shared" ca="1" si="218"/>
        <v>38302124.194320954</v>
      </c>
      <c r="AZ709" s="1">
        <f t="shared" ca="1" si="218"/>
        <v>38302124.194320954</v>
      </c>
      <c r="BA709" s="1">
        <f t="shared" ca="1" si="218"/>
        <v>38302124.194320954</v>
      </c>
      <c r="BB709" s="1">
        <f t="shared" ca="1" si="218"/>
        <v>38302124.194320954</v>
      </c>
      <c r="BC709" s="1">
        <f t="shared" ca="1" si="218"/>
        <v>38302124.194320954</v>
      </c>
      <c r="BD709" s="1">
        <f t="shared" ca="1" si="218"/>
        <v>38302124.194320954</v>
      </c>
      <c r="BE709" s="1">
        <f t="shared" ca="1" si="218"/>
        <v>38302124.194320954</v>
      </c>
    </row>
    <row r="710" spans="2:57" x14ac:dyDescent="0.3">
      <c r="B710" s="1">
        <f>MAX(B$707:B709)+1</f>
        <v>114</v>
      </c>
      <c r="H710" s="13" t="str">
        <f ca="1">INDIRECT($B$1&amp;Items!E$2&amp;$B710)</f>
        <v>Собственный капитал</v>
      </c>
      <c r="I710" s="13" t="str">
        <f ca="1">IF(INDIRECT($B$1&amp;Items!F$2&amp;$B710)="",H710,INDIRECT($B$1&amp;Items!F$2&amp;$B710))</f>
        <v>Нераспределенная прибыль</v>
      </c>
      <c r="J710" s="1" t="str">
        <f ca="1">IF(INDIRECT($B$1&amp;Items!G$2&amp;$B710)="",IF(H710&lt;&gt;I710,"  "&amp;I710,I710),"    "&amp;INDIRECT($B$1&amp;Items!G$2&amp;$B710))</f>
        <v xml:space="preserve">  Нераспределенная прибыль</v>
      </c>
      <c r="S710" s="1">
        <f t="shared" ca="1" si="216"/>
        <v>29906329.878271401</v>
      </c>
      <c r="V710" s="1">
        <f ca="1">V58+V660</f>
        <v>-897559.73396002001</v>
      </c>
      <c r="W710" s="1">
        <f t="shared" ref="W710:BE710" ca="1" si="219">W58+W660</f>
        <v>-2491231.8509641644</v>
      </c>
      <c r="X710" s="1">
        <f t="shared" ca="1" si="219"/>
        <v>-5271602.2622568682</v>
      </c>
      <c r="Y710" s="1">
        <f t="shared" ca="1" si="219"/>
        <v>-7861146.6925240178</v>
      </c>
      <c r="Z710" s="1">
        <f t="shared" ca="1" si="219"/>
        <v>1462235.9764793161</v>
      </c>
      <c r="AA710" s="1">
        <f t="shared" ca="1" si="219"/>
        <v>22842601.172174811</v>
      </c>
      <c r="AB710" s="1">
        <f t="shared" ca="1" si="219"/>
        <v>33032888.825822551</v>
      </c>
      <c r="AC710" s="1">
        <f t="shared" ca="1" si="219"/>
        <v>46611040.385798648</v>
      </c>
      <c r="AD710" s="1">
        <f t="shared" ca="1" si="219"/>
        <v>56130747.501330301</v>
      </c>
      <c r="AE710" s="1">
        <f t="shared" ca="1" si="219"/>
        <v>55117325.840189308</v>
      </c>
      <c r="AF710" s="1">
        <f t="shared" ca="1" si="219"/>
        <v>54110848.623492762</v>
      </c>
      <c r="AG710" s="1">
        <f t="shared" ca="1" si="219"/>
        <v>53111315.851240657</v>
      </c>
      <c r="AH710" s="1">
        <f t="shared" ca="1" si="219"/>
        <v>52118727.523433</v>
      </c>
      <c r="AI710" s="1">
        <f t="shared" ca="1" si="219"/>
        <v>51133083.640069783</v>
      </c>
      <c r="AJ710" s="1">
        <f t="shared" ca="1" si="219"/>
        <v>50154384.201151013</v>
      </c>
      <c r="AK710" s="1">
        <f t="shared" ca="1" si="219"/>
        <v>49182629.206676684</v>
      </c>
      <c r="AL710" s="1">
        <f t="shared" ca="1" si="219"/>
        <v>48217818.656646803</v>
      </c>
      <c r="AM710" s="1">
        <f t="shared" ca="1" si="219"/>
        <v>47259952.551061362</v>
      </c>
      <c r="AN710" s="1">
        <f t="shared" ca="1" si="219"/>
        <v>45405331.451001599</v>
      </c>
      <c r="AO710" s="1">
        <f t="shared" ca="1" si="219"/>
        <v>44461354.234305054</v>
      </c>
      <c r="AP710" s="1">
        <f t="shared" ca="1" si="219"/>
        <v>43524321.462052949</v>
      </c>
      <c r="AQ710" s="1">
        <f t="shared" ca="1" si="219"/>
        <v>42594233.134245291</v>
      </c>
      <c r="AR710" s="1">
        <f t="shared" ca="1" si="219"/>
        <v>41671089.250882074</v>
      </c>
      <c r="AS710" s="1">
        <f t="shared" ca="1" si="219"/>
        <v>40754889.811963305</v>
      </c>
      <c r="AT710" s="1">
        <f t="shared" ca="1" si="219"/>
        <v>39845634.817488976</v>
      </c>
      <c r="AU710" s="1">
        <f t="shared" ca="1" si="219"/>
        <v>38943324.267459095</v>
      </c>
      <c r="AV710" s="1">
        <f t="shared" ca="1" si="219"/>
        <v>38039624.828540325</v>
      </c>
      <c r="AW710" s="1">
        <f t="shared" ca="1" si="219"/>
        <v>37135925.389621556</v>
      </c>
      <c r="AX710" s="1">
        <f t="shared" ca="1" si="219"/>
        <v>36232225.950702786</v>
      </c>
      <c r="AY710" s="1">
        <f t="shared" ca="1" si="219"/>
        <v>35328526.511784017</v>
      </c>
      <c r="AZ710" s="1">
        <f t="shared" ca="1" si="219"/>
        <v>34424827.072865248</v>
      </c>
      <c r="BA710" s="1">
        <f t="shared" ca="1" si="219"/>
        <v>33521127.633946478</v>
      </c>
      <c r="BB710" s="1">
        <f t="shared" ca="1" si="219"/>
        <v>32617428.195027709</v>
      </c>
      <c r="BC710" s="1">
        <f t="shared" ca="1" si="219"/>
        <v>31713728.75610894</v>
      </c>
      <c r="BD710" s="1">
        <f t="shared" ca="1" si="219"/>
        <v>30810029.31719017</v>
      </c>
      <c r="BE710" s="1">
        <f t="shared" ca="1" si="219"/>
        <v>29906329.878271401</v>
      </c>
    </row>
    <row r="712" spans="2:57" x14ac:dyDescent="0.3">
      <c r="B712" s="1">
        <f>ROW(Items!$A$91)</f>
        <v>91</v>
      </c>
      <c r="H712" s="13" t="str">
        <f ca="1">INDIRECT($B$1&amp;Items!E$2&amp;$B712)</f>
        <v>Кредиторская задолженность</v>
      </c>
      <c r="I712" s="13" t="str">
        <f ca="1">IF(INDIRECT($B$1&amp;Items!F$2&amp;$B712)="",H712,INDIRECT($B$1&amp;Items!F$2&amp;$B712))</f>
        <v>Кредиторская задолженность</v>
      </c>
      <c r="J712" s="1" t="str">
        <f ca="1">IF(INDIRECT($B$1&amp;Items!G$2&amp;$B712)="",IF(H712&lt;&gt;I712,"  "&amp;I712,I712),"    "&amp;INDIRECT($B$1&amp;Items!G$2&amp;$B712))</f>
        <v>Кредиторская задолженность</v>
      </c>
      <c r="S712" s="1">
        <f ca="1">SUM(S713:S726)</f>
        <v>-1.280568540096283E-9</v>
      </c>
      <c r="V712" s="1">
        <f t="shared" ref="V712" ca="1" si="220">SUM(V713:V726)</f>
        <v>48081003.407016814</v>
      </c>
      <c r="W712" s="1">
        <f t="shared" ref="W712" ca="1" si="221">SUM(W713:W726)</f>
        <v>20494953.257158298</v>
      </c>
      <c r="X712" s="1">
        <f t="shared" ref="X712" ca="1" si="222">SUM(X713:X726)</f>
        <v>8352269.1646737102</v>
      </c>
      <c r="Y712" s="1">
        <f t="shared" ref="Y712" ca="1" si="223">SUM(Y713:Y726)</f>
        <v>6624846.3783034906</v>
      </c>
      <c r="Z712" s="1">
        <f t="shared" ref="Z712" ca="1" si="224">SUM(Z713:Z726)</f>
        <v>5302025.1032628193</v>
      </c>
      <c r="AA712" s="1">
        <f t="shared" ref="AA712" ca="1" si="225">SUM(AA713:AA726)</f>
        <v>5597178.4983007992</v>
      </c>
      <c r="AB712" s="1">
        <f t="shared" ref="AB712" ca="1" si="226">SUM(AB713:AB726)</f>
        <v>870538.93289999862</v>
      </c>
      <c r="AC712" s="1">
        <f t="shared" ref="AC712" ca="1" si="227">SUM(AC713:AC726)</f>
        <v>-1.280568540096283E-9</v>
      </c>
      <c r="AD712" s="1">
        <f t="shared" ref="AD712" ca="1" si="228">SUM(AD713:AD726)</f>
        <v>-1.280568540096283E-9</v>
      </c>
      <c r="AE712" s="1">
        <f t="shared" ref="AE712" ca="1" si="229">SUM(AE713:AE726)</f>
        <v>-1.280568540096283E-9</v>
      </c>
      <c r="AF712" s="1">
        <f t="shared" ref="AF712" ca="1" si="230">SUM(AF713:AF726)</f>
        <v>-1.280568540096283E-9</v>
      </c>
      <c r="AG712" s="1">
        <f t="shared" ref="AG712" ca="1" si="231">SUM(AG713:AG726)</f>
        <v>-1.280568540096283E-9</v>
      </c>
      <c r="AH712" s="1">
        <f t="shared" ref="AH712" ca="1" si="232">SUM(AH713:AH726)</f>
        <v>-1.280568540096283E-9</v>
      </c>
      <c r="AI712" s="1">
        <f t="shared" ref="AI712" ca="1" si="233">SUM(AI713:AI726)</f>
        <v>-1.280568540096283E-9</v>
      </c>
      <c r="AJ712" s="1">
        <f t="shared" ref="AJ712" ca="1" si="234">SUM(AJ713:AJ726)</f>
        <v>-1.280568540096283E-9</v>
      </c>
      <c r="AK712" s="1">
        <f t="shared" ref="AK712" ca="1" si="235">SUM(AK713:AK726)</f>
        <v>-1.280568540096283E-9</v>
      </c>
      <c r="AL712" s="1">
        <f t="shared" ref="AL712" ca="1" si="236">SUM(AL713:AL726)</f>
        <v>-1.280568540096283E-9</v>
      </c>
      <c r="AM712" s="1">
        <f t="shared" ref="AM712" ca="1" si="237">SUM(AM713:AM726)</f>
        <v>-1.280568540096283E-9</v>
      </c>
      <c r="AN712" s="1">
        <f t="shared" ref="AN712" ca="1" si="238">SUM(AN713:AN726)</f>
        <v>-1.280568540096283E-9</v>
      </c>
      <c r="AO712" s="1">
        <f t="shared" ref="AO712" ca="1" si="239">SUM(AO713:AO726)</f>
        <v>-1.280568540096283E-9</v>
      </c>
      <c r="AP712" s="1">
        <f t="shared" ref="AP712" ca="1" si="240">SUM(AP713:AP726)</f>
        <v>-1.280568540096283E-9</v>
      </c>
      <c r="AQ712" s="1">
        <f t="shared" ref="AQ712" ca="1" si="241">SUM(AQ713:AQ726)</f>
        <v>-1.280568540096283E-9</v>
      </c>
      <c r="AR712" s="1">
        <f t="shared" ref="AR712" ca="1" si="242">SUM(AR713:AR726)</f>
        <v>-1.280568540096283E-9</v>
      </c>
      <c r="AS712" s="1">
        <f t="shared" ref="AS712" ca="1" si="243">SUM(AS713:AS726)</f>
        <v>-1.280568540096283E-9</v>
      </c>
      <c r="AT712" s="1">
        <f t="shared" ref="AT712" ca="1" si="244">SUM(AT713:AT726)</f>
        <v>-1.280568540096283E-9</v>
      </c>
      <c r="AU712" s="1">
        <f t="shared" ref="AU712" ca="1" si="245">SUM(AU713:AU726)</f>
        <v>-1.280568540096283E-9</v>
      </c>
      <c r="AV712" s="1">
        <f t="shared" ref="AV712" ca="1" si="246">SUM(AV713:AV726)</f>
        <v>-1.280568540096283E-9</v>
      </c>
      <c r="AW712" s="1">
        <f t="shared" ref="AW712" ca="1" si="247">SUM(AW713:AW726)</f>
        <v>-1.280568540096283E-9</v>
      </c>
      <c r="AX712" s="1">
        <f t="shared" ref="AX712" ca="1" si="248">SUM(AX713:AX726)</f>
        <v>-1.280568540096283E-9</v>
      </c>
      <c r="AY712" s="1">
        <f t="shared" ref="AY712" ca="1" si="249">SUM(AY713:AY726)</f>
        <v>-1.280568540096283E-9</v>
      </c>
      <c r="AZ712" s="1">
        <f t="shared" ref="AZ712" ca="1" si="250">SUM(AZ713:AZ726)</f>
        <v>-1.280568540096283E-9</v>
      </c>
      <c r="BA712" s="1">
        <f t="shared" ref="BA712" ca="1" si="251">SUM(BA713:BA726)</f>
        <v>-1.280568540096283E-9</v>
      </c>
      <c r="BB712" s="1">
        <f t="shared" ref="BB712" ca="1" si="252">SUM(BB713:BB726)</f>
        <v>-1.280568540096283E-9</v>
      </c>
      <c r="BC712" s="1">
        <f t="shared" ref="BC712" ca="1" si="253">SUM(BC713:BC726)</f>
        <v>-1.280568540096283E-9</v>
      </c>
      <c r="BD712" s="1">
        <f t="shared" ref="BD712" ca="1" si="254">SUM(BD713:BD726)</f>
        <v>-1.280568540096283E-9</v>
      </c>
      <c r="BE712" s="1">
        <f t="shared" ref="BE712" ca="1" si="255">SUM(BE713:BE726)</f>
        <v>-1.280568540096283E-9</v>
      </c>
    </row>
    <row r="713" spans="2:57" x14ac:dyDescent="0.3">
      <c r="B713" s="1">
        <f>MAX(B$711:B712)+1</f>
        <v>92</v>
      </c>
      <c r="H713" s="13" t="str">
        <f ca="1">INDIRECT($B$1&amp;Items!E$2&amp;$B713)</f>
        <v>Кредиторская задолженность</v>
      </c>
      <c r="I713" s="13" t="str">
        <f ca="1">IF(INDIRECT($B$1&amp;Items!F$2&amp;$B713)="",H713,INDIRECT($B$1&amp;Items!F$2&amp;$B713))</f>
        <v>Начисление затрат этапа-1 бизнес-процесса</v>
      </c>
      <c r="J713" s="1" t="str">
        <f ca="1">IF(INDIRECT($B$1&amp;Items!G$2&amp;$B713)="",IF(H713&lt;&gt;I713,"  "&amp;I713,I713),"    "&amp;INDIRECT($B$1&amp;Items!G$2&amp;$B713))</f>
        <v xml:space="preserve">  Начисление затрат этапа-1 бизнес-процесса</v>
      </c>
      <c r="S713" s="1">
        <f t="shared" ref="S713:S725" ca="1" si="256">INDIRECT(ADDRESS(ROW(),SUMIFS($1:$1,$5:$5,MAX($5:$5))))</f>
        <v>0</v>
      </c>
      <c r="V713" s="1">
        <f t="shared" ref="V713:BE713" ca="1" si="257">V61+V182-V258</f>
        <v>1486000</v>
      </c>
      <c r="W713" s="1">
        <f t="shared" ca="1" si="257"/>
        <v>1798808.5</v>
      </c>
      <c r="X713" s="1">
        <f t="shared" ca="1" si="257"/>
        <v>2426968.75165</v>
      </c>
      <c r="Y713" s="1">
        <f t="shared" ca="1" si="257"/>
        <v>1030285.6638600002</v>
      </c>
      <c r="Z713" s="1">
        <f t="shared" ca="1" si="257"/>
        <v>609520.14465000003</v>
      </c>
      <c r="AA713" s="1">
        <f t="shared" ca="1" si="257"/>
        <v>0</v>
      </c>
      <c r="AB713" s="1">
        <f t="shared" ca="1" si="257"/>
        <v>0</v>
      </c>
      <c r="AC713" s="1">
        <f t="shared" ca="1" si="257"/>
        <v>0</v>
      </c>
      <c r="AD713" s="1">
        <f t="shared" ca="1" si="257"/>
        <v>0</v>
      </c>
      <c r="AE713" s="1">
        <f t="shared" ca="1" si="257"/>
        <v>0</v>
      </c>
      <c r="AF713" s="1">
        <f t="shared" ca="1" si="257"/>
        <v>0</v>
      </c>
      <c r="AG713" s="1">
        <f t="shared" ca="1" si="257"/>
        <v>0</v>
      </c>
      <c r="AH713" s="1">
        <f t="shared" ca="1" si="257"/>
        <v>0</v>
      </c>
      <c r="AI713" s="1">
        <f t="shared" ca="1" si="257"/>
        <v>0</v>
      </c>
      <c r="AJ713" s="1">
        <f t="shared" ca="1" si="257"/>
        <v>0</v>
      </c>
      <c r="AK713" s="1">
        <f t="shared" ca="1" si="257"/>
        <v>0</v>
      </c>
      <c r="AL713" s="1">
        <f t="shared" ca="1" si="257"/>
        <v>0</v>
      </c>
      <c r="AM713" s="1">
        <f t="shared" ca="1" si="257"/>
        <v>0</v>
      </c>
      <c r="AN713" s="1">
        <f t="shared" ca="1" si="257"/>
        <v>0</v>
      </c>
      <c r="AO713" s="1">
        <f t="shared" ca="1" si="257"/>
        <v>0</v>
      </c>
      <c r="AP713" s="1">
        <f t="shared" ca="1" si="257"/>
        <v>0</v>
      </c>
      <c r="AQ713" s="1">
        <f t="shared" ca="1" si="257"/>
        <v>0</v>
      </c>
      <c r="AR713" s="1">
        <f t="shared" ca="1" si="257"/>
        <v>0</v>
      </c>
      <c r="AS713" s="1">
        <f t="shared" ca="1" si="257"/>
        <v>0</v>
      </c>
      <c r="AT713" s="1">
        <f t="shared" ca="1" si="257"/>
        <v>0</v>
      </c>
      <c r="AU713" s="1">
        <f t="shared" ca="1" si="257"/>
        <v>0</v>
      </c>
      <c r="AV713" s="1">
        <f t="shared" ca="1" si="257"/>
        <v>0</v>
      </c>
      <c r="AW713" s="1">
        <f t="shared" ca="1" si="257"/>
        <v>0</v>
      </c>
      <c r="AX713" s="1">
        <f t="shared" ca="1" si="257"/>
        <v>0</v>
      </c>
      <c r="AY713" s="1">
        <f t="shared" ca="1" si="257"/>
        <v>0</v>
      </c>
      <c r="AZ713" s="1">
        <f t="shared" ca="1" si="257"/>
        <v>0</v>
      </c>
      <c r="BA713" s="1">
        <f t="shared" ca="1" si="257"/>
        <v>0</v>
      </c>
      <c r="BB713" s="1">
        <f t="shared" ca="1" si="257"/>
        <v>0</v>
      </c>
      <c r="BC713" s="1">
        <f t="shared" ca="1" si="257"/>
        <v>0</v>
      </c>
      <c r="BD713" s="1">
        <f t="shared" ca="1" si="257"/>
        <v>0</v>
      </c>
      <c r="BE713" s="1">
        <f t="shared" ca="1" si="257"/>
        <v>0</v>
      </c>
    </row>
    <row r="714" spans="2:57" x14ac:dyDescent="0.3">
      <c r="B714" s="1">
        <f>MAX(B$711:B713)+1</f>
        <v>93</v>
      </c>
      <c r="H714" s="13" t="str">
        <f ca="1">INDIRECT($B$1&amp;Items!E$2&amp;$B714)</f>
        <v>Кредиторская задолженность</v>
      </c>
      <c r="I714" s="13" t="str">
        <f ca="1">IF(INDIRECT($B$1&amp;Items!F$2&amp;$B714)="",H714,INDIRECT($B$1&amp;Items!F$2&amp;$B714))</f>
        <v>Начисление затрат этапа-2 бизнес-процесса</v>
      </c>
      <c r="J714" s="1" t="str">
        <f ca="1">IF(INDIRECT($B$1&amp;Items!G$2&amp;$B714)="",IF(H714&lt;&gt;I714,"  "&amp;I714,I714),"    "&amp;INDIRECT($B$1&amp;Items!G$2&amp;$B714))</f>
        <v xml:space="preserve">  Начисление затрат этапа-2 бизнес-процесса</v>
      </c>
      <c r="S714" s="1">
        <f t="shared" ca="1" si="256"/>
        <v>0</v>
      </c>
      <c r="V714" s="1">
        <f t="shared" ref="V714:BE714" ca="1" si="258">V62+V194-V270</f>
        <v>898164.77630999964</v>
      </c>
      <c r="W714" s="1">
        <f t="shared" ca="1" si="258"/>
        <v>1296094.9725099995</v>
      </c>
      <c r="X714" s="1">
        <f t="shared" ca="1" si="258"/>
        <v>0</v>
      </c>
      <c r="Y714" s="1">
        <f t="shared" ca="1" si="258"/>
        <v>616000</v>
      </c>
      <c r="Z714" s="1">
        <f t="shared" ca="1" si="258"/>
        <v>1400491.9</v>
      </c>
      <c r="AA714" s="1">
        <f t="shared" ca="1" si="258"/>
        <v>1127629.8999999999</v>
      </c>
      <c r="AB714" s="1">
        <f t="shared" ca="1" si="258"/>
        <v>0</v>
      </c>
      <c r="AC714" s="1">
        <f t="shared" ca="1" si="258"/>
        <v>0</v>
      </c>
      <c r="AD714" s="1">
        <f t="shared" ca="1" si="258"/>
        <v>0</v>
      </c>
      <c r="AE714" s="1">
        <f t="shared" ca="1" si="258"/>
        <v>0</v>
      </c>
      <c r="AF714" s="1">
        <f t="shared" ca="1" si="258"/>
        <v>0</v>
      </c>
      <c r="AG714" s="1">
        <f t="shared" ca="1" si="258"/>
        <v>0</v>
      </c>
      <c r="AH714" s="1">
        <f t="shared" ca="1" si="258"/>
        <v>0</v>
      </c>
      <c r="AI714" s="1">
        <f t="shared" ca="1" si="258"/>
        <v>0</v>
      </c>
      <c r="AJ714" s="1">
        <f t="shared" ca="1" si="258"/>
        <v>0</v>
      </c>
      <c r="AK714" s="1">
        <f t="shared" ca="1" si="258"/>
        <v>0</v>
      </c>
      <c r="AL714" s="1">
        <f t="shared" ca="1" si="258"/>
        <v>0</v>
      </c>
      <c r="AM714" s="1">
        <f t="shared" ca="1" si="258"/>
        <v>0</v>
      </c>
      <c r="AN714" s="1">
        <f t="shared" ca="1" si="258"/>
        <v>0</v>
      </c>
      <c r="AO714" s="1">
        <f t="shared" ca="1" si="258"/>
        <v>0</v>
      </c>
      <c r="AP714" s="1">
        <f t="shared" ca="1" si="258"/>
        <v>0</v>
      </c>
      <c r="AQ714" s="1">
        <f t="shared" ca="1" si="258"/>
        <v>0</v>
      </c>
      <c r="AR714" s="1">
        <f t="shared" ca="1" si="258"/>
        <v>0</v>
      </c>
      <c r="AS714" s="1">
        <f t="shared" ca="1" si="258"/>
        <v>0</v>
      </c>
      <c r="AT714" s="1">
        <f t="shared" ca="1" si="258"/>
        <v>0</v>
      </c>
      <c r="AU714" s="1">
        <f t="shared" ca="1" si="258"/>
        <v>0</v>
      </c>
      <c r="AV714" s="1">
        <f t="shared" ca="1" si="258"/>
        <v>0</v>
      </c>
      <c r="AW714" s="1">
        <f t="shared" ca="1" si="258"/>
        <v>0</v>
      </c>
      <c r="AX714" s="1">
        <f t="shared" ca="1" si="258"/>
        <v>0</v>
      </c>
      <c r="AY714" s="1">
        <f t="shared" ca="1" si="258"/>
        <v>0</v>
      </c>
      <c r="AZ714" s="1">
        <f t="shared" ca="1" si="258"/>
        <v>0</v>
      </c>
      <c r="BA714" s="1">
        <f t="shared" ca="1" si="258"/>
        <v>0</v>
      </c>
      <c r="BB714" s="1">
        <f t="shared" ca="1" si="258"/>
        <v>0</v>
      </c>
      <c r="BC714" s="1">
        <f t="shared" ca="1" si="258"/>
        <v>0</v>
      </c>
      <c r="BD714" s="1">
        <f t="shared" ca="1" si="258"/>
        <v>0</v>
      </c>
      <c r="BE714" s="1">
        <f t="shared" ca="1" si="258"/>
        <v>0</v>
      </c>
    </row>
    <row r="715" spans="2:57" x14ac:dyDescent="0.3">
      <c r="B715" s="1">
        <f>MAX(B$711:B714)+1</f>
        <v>94</v>
      </c>
      <c r="H715" s="13" t="str">
        <f ca="1">INDIRECT($B$1&amp;Items!E$2&amp;$B715)</f>
        <v>Кредиторская задолженность</v>
      </c>
      <c r="I715" s="13" t="str">
        <f ca="1">IF(INDIRECT($B$1&amp;Items!F$2&amp;$B715)="",H715,INDIRECT($B$1&amp;Items!F$2&amp;$B715))</f>
        <v>Начисление затрат этапа-3 бизнес-процесса</v>
      </c>
      <c r="J715" s="1" t="str">
        <f ca="1">IF(INDIRECT($B$1&amp;Items!G$2&amp;$B715)="",IF(H715&lt;&gt;I715,"  "&amp;I715,I715),"    "&amp;INDIRECT($B$1&amp;Items!G$2&amp;$B715))</f>
        <v xml:space="preserve">  Начисление затрат этапа-3 бизнес-процесса</v>
      </c>
      <c r="S715" s="1">
        <f t="shared" ca="1" si="256"/>
        <v>-6.9849193096160889E-10</v>
      </c>
      <c r="V715" s="1">
        <f t="shared" ref="V715:BE715" ca="1" si="259">V63+V205-V281</f>
        <v>921109.25799999991</v>
      </c>
      <c r="W715" s="1">
        <f t="shared" ca="1" si="259"/>
        <v>2013622.962973</v>
      </c>
      <c r="X715" s="1">
        <f t="shared" ca="1" si="259"/>
        <v>2074803.1749729998</v>
      </c>
      <c r="Y715" s="1">
        <f t="shared" ca="1" si="259"/>
        <v>1496791.0479999995</v>
      </c>
      <c r="Z715" s="1">
        <f t="shared" ca="1" si="259"/>
        <v>993301.13589299936</v>
      </c>
      <c r="AA715" s="1">
        <f t="shared" ca="1" si="259"/>
        <v>1709040.6531651993</v>
      </c>
      <c r="AB715" s="1">
        <f t="shared" ca="1" si="259"/>
        <v>431729.9999999993</v>
      </c>
      <c r="AC715" s="1">
        <f t="shared" ca="1" si="259"/>
        <v>-6.9849193096160889E-10</v>
      </c>
      <c r="AD715" s="1">
        <f t="shared" ca="1" si="259"/>
        <v>-6.9849193096160889E-10</v>
      </c>
      <c r="AE715" s="1">
        <f t="shared" ca="1" si="259"/>
        <v>-6.9849193096160889E-10</v>
      </c>
      <c r="AF715" s="1">
        <f t="shared" ca="1" si="259"/>
        <v>-6.9849193096160889E-10</v>
      </c>
      <c r="AG715" s="1">
        <f t="shared" ca="1" si="259"/>
        <v>-6.9849193096160889E-10</v>
      </c>
      <c r="AH715" s="1">
        <f t="shared" ca="1" si="259"/>
        <v>-6.9849193096160889E-10</v>
      </c>
      <c r="AI715" s="1">
        <f t="shared" ca="1" si="259"/>
        <v>-6.9849193096160889E-10</v>
      </c>
      <c r="AJ715" s="1">
        <f t="shared" ca="1" si="259"/>
        <v>-6.9849193096160889E-10</v>
      </c>
      <c r="AK715" s="1">
        <f t="shared" ca="1" si="259"/>
        <v>-6.9849193096160889E-10</v>
      </c>
      <c r="AL715" s="1">
        <f t="shared" ca="1" si="259"/>
        <v>-6.9849193096160889E-10</v>
      </c>
      <c r="AM715" s="1">
        <f t="shared" ca="1" si="259"/>
        <v>-6.9849193096160889E-10</v>
      </c>
      <c r="AN715" s="1">
        <f t="shared" ca="1" si="259"/>
        <v>-6.9849193096160889E-10</v>
      </c>
      <c r="AO715" s="1">
        <f t="shared" ca="1" si="259"/>
        <v>-6.9849193096160889E-10</v>
      </c>
      <c r="AP715" s="1">
        <f t="shared" ca="1" si="259"/>
        <v>-6.9849193096160889E-10</v>
      </c>
      <c r="AQ715" s="1">
        <f t="shared" ca="1" si="259"/>
        <v>-6.9849193096160889E-10</v>
      </c>
      <c r="AR715" s="1">
        <f t="shared" ca="1" si="259"/>
        <v>-6.9849193096160889E-10</v>
      </c>
      <c r="AS715" s="1">
        <f t="shared" ca="1" si="259"/>
        <v>-6.9849193096160889E-10</v>
      </c>
      <c r="AT715" s="1">
        <f t="shared" ca="1" si="259"/>
        <v>-6.9849193096160889E-10</v>
      </c>
      <c r="AU715" s="1">
        <f t="shared" ca="1" si="259"/>
        <v>-6.9849193096160889E-10</v>
      </c>
      <c r="AV715" s="1">
        <f t="shared" ca="1" si="259"/>
        <v>-6.9849193096160889E-10</v>
      </c>
      <c r="AW715" s="1">
        <f t="shared" ca="1" si="259"/>
        <v>-6.9849193096160889E-10</v>
      </c>
      <c r="AX715" s="1">
        <f t="shared" ca="1" si="259"/>
        <v>-6.9849193096160889E-10</v>
      </c>
      <c r="AY715" s="1">
        <f t="shared" ca="1" si="259"/>
        <v>-6.9849193096160889E-10</v>
      </c>
      <c r="AZ715" s="1">
        <f t="shared" ca="1" si="259"/>
        <v>-6.9849193096160889E-10</v>
      </c>
      <c r="BA715" s="1">
        <f t="shared" ca="1" si="259"/>
        <v>-6.9849193096160889E-10</v>
      </c>
      <c r="BB715" s="1">
        <f t="shared" ca="1" si="259"/>
        <v>-6.9849193096160889E-10</v>
      </c>
      <c r="BC715" s="1">
        <f t="shared" ca="1" si="259"/>
        <v>-6.9849193096160889E-10</v>
      </c>
      <c r="BD715" s="1">
        <f t="shared" ca="1" si="259"/>
        <v>-6.9849193096160889E-10</v>
      </c>
      <c r="BE715" s="1">
        <f t="shared" ca="1" si="259"/>
        <v>-6.9849193096160889E-10</v>
      </c>
    </row>
    <row r="716" spans="2:57" x14ac:dyDescent="0.3">
      <c r="B716" s="1">
        <f>MAX(B$711:B715)+1</f>
        <v>95</v>
      </c>
      <c r="H716" s="13" t="str">
        <f ca="1">INDIRECT($B$1&amp;Items!E$2&amp;$B716)</f>
        <v>Кредиторская задолженность</v>
      </c>
      <c r="I716" s="13" t="str">
        <f ca="1">IF(INDIRECT($B$1&amp;Items!F$2&amp;$B716)="",H716,INDIRECT($B$1&amp;Items!F$2&amp;$B716))</f>
        <v>Начисление затрат этапа-4 бизнес-процесса</v>
      </c>
      <c r="J716" s="1" t="str">
        <f ca="1">IF(INDIRECT($B$1&amp;Items!G$2&amp;$B716)="",IF(H716&lt;&gt;I716,"  "&amp;I716,I716),"    "&amp;INDIRECT($B$1&amp;Items!G$2&amp;$B716))</f>
        <v xml:space="preserve">  Начисление затрат этапа-4 бизнес-процесса</v>
      </c>
      <c r="S716" s="1">
        <f t="shared" ca="1" si="256"/>
        <v>-5.8207660913467407E-10</v>
      </c>
      <c r="V716" s="1">
        <f t="shared" ref="V716:BE716" ca="1" si="260">V64+V223-V299</f>
        <v>0</v>
      </c>
      <c r="W716" s="1">
        <f t="shared" ca="1" si="260"/>
        <v>337545.33299999998</v>
      </c>
      <c r="X716" s="1">
        <f t="shared" ca="1" si="260"/>
        <v>1705419.0842328994</v>
      </c>
      <c r="Y716" s="1">
        <f t="shared" ca="1" si="260"/>
        <v>1918882.7127486998</v>
      </c>
      <c r="Z716" s="1">
        <f t="shared" ca="1" si="260"/>
        <v>626783.39999999944</v>
      </c>
      <c r="AA716" s="1">
        <f t="shared" ca="1" si="260"/>
        <v>374165.99999999942</v>
      </c>
      <c r="AB716" s="1">
        <f t="shared" ca="1" si="260"/>
        <v>-5.8207660913467407E-10</v>
      </c>
      <c r="AC716" s="1">
        <f t="shared" ca="1" si="260"/>
        <v>-5.8207660913467407E-10</v>
      </c>
      <c r="AD716" s="1">
        <f t="shared" ca="1" si="260"/>
        <v>-5.8207660913467407E-10</v>
      </c>
      <c r="AE716" s="1">
        <f t="shared" ca="1" si="260"/>
        <v>-5.8207660913467407E-10</v>
      </c>
      <c r="AF716" s="1">
        <f t="shared" ca="1" si="260"/>
        <v>-5.8207660913467407E-10</v>
      </c>
      <c r="AG716" s="1">
        <f t="shared" ca="1" si="260"/>
        <v>-5.8207660913467407E-10</v>
      </c>
      <c r="AH716" s="1">
        <f t="shared" ca="1" si="260"/>
        <v>-5.8207660913467407E-10</v>
      </c>
      <c r="AI716" s="1">
        <f t="shared" ca="1" si="260"/>
        <v>-5.8207660913467407E-10</v>
      </c>
      <c r="AJ716" s="1">
        <f t="shared" ca="1" si="260"/>
        <v>-5.8207660913467407E-10</v>
      </c>
      <c r="AK716" s="1">
        <f t="shared" ca="1" si="260"/>
        <v>-5.8207660913467407E-10</v>
      </c>
      <c r="AL716" s="1">
        <f t="shared" ca="1" si="260"/>
        <v>-5.8207660913467407E-10</v>
      </c>
      <c r="AM716" s="1">
        <f t="shared" ca="1" si="260"/>
        <v>-5.8207660913467407E-10</v>
      </c>
      <c r="AN716" s="1">
        <f t="shared" ca="1" si="260"/>
        <v>-5.8207660913467407E-10</v>
      </c>
      <c r="AO716" s="1">
        <f t="shared" ca="1" si="260"/>
        <v>-5.8207660913467407E-10</v>
      </c>
      <c r="AP716" s="1">
        <f t="shared" ca="1" si="260"/>
        <v>-5.8207660913467407E-10</v>
      </c>
      <c r="AQ716" s="1">
        <f t="shared" ca="1" si="260"/>
        <v>-5.8207660913467407E-10</v>
      </c>
      <c r="AR716" s="1">
        <f t="shared" ca="1" si="260"/>
        <v>-5.8207660913467407E-10</v>
      </c>
      <c r="AS716" s="1">
        <f t="shared" ca="1" si="260"/>
        <v>-5.8207660913467407E-10</v>
      </c>
      <c r="AT716" s="1">
        <f t="shared" ca="1" si="260"/>
        <v>-5.8207660913467407E-10</v>
      </c>
      <c r="AU716" s="1">
        <f t="shared" ca="1" si="260"/>
        <v>-5.8207660913467407E-10</v>
      </c>
      <c r="AV716" s="1">
        <f t="shared" ca="1" si="260"/>
        <v>-5.8207660913467407E-10</v>
      </c>
      <c r="AW716" s="1">
        <f t="shared" ca="1" si="260"/>
        <v>-5.8207660913467407E-10</v>
      </c>
      <c r="AX716" s="1">
        <f t="shared" ca="1" si="260"/>
        <v>-5.8207660913467407E-10</v>
      </c>
      <c r="AY716" s="1">
        <f t="shared" ca="1" si="260"/>
        <v>-5.8207660913467407E-10</v>
      </c>
      <c r="AZ716" s="1">
        <f t="shared" ca="1" si="260"/>
        <v>-5.8207660913467407E-10</v>
      </c>
      <c r="BA716" s="1">
        <f t="shared" ca="1" si="260"/>
        <v>-5.8207660913467407E-10</v>
      </c>
      <c r="BB716" s="1">
        <f t="shared" ca="1" si="260"/>
        <v>-5.8207660913467407E-10</v>
      </c>
      <c r="BC716" s="1">
        <f t="shared" ca="1" si="260"/>
        <v>-5.8207660913467407E-10</v>
      </c>
      <c r="BD716" s="1">
        <f t="shared" ca="1" si="260"/>
        <v>-5.8207660913467407E-10</v>
      </c>
      <c r="BE716" s="1">
        <f t="shared" ca="1" si="260"/>
        <v>-5.8207660913467407E-10</v>
      </c>
    </row>
    <row r="717" spans="2:57" x14ac:dyDescent="0.3">
      <c r="B717" s="1">
        <f>MAX(B$711:B716)+1</f>
        <v>96</v>
      </c>
      <c r="H717" s="13" t="str">
        <f ca="1">INDIRECT($B$1&amp;Items!E$2&amp;$B717)</f>
        <v>Кредиторская задолженность</v>
      </c>
      <c r="I717" s="13" t="str">
        <f ca="1">IF(INDIRECT($B$1&amp;Items!F$2&amp;$B717)="",H717,INDIRECT($B$1&amp;Items!F$2&amp;$B717))</f>
        <v>Начисление затрат этапа-5 бизнес-процесса</v>
      </c>
      <c r="J717" s="1" t="str">
        <f ca="1">IF(INDIRECT($B$1&amp;Items!G$2&amp;$B717)="",IF(H717&lt;&gt;I717,"  "&amp;I717,I717),"    "&amp;INDIRECT($B$1&amp;Items!G$2&amp;$B717))</f>
        <v xml:space="preserve">  Начисление затрат этапа-5 бизнес-процесса</v>
      </c>
      <c r="S717" s="1">
        <f t="shared" ca="1" si="256"/>
        <v>0</v>
      </c>
      <c r="V717" s="1">
        <f t="shared" ref="V717:BE717" ca="1" si="261">V65+V234-V310</f>
        <v>778146.38439580007</v>
      </c>
      <c r="W717" s="1">
        <f t="shared" ca="1" si="261"/>
        <v>1639297.4503030844</v>
      </c>
      <c r="X717" s="1">
        <f t="shared" ca="1" si="261"/>
        <v>512818.62677721027</v>
      </c>
      <c r="Y717" s="1">
        <f t="shared" ca="1" si="261"/>
        <v>0</v>
      </c>
      <c r="Z717" s="1">
        <f t="shared" ca="1" si="261"/>
        <v>666733.94200000004</v>
      </c>
      <c r="AA717" s="1">
        <f t="shared" ca="1" si="261"/>
        <v>1402784.75116</v>
      </c>
      <c r="AB717" s="1">
        <f t="shared" ca="1" si="261"/>
        <v>438808.9328999999</v>
      </c>
      <c r="AC717" s="1">
        <f t="shared" ca="1" si="261"/>
        <v>0</v>
      </c>
      <c r="AD717" s="1">
        <f t="shared" ca="1" si="261"/>
        <v>0</v>
      </c>
      <c r="AE717" s="1">
        <f t="shared" ca="1" si="261"/>
        <v>0</v>
      </c>
      <c r="AF717" s="1">
        <f t="shared" ca="1" si="261"/>
        <v>0</v>
      </c>
      <c r="AG717" s="1">
        <f t="shared" ca="1" si="261"/>
        <v>0</v>
      </c>
      <c r="AH717" s="1">
        <f t="shared" ca="1" si="261"/>
        <v>0</v>
      </c>
      <c r="AI717" s="1">
        <f t="shared" ca="1" si="261"/>
        <v>0</v>
      </c>
      <c r="AJ717" s="1">
        <f t="shared" ca="1" si="261"/>
        <v>0</v>
      </c>
      <c r="AK717" s="1">
        <f t="shared" ca="1" si="261"/>
        <v>0</v>
      </c>
      <c r="AL717" s="1">
        <f t="shared" ca="1" si="261"/>
        <v>0</v>
      </c>
      <c r="AM717" s="1">
        <f t="shared" ca="1" si="261"/>
        <v>0</v>
      </c>
      <c r="AN717" s="1">
        <f t="shared" ca="1" si="261"/>
        <v>0</v>
      </c>
      <c r="AO717" s="1">
        <f t="shared" ca="1" si="261"/>
        <v>0</v>
      </c>
      <c r="AP717" s="1">
        <f t="shared" ca="1" si="261"/>
        <v>0</v>
      </c>
      <c r="AQ717" s="1">
        <f t="shared" ca="1" si="261"/>
        <v>0</v>
      </c>
      <c r="AR717" s="1">
        <f t="shared" ca="1" si="261"/>
        <v>0</v>
      </c>
      <c r="AS717" s="1">
        <f t="shared" ca="1" si="261"/>
        <v>0</v>
      </c>
      <c r="AT717" s="1">
        <f t="shared" ca="1" si="261"/>
        <v>0</v>
      </c>
      <c r="AU717" s="1">
        <f t="shared" ca="1" si="261"/>
        <v>0</v>
      </c>
      <c r="AV717" s="1">
        <f t="shared" ca="1" si="261"/>
        <v>0</v>
      </c>
      <c r="AW717" s="1">
        <f t="shared" ca="1" si="261"/>
        <v>0</v>
      </c>
      <c r="AX717" s="1">
        <f t="shared" ca="1" si="261"/>
        <v>0</v>
      </c>
      <c r="AY717" s="1">
        <f t="shared" ca="1" si="261"/>
        <v>0</v>
      </c>
      <c r="AZ717" s="1">
        <f t="shared" ca="1" si="261"/>
        <v>0</v>
      </c>
      <c r="BA717" s="1">
        <f t="shared" ca="1" si="261"/>
        <v>0</v>
      </c>
      <c r="BB717" s="1">
        <f t="shared" ca="1" si="261"/>
        <v>0</v>
      </c>
      <c r="BC717" s="1">
        <f t="shared" ca="1" si="261"/>
        <v>0</v>
      </c>
      <c r="BD717" s="1">
        <f t="shared" ca="1" si="261"/>
        <v>0</v>
      </c>
      <c r="BE717" s="1">
        <f t="shared" ca="1" si="261"/>
        <v>0</v>
      </c>
    </row>
    <row r="718" spans="2:57" x14ac:dyDescent="0.3">
      <c r="B718" s="1">
        <f>MAX(B$711:B717)+1</f>
        <v>97</v>
      </c>
      <c r="H718" s="13" t="str">
        <f ca="1">INDIRECT($B$1&amp;Items!E$2&amp;$B718)</f>
        <v>Кредиторская задолженность</v>
      </c>
      <c r="I718" s="13" t="str">
        <f ca="1">IF(INDIRECT($B$1&amp;Items!F$2&amp;$B718)="",H718,INDIRECT($B$1&amp;Items!F$2&amp;$B718))</f>
        <v>Операционные расходы - блок-1</v>
      </c>
      <c r="J718" s="1" t="str">
        <f ca="1">IF(INDIRECT($B$1&amp;Items!G$2&amp;$B718)="",IF(H718&lt;&gt;I718,"  "&amp;I718,I718),"    "&amp;INDIRECT($B$1&amp;Items!G$2&amp;$B718))</f>
        <v xml:space="preserve">  Операционные расходы - блок-1</v>
      </c>
      <c r="S718" s="1">
        <f t="shared" ca="1" si="256"/>
        <v>0</v>
      </c>
      <c r="V718" s="1">
        <f t="shared" ref="V718:BE718" ca="1" si="262">V66+V570-V325</f>
        <v>0</v>
      </c>
      <c r="W718" s="1">
        <f t="shared" ca="1" si="262"/>
        <v>529757</v>
      </c>
      <c r="X718" s="1">
        <f t="shared" ca="1" si="262"/>
        <v>475439.18830000015</v>
      </c>
      <c r="Y718" s="1">
        <f t="shared" ca="1" si="262"/>
        <v>516266.19636100018</v>
      </c>
      <c r="Z718" s="1">
        <f t="shared" ca="1" si="262"/>
        <v>0</v>
      </c>
      <c r="AA718" s="1">
        <f t="shared" ca="1" si="262"/>
        <v>0</v>
      </c>
      <c r="AB718" s="1">
        <f t="shared" ca="1" si="262"/>
        <v>0</v>
      </c>
      <c r="AC718" s="1">
        <f t="shared" ca="1" si="262"/>
        <v>0</v>
      </c>
      <c r="AD718" s="1">
        <f t="shared" ca="1" si="262"/>
        <v>0</v>
      </c>
      <c r="AE718" s="1">
        <f t="shared" ca="1" si="262"/>
        <v>0</v>
      </c>
      <c r="AF718" s="1">
        <f t="shared" ca="1" si="262"/>
        <v>0</v>
      </c>
      <c r="AG718" s="1">
        <f t="shared" ca="1" si="262"/>
        <v>0</v>
      </c>
      <c r="AH718" s="1">
        <f t="shared" ca="1" si="262"/>
        <v>0</v>
      </c>
      <c r="AI718" s="1">
        <f t="shared" ca="1" si="262"/>
        <v>0</v>
      </c>
      <c r="AJ718" s="1">
        <f t="shared" ca="1" si="262"/>
        <v>0</v>
      </c>
      <c r="AK718" s="1">
        <f t="shared" ca="1" si="262"/>
        <v>0</v>
      </c>
      <c r="AL718" s="1">
        <f t="shared" ca="1" si="262"/>
        <v>0</v>
      </c>
      <c r="AM718" s="1">
        <f t="shared" ca="1" si="262"/>
        <v>0</v>
      </c>
      <c r="AN718" s="1">
        <f t="shared" ca="1" si="262"/>
        <v>0</v>
      </c>
      <c r="AO718" s="1">
        <f t="shared" ca="1" si="262"/>
        <v>0</v>
      </c>
      <c r="AP718" s="1">
        <f t="shared" ca="1" si="262"/>
        <v>0</v>
      </c>
      <c r="AQ718" s="1">
        <f t="shared" ca="1" si="262"/>
        <v>0</v>
      </c>
      <c r="AR718" s="1">
        <f t="shared" ca="1" si="262"/>
        <v>0</v>
      </c>
      <c r="AS718" s="1">
        <f t="shared" ca="1" si="262"/>
        <v>0</v>
      </c>
      <c r="AT718" s="1">
        <f t="shared" ca="1" si="262"/>
        <v>0</v>
      </c>
      <c r="AU718" s="1">
        <f t="shared" ca="1" si="262"/>
        <v>0</v>
      </c>
      <c r="AV718" s="1">
        <f t="shared" ca="1" si="262"/>
        <v>0</v>
      </c>
      <c r="AW718" s="1">
        <f t="shared" ca="1" si="262"/>
        <v>0</v>
      </c>
      <c r="AX718" s="1">
        <f t="shared" ca="1" si="262"/>
        <v>0</v>
      </c>
      <c r="AY718" s="1">
        <f t="shared" ca="1" si="262"/>
        <v>0</v>
      </c>
      <c r="AZ718" s="1">
        <f t="shared" ca="1" si="262"/>
        <v>0</v>
      </c>
      <c r="BA718" s="1">
        <f t="shared" ca="1" si="262"/>
        <v>0</v>
      </c>
      <c r="BB718" s="1">
        <f t="shared" ca="1" si="262"/>
        <v>0</v>
      </c>
      <c r="BC718" s="1">
        <f t="shared" ca="1" si="262"/>
        <v>0</v>
      </c>
      <c r="BD718" s="1">
        <f t="shared" ca="1" si="262"/>
        <v>0</v>
      </c>
      <c r="BE718" s="1">
        <f t="shared" ca="1" si="262"/>
        <v>0</v>
      </c>
    </row>
    <row r="719" spans="2:57" x14ac:dyDescent="0.3">
      <c r="B719" s="1">
        <f>MAX(B$711:B718)+1</f>
        <v>98</v>
      </c>
      <c r="H719" s="13" t="str">
        <f ca="1">INDIRECT($B$1&amp;Items!E$2&amp;$B719)</f>
        <v>Кредиторская задолженность</v>
      </c>
      <c r="I719" s="13" t="str">
        <f ca="1">IF(INDIRECT($B$1&amp;Items!F$2&amp;$B719)="",H719,INDIRECT($B$1&amp;Items!F$2&amp;$B719))</f>
        <v>Операционные расходы - блок-2</v>
      </c>
      <c r="J719" s="1" t="str">
        <f ca="1">IF(INDIRECT($B$1&amp;Items!G$2&amp;$B719)="",IF(H719&lt;&gt;I719,"  "&amp;I719,I719),"    "&amp;INDIRECT($B$1&amp;Items!G$2&amp;$B719))</f>
        <v xml:space="preserve">  Операционные расходы - блок-2</v>
      </c>
      <c r="S719" s="1">
        <f t="shared" ca="1" si="256"/>
        <v>0</v>
      </c>
      <c r="V719" s="1">
        <f t="shared" ref="V719:BE719" ca="1" si="263">V67+V582-V337</f>
        <v>322305.138171</v>
      </c>
      <c r="W719" s="1">
        <f t="shared" ca="1" si="263"/>
        <v>322739.35063000006</v>
      </c>
      <c r="X719" s="1">
        <f t="shared" ca="1" si="263"/>
        <v>0</v>
      </c>
      <c r="Y719" s="1">
        <f t="shared" ca="1" si="263"/>
        <v>0</v>
      </c>
      <c r="Z719" s="1">
        <f t="shared" ca="1" si="263"/>
        <v>153000</v>
      </c>
      <c r="AA719" s="1">
        <f t="shared" ca="1" si="263"/>
        <v>560622.49</v>
      </c>
      <c r="AB719" s="1">
        <f t="shared" ca="1" si="263"/>
        <v>0</v>
      </c>
      <c r="AC719" s="1">
        <f t="shared" ca="1" si="263"/>
        <v>0</v>
      </c>
      <c r="AD719" s="1">
        <f t="shared" ca="1" si="263"/>
        <v>0</v>
      </c>
      <c r="AE719" s="1">
        <f t="shared" ca="1" si="263"/>
        <v>0</v>
      </c>
      <c r="AF719" s="1">
        <f t="shared" ca="1" si="263"/>
        <v>0</v>
      </c>
      <c r="AG719" s="1">
        <f t="shared" ca="1" si="263"/>
        <v>0</v>
      </c>
      <c r="AH719" s="1">
        <f t="shared" ca="1" si="263"/>
        <v>0</v>
      </c>
      <c r="AI719" s="1">
        <f t="shared" ca="1" si="263"/>
        <v>0</v>
      </c>
      <c r="AJ719" s="1">
        <f t="shared" ca="1" si="263"/>
        <v>0</v>
      </c>
      <c r="AK719" s="1">
        <f t="shared" ca="1" si="263"/>
        <v>0</v>
      </c>
      <c r="AL719" s="1">
        <f t="shared" ca="1" si="263"/>
        <v>0</v>
      </c>
      <c r="AM719" s="1">
        <f t="shared" ca="1" si="263"/>
        <v>0</v>
      </c>
      <c r="AN719" s="1">
        <f t="shared" ca="1" si="263"/>
        <v>0</v>
      </c>
      <c r="AO719" s="1">
        <f t="shared" ca="1" si="263"/>
        <v>0</v>
      </c>
      <c r="AP719" s="1">
        <f t="shared" ca="1" si="263"/>
        <v>0</v>
      </c>
      <c r="AQ719" s="1">
        <f t="shared" ca="1" si="263"/>
        <v>0</v>
      </c>
      <c r="AR719" s="1">
        <f t="shared" ca="1" si="263"/>
        <v>0</v>
      </c>
      <c r="AS719" s="1">
        <f t="shared" ca="1" si="263"/>
        <v>0</v>
      </c>
      <c r="AT719" s="1">
        <f t="shared" ca="1" si="263"/>
        <v>0</v>
      </c>
      <c r="AU719" s="1">
        <f t="shared" ca="1" si="263"/>
        <v>0</v>
      </c>
      <c r="AV719" s="1">
        <f t="shared" ca="1" si="263"/>
        <v>0</v>
      </c>
      <c r="AW719" s="1">
        <f t="shared" ca="1" si="263"/>
        <v>0</v>
      </c>
      <c r="AX719" s="1">
        <f t="shared" ca="1" si="263"/>
        <v>0</v>
      </c>
      <c r="AY719" s="1">
        <f t="shared" ca="1" si="263"/>
        <v>0</v>
      </c>
      <c r="AZ719" s="1">
        <f t="shared" ca="1" si="263"/>
        <v>0</v>
      </c>
      <c r="BA719" s="1">
        <f t="shared" ca="1" si="263"/>
        <v>0</v>
      </c>
      <c r="BB719" s="1">
        <f t="shared" ca="1" si="263"/>
        <v>0</v>
      </c>
      <c r="BC719" s="1">
        <f t="shared" ca="1" si="263"/>
        <v>0</v>
      </c>
      <c r="BD719" s="1">
        <f t="shared" ca="1" si="263"/>
        <v>0</v>
      </c>
      <c r="BE719" s="1">
        <f t="shared" ca="1" si="263"/>
        <v>0</v>
      </c>
    </row>
    <row r="720" spans="2:57" x14ac:dyDescent="0.3">
      <c r="B720" s="1">
        <f>MAX(B$711:B719)+1</f>
        <v>99</v>
      </c>
      <c r="H720" s="13" t="str">
        <f ca="1">INDIRECT($B$1&amp;Items!E$2&amp;$B720)</f>
        <v>Кредиторская задолженность</v>
      </c>
      <c r="I720" s="13" t="str">
        <f ca="1">IF(INDIRECT($B$1&amp;Items!F$2&amp;$B720)="",H720,INDIRECT($B$1&amp;Items!F$2&amp;$B720))</f>
        <v>Операционные расходы - блок-3</v>
      </c>
      <c r="J720" s="1" t="str">
        <f ca="1">IF(INDIRECT($B$1&amp;Items!G$2&amp;$B720)="",IF(H720&lt;&gt;I720,"  "&amp;I720,I720),"    "&amp;INDIRECT($B$1&amp;Items!G$2&amp;$B720))</f>
        <v xml:space="preserve">  Операционные расходы - блок-3</v>
      </c>
      <c r="S720" s="1">
        <f t="shared" ca="1" si="256"/>
        <v>0</v>
      </c>
      <c r="V720" s="1">
        <f t="shared" ref="V720:BE720" ca="1" si="264">V68+V593-V348</f>
        <v>220662</v>
      </c>
      <c r="W720" s="1">
        <f t="shared" ca="1" si="264"/>
        <v>116382</v>
      </c>
      <c r="X720" s="1">
        <f t="shared" ca="1" si="264"/>
        <v>465670</v>
      </c>
      <c r="Y720" s="1">
        <f t="shared" ca="1" si="264"/>
        <v>583710.90000000014</v>
      </c>
      <c r="Z720" s="1">
        <f t="shared" ca="1" si="264"/>
        <v>498042.88122900028</v>
      </c>
      <c r="AA720" s="1">
        <f t="shared" ca="1" si="264"/>
        <v>286135.88417560037</v>
      </c>
      <c r="AB720" s="1">
        <f t="shared" ca="1" si="264"/>
        <v>0</v>
      </c>
      <c r="AC720" s="1">
        <f t="shared" ca="1" si="264"/>
        <v>0</v>
      </c>
      <c r="AD720" s="1">
        <f t="shared" ca="1" si="264"/>
        <v>0</v>
      </c>
      <c r="AE720" s="1">
        <f t="shared" ca="1" si="264"/>
        <v>0</v>
      </c>
      <c r="AF720" s="1">
        <f t="shared" ca="1" si="264"/>
        <v>0</v>
      </c>
      <c r="AG720" s="1">
        <f t="shared" ca="1" si="264"/>
        <v>0</v>
      </c>
      <c r="AH720" s="1">
        <f t="shared" ca="1" si="264"/>
        <v>0</v>
      </c>
      <c r="AI720" s="1">
        <f t="shared" ca="1" si="264"/>
        <v>0</v>
      </c>
      <c r="AJ720" s="1">
        <f t="shared" ca="1" si="264"/>
        <v>0</v>
      </c>
      <c r="AK720" s="1">
        <f t="shared" ca="1" si="264"/>
        <v>0</v>
      </c>
      <c r="AL720" s="1">
        <f t="shared" ca="1" si="264"/>
        <v>0</v>
      </c>
      <c r="AM720" s="1">
        <f t="shared" ca="1" si="264"/>
        <v>0</v>
      </c>
      <c r="AN720" s="1">
        <f t="shared" ca="1" si="264"/>
        <v>0</v>
      </c>
      <c r="AO720" s="1">
        <f t="shared" ca="1" si="264"/>
        <v>0</v>
      </c>
      <c r="AP720" s="1">
        <f t="shared" ca="1" si="264"/>
        <v>0</v>
      </c>
      <c r="AQ720" s="1">
        <f t="shared" ca="1" si="264"/>
        <v>0</v>
      </c>
      <c r="AR720" s="1">
        <f t="shared" ca="1" si="264"/>
        <v>0</v>
      </c>
      <c r="AS720" s="1">
        <f t="shared" ca="1" si="264"/>
        <v>0</v>
      </c>
      <c r="AT720" s="1">
        <f t="shared" ca="1" si="264"/>
        <v>0</v>
      </c>
      <c r="AU720" s="1">
        <f t="shared" ca="1" si="264"/>
        <v>0</v>
      </c>
      <c r="AV720" s="1">
        <f t="shared" ca="1" si="264"/>
        <v>0</v>
      </c>
      <c r="AW720" s="1">
        <f t="shared" ca="1" si="264"/>
        <v>0</v>
      </c>
      <c r="AX720" s="1">
        <f t="shared" ca="1" si="264"/>
        <v>0</v>
      </c>
      <c r="AY720" s="1">
        <f t="shared" ca="1" si="264"/>
        <v>0</v>
      </c>
      <c r="AZ720" s="1">
        <f t="shared" ca="1" si="264"/>
        <v>0</v>
      </c>
      <c r="BA720" s="1">
        <f t="shared" ca="1" si="264"/>
        <v>0</v>
      </c>
      <c r="BB720" s="1">
        <f t="shared" ca="1" si="264"/>
        <v>0</v>
      </c>
      <c r="BC720" s="1">
        <f t="shared" ca="1" si="264"/>
        <v>0</v>
      </c>
      <c r="BD720" s="1">
        <f t="shared" ca="1" si="264"/>
        <v>0</v>
      </c>
      <c r="BE720" s="1">
        <f t="shared" ca="1" si="264"/>
        <v>0</v>
      </c>
    </row>
    <row r="721" spans="1:57" x14ac:dyDescent="0.3">
      <c r="B721" s="1">
        <f>MAX(B$711:B720)+1</f>
        <v>100</v>
      </c>
      <c r="H721" s="13" t="str">
        <f ca="1">INDIRECT($B$1&amp;Items!E$2&amp;$B721)</f>
        <v>Кредиторская задолженность</v>
      </c>
      <c r="I721" s="13" t="str">
        <f ca="1">IF(INDIRECT($B$1&amp;Items!F$2&amp;$B721)="",H721,INDIRECT($B$1&amp;Items!F$2&amp;$B721))</f>
        <v>Операционные расходы - блок-4</v>
      </c>
      <c r="J721" s="1" t="str">
        <f ca="1">IF(INDIRECT($B$1&amp;Items!G$2&amp;$B721)="",IF(H721&lt;&gt;I721,"  "&amp;I721,I721),"    "&amp;INDIRECT($B$1&amp;Items!G$2&amp;$B721))</f>
        <v xml:space="preserve">  Операционные расходы - блок-4</v>
      </c>
      <c r="S721" s="1">
        <f t="shared" ca="1" si="256"/>
        <v>0</v>
      </c>
      <c r="V721" s="1">
        <f t="shared" ref="V721:BE721" ca="1" si="265">V69+V611-V366</f>
        <v>0</v>
      </c>
      <c r="W721" s="1">
        <f t="shared" ca="1" si="265"/>
        <v>0</v>
      </c>
      <c r="X721" s="1">
        <f t="shared" ca="1" si="265"/>
        <v>500028.93874060002</v>
      </c>
      <c r="Y721" s="1">
        <f t="shared" ca="1" si="265"/>
        <v>462909.85733379005</v>
      </c>
      <c r="Z721" s="1">
        <f t="shared" ca="1" si="265"/>
        <v>354151.69949082</v>
      </c>
      <c r="AA721" s="1">
        <f t="shared" ca="1" si="265"/>
        <v>136798.81979999994</v>
      </c>
      <c r="AB721" s="1">
        <f t="shared" ca="1" si="265"/>
        <v>0</v>
      </c>
      <c r="AC721" s="1">
        <f t="shared" ca="1" si="265"/>
        <v>0</v>
      </c>
      <c r="AD721" s="1">
        <f t="shared" ca="1" si="265"/>
        <v>0</v>
      </c>
      <c r="AE721" s="1">
        <f t="shared" ca="1" si="265"/>
        <v>0</v>
      </c>
      <c r="AF721" s="1">
        <f t="shared" ca="1" si="265"/>
        <v>0</v>
      </c>
      <c r="AG721" s="1">
        <f t="shared" ca="1" si="265"/>
        <v>0</v>
      </c>
      <c r="AH721" s="1">
        <f t="shared" ca="1" si="265"/>
        <v>0</v>
      </c>
      <c r="AI721" s="1">
        <f t="shared" ca="1" si="265"/>
        <v>0</v>
      </c>
      <c r="AJ721" s="1">
        <f t="shared" ca="1" si="265"/>
        <v>0</v>
      </c>
      <c r="AK721" s="1">
        <f t="shared" ca="1" si="265"/>
        <v>0</v>
      </c>
      <c r="AL721" s="1">
        <f t="shared" ca="1" si="265"/>
        <v>0</v>
      </c>
      <c r="AM721" s="1">
        <f t="shared" ca="1" si="265"/>
        <v>0</v>
      </c>
      <c r="AN721" s="1">
        <f t="shared" ca="1" si="265"/>
        <v>0</v>
      </c>
      <c r="AO721" s="1">
        <f t="shared" ca="1" si="265"/>
        <v>0</v>
      </c>
      <c r="AP721" s="1">
        <f t="shared" ca="1" si="265"/>
        <v>0</v>
      </c>
      <c r="AQ721" s="1">
        <f t="shared" ca="1" si="265"/>
        <v>0</v>
      </c>
      <c r="AR721" s="1">
        <f t="shared" ca="1" si="265"/>
        <v>0</v>
      </c>
      <c r="AS721" s="1">
        <f t="shared" ca="1" si="265"/>
        <v>0</v>
      </c>
      <c r="AT721" s="1">
        <f t="shared" ca="1" si="265"/>
        <v>0</v>
      </c>
      <c r="AU721" s="1">
        <f t="shared" ca="1" si="265"/>
        <v>0</v>
      </c>
      <c r="AV721" s="1">
        <f t="shared" ca="1" si="265"/>
        <v>0</v>
      </c>
      <c r="AW721" s="1">
        <f t="shared" ca="1" si="265"/>
        <v>0</v>
      </c>
      <c r="AX721" s="1">
        <f t="shared" ca="1" si="265"/>
        <v>0</v>
      </c>
      <c r="AY721" s="1">
        <f t="shared" ca="1" si="265"/>
        <v>0</v>
      </c>
      <c r="AZ721" s="1">
        <f t="shared" ca="1" si="265"/>
        <v>0</v>
      </c>
      <c r="BA721" s="1">
        <f t="shared" ca="1" si="265"/>
        <v>0</v>
      </c>
      <c r="BB721" s="1">
        <f t="shared" ca="1" si="265"/>
        <v>0</v>
      </c>
      <c r="BC721" s="1">
        <f t="shared" ca="1" si="265"/>
        <v>0</v>
      </c>
      <c r="BD721" s="1">
        <f t="shared" ca="1" si="265"/>
        <v>0</v>
      </c>
      <c r="BE721" s="1">
        <f t="shared" ca="1" si="265"/>
        <v>0</v>
      </c>
    </row>
    <row r="722" spans="1:57" x14ac:dyDescent="0.3">
      <c r="B722" s="1">
        <f>MAX(B$711:B721)+1</f>
        <v>101</v>
      </c>
      <c r="H722" s="13" t="str">
        <f ca="1">INDIRECT($B$1&amp;Items!E$2&amp;$B722)</f>
        <v>Кредиторская задолженность</v>
      </c>
      <c r="I722" s="13" t="str">
        <f ca="1">IF(INDIRECT($B$1&amp;Items!F$2&amp;$B722)="",H722,INDIRECT($B$1&amp;Items!F$2&amp;$B722))</f>
        <v>Операционные расходы - блок-5</v>
      </c>
      <c r="J722" s="1" t="str">
        <f ca="1">IF(INDIRECT($B$1&amp;Items!G$2&amp;$B722)="",IF(H722&lt;&gt;I722,"  "&amp;I722,I722),"    "&amp;INDIRECT($B$1&amp;Items!G$2&amp;$B722))</f>
        <v xml:space="preserve">  Операционные расходы - блок-5</v>
      </c>
      <c r="S722" s="1">
        <f t="shared" ca="1" si="256"/>
        <v>0</v>
      </c>
      <c r="V722" s="1">
        <f t="shared" ref="V722:BE722" ca="1" si="266">V70+V622-V377</f>
        <v>160315.91878902001</v>
      </c>
      <c r="W722" s="1">
        <f t="shared" ca="1" si="266"/>
        <v>427370.78878874343</v>
      </c>
      <c r="X722" s="1">
        <f t="shared" ca="1" si="266"/>
        <v>191121.40000000002</v>
      </c>
      <c r="Y722" s="1">
        <f t="shared" ca="1" si="266"/>
        <v>0</v>
      </c>
      <c r="Z722" s="1">
        <f t="shared" ca="1" si="266"/>
        <v>0</v>
      </c>
      <c r="AA722" s="1">
        <f t="shared" ca="1" si="266"/>
        <v>0</v>
      </c>
      <c r="AB722" s="1">
        <f t="shared" ca="1" si="266"/>
        <v>0</v>
      </c>
      <c r="AC722" s="1">
        <f t="shared" ca="1" si="266"/>
        <v>0</v>
      </c>
      <c r="AD722" s="1">
        <f t="shared" ca="1" si="266"/>
        <v>0</v>
      </c>
      <c r="AE722" s="1">
        <f t="shared" ca="1" si="266"/>
        <v>0</v>
      </c>
      <c r="AF722" s="1">
        <f t="shared" ca="1" si="266"/>
        <v>0</v>
      </c>
      <c r="AG722" s="1">
        <f t="shared" ca="1" si="266"/>
        <v>0</v>
      </c>
      <c r="AH722" s="1">
        <f t="shared" ca="1" si="266"/>
        <v>0</v>
      </c>
      <c r="AI722" s="1">
        <f t="shared" ca="1" si="266"/>
        <v>0</v>
      </c>
      <c r="AJ722" s="1">
        <f t="shared" ca="1" si="266"/>
        <v>0</v>
      </c>
      <c r="AK722" s="1">
        <f t="shared" ca="1" si="266"/>
        <v>0</v>
      </c>
      <c r="AL722" s="1">
        <f t="shared" ca="1" si="266"/>
        <v>0</v>
      </c>
      <c r="AM722" s="1">
        <f t="shared" ca="1" si="266"/>
        <v>0</v>
      </c>
      <c r="AN722" s="1">
        <f t="shared" ca="1" si="266"/>
        <v>0</v>
      </c>
      <c r="AO722" s="1">
        <f t="shared" ca="1" si="266"/>
        <v>0</v>
      </c>
      <c r="AP722" s="1">
        <f t="shared" ca="1" si="266"/>
        <v>0</v>
      </c>
      <c r="AQ722" s="1">
        <f t="shared" ca="1" si="266"/>
        <v>0</v>
      </c>
      <c r="AR722" s="1">
        <f t="shared" ca="1" si="266"/>
        <v>0</v>
      </c>
      <c r="AS722" s="1">
        <f t="shared" ca="1" si="266"/>
        <v>0</v>
      </c>
      <c r="AT722" s="1">
        <f t="shared" ca="1" si="266"/>
        <v>0</v>
      </c>
      <c r="AU722" s="1">
        <f t="shared" ca="1" si="266"/>
        <v>0</v>
      </c>
      <c r="AV722" s="1">
        <f t="shared" ca="1" si="266"/>
        <v>0</v>
      </c>
      <c r="AW722" s="1">
        <f t="shared" ca="1" si="266"/>
        <v>0</v>
      </c>
      <c r="AX722" s="1">
        <f t="shared" ca="1" si="266"/>
        <v>0</v>
      </c>
      <c r="AY722" s="1">
        <f t="shared" ca="1" si="266"/>
        <v>0</v>
      </c>
      <c r="AZ722" s="1">
        <f t="shared" ca="1" si="266"/>
        <v>0</v>
      </c>
      <c r="BA722" s="1">
        <f t="shared" ca="1" si="266"/>
        <v>0</v>
      </c>
      <c r="BB722" s="1">
        <f t="shared" ca="1" si="266"/>
        <v>0</v>
      </c>
      <c r="BC722" s="1">
        <f t="shared" ca="1" si="266"/>
        <v>0</v>
      </c>
      <c r="BD722" s="1">
        <f t="shared" ca="1" si="266"/>
        <v>0</v>
      </c>
      <c r="BE722" s="1">
        <f t="shared" ca="1" si="266"/>
        <v>0</v>
      </c>
    </row>
    <row r="723" spans="1:57" x14ac:dyDescent="0.3">
      <c r="B723" s="1">
        <f>MAX(B$711:B722)+1</f>
        <v>102</v>
      </c>
      <c r="H723" s="13" t="str">
        <f ca="1">INDIRECT($B$1&amp;Items!E$2&amp;$B723)</f>
        <v>Кредиторская задолженность</v>
      </c>
      <c r="I723" s="13" t="str">
        <f ca="1">IF(INDIRECT($B$1&amp;Items!F$2&amp;$B723)="",H723,INDIRECT($B$1&amp;Items!F$2&amp;$B723))</f>
        <v>Основные средства - тип - 1</v>
      </c>
      <c r="J723" s="1" t="str">
        <f ca="1">IF(INDIRECT($B$1&amp;Items!G$2&amp;$B723)="",IF(H723&lt;&gt;I723,"  "&amp;I723,I723),"    "&amp;INDIRECT($B$1&amp;Items!G$2&amp;$B723))</f>
        <v xml:space="preserve">  Основные средства - тип - 1</v>
      </c>
      <c r="S723" s="1">
        <f t="shared" ca="1" si="256"/>
        <v>0</v>
      </c>
      <c r="V723" s="1">
        <f t="shared" ref="V723:BE723" ca="1" si="267">V71+V94-V392</f>
        <v>17969256.262499999</v>
      </c>
      <c r="W723" s="1">
        <f t="shared" ca="1" si="267"/>
        <v>0</v>
      </c>
      <c r="X723" s="1">
        <f t="shared" ca="1" si="267"/>
        <v>0</v>
      </c>
      <c r="Y723" s="1">
        <f t="shared" ca="1" si="267"/>
        <v>0</v>
      </c>
      <c r="Z723" s="1">
        <f t="shared" ca="1" si="267"/>
        <v>0</v>
      </c>
      <c r="AA723" s="1">
        <f t="shared" ca="1" si="267"/>
        <v>0</v>
      </c>
      <c r="AB723" s="1">
        <f t="shared" ca="1" si="267"/>
        <v>0</v>
      </c>
      <c r="AC723" s="1">
        <f t="shared" ca="1" si="267"/>
        <v>0</v>
      </c>
      <c r="AD723" s="1">
        <f t="shared" ca="1" si="267"/>
        <v>0</v>
      </c>
      <c r="AE723" s="1">
        <f t="shared" ca="1" si="267"/>
        <v>0</v>
      </c>
      <c r="AF723" s="1">
        <f t="shared" ca="1" si="267"/>
        <v>0</v>
      </c>
      <c r="AG723" s="1">
        <f t="shared" ca="1" si="267"/>
        <v>0</v>
      </c>
      <c r="AH723" s="1">
        <f t="shared" ca="1" si="267"/>
        <v>0</v>
      </c>
      <c r="AI723" s="1">
        <f t="shared" ca="1" si="267"/>
        <v>0</v>
      </c>
      <c r="AJ723" s="1">
        <f t="shared" ca="1" si="267"/>
        <v>0</v>
      </c>
      <c r="AK723" s="1">
        <f t="shared" ca="1" si="267"/>
        <v>0</v>
      </c>
      <c r="AL723" s="1">
        <f t="shared" ca="1" si="267"/>
        <v>0</v>
      </c>
      <c r="AM723" s="1">
        <f t="shared" ca="1" si="267"/>
        <v>0</v>
      </c>
      <c r="AN723" s="1">
        <f t="shared" ca="1" si="267"/>
        <v>0</v>
      </c>
      <c r="AO723" s="1">
        <f t="shared" ca="1" si="267"/>
        <v>0</v>
      </c>
      <c r="AP723" s="1">
        <f t="shared" ca="1" si="267"/>
        <v>0</v>
      </c>
      <c r="AQ723" s="1">
        <f t="shared" ca="1" si="267"/>
        <v>0</v>
      </c>
      <c r="AR723" s="1">
        <f t="shared" ca="1" si="267"/>
        <v>0</v>
      </c>
      <c r="AS723" s="1">
        <f t="shared" ca="1" si="267"/>
        <v>0</v>
      </c>
      <c r="AT723" s="1">
        <f t="shared" ca="1" si="267"/>
        <v>0</v>
      </c>
      <c r="AU723" s="1">
        <f t="shared" ca="1" si="267"/>
        <v>0</v>
      </c>
      <c r="AV723" s="1">
        <f t="shared" ca="1" si="267"/>
        <v>0</v>
      </c>
      <c r="AW723" s="1">
        <f t="shared" ca="1" si="267"/>
        <v>0</v>
      </c>
      <c r="AX723" s="1">
        <f t="shared" ca="1" si="267"/>
        <v>0</v>
      </c>
      <c r="AY723" s="1">
        <f t="shared" ca="1" si="267"/>
        <v>0</v>
      </c>
      <c r="AZ723" s="1">
        <f t="shared" ca="1" si="267"/>
        <v>0</v>
      </c>
      <c r="BA723" s="1">
        <f t="shared" ca="1" si="267"/>
        <v>0</v>
      </c>
      <c r="BB723" s="1">
        <f t="shared" ca="1" si="267"/>
        <v>0</v>
      </c>
      <c r="BC723" s="1">
        <f t="shared" ca="1" si="267"/>
        <v>0</v>
      </c>
      <c r="BD723" s="1">
        <f t="shared" ca="1" si="267"/>
        <v>0</v>
      </c>
      <c r="BE723" s="1">
        <f t="shared" ca="1" si="267"/>
        <v>0</v>
      </c>
    </row>
    <row r="724" spans="1:57" x14ac:dyDescent="0.3">
      <c r="B724" s="1">
        <f>MAX(B$711:B723)+1</f>
        <v>103</v>
      </c>
      <c r="H724" s="13" t="str">
        <f ca="1">INDIRECT($B$1&amp;Items!E$2&amp;$B724)</f>
        <v>Кредиторская задолженность</v>
      </c>
      <c r="I724" s="13" t="str">
        <f ca="1">IF(INDIRECT($B$1&amp;Items!F$2&amp;$B724)="",H724,INDIRECT($B$1&amp;Items!F$2&amp;$B724))</f>
        <v>Основные средства - тип - 2</v>
      </c>
      <c r="J724" s="1" t="str">
        <f ca="1">IF(INDIRECT($B$1&amp;Items!G$2&amp;$B724)="",IF(H724&lt;&gt;I724,"  "&amp;I724,I724),"    "&amp;INDIRECT($B$1&amp;Items!G$2&amp;$B724))</f>
        <v xml:space="preserve">  Основные средства - тип - 2</v>
      </c>
      <c r="S724" s="1">
        <f t="shared" ca="1" si="256"/>
        <v>0</v>
      </c>
      <c r="V724" s="1">
        <f t="shared" ref="V724:BE724" ca="1" si="268">V72+V106-V404</f>
        <v>12156986.775592251</v>
      </c>
      <c r="W724" s="1">
        <f t="shared" ca="1" si="268"/>
        <v>0</v>
      </c>
      <c r="X724" s="1">
        <f t="shared" ca="1" si="268"/>
        <v>0</v>
      </c>
      <c r="Y724" s="1">
        <f t="shared" ca="1" si="268"/>
        <v>0</v>
      </c>
      <c r="Z724" s="1">
        <f t="shared" ca="1" si="268"/>
        <v>0</v>
      </c>
      <c r="AA724" s="1">
        <f t="shared" ca="1" si="268"/>
        <v>0</v>
      </c>
      <c r="AB724" s="1">
        <f t="shared" ca="1" si="268"/>
        <v>0</v>
      </c>
      <c r="AC724" s="1">
        <f t="shared" ca="1" si="268"/>
        <v>0</v>
      </c>
      <c r="AD724" s="1">
        <f t="shared" ca="1" si="268"/>
        <v>0</v>
      </c>
      <c r="AE724" s="1">
        <f t="shared" ca="1" si="268"/>
        <v>0</v>
      </c>
      <c r="AF724" s="1">
        <f t="shared" ca="1" si="268"/>
        <v>0</v>
      </c>
      <c r="AG724" s="1">
        <f t="shared" ca="1" si="268"/>
        <v>0</v>
      </c>
      <c r="AH724" s="1">
        <f t="shared" ca="1" si="268"/>
        <v>0</v>
      </c>
      <c r="AI724" s="1">
        <f t="shared" ca="1" si="268"/>
        <v>0</v>
      </c>
      <c r="AJ724" s="1">
        <f t="shared" ca="1" si="268"/>
        <v>0</v>
      </c>
      <c r="AK724" s="1">
        <f t="shared" ca="1" si="268"/>
        <v>0</v>
      </c>
      <c r="AL724" s="1">
        <f t="shared" ca="1" si="268"/>
        <v>0</v>
      </c>
      <c r="AM724" s="1">
        <f t="shared" ca="1" si="268"/>
        <v>0</v>
      </c>
      <c r="AN724" s="1">
        <f t="shared" ca="1" si="268"/>
        <v>0</v>
      </c>
      <c r="AO724" s="1">
        <f t="shared" ca="1" si="268"/>
        <v>0</v>
      </c>
      <c r="AP724" s="1">
        <f t="shared" ca="1" si="268"/>
        <v>0</v>
      </c>
      <c r="AQ724" s="1">
        <f t="shared" ca="1" si="268"/>
        <v>0</v>
      </c>
      <c r="AR724" s="1">
        <f t="shared" ca="1" si="268"/>
        <v>0</v>
      </c>
      <c r="AS724" s="1">
        <f t="shared" ca="1" si="268"/>
        <v>0</v>
      </c>
      <c r="AT724" s="1">
        <f t="shared" ca="1" si="268"/>
        <v>0</v>
      </c>
      <c r="AU724" s="1">
        <f t="shared" ca="1" si="268"/>
        <v>0</v>
      </c>
      <c r="AV724" s="1">
        <f t="shared" ca="1" si="268"/>
        <v>0</v>
      </c>
      <c r="AW724" s="1">
        <f t="shared" ca="1" si="268"/>
        <v>0</v>
      </c>
      <c r="AX724" s="1">
        <f t="shared" ca="1" si="268"/>
        <v>0</v>
      </c>
      <c r="AY724" s="1">
        <f t="shared" ca="1" si="268"/>
        <v>0</v>
      </c>
      <c r="AZ724" s="1">
        <f t="shared" ca="1" si="268"/>
        <v>0</v>
      </c>
      <c r="BA724" s="1">
        <f t="shared" ca="1" si="268"/>
        <v>0</v>
      </c>
      <c r="BB724" s="1">
        <f t="shared" ca="1" si="268"/>
        <v>0</v>
      </c>
      <c r="BC724" s="1">
        <f t="shared" ca="1" si="268"/>
        <v>0</v>
      </c>
      <c r="BD724" s="1">
        <f t="shared" ca="1" si="268"/>
        <v>0</v>
      </c>
      <c r="BE724" s="1">
        <f t="shared" ca="1" si="268"/>
        <v>0</v>
      </c>
    </row>
    <row r="725" spans="1:57" x14ac:dyDescent="0.3">
      <c r="B725" s="1">
        <f>MAX(B$711:B724)+1</f>
        <v>104</v>
      </c>
      <c r="H725" s="13" t="str">
        <f ca="1">INDIRECT($B$1&amp;Items!E$2&amp;$B725)</f>
        <v>Кредиторская задолженность</v>
      </c>
      <c r="I725" s="13" t="str">
        <f ca="1">IF(INDIRECT($B$1&amp;Items!F$2&amp;$B725)="",H725,INDIRECT($B$1&amp;Items!F$2&amp;$B725))</f>
        <v>Основные средства - тип - 3</v>
      </c>
      <c r="J725" s="1" t="str">
        <f ca="1">IF(INDIRECT($B$1&amp;Items!G$2&amp;$B725)="",IF(H725&lt;&gt;I725,"  "&amp;I725,I725),"    "&amp;INDIRECT($B$1&amp;Items!G$2&amp;$B725))</f>
        <v xml:space="preserve">  Основные средства - тип - 3</v>
      </c>
      <c r="S725" s="1">
        <f t="shared" ca="1" si="256"/>
        <v>0</v>
      </c>
      <c r="V725" s="1">
        <f t="shared" ref="V725:BE725" ca="1" si="269">V73+V117-V415</f>
        <v>13168056.893258747</v>
      </c>
      <c r="W725" s="1">
        <f t="shared" ca="1" si="269"/>
        <v>12013334.898953471</v>
      </c>
      <c r="X725" s="1">
        <f t="shared" ca="1" si="269"/>
        <v>0</v>
      </c>
      <c r="Y725" s="1">
        <f t="shared" ca="1" si="269"/>
        <v>0</v>
      </c>
      <c r="Z725" s="1">
        <f t="shared" ca="1" si="269"/>
        <v>0</v>
      </c>
      <c r="AA725" s="1">
        <f t="shared" ca="1" si="269"/>
        <v>0</v>
      </c>
      <c r="AB725" s="1">
        <f t="shared" ca="1" si="269"/>
        <v>0</v>
      </c>
      <c r="AC725" s="1">
        <f t="shared" ca="1" si="269"/>
        <v>0</v>
      </c>
      <c r="AD725" s="1">
        <f t="shared" ca="1" si="269"/>
        <v>0</v>
      </c>
      <c r="AE725" s="1">
        <f t="shared" ca="1" si="269"/>
        <v>0</v>
      </c>
      <c r="AF725" s="1">
        <f t="shared" ca="1" si="269"/>
        <v>0</v>
      </c>
      <c r="AG725" s="1">
        <f t="shared" ca="1" si="269"/>
        <v>0</v>
      </c>
      <c r="AH725" s="1">
        <f t="shared" ca="1" si="269"/>
        <v>0</v>
      </c>
      <c r="AI725" s="1">
        <f t="shared" ca="1" si="269"/>
        <v>0</v>
      </c>
      <c r="AJ725" s="1">
        <f t="shared" ca="1" si="269"/>
        <v>0</v>
      </c>
      <c r="AK725" s="1">
        <f t="shared" ca="1" si="269"/>
        <v>0</v>
      </c>
      <c r="AL725" s="1">
        <f t="shared" ca="1" si="269"/>
        <v>0</v>
      </c>
      <c r="AM725" s="1">
        <f t="shared" ca="1" si="269"/>
        <v>0</v>
      </c>
      <c r="AN725" s="1">
        <f t="shared" ca="1" si="269"/>
        <v>0</v>
      </c>
      <c r="AO725" s="1">
        <f t="shared" ca="1" si="269"/>
        <v>0</v>
      </c>
      <c r="AP725" s="1">
        <f t="shared" ca="1" si="269"/>
        <v>0</v>
      </c>
      <c r="AQ725" s="1">
        <f t="shared" ca="1" si="269"/>
        <v>0</v>
      </c>
      <c r="AR725" s="1">
        <f t="shared" ca="1" si="269"/>
        <v>0</v>
      </c>
      <c r="AS725" s="1">
        <f t="shared" ca="1" si="269"/>
        <v>0</v>
      </c>
      <c r="AT725" s="1">
        <f t="shared" ca="1" si="269"/>
        <v>0</v>
      </c>
      <c r="AU725" s="1">
        <f t="shared" ca="1" si="269"/>
        <v>0</v>
      </c>
      <c r="AV725" s="1">
        <f t="shared" ca="1" si="269"/>
        <v>0</v>
      </c>
      <c r="AW725" s="1">
        <f t="shared" ca="1" si="269"/>
        <v>0</v>
      </c>
      <c r="AX725" s="1">
        <f t="shared" ca="1" si="269"/>
        <v>0</v>
      </c>
      <c r="AY725" s="1">
        <f t="shared" ca="1" si="269"/>
        <v>0</v>
      </c>
      <c r="AZ725" s="1">
        <f t="shared" ca="1" si="269"/>
        <v>0</v>
      </c>
      <c r="BA725" s="1">
        <f t="shared" ca="1" si="269"/>
        <v>0</v>
      </c>
      <c r="BB725" s="1">
        <f t="shared" ca="1" si="269"/>
        <v>0</v>
      </c>
      <c r="BC725" s="1">
        <f t="shared" ca="1" si="269"/>
        <v>0</v>
      </c>
      <c r="BD725" s="1">
        <f t="shared" ca="1" si="269"/>
        <v>0</v>
      </c>
      <c r="BE725" s="1">
        <f t="shared" ca="1" si="269"/>
        <v>0</v>
      </c>
    </row>
    <row r="726" spans="1:57" ht="4.9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36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</row>
    <row r="728" spans="1:57" x14ac:dyDescent="0.3">
      <c r="B728" s="1">
        <f>ROW(Items!$A$248)</f>
        <v>248</v>
      </c>
      <c r="H728" s="13" t="str">
        <f ca="1">INDIRECT($B$1&amp;Items!E$2&amp;$B728)</f>
        <v>Задолженность по кредитам и займам</v>
      </c>
      <c r="I728" s="13" t="str">
        <f ca="1">IF(INDIRECT($B$1&amp;Items!F$2&amp;$B728)="",H728,INDIRECT($B$1&amp;Items!F$2&amp;$B728))</f>
        <v>Задолженность по кредитам и займам</v>
      </c>
      <c r="J728" s="1" t="str">
        <f ca="1">IF(INDIRECT($B$1&amp;Items!G$2&amp;$B728)="",IF(H728&lt;&gt;I728,"  "&amp;I728,I728),"    "&amp;INDIRECT($B$1&amp;Items!G$2&amp;$B728))</f>
        <v>Задолженность по кредитам и займам</v>
      </c>
      <c r="S728" s="1">
        <f ca="1">SUM(S729:S733)</f>
        <v>-8.149072527885437E-10</v>
      </c>
      <c r="V728" s="1">
        <f ca="1">SUM(V729:V733)</f>
        <v>0</v>
      </c>
      <c r="W728" s="1">
        <f t="shared" ref="W728:BE728" ca="1" si="270">SUM(W729:W733)</f>
        <v>0</v>
      </c>
      <c r="X728" s="1">
        <f t="shared" ca="1" si="270"/>
        <v>9750000</v>
      </c>
      <c r="Y728" s="1">
        <f t="shared" ca="1" si="270"/>
        <v>9493055.555555556</v>
      </c>
      <c r="Z728" s="1">
        <f t="shared" ca="1" si="270"/>
        <v>8750000.0000000019</v>
      </c>
      <c r="AA728" s="1">
        <f t="shared" ca="1" si="270"/>
        <v>8479166.6666666679</v>
      </c>
      <c r="AB728" s="1">
        <f t="shared" ca="1" si="270"/>
        <v>8201388.8888888899</v>
      </c>
      <c r="AC728" s="1">
        <f t="shared" ca="1" si="270"/>
        <v>7500000.0000000009</v>
      </c>
      <c r="AD728" s="1">
        <f t="shared" ca="1" si="270"/>
        <v>7208333.333333334</v>
      </c>
      <c r="AE728" s="1">
        <f t="shared" ca="1" si="270"/>
        <v>6909722.2222222229</v>
      </c>
      <c r="AF728" s="1">
        <f t="shared" ca="1" si="270"/>
        <v>6250000</v>
      </c>
      <c r="AG728" s="1">
        <f t="shared" ca="1" si="270"/>
        <v>5937500</v>
      </c>
      <c r="AH728" s="1">
        <f t="shared" ca="1" si="270"/>
        <v>5618055.555555555</v>
      </c>
      <c r="AI728" s="1">
        <f t="shared" ca="1" si="270"/>
        <v>4999999.9999999991</v>
      </c>
      <c r="AJ728" s="1">
        <f t="shared" ca="1" si="270"/>
        <v>4666666.6666666651</v>
      </c>
      <c r="AK728" s="1">
        <f t="shared" ca="1" si="270"/>
        <v>4326388.8888888881</v>
      </c>
      <c r="AL728" s="1">
        <f t="shared" ca="1" si="270"/>
        <v>3749999.9999999991</v>
      </c>
      <c r="AM728" s="1">
        <f t="shared" ca="1" si="270"/>
        <v>3395833.3333333326</v>
      </c>
      <c r="AN728" s="1">
        <f t="shared" ca="1" si="270"/>
        <v>3034722.2222222215</v>
      </c>
      <c r="AO728" s="1">
        <f t="shared" ca="1" si="270"/>
        <v>2499999.9999999995</v>
      </c>
      <c r="AP728" s="1">
        <f t="shared" ca="1" si="270"/>
        <v>2124999.9999999995</v>
      </c>
      <c r="AQ728" s="1">
        <f t="shared" ca="1" si="270"/>
        <v>1743055.5555555548</v>
      </c>
      <c r="AR728" s="1">
        <f t="shared" ca="1" si="270"/>
        <v>1249999.9999999993</v>
      </c>
      <c r="AS728" s="1">
        <f t="shared" ca="1" si="270"/>
        <v>854166.66666666581</v>
      </c>
      <c r="AT728" s="1">
        <f t="shared" ca="1" si="270"/>
        <v>451388.88888888806</v>
      </c>
      <c r="AU728" s="1">
        <f t="shared" ca="1" si="270"/>
        <v>-8.149072527885437E-10</v>
      </c>
      <c r="AV728" s="1">
        <f t="shared" ca="1" si="270"/>
        <v>-8.149072527885437E-10</v>
      </c>
      <c r="AW728" s="1">
        <f t="shared" ca="1" si="270"/>
        <v>-8.149072527885437E-10</v>
      </c>
      <c r="AX728" s="1">
        <f t="shared" ca="1" si="270"/>
        <v>-8.149072527885437E-10</v>
      </c>
      <c r="AY728" s="1">
        <f t="shared" ca="1" si="270"/>
        <v>-8.149072527885437E-10</v>
      </c>
      <c r="AZ728" s="1">
        <f t="shared" ca="1" si="270"/>
        <v>-8.149072527885437E-10</v>
      </c>
      <c r="BA728" s="1">
        <f t="shared" ca="1" si="270"/>
        <v>-8.149072527885437E-10</v>
      </c>
      <c r="BB728" s="1">
        <f t="shared" ca="1" si="270"/>
        <v>-8.149072527885437E-10</v>
      </c>
      <c r="BC728" s="1">
        <f t="shared" ca="1" si="270"/>
        <v>-8.149072527885437E-10</v>
      </c>
      <c r="BD728" s="1">
        <f t="shared" ca="1" si="270"/>
        <v>-8.149072527885437E-10</v>
      </c>
      <c r="BE728" s="1">
        <f t="shared" ca="1" si="270"/>
        <v>-8.149072527885437E-10</v>
      </c>
    </row>
    <row r="729" spans="1:57" x14ac:dyDescent="0.3">
      <c r="B729" s="1">
        <f>MAX(B$711:B728)+1</f>
        <v>249</v>
      </c>
      <c r="H729" s="13" t="str">
        <f ca="1">INDIRECT($B$1&amp;Items!E$2&amp;$B729)</f>
        <v>Задолженность по кредитам и займам</v>
      </c>
      <c r="I729" s="13" t="str">
        <f ca="1">IF(INDIRECT($B$1&amp;Items!F$2&amp;$B729)="",H729,INDIRECT($B$1&amp;Items!F$2&amp;$B729))</f>
        <v>Кредиты</v>
      </c>
      <c r="J729" s="1" t="str">
        <f ca="1">IF(INDIRECT($B$1&amp;Items!G$2&amp;$B729)="",IF(H729&lt;&gt;I729,"  "&amp;I729,I729),"    "&amp;INDIRECT($B$1&amp;Items!G$2&amp;$B729))</f>
        <v xml:space="preserve">  Кредиты</v>
      </c>
      <c r="S729" s="1">
        <f t="shared" ref="S729:S732" ca="1" si="271">INDIRECT(ADDRESS(ROW(),SUMIFS($1:$1,$5:$5,MAX($5:$5))))</f>
        <v>-8.149072527885437E-10</v>
      </c>
      <c r="V729" s="1">
        <f ca="1">V77+V463-V464</f>
        <v>0</v>
      </c>
      <c r="W729" s="1">
        <f t="shared" ref="W729:BE729" ca="1" si="272">W77+W463-W464</f>
        <v>0</v>
      </c>
      <c r="X729" s="1">
        <f t="shared" ca="1" si="272"/>
        <v>9583333.333333334</v>
      </c>
      <c r="Y729" s="1">
        <f t="shared" ca="1" si="272"/>
        <v>9166666.6666666679</v>
      </c>
      <c r="Z729" s="1">
        <f t="shared" ca="1" si="272"/>
        <v>8750000.0000000019</v>
      </c>
      <c r="AA729" s="1">
        <f t="shared" ca="1" si="272"/>
        <v>8333333.3333333349</v>
      </c>
      <c r="AB729" s="1">
        <f t="shared" ca="1" si="272"/>
        <v>7916666.6666666679</v>
      </c>
      <c r="AC729" s="1">
        <f t="shared" ca="1" si="272"/>
        <v>7500000.0000000009</v>
      </c>
      <c r="AD729" s="1">
        <f t="shared" ca="1" si="272"/>
        <v>7083333.333333334</v>
      </c>
      <c r="AE729" s="1">
        <f t="shared" ca="1" si="272"/>
        <v>6666666.666666667</v>
      </c>
      <c r="AF729" s="1">
        <f t="shared" ca="1" si="272"/>
        <v>6250000</v>
      </c>
      <c r="AG729" s="1">
        <f t="shared" ca="1" si="272"/>
        <v>5833333.333333333</v>
      </c>
      <c r="AH729" s="1">
        <f t="shared" ca="1" si="272"/>
        <v>5416666.666666666</v>
      </c>
      <c r="AI729" s="1">
        <f t="shared" ca="1" si="272"/>
        <v>4999999.9999999991</v>
      </c>
      <c r="AJ729" s="1">
        <f t="shared" ca="1" si="272"/>
        <v>4583333.3333333321</v>
      </c>
      <c r="AK729" s="1">
        <f t="shared" ca="1" si="272"/>
        <v>4166666.6666666656</v>
      </c>
      <c r="AL729" s="1">
        <f t="shared" ca="1" si="272"/>
        <v>3749999.9999999991</v>
      </c>
      <c r="AM729" s="1">
        <f t="shared" ca="1" si="272"/>
        <v>3333333.3333333326</v>
      </c>
      <c r="AN729" s="1">
        <f t="shared" ca="1" si="272"/>
        <v>2916666.666666666</v>
      </c>
      <c r="AO729" s="1">
        <f t="shared" ca="1" si="272"/>
        <v>2499999.9999999995</v>
      </c>
      <c r="AP729" s="1">
        <f t="shared" ca="1" si="272"/>
        <v>2083333.3333333328</v>
      </c>
      <c r="AQ729" s="1">
        <f t="shared" ca="1" si="272"/>
        <v>1666666.666666666</v>
      </c>
      <c r="AR729" s="1">
        <f t="shared" ca="1" si="272"/>
        <v>1249999.9999999993</v>
      </c>
      <c r="AS729" s="1">
        <f t="shared" ca="1" si="272"/>
        <v>833333.33333333256</v>
      </c>
      <c r="AT729" s="1">
        <f t="shared" ca="1" si="272"/>
        <v>416666.66666666587</v>
      </c>
      <c r="AU729" s="1">
        <f t="shared" ca="1" si="272"/>
        <v>-8.149072527885437E-10</v>
      </c>
      <c r="AV729" s="1">
        <f t="shared" ca="1" si="272"/>
        <v>-8.149072527885437E-10</v>
      </c>
      <c r="AW729" s="1">
        <f t="shared" ca="1" si="272"/>
        <v>-8.149072527885437E-10</v>
      </c>
      <c r="AX729" s="1">
        <f t="shared" ca="1" si="272"/>
        <v>-8.149072527885437E-10</v>
      </c>
      <c r="AY729" s="1">
        <f t="shared" ca="1" si="272"/>
        <v>-8.149072527885437E-10</v>
      </c>
      <c r="AZ729" s="1">
        <f t="shared" ca="1" si="272"/>
        <v>-8.149072527885437E-10</v>
      </c>
      <c r="BA729" s="1">
        <f t="shared" ca="1" si="272"/>
        <v>-8.149072527885437E-10</v>
      </c>
      <c r="BB729" s="1">
        <f t="shared" ca="1" si="272"/>
        <v>-8.149072527885437E-10</v>
      </c>
      <c r="BC729" s="1">
        <f t="shared" ca="1" si="272"/>
        <v>-8.149072527885437E-10</v>
      </c>
      <c r="BD729" s="1">
        <f t="shared" ca="1" si="272"/>
        <v>-8.149072527885437E-10</v>
      </c>
      <c r="BE729" s="1">
        <f t="shared" ca="1" si="272"/>
        <v>-8.149072527885437E-10</v>
      </c>
    </row>
    <row r="730" spans="1:57" x14ac:dyDescent="0.3">
      <c r="B730" s="1">
        <f>MAX(B$711:B729)+1</f>
        <v>250</v>
      </c>
      <c r="H730" s="13" t="str">
        <f ca="1">INDIRECT($B$1&amp;Items!E$2&amp;$B730)</f>
        <v>Задолженность по кредитам и займам</v>
      </c>
      <c r="I730" s="13" t="str">
        <f ca="1">IF(INDIRECT($B$1&amp;Items!F$2&amp;$B730)="",H730,INDIRECT($B$1&amp;Items!F$2&amp;$B730))</f>
        <v>Задолженность по %% по кредитам</v>
      </c>
      <c r="J730" s="1" t="str">
        <f ca="1">IF(INDIRECT($B$1&amp;Items!G$2&amp;$B730)="",IF(H730&lt;&gt;I730,"  "&amp;I730,I730),"    "&amp;INDIRECT($B$1&amp;Items!G$2&amp;$B730))</f>
        <v xml:space="preserve">  Задолженность по %% по кредитам</v>
      </c>
      <c r="S730" s="1">
        <f t="shared" ca="1" si="271"/>
        <v>0</v>
      </c>
      <c r="V730" s="1">
        <f ca="1">V78+V644-V465</f>
        <v>0</v>
      </c>
      <c r="W730" s="1">
        <f t="shared" ref="W730:BE730" ca="1" si="273">W78+W644-W465</f>
        <v>0</v>
      </c>
      <c r="X730" s="1">
        <f t="shared" ca="1" si="273"/>
        <v>166666.66666666666</v>
      </c>
      <c r="Y730" s="1">
        <f t="shared" ca="1" si="273"/>
        <v>326388.88888888888</v>
      </c>
      <c r="Z730" s="1">
        <f t="shared" ca="1" si="273"/>
        <v>0</v>
      </c>
      <c r="AA730" s="1">
        <f t="shared" ca="1" si="273"/>
        <v>145833.33333333334</v>
      </c>
      <c r="AB730" s="1">
        <f t="shared" ca="1" si="273"/>
        <v>284722.22222222225</v>
      </c>
      <c r="AC730" s="1">
        <f t="shared" ca="1" si="273"/>
        <v>0</v>
      </c>
      <c r="AD730" s="1">
        <f t="shared" ca="1" si="273"/>
        <v>125000</v>
      </c>
      <c r="AE730" s="1">
        <f t="shared" ca="1" si="273"/>
        <v>243055.55555555556</v>
      </c>
      <c r="AF730" s="1">
        <f t="shared" ca="1" si="273"/>
        <v>0</v>
      </c>
      <c r="AG730" s="1">
        <f t="shared" ca="1" si="273"/>
        <v>104166.66666666667</v>
      </c>
      <c r="AH730" s="1">
        <f t="shared" ca="1" si="273"/>
        <v>201388.88888888891</v>
      </c>
      <c r="AI730" s="1">
        <f t="shared" ca="1" si="273"/>
        <v>0</v>
      </c>
      <c r="AJ730" s="1">
        <f t="shared" ca="1" si="273"/>
        <v>83333.333333333328</v>
      </c>
      <c r="AK730" s="1">
        <f t="shared" ca="1" si="273"/>
        <v>159722.22222222222</v>
      </c>
      <c r="AL730" s="1">
        <f t="shared" ca="1" si="273"/>
        <v>0</v>
      </c>
      <c r="AM730" s="1">
        <f t="shared" ca="1" si="273"/>
        <v>62499.999999999993</v>
      </c>
      <c r="AN730" s="1">
        <f t="shared" ca="1" si="273"/>
        <v>118055.55555555553</v>
      </c>
      <c r="AO730" s="1">
        <f t="shared" ca="1" si="273"/>
        <v>0</v>
      </c>
      <c r="AP730" s="1">
        <f t="shared" ca="1" si="273"/>
        <v>41666.666666666635</v>
      </c>
      <c r="AQ730" s="1">
        <f t="shared" ca="1" si="273"/>
        <v>76388.888888888818</v>
      </c>
      <c r="AR730" s="1">
        <f t="shared" ca="1" si="273"/>
        <v>0</v>
      </c>
      <c r="AS730" s="1">
        <f t="shared" ca="1" si="273"/>
        <v>20833.333333333303</v>
      </c>
      <c r="AT730" s="1">
        <f t="shared" ca="1" si="273"/>
        <v>34722.222222222175</v>
      </c>
      <c r="AU730" s="1">
        <f t="shared" ca="1" si="273"/>
        <v>0</v>
      </c>
      <c r="AV730" s="1">
        <f t="shared" ca="1" si="273"/>
        <v>0</v>
      </c>
      <c r="AW730" s="1">
        <f t="shared" ca="1" si="273"/>
        <v>0</v>
      </c>
      <c r="AX730" s="1">
        <f t="shared" ca="1" si="273"/>
        <v>0</v>
      </c>
      <c r="AY730" s="1">
        <f t="shared" ca="1" si="273"/>
        <v>0</v>
      </c>
      <c r="AZ730" s="1">
        <f t="shared" ca="1" si="273"/>
        <v>0</v>
      </c>
      <c r="BA730" s="1">
        <f t="shared" ca="1" si="273"/>
        <v>0</v>
      </c>
      <c r="BB730" s="1">
        <f t="shared" ca="1" si="273"/>
        <v>0</v>
      </c>
      <c r="BC730" s="1">
        <f t="shared" ca="1" si="273"/>
        <v>0</v>
      </c>
      <c r="BD730" s="1">
        <f t="shared" ca="1" si="273"/>
        <v>0</v>
      </c>
      <c r="BE730" s="1">
        <f t="shared" ca="1" si="273"/>
        <v>0</v>
      </c>
    </row>
    <row r="731" spans="1:57" x14ac:dyDescent="0.3">
      <c r="B731" s="1">
        <f>MAX(B$711:B730)+1</f>
        <v>251</v>
      </c>
      <c r="H731" s="13" t="str">
        <f ca="1">INDIRECT($B$1&amp;Items!E$2&amp;$B731)</f>
        <v>Задолженность по кредитам и займам</v>
      </c>
      <c r="I731" s="13" t="str">
        <f ca="1">IF(INDIRECT($B$1&amp;Items!F$2&amp;$B731)="",H731,INDIRECT($B$1&amp;Items!F$2&amp;$B731))</f>
        <v>Займы</v>
      </c>
      <c r="J731" s="1" t="str">
        <f ca="1">IF(INDIRECT($B$1&amp;Items!G$2&amp;$B731)="",IF(H731&lt;&gt;I731,"  "&amp;I731,I731),"    "&amp;INDIRECT($B$1&amp;Items!G$2&amp;$B731))</f>
        <v xml:space="preserve">  Займы</v>
      </c>
      <c r="S731" s="1">
        <f t="shared" ca="1" si="271"/>
        <v>0</v>
      </c>
      <c r="V731" s="1">
        <f ca="1">V79+V472-V473</f>
        <v>0</v>
      </c>
      <c r="W731" s="1">
        <f t="shared" ref="W731:BE731" ca="1" si="274">W79+W472-W473</f>
        <v>0</v>
      </c>
      <c r="X731" s="1">
        <f t="shared" ca="1" si="274"/>
        <v>0</v>
      </c>
      <c r="Y731" s="1">
        <f t="shared" ca="1" si="274"/>
        <v>0</v>
      </c>
      <c r="Z731" s="1">
        <f t="shared" ca="1" si="274"/>
        <v>0</v>
      </c>
      <c r="AA731" s="1">
        <f t="shared" ca="1" si="274"/>
        <v>0</v>
      </c>
      <c r="AB731" s="1">
        <f t="shared" ca="1" si="274"/>
        <v>0</v>
      </c>
      <c r="AC731" s="1">
        <f t="shared" ca="1" si="274"/>
        <v>0</v>
      </c>
      <c r="AD731" s="1">
        <f t="shared" ca="1" si="274"/>
        <v>0</v>
      </c>
      <c r="AE731" s="1">
        <f t="shared" ca="1" si="274"/>
        <v>0</v>
      </c>
      <c r="AF731" s="1">
        <f t="shared" ca="1" si="274"/>
        <v>0</v>
      </c>
      <c r="AG731" s="1">
        <f t="shared" ca="1" si="274"/>
        <v>0</v>
      </c>
      <c r="AH731" s="1">
        <f t="shared" ca="1" si="274"/>
        <v>0</v>
      </c>
      <c r="AI731" s="1">
        <f t="shared" ca="1" si="274"/>
        <v>0</v>
      </c>
      <c r="AJ731" s="1">
        <f t="shared" ca="1" si="274"/>
        <v>0</v>
      </c>
      <c r="AK731" s="1">
        <f t="shared" ca="1" si="274"/>
        <v>0</v>
      </c>
      <c r="AL731" s="1">
        <f t="shared" ca="1" si="274"/>
        <v>0</v>
      </c>
      <c r="AM731" s="1">
        <f t="shared" ca="1" si="274"/>
        <v>0</v>
      </c>
      <c r="AN731" s="1">
        <f t="shared" ca="1" si="274"/>
        <v>0</v>
      </c>
      <c r="AO731" s="1">
        <f t="shared" ca="1" si="274"/>
        <v>0</v>
      </c>
      <c r="AP731" s="1">
        <f t="shared" ca="1" si="274"/>
        <v>0</v>
      </c>
      <c r="AQ731" s="1">
        <f t="shared" ca="1" si="274"/>
        <v>0</v>
      </c>
      <c r="AR731" s="1">
        <f t="shared" ca="1" si="274"/>
        <v>0</v>
      </c>
      <c r="AS731" s="1">
        <f t="shared" ca="1" si="274"/>
        <v>0</v>
      </c>
      <c r="AT731" s="1">
        <f t="shared" ca="1" si="274"/>
        <v>0</v>
      </c>
      <c r="AU731" s="1">
        <f t="shared" ca="1" si="274"/>
        <v>0</v>
      </c>
      <c r="AV731" s="1">
        <f t="shared" ca="1" si="274"/>
        <v>0</v>
      </c>
      <c r="AW731" s="1">
        <f t="shared" ca="1" si="274"/>
        <v>0</v>
      </c>
      <c r="AX731" s="1">
        <f t="shared" ca="1" si="274"/>
        <v>0</v>
      </c>
      <c r="AY731" s="1">
        <f t="shared" ca="1" si="274"/>
        <v>0</v>
      </c>
      <c r="AZ731" s="1">
        <f t="shared" ca="1" si="274"/>
        <v>0</v>
      </c>
      <c r="BA731" s="1">
        <f t="shared" ca="1" si="274"/>
        <v>0</v>
      </c>
      <c r="BB731" s="1">
        <f t="shared" ca="1" si="274"/>
        <v>0</v>
      </c>
      <c r="BC731" s="1">
        <f t="shared" ca="1" si="274"/>
        <v>0</v>
      </c>
      <c r="BD731" s="1">
        <f t="shared" ca="1" si="274"/>
        <v>0</v>
      </c>
      <c r="BE731" s="1">
        <f t="shared" ca="1" si="274"/>
        <v>0</v>
      </c>
    </row>
    <row r="732" spans="1:57" x14ac:dyDescent="0.3">
      <c r="B732" s="1">
        <f>MAX(B$711:B731)+1</f>
        <v>252</v>
      </c>
      <c r="H732" s="13" t="str">
        <f ca="1">INDIRECT($B$1&amp;Items!E$2&amp;$B732)</f>
        <v>Задолженность по кредитам и займам</v>
      </c>
      <c r="I732" s="13" t="str">
        <f ca="1">IF(INDIRECT($B$1&amp;Items!F$2&amp;$B732)="",H732,INDIRECT($B$1&amp;Items!F$2&amp;$B732))</f>
        <v>Задолженность по %% по займам</v>
      </c>
      <c r="J732" s="1" t="str">
        <f ca="1">IF(INDIRECT($B$1&amp;Items!G$2&amp;$B732)="",IF(H732&lt;&gt;I732,"  "&amp;I732,I732),"    "&amp;INDIRECT($B$1&amp;Items!G$2&amp;$B732))</f>
        <v xml:space="preserve">  Задолженность по %% по займам</v>
      </c>
      <c r="S732" s="1">
        <f t="shared" ca="1" si="271"/>
        <v>0</v>
      </c>
      <c r="V732" s="1">
        <f ca="1">V80+V645-V474</f>
        <v>0</v>
      </c>
      <c r="W732" s="1">
        <f t="shared" ref="W732:BE732" ca="1" si="275">W80+W645-W474</f>
        <v>0</v>
      </c>
      <c r="X732" s="1">
        <f t="shared" ca="1" si="275"/>
        <v>0</v>
      </c>
      <c r="Y732" s="1">
        <f t="shared" ca="1" si="275"/>
        <v>0</v>
      </c>
      <c r="Z732" s="1">
        <f t="shared" ca="1" si="275"/>
        <v>0</v>
      </c>
      <c r="AA732" s="1">
        <f t="shared" ca="1" si="275"/>
        <v>0</v>
      </c>
      <c r="AB732" s="1">
        <f t="shared" ca="1" si="275"/>
        <v>0</v>
      </c>
      <c r="AC732" s="1">
        <f t="shared" ca="1" si="275"/>
        <v>0</v>
      </c>
      <c r="AD732" s="1">
        <f t="shared" ca="1" si="275"/>
        <v>0</v>
      </c>
      <c r="AE732" s="1">
        <f t="shared" ca="1" si="275"/>
        <v>0</v>
      </c>
      <c r="AF732" s="1">
        <f t="shared" ca="1" si="275"/>
        <v>0</v>
      </c>
      <c r="AG732" s="1">
        <f t="shared" ca="1" si="275"/>
        <v>0</v>
      </c>
      <c r="AH732" s="1">
        <f t="shared" ca="1" si="275"/>
        <v>0</v>
      </c>
      <c r="AI732" s="1">
        <f t="shared" ca="1" si="275"/>
        <v>0</v>
      </c>
      <c r="AJ732" s="1">
        <f t="shared" ca="1" si="275"/>
        <v>0</v>
      </c>
      <c r="AK732" s="1">
        <f t="shared" ca="1" si="275"/>
        <v>0</v>
      </c>
      <c r="AL732" s="1">
        <f t="shared" ca="1" si="275"/>
        <v>0</v>
      </c>
      <c r="AM732" s="1">
        <f t="shared" ca="1" si="275"/>
        <v>0</v>
      </c>
      <c r="AN732" s="1">
        <f t="shared" ca="1" si="275"/>
        <v>0</v>
      </c>
      <c r="AO732" s="1">
        <f t="shared" ca="1" si="275"/>
        <v>0</v>
      </c>
      <c r="AP732" s="1">
        <f t="shared" ca="1" si="275"/>
        <v>0</v>
      </c>
      <c r="AQ732" s="1">
        <f t="shared" ca="1" si="275"/>
        <v>0</v>
      </c>
      <c r="AR732" s="1">
        <f t="shared" ca="1" si="275"/>
        <v>0</v>
      </c>
      <c r="AS732" s="1">
        <f t="shared" ca="1" si="275"/>
        <v>0</v>
      </c>
      <c r="AT732" s="1">
        <f t="shared" ca="1" si="275"/>
        <v>0</v>
      </c>
      <c r="AU732" s="1">
        <f t="shared" ca="1" si="275"/>
        <v>0</v>
      </c>
      <c r="AV732" s="1">
        <f t="shared" ca="1" si="275"/>
        <v>0</v>
      </c>
      <c r="AW732" s="1">
        <f t="shared" ca="1" si="275"/>
        <v>0</v>
      </c>
      <c r="AX732" s="1">
        <f t="shared" ca="1" si="275"/>
        <v>0</v>
      </c>
      <c r="AY732" s="1">
        <f t="shared" ca="1" si="275"/>
        <v>0</v>
      </c>
      <c r="AZ732" s="1">
        <f t="shared" ca="1" si="275"/>
        <v>0</v>
      </c>
      <c r="BA732" s="1">
        <f t="shared" ca="1" si="275"/>
        <v>0</v>
      </c>
      <c r="BB732" s="1">
        <f t="shared" ca="1" si="275"/>
        <v>0</v>
      </c>
      <c r="BC732" s="1">
        <f t="shared" ca="1" si="275"/>
        <v>0</v>
      </c>
      <c r="BD732" s="1">
        <f t="shared" ca="1" si="275"/>
        <v>0</v>
      </c>
      <c r="BE732" s="1">
        <f t="shared" ca="1" si="275"/>
        <v>0</v>
      </c>
    </row>
    <row r="733" spans="1:57" ht="4.9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36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</row>
    <row r="734" spans="1:57" x14ac:dyDescent="0.3">
      <c r="B734" s="1">
        <f>ROW(Items!$A$258)</f>
        <v>258</v>
      </c>
      <c r="H734" s="13" t="str">
        <f ca="1">INDIRECT($B$1&amp;Items!E$2&amp;$B734)</f>
        <v>Задолженность по оплате налогов и сборов</v>
      </c>
      <c r="I734" s="13" t="str">
        <f ca="1">IF(INDIRECT($B$1&amp;Items!F$2&amp;$B734)="",H734,INDIRECT($B$1&amp;Items!F$2&amp;$B734))</f>
        <v>Задолженность по оплате налогов и сборов</v>
      </c>
      <c r="J734" s="1" t="str">
        <f ca="1">IF(INDIRECT($B$1&amp;Items!G$2&amp;$B734)="",IF(H734&lt;&gt;I734,"  "&amp;I734,I734),"    "&amp;INDIRECT($B$1&amp;Items!G$2&amp;$B734))</f>
        <v>Задолженность по оплате налогов и сборов</v>
      </c>
      <c r="S734" s="1">
        <f ca="1">SUM(S735:S739)</f>
        <v>0</v>
      </c>
      <c r="V734" s="1">
        <f ca="1">SUM(V735:V739)</f>
        <v>0</v>
      </c>
      <c r="W734" s="1">
        <f t="shared" ref="W734:BE734" ca="1" si="276">SUM(W735:W739)</f>
        <v>0</v>
      </c>
      <c r="X734" s="1">
        <f t="shared" ca="1" si="276"/>
        <v>0</v>
      </c>
      <c r="Y734" s="1">
        <f t="shared" ca="1" si="276"/>
        <v>0</v>
      </c>
      <c r="Z734" s="1">
        <f t="shared" ca="1" si="276"/>
        <v>365558.99411982857</v>
      </c>
      <c r="AA734" s="1">
        <f t="shared" ca="1" si="276"/>
        <v>5345091.2989238743</v>
      </c>
      <c r="AB734" s="1">
        <f t="shared" ca="1" si="276"/>
        <v>2547571.9134119349</v>
      </c>
      <c r="AC734" s="1">
        <f t="shared" ca="1" si="276"/>
        <v>3394537.8899940243</v>
      </c>
      <c r="AD734" s="1">
        <f t="shared" ca="1" si="276"/>
        <v>2379926.7788829114</v>
      </c>
      <c r="AE734" s="1">
        <f t="shared" ca="1" si="276"/>
        <v>0</v>
      </c>
      <c r="AF734" s="1">
        <f t="shared" ca="1" si="276"/>
        <v>0</v>
      </c>
      <c r="AG734" s="1">
        <f t="shared" ca="1" si="276"/>
        <v>0</v>
      </c>
      <c r="AH734" s="1">
        <f t="shared" ca="1" si="276"/>
        <v>0</v>
      </c>
      <c r="AI734" s="1">
        <f t="shared" ca="1" si="276"/>
        <v>0</v>
      </c>
      <c r="AJ734" s="1">
        <f t="shared" ca="1" si="276"/>
        <v>0</v>
      </c>
      <c r="AK734" s="1">
        <f t="shared" ca="1" si="276"/>
        <v>0</v>
      </c>
      <c r="AL734" s="1">
        <f t="shared" ca="1" si="276"/>
        <v>0</v>
      </c>
      <c r="AM734" s="1">
        <f t="shared" ca="1" si="276"/>
        <v>0</v>
      </c>
      <c r="AN734" s="1">
        <f t="shared" ca="1" si="276"/>
        <v>0</v>
      </c>
      <c r="AO734" s="1">
        <f t="shared" ca="1" si="276"/>
        <v>0</v>
      </c>
      <c r="AP734" s="1">
        <f t="shared" ca="1" si="276"/>
        <v>0</v>
      </c>
      <c r="AQ734" s="1">
        <f t="shared" ca="1" si="276"/>
        <v>0</v>
      </c>
      <c r="AR734" s="1">
        <f t="shared" ca="1" si="276"/>
        <v>0</v>
      </c>
      <c r="AS734" s="1">
        <f t="shared" ca="1" si="276"/>
        <v>0</v>
      </c>
      <c r="AT734" s="1">
        <f t="shared" ca="1" si="276"/>
        <v>0</v>
      </c>
      <c r="AU734" s="1">
        <f t="shared" ca="1" si="276"/>
        <v>0</v>
      </c>
      <c r="AV734" s="1">
        <f t="shared" ca="1" si="276"/>
        <v>0</v>
      </c>
      <c r="AW734" s="1">
        <f t="shared" ca="1" si="276"/>
        <v>0</v>
      </c>
      <c r="AX734" s="1">
        <f t="shared" ca="1" si="276"/>
        <v>0</v>
      </c>
      <c r="AY734" s="1">
        <f t="shared" ca="1" si="276"/>
        <v>0</v>
      </c>
      <c r="AZ734" s="1">
        <f t="shared" ca="1" si="276"/>
        <v>0</v>
      </c>
      <c r="BA734" s="1">
        <f t="shared" ca="1" si="276"/>
        <v>0</v>
      </c>
      <c r="BB734" s="1">
        <f t="shared" ca="1" si="276"/>
        <v>0</v>
      </c>
      <c r="BC734" s="1">
        <f t="shared" ca="1" si="276"/>
        <v>0</v>
      </c>
      <c r="BD734" s="1">
        <f t="shared" ca="1" si="276"/>
        <v>0</v>
      </c>
      <c r="BE734" s="1">
        <f t="shared" ca="1" si="276"/>
        <v>0</v>
      </c>
    </row>
    <row r="735" spans="1:57" x14ac:dyDescent="0.3">
      <c r="B735" s="1">
        <f>MAX(B$711:B734)+1</f>
        <v>259</v>
      </c>
      <c r="H735" s="13" t="str">
        <f ca="1">INDIRECT($B$1&amp;Items!E$2&amp;$B735)</f>
        <v>Задолженность по оплате налогов и сборов</v>
      </c>
      <c r="I735" s="13" t="str">
        <f ca="1">IF(INDIRECT($B$1&amp;Items!F$2&amp;$B735)="",H735,INDIRECT($B$1&amp;Items!F$2&amp;$B735))</f>
        <v>Задолженность по оплате НП</v>
      </c>
      <c r="J735" s="1" t="str">
        <f ca="1">IF(INDIRECT($B$1&amp;Items!G$2&amp;$B735)="",IF(H735&lt;&gt;I735,"  "&amp;I735,I735),"    "&amp;INDIRECT($B$1&amp;Items!G$2&amp;$B735))</f>
        <v xml:space="preserve">  Задолженность по оплате НП</v>
      </c>
      <c r="S735" s="1">
        <f t="shared" ref="S735:S738" ca="1" si="277">INDIRECT(ADDRESS(ROW(),SUMIFS($1:$1,$5:$5,MAX($5:$5))))</f>
        <v>0</v>
      </c>
      <c r="V735" s="1">
        <f ca="1">V83+V657-V434</f>
        <v>0</v>
      </c>
      <c r="W735" s="1">
        <f t="shared" ref="W735:BE735" ca="1" si="278">W83+W657-W434</f>
        <v>0</v>
      </c>
      <c r="X735" s="1">
        <f t="shared" ca="1" si="278"/>
        <v>0</v>
      </c>
      <c r="Y735" s="1">
        <f t="shared" ca="1" si="278"/>
        <v>0</v>
      </c>
      <c r="Z735" s="1">
        <f t="shared" ca="1" si="278"/>
        <v>365558.99411982857</v>
      </c>
      <c r="AA735" s="1">
        <f t="shared" ca="1" si="278"/>
        <v>5345091.2989238743</v>
      </c>
      <c r="AB735" s="1">
        <f t="shared" ca="1" si="278"/>
        <v>2547571.9134119349</v>
      </c>
      <c r="AC735" s="1">
        <f t="shared" ca="1" si="278"/>
        <v>3394537.8899940243</v>
      </c>
      <c r="AD735" s="1">
        <f t="shared" ca="1" si="278"/>
        <v>2379926.7788829114</v>
      </c>
      <c r="AE735" s="1">
        <f t="shared" ca="1" si="278"/>
        <v>0</v>
      </c>
      <c r="AF735" s="1">
        <f t="shared" ca="1" si="278"/>
        <v>0</v>
      </c>
      <c r="AG735" s="1">
        <f t="shared" ca="1" si="278"/>
        <v>0</v>
      </c>
      <c r="AH735" s="1">
        <f t="shared" ca="1" si="278"/>
        <v>0</v>
      </c>
      <c r="AI735" s="1">
        <f t="shared" ca="1" si="278"/>
        <v>0</v>
      </c>
      <c r="AJ735" s="1">
        <f t="shared" ca="1" si="278"/>
        <v>0</v>
      </c>
      <c r="AK735" s="1">
        <f t="shared" ca="1" si="278"/>
        <v>0</v>
      </c>
      <c r="AL735" s="1">
        <f t="shared" ca="1" si="278"/>
        <v>0</v>
      </c>
      <c r="AM735" s="1">
        <f t="shared" ca="1" si="278"/>
        <v>0</v>
      </c>
      <c r="AN735" s="1">
        <f t="shared" ca="1" si="278"/>
        <v>0</v>
      </c>
      <c r="AO735" s="1">
        <f t="shared" ca="1" si="278"/>
        <v>0</v>
      </c>
      <c r="AP735" s="1">
        <f t="shared" ca="1" si="278"/>
        <v>0</v>
      </c>
      <c r="AQ735" s="1">
        <f t="shared" ca="1" si="278"/>
        <v>0</v>
      </c>
      <c r="AR735" s="1">
        <f t="shared" ca="1" si="278"/>
        <v>0</v>
      </c>
      <c r="AS735" s="1">
        <f t="shared" ca="1" si="278"/>
        <v>0</v>
      </c>
      <c r="AT735" s="1">
        <f t="shared" ca="1" si="278"/>
        <v>0</v>
      </c>
      <c r="AU735" s="1">
        <f t="shared" ca="1" si="278"/>
        <v>0</v>
      </c>
      <c r="AV735" s="1">
        <f t="shared" ca="1" si="278"/>
        <v>0</v>
      </c>
      <c r="AW735" s="1">
        <f t="shared" ca="1" si="278"/>
        <v>0</v>
      </c>
      <c r="AX735" s="1">
        <f t="shared" ca="1" si="278"/>
        <v>0</v>
      </c>
      <c r="AY735" s="1">
        <f t="shared" ca="1" si="278"/>
        <v>0</v>
      </c>
      <c r="AZ735" s="1">
        <f t="shared" ca="1" si="278"/>
        <v>0</v>
      </c>
      <c r="BA735" s="1">
        <f t="shared" ca="1" si="278"/>
        <v>0</v>
      </c>
      <c r="BB735" s="1">
        <f t="shared" ca="1" si="278"/>
        <v>0</v>
      </c>
      <c r="BC735" s="1">
        <f t="shared" ca="1" si="278"/>
        <v>0</v>
      </c>
      <c r="BD735" s="1">
        <f t="shared" ca="1" si="278"/>
        <v>0</v>
      </c>
      <c r="BE735" s="1">
        <f t="shared" ca="1" si="278"/>
        <v>0</v>
      </c>
    </row>
    <row r="736" spans="1:57" x14ac:dyDescent="0.3">
      <c r="B736" s="1">
        <f>MAX(B$711:B735)+1</f>
        <v>260</v>
      </c>
      <c r="H736" s="13" t="str">
        <f ca="1">INDIRECT($B$1&amp;Items!E$2&amp;$B736)</f>
        <v>Задолженность по оплате налогов и сборов</v>
      </c>
      <c r="I736" s="13" t="str">
        <f ca="1">IF(INDIRECT($B$1&amp;Items!F$2&amp;$B736)="",H736,INDIRECT($B$1&amp;Items!F$2&amp;$B736))</f>
        <v>Задолженность по оплате НДС</v>
      </c>
      <c r="J736" s="1" t="str">
        <f ca="1">IF(INDIRECT($B$1&amp;Items!G$2&amp;$B736)="",IF(H736&lt;&gt;I736,"  "&amp;I736,I736),"    "&amp;INDIRECT($B$1&amp;Items!G$2&amp;$B736))</f>
        <v xml:space="preserve">  Задолженность по оплате НДС</v>
      </c>
      <c r="S736" s="1">
        <f t="shared" ca="1" si="277"/>
        <v>0</v>
      </c>
    </row>
    <row r="737" spans="1:57" x14ac:dyDescent="0.3">
      <c r="B737" s="1">
        <f>MAX(B$711:B736)+1</f>
        <v>261</v>
      </c>
      <c r="H737" s="13" t="str">
        <f ca="1">INDIRECT($B$1&amp;Items!E$2&amp;$B737)</f>
        <v>Задолженность по оплате налогов и сборов</v>
      </c>
      <c r="I737" s="13" t="str">
        <f ca="1">IF(INDIRECT($B$1&amp;Items!F$2&amp;$B737)="",H737,INDIRECT($B$1&amp;Items!F$2&amp;$B737))</f>
        <v>Задолженность по оплате Соцсборов</v>
      </c>
      <c r="J737" s="1" t="str">
        <f ca="1">IF(INDIRECT($B$1&amp;Items!G$2&amp;$B737)="",IF(H737&lt;&gt;I737,"  "&amp;I737,I737),"    "&amp;INDIRECT($B$1&amp;Items!G$2&amp;$B737))</f>
        <v xml:space="preserve">  Задолженность по оплате Соцсборов</v>
      </c>
      <c r="S737" s="1">
        <f t="shared" ca="1" si="277"/>
        <v>0</v>
      </c>
    </row>
    <row r="738" spans="1:57" x14ac:dyDescent="0.3">
      <c r="B738" s="1">
        <f>MAX(B$711:B737)+1</f>
        <v>262</v>
      </c>
      <c r="H738" s="13" t="str">
        <f ca="1">INDIRECT($B$1&amp;Items!E$2&amp;$B738)</f>
        <v>Задолженность по оплате налогов и сборов</v>
      </c>
      <c r="I738" s="13" t="str">
        <f ca="1">IF(INDIRECT($B$1&amp;Items!F$2&amp;$B738)="",H738,INDIRECT($B$1&amp;Items!F$2&amp;$B738))</f>
        <v>Задолженность по оплате прочих налогов</v>
      </c>
      <c r="J738" s="1" t="str">
        <f ca="1">IF(INDIRECT($B$1&amp;Items!G$2&amp;$B738)="",IF(H738&lt;&gt;I738,"  "&amp;I738,I738),"    "&amp;INDIRECT($B$1&amp;Items!G$2&amp;$B738))</f>
        <v xml:space="preserve">  Задолженность по оплате прочих налогов</v>
      </c>
      <c r="S738" s="1">
        <f t="shared" ca="1" si="277"/>
        <v>0</v>
      </c>
    </row>
    <row r="739" spans="1:57" ht="4.9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36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</row>
    <row r="741" spans="1:57" ht="4.95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35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</row>
  </sheetData>
  <conditionalFormatting sqref="J181:L190 S181:S190 V181:AE190 V195:AE238 S195:S238 J195:L238 J258:L320 S258:S320 V258:AE320 S107:S134 J107:L134 V107:BE134 V391:BE432 J391:L432 S391:S432 J731:L732 S731:S732 V731:BE732 J79:L80 S79:S80 V79:BE80">
    <cfRule type="expression" dxfId="880" priority="986">
      <formula>AND($H79=$I79,$I79=$J79)</formula>
    </cfRule>
    <cfRule type="expression" dxfId="879" priority="987">
      <formula>AND($H79&lt;&gt;$I79,"  "&amp;$I79=$J79)</formula>
    </cfRule>
    <cfRule type="expression" dxfId="878" priority="988">
      <formula>AND("  "&amp;$I79&lt;&gt;$J79,$I79&lt;&gt;$J79)</formula>
    </cfRule>
  </conditionalFormatting>
  <conditionalFormatting sqref="J249:L257 S249:S257 V249:AE257">
    <cfRule type="expression" dxfId="877" priority="977">
      <formula>AND($H249=$I249,$I249=$J249)</formula>
    </cfRule>
    <cfRule type="expression" dxfId="876" priority="978">
      <formula>AND($H249&lt;&gt;$I249,"  "&amp;$I249=$J249)</formula>
    </cfRule>
    <cfRule type="expression" dxfId="875" priority="979">
      <formula>AND("  "&amp;$I249&lt;&gt;$J249,$I249&lt;&gt;$J249)</formula>
    </cfRule>
  </conditionalFormatting>
  <conditionalFormatting sqref="J191:L194 S191:S194 V191:AE194">
    <cfRule type="expression" dxfId="874" priority="974">
      <formula>AND($H191=$I191,$I191=$J191)</formula>
    </cfRule>
    <cfRule type="expression" dxfId="873" priority="975">
      <formula>AND($H191&lt;&gt;$I191,"  "&amp;$I191=$J191)</formula>
    </cfRule>
    <cfRule type="expression" dxfId="872" priority="976">
      <formula>AND("  "&amp;$I191&lt;&gt;$J191,$I191&lt;&gt;$J191)</formula>
    </cfRule>
  </conditionalFormatting>
  <conditionalFormatting sqref="V239:AE244 S239:S244 J239:L244">
    <cfRule type="expression" dxfId="871" priority="971">
      <formula>AND($H239=$I239,$I239=$J239)</formula>
    </cfRule>
    <cfRule type="expression" dxfId="870" priority="972">
      <formula>AND($H239&lt;&gt;$I239,"  "&amp;$I239=$J239)</formula>
    </cfRule>
    <cfRule type="expression" dxfId="869" priority="973">
      <formula>AND("  "&amp;$I239&lt;&gt;$J239,$I239&lt;&gt;$J239)</formula>
    </cfRule>
  </conditionalFormatting>
  <conditionalFormatting sqref="J503:L565 S503:S565 V503:AE565">
    <cfRule type="expression" dxfId="868" priority="968">
      <formula>AND($H503=$I503,$I503=$J503)</formula>
    </cfRule>
    <cfRule type="expression" dxfId="867" priority="969">
      <formula>AND($H503&lt;&gt;$I503,"  "&amp;$I503=$J503)</formula>
    </cfRule>
    <cfRule type="expression" dxfId="866" priority="970">
      <formula>AND("  "&amp;$I503&lt;&gt;$J503,$I503&lt;&gt;$J503)</formula>
    </cfRule>
  </conditionalFormatting>
  <conditionalFormatting sqref="J494:L502 S494:S502 V494:AE502">
    <cfRule type="expression" dxfId="865" priority="965">
      <formula>AND($H494=$I494,$I494=$J494)</formula>
    </cfRule>
    <cfRule type="expression" dxfId="864" priority="966">
      <formula>AND($H494&lt;&gt;$I494,"  "&amp;$I494=$J494)</formula>
    </cfRule>
    <cfRule type="expression" dxfId="863" priority="967">
      <formula>AND("  "&amp;$I494&lt;&gt;$J494,$I494&lt;&gt;$J494)</formula>
    </cfRule>
  </conditionalFormatting>
  <conditionalFormatting sqref="AF181:AU190 AF195:AU238 AF258:AU320">
    <cfRule type="expression" dxfId="862" priority="962">
      <formula>AND($H181=$I181,$I181=$J181)</formula>
    </cfRule>
    <cfRule type="expression" dxfId="861" priority="963">
      <formula>AND($H181&lt;&gt;$I181,"  "&amp;$I181=$J181)</formula>
    </cfRule>
    <cfRule type="expression" dxfId="860" priority="964">
      <formula>AND("  "&amp;$I181&lt;&gt;$J181,$I181&lt;&gt;$J181)</formula>
    </cfRule>
  </conditionalFormatting>
  <conditionalFormatting sqref="AF249:AU257">
    <cfRule type="expression" dxfId="859" priority="959">
      <formula>AND($H249=$I249,$I249=$J249)</formula>
    </cfRule>
    <cfRule type="expression" dxfId="858" priority="960">
      <formula>AND($H249&lt;&gt;$I249,"  "&amp;$I249=$J249)</formula>
    </cfRule>
    <cfRule type="expression" dxfId="857" priority="961">
      <formula>AND("  "&amp;$I249&lt;&gt;$J249,$I249&lt;&gt;$J249)</formula>
    </cfRule>
  </conditionalFormatting>
  <conditionalFormatting sqref="AF191:AU194">
    <cfRule type="expression" dxfId="856" priority="956">
      <formula>AND($H191=$I191,$I191=$J191)</formula>
    </cfRule>
    <cfRule type="expression" dxfId="855" priority="957">
      <formula>AND($H191&lt;&gt;$I191,"  "&amp;$I191=$J191)</formula>
    </cfRule>
    <cfRule type="expression" dxfId="854" priority="958">
      <formula>AND("  "&amp;$I191&lt;&gt;$J191,$I191&lt;&gt;$J191)</formula>
    </cfRule>
  </conditionalFormatting>
  <conditionalFormatting sqref="AF239:AU244">
    <cfRule type="expression" dxfId="853" priority="953">
      <formula>AND($H239=$I239,$I239=$J239)</formula>
    </cfRule>
    <cfRule type="expression" dxfId="852" priority="954">
      <formula>AND($H239&lt;&gt;$I239,"  "&amp;$I239=$J239)</formula>
    </cfRule>
    <cfRule type="expression" dxfId="851" priority="955">
      <formula>AND("  "&amp;$I239&lt;&gt;$J239,$I239&lt;&gt;$J239)</formula>
    </cfRule>
  </conditionalFormatting>
  <conditionalFormatting sqref="AF503:AU565">
    <cfRule type="expression" dxfId="850" priority="950">
      <formula>AND($H503=$I503,$I503=$J503)</formula>
    </cfRule>
    <cfRule type="expression" dxfId="849" priority="951">
      <formula>AND($H503&lt;&gt;$I503,"  "&amp;$I503=$J503)</formula>
    </cfRule>
    <cfRule type="expression" dxfId="848" priority="952">
      <formula>AND("  "&amp;$I503&lt;&gt;$J503,$I503&lt;&gt;$J503)</formula>
    </cfRule>
  </conditionalFormatting>
  <conditionalFormatting sqref="AF494:AU502">
    <cfRule type="expression" dxfId="847" priority="947">
      <formula>AND($H494=$I494,$I494=$J494)</formula>
    </cfRule>
    <cfRule type="expression" dxfId="846" priority="948">
      <formula>AND($H494&lt;&gt;$I494,"  "&amp;$I494=$J494)</formula>
    </cfRule>
    <cfRule type="expression" dxfId="845" priority="949">
      <formula>AND("  "&amp;$I494&lt;&gt;$J494,$I494&lt;&gt;$J494)</formula>
    </cfRule>
  </conditionalFormatting>
  <conditionalFormatting sqref="AV181:BE190 AV195:BE238 AV258:BE320">
    <cfRule type="expression" dxfId="844" priority="944">
      <formula>AND($H181=$I181,$I181=$J181)</formula>
    </cfRule>
    <cfRule type="expression" dxfId="843" priority="945">
      <formula>AND($H181&lt;&gt;$I181,"  "&amp;$I181=$J181)</formula>
    </cfRule>
    <cfRule type="expression" dxfId="842" priority="946">
      <formula>AND("  "&amp;$I181&lt;&gt;$J181,$I181&lt;&gt;$J181)</formula>
    </cfRule>
  </conditionalFormatting>
  <conditionalFormatting sqref="AV249:BE257">
    <cfRule type="expression" dxfId="841" priority="941">
      <formula>AND($H249=$I249,$I249=$J249)</formula>
    </cfRule>
    <cfRule type="expression" dxfId="840" priority="942">
      <formula>AND($H249&lt;&gt;$I249,"  "&amp;$I249=$J249)</formula>
    </cfRule>
    <cfRule type="expression" dxfId="839" priority="943">
      <formula>AND("  "&amp;$I249&lt;&gt;$J249,$I249&lt;&gt;$J249)</formula>
    </cfRule>
  </conditionalFormatting>
  <conditionalFormatting sqref="AV191:BE194">
    <cfRule type="expression" dxfId="838" priority="938">
      <formula>AND($H191=$I191,$I191=$J191)</formula>
    </cfRule>
    <cfRule type="expression" dxfId="837" priority="939">
      <formula>AND($H191&lt;&gt;$I191,"  "&amp;$I191=$J191)</formula>
    </cfRule>
    <cfRule type="expression" dxfId="836" priority="940">
      <formula>AND("  "&amp;$I191&lt;&gt;$J191,$I191&lt;&gt;$J191)</formula>
    </cfRule>
  </conditionalFormatting>
  <conditionalFormatting sqref="AV239:BE244">
    <cfRule type="expression" dxfId="835" priority="935">
      <formula>AND($H239=$I239,$I239=$J239)</formula>
    </cfRule>
    <cfRule type="expression" dxfId="834" priority="936">
      <formula>AND($H239&lt;&gt;$I239,"  "&amp;$I239=$J239)</formula>
    </cfRule>
    <cfRule type="expression" dxfId="833" priority="937">
      <formula>AND("  "&amp;$I239&lt;&gt;$J239,$I239&lt;&gt;$J239)</formula>
    </cfRule>
  </conditionalFormatting>
  <conditionalFormatting sqref="AV503:BE565">
    <cfRule type="expression" dxfId="832" priority="932">
      <formula>AND($H503=$I503,$I503=$J503)</formula>
    </cfRule>
    <cfRule type="expression" dxfId="831" priority="933">
      <formula>AND($H503&lt;&gt;$I503,"  "&amp;$I503=$J503)</formula>
    </cfRule>
    <cfRule type="expression" dxfId="830" priority="934">
      <formula>AND("  "&amp;$I503&lt;&gt;$J503,$I503&lt;&gt;$J503)</formula>
    </cfRule>
  </conditionalFormatting>
  <conditionalFormatting sqref="AV494:BE502">
    <cfRule type="expression" dxfId="829" priority="929">
      <formula>AND($H494=$I494,$I494=$J494)</formula>
    </cfRule>
    <cfRule type="expression" dxfId="828" priority="930">
      <formula>AND($H494&lt;&gt;$I494,"  "&amp;$I494=$J494)</formula>
    </cfRule>
    <cfRule type="expression" dxfId="827" priority="931">
      <formula>AND("  "&amp;$I494&lt;&gt;$J494,$I494&lt;&gt;$J494)</formula>
    </cfRule>
  </conditionalFormatting>
  <conditionalFormatting sqref="J35:L40 S35:S40 V35:AE40 V60:AE62 S60:S62 J60:L62">
    <cfRule type="expression" dxfId="826" priority="926">
      <formula>AND($H35=$I35,$I35=$J35)</formula>
    </cfRule>
    <cfRule type="expression" dxfId="825" priority="927">
      <formula>AND($H35&lt;&gt;$I35,"  "&amp;$I35=$J35)</formula>
    </cfRule>
    <cfRule type="expression" dxfId="824" priority="928">
      <formula>AND("  "&amp;$I35&lt;&gt;$J35,$I35&lt;&gt;$J35)</formula>
    </cfRule>
  </conditionalFormatting>
  <conditionalFormatting sqref="J63:L73 S63:S73 V63:AE73">
    <cfRule type="expression" dxfId="823" priority="923">
      <formula>AND($H63=$I63,$I63=$J63)</formula>
    </cfRule>
    <cfRule type="expression" dxfId="822" priority="924">
      <formula>AND($H63&lt;&gt;$I63,"  "&amp;$I63=$J63)</formula>
    </cfRule>
    <cfRule type="expression" dxfId="821" priority="925">
      <formula>AND("  "&amp;$I63&lt;&gt;$J63,$I63&lt;&gt;$J63)</formula>
    </cfRule>
  </conditionalFormatting>
  <conditionalFormatting sqref="AF35:AU40 AF60:AU62">
    <cfRule type="expression" dxfId="820" priority="917">
      <formula>AND($H35=$I35,$I35=$J35)</formula>
    </cfRule>
    <cfRule type="expression" dxfId="819" priority="918">
      <formula>AND($H35&lt;&gt;$I35,"  "&amp;$I35=$J35)</formula>
    </cfRule>
    <cfRule type="expression" dxfId="818" priority="919">
      <formula>AND("  "&amp;$I35&lt;&gt;$J35,$I35&lt;&gt;$J35)</formula>
    </cfRule>
  </conditionalFormatting>
  <conditionalFormatting sqref="AF63:AU73">
    <cfRule type="expression" dxfId="817" priority="914">
      <formula>AND($H63=$I63,$I63=$J63)</formula>
    </cfRule>
    <cfRule type="expression" dxfId="816" priority="915">
      <formula>AND($H63&lt;&gt;$I63,"  "&amp;$I63=$J63)</formula>
    </cfRule>
    <cfRule type="expression" dxfId="815" priority="916">
      <formula>AND("  "&amp;$I63&lt;&gt;$J63,$I63&lt;&gt;$J63)</formula>
    </cfRule>
  </conditionalFormatting>
  <conditionalFormatting sqref="AF687:AU692 AF712:AU714">
    <cfRule type="expression" dxfId="814" priority="893">
      <formula>AND($H687=$I687,$I687=$J687)</formula>
    </cfRule>
    <cfRule type="expression" dxfId="813" priority="894">
      <formula>AND($H687&lt;&gt;$I687,"  "&amp;$I687=$J687)</formula>
    </cfRule>
    <cfRule type="expression" dxfId="812" priority="895">
      <formula>AND("  "&amp;$I687&lt;&gt;$J687,$I687&lt;&gt;$J687)</formula>
    </cfRule>
  </conditionalFormatting>
  <conditionalFormatting sqref="AV35:BE40 AV60:BE62">
    <cfRule type="expression" dxfId="811" priority="908">
      <formula>AND($H35=$I35,$I35=$J35)</formula>
    </cfRule>
    <cfRule type="expression" dxfId="810" priority="909">
      <formula>AND($H35&lt;&gt;$I35,"  "&amp;$I35=$J35)</formula>
    </cfRule>
    <cfRule type="expression" dxfId="809" priority="910">
      <formula>AND("  "&amp;$I35&lt;&gt;$J35,$I35&lt;&gt;$J35)</formula>
    </cfRule>
  </conditionalFormatting>
  <conditionalFormatting sqref="AV63:BE73">
    <cfRule type="expression" dxfId="808" priority="905">
      <formula>AND($H63=$I63,$I63=$J63)</formula>
    </cfRule>
    <cfRule type="expression" dxfId="807" priority="906">
      <formula>AND($H63&lt;&gt;$I63,"  "&amp;$I63=$J63)</formula>
    </cfRule>
    <cfRule type="expression" dxfId="806" priority="907">
      <formula>AND("  "&amp;$I63&lt;&gt;$J63,$I63&lt;&gt;$J63)</formula>
    </cfRule>
  </conditionalFormatting>
  <conditionalFormatting sqref="AV715:BE725">
    <cfRule type="expression" dxfId="805" priority="884">
      <formula>AND($H715=$I715,$I715=$J715)</formula>
    </cfRule>
    <cfRule type="expression" dxfId="804" priority="885">
      <formula>AND($H715&lt;&gt;$I715,"  "&amp;$I715=$J715)</formula>
    </cfRule>
    <cfRule type="expression" dxfId="803" priority="886">
      <formula>AND("  "&amp;$I715&lt;&gt;$J715,$I715&lt;&gt;$J715)</formula>
    </cfRule>
  </conditionalFormatting>
  <conditionalFormatting sqref="J687:L692 S687:S692 V687:AE692 V712:AE714 S712:S714 J712:L714">
    <cfRule type="expression" dxfId="802" priority="899">
      <formula>AND($H687=$I687,$I687=$J687)</formula>
    </cfRule>
    <cfRule type="expression" dxfId="801" priority="900">
      <formula>AND($H687&lt;&gt;$I687,"  "&amp;$I687=$J687)</formula>
    </cfRule>
    <cfRule type="expression" dxfId="800" priority="901">
      <formula>AND("  "&amp;$I687&lt;&gt;$J687,$I687&lt;&gt;$J687)</formula>
    </cfRule>
  </conditionalFormatting>
  <conditionalFormatting sqref="J715:L725 S715:S725 V715:AE725">
    <cfRule type="expression" dxfId="799" priority="896">
      <formula>AND($H715=$I715,$I715=$J715)</formula>
    </cfRule>
    <cfRule type="expression" dxfId="798" priority="897">
      <formula>AND($H715&lt;&gt;$I715,"  "&amp;$I715=$J715)</formula>
    </cfRule>
    <cfRule type="expression" dxfId="797" priority="898">
      <formula>AND("  "&amp;$I715&lt;&gt;$J715,$I715&lt;&gt;$J715)</formula>
    </cfRule>
  </conditionalFormatting>
  <conditionalFormatting sqref="AF715:AU725">
    <cfRule type="expression" dxfId="796" priority="890">
      <formula>AND($H715=$I715,$I715=$J715)</formula>
    </cfRule>
    <cfRule type="expression" dxfId="795" priority="891">
      <formula>AND($H715&lt;&gt;$I715,"  "&amp;$I715=$J715)</formula>
    </cfRule>
    <cfRule type="expression" dxfId="794" priority="892">
      <formula>AND("  "&amp;$I715&lt;&gt;$J715,$I715&lt;&gt;$J715)</formula>
    </cfRule>
  </conditionalFormatting>
  <conditionalFormatting sqref="AV687:BE692 AV712:BE714">
    <cfRule type="expression" dxfId="793" priority="887">
      <formula>AND($H687=$I687,$I687=$J687)</formula>
    </cfRule>
    <cfRule type="expression" dxfId="792" priority="888">
      <formula>AND($H687&lt;&gt;$I687,"  "&amp;$I687=$J687)</formula>
    </cfRule>
    <cfRule type="expression" dxfId="791" priority="889">
      <formula>AND("  "&amp;$I687&lt;&gt;$J687,$I687&lt;&gt;$J687)</formula>
    </cfRule>
  </conditionalFormatting>
  <conditionalFormatting sqref="A1:XFD13 A14:R15 T14:XFD15 A54:R55 T54:XFD55 BF323:XFD323 A322:XFD322 A389:XFD389 A324:XFD387 A567:XFD567 A661:XFD667 A694:XFD697 A34:XFD40 A47:XFD53 A42:XFD45 A490:XFD565 A677:XFD692 A699:XFD1048576 A59:XFD320">
    <cfRule type="cellIs" dxfId="790" priority="883" operator="equal">
      <formula>0</formula>
    </cfRule>
  </conditionalFormatting>
  <conditionalFormatting sqref="J322:L322 S322 V322:AE322 V324:AE387 S324:S387 J324:L387 J389:L389 S389 V389:AE389">
    <cfRule type="expression" dxfId="789" priority="880">
      <formula>AND($H322=$I322,$I322=$J322)</formula>
    </cfRule>
    <cfRule type="expression" dxfId="788" priority="881">
      <formula>AND($H322&lt;&gt;$I322,"  "&amp;$I322=$J322)</formula>
    </cfRule>
    <cfRule type="expression" dxfId="787" priority="882">
      <formula>AND("  "&amp;$I322&lt;&gt;$J322,$I322&lt;&gt;$J322)</formula>
    </cfRule>
  </conditionalFormatting>
  <conditionalFormatting sqref="AF322:AU322 AF324:AU387 AF389:AU389">
    <cfRule type="expression" dxfId="786" priority="877">
      <formula>AND($H322=$I322,$I322=$J322)</formula>
    </cfRule>
    <cfRule type="expression" dxfId="785" priority="878">
      <formula>AND($H322&lt;&gt;$I322,"  "&amp;$I322=$J322)</formula>
    </cfRule>
    <cfRule type="expression" dxfId="784" priority="879">
      <formula>AND("  "&amp;$I322&lt;&gt;$J322,$I322&lt;&gt;$J322)</formula>
    </cfRule>
  </conditionalFormatting>
  <conditionalFormatting sqref="AV322:BE322 AV324:BE387 AV389:BE389">
    <cfRule type="expression" dxfId="783" priority="874">
      <formula>AND($H322=$I322,$I322=$J322)</formula>
    </cfRule>
    <cfRule type="expression" dxfId="782" priority="875">
      <formula>AND($H322&lt;&gt;$I322,"  "&amp;$I322=$J322)</formula>
    </cfRule>
    <cfRule type="expression" dxfId="781" priority="876">
      <formula>AND("  "&amp;$I322&lt;&gt;$J322,$I322&lt;&gt;$J322)</formula>
    </cfRule>
  </conditionalFormatting>
  <conditionalFormatting sqref="S322 V322:BE322 V324:BE387 S324:S387 S389 V389:BE389">
    <cfRule type="cellIs" dxfId="780" priority="873" operator="lessThan">
      <formula>0</formula>
    </cfRule>
  </conditionalFormatting>
  <conditionalFormatting sqref="J567:L567 S567 V567:AE567">
    <cfRule type="expression" dxfId="779" priority="870">
      <formula>AND($H567=$I567,$I567=$J567)</formula>
    </cfRule>
    <cfRule type="expression" dxfId="778" priority="871">
      <formula>AND($H567&lt;&gt;$I567,"  "&amp;$I567=$J567)</formula>
    </cfRule>
    <cfRule type="expression" dxfId="777" priority="872">
      <formula>AND("  "&amp;$I567&lt;&gt;$J567,$I567&lt;&gt;$J567)</formula>
    </cfRule>
  </conditionalFormatting>
  <conditionalFormatting sqref="AF567:AU567">
    <cfRule type="expression" dxfId="776" priority="867">
      <formula>AND($H567=$I567,$I567=$J567)</formula>
    </cfRule>
    <cfRule type="expression" dxfId="775" priority="868">
      <formula>AND($H567&lt;&gt;$I567,"  "&amp;$I567=$J567)</formula>
    </cfRule>
    <cfRule type="expression" dxfId="774" priority="869">
      <formula>AND("  "&amp;$I567&lt;&gt;$J567,$I567&lt;&gt;$J567)</formula>
    </cfRule>
  </conditionalFormatting>
  <conditionalFormatting sqref="AV567:BE567">
    <cfRule type="expression" dxfId="773" priority="864">
      <formula>AND($H567=$I567,$I567=$J567)</formula>
    </cfRule>
    <cfRule type="expression" dxfId="772" priority="865">
      <formula>AND($H567&lt;&gt;$I567,"  "&amp;$I567=$J567)</formula>
    </cfRule>
    <cfRule type="expression" dxfId="771" priority="866">
      <formula>AND("  "&amp;$I567&lt;&gt;$J567,$I567&lt;&gt;$J567)</formula>
    </cfRule>
  </conditionalFormatting>
  <conditionalFormatting sqref="S567 V567:BE567">
    <cfRule type="cellIs" dxfId="770" priority="863" operator="lessThan">
      <formula>0</formula>
    </cfRule>
  </conditionalFormatting>
  <conditionalFormatting sqref="AF667:AU667 AF677:AU685">
    <cfRule type="expression" dxfId="769" priority="857">
      <formula>AND($H667=$I667,$I667=$J667)</formula>
    </cfRule>
    <cfRule type="expression" dxfId="768" priority="858">
      <formula>AND($H667&lt;&gt;$I667,"  "&amp;$I667=$J667)</formula>
    </cfRule>
    <cfRule type="expression" dxfId="767" priority="859">
      <formula>AND("  "&amp;$I667&lt;&gt;$J667,$I667&lt;&gt;$J667)</formula>
    </cfRule>
  </conditionalFormatting>
  <conditionalFormatting sqref="J667:L667 S667 V677:AE685 S677:S685 J677:L685 V667:BE667">
    <cfRule type="expression" dxfId="766" priority="860">
      <formula>AND($H667=$I667,$I667=$J667)</formula>
    </cfRule>
    <cfRule type="expression" dxfId="765" priority="861">
      <formula>AND($H667&lt;&gt;$I667,"  "&amp;$I667=$J667)</formula>
    </cfRule>
    <cfRule type="expression" dxfId="764" priority="862">
      <formula>AND("  "&amp;$I667&lt;&gt;$J667,$I667&lt;&gt;$J667)</formula>
    </cfRule>
  </conditionalFormatting>
  <conditionalFormatting sqref="AV667:BE667 AV677:BE685">
    <cfRule type="expression" dxfId="763" priority="854">
      <formula>AND($H667=$I667,$I667=$J667)</formula>
    </cfRule>
    <cfRule type="expression" dxfId="762" priority="855">
      <formula>AND($H667&lt;&gt;$I667,"  "&amp;$I667=$J667)</formula>
    </cfRule>
    <cfRule type="expression" dxfId="761" priority="856">
      <formula>AND("  "&amp;$I667&lt;&gt;$J667,$I667&lt;&gt;$J667)</formula>
    </cfRule>
  </conditionalFormatting>
  <conditionalFormatting sqref="J15:L15 V15:AE15">
    <cfRule type="expression" dxfId="760" priority="851">
      <formula>AND($H15=$I15,$I15=$J15)</formula>
    </cfRule>
    <cfRule type="expression" dxfId="759" priority="852">
      <formula>AND($H15&lt;&gt;$I15,"  "&amp;$I15=$J15)</formula>
    </cfRule>
    <cfRule type="expression" dxfId="758" priority="853">
      <formula>AND("  "&amp;$I15&lt;&gt;$J15,$I15&lt;&gt;$J15)</formula>
    </cfRule>
  </conditionalFormatting>
  <conditionalFormatting sqref="AF15:AU15">
    <cfRule type="expression" dxfId="757" priority="848">
      <formula>AND($H15=$I15,$I15=$J15)</formula>
    </cfRule>
    <cfRule type="expression" dxfId="756" priority="849">
      <formula>AND($H15&lt;&gt;$I15,"  "&amp;$I15=$J15)</formula>
    </cfRule>
    <cfRule type="expression" dxfId="755" priority="850">
      <formula>AND("  "&amp;$I15&lt;&gt;$J15,$I15&lt;&gt;$J15)</formula>
    </cfRule>
  </conditionalFormatting>
  <conditionalFormatting sqref="AV15:BE15">
    <cfRule type="expression" dxfId="754" priority="845">
      <formula>AND($H15=$I15,$I15=$J15)</formula>
    </cfRule>
    <cfRule type="expression" dxfId="753" priority="846">
      <formula>AND($H15&lt;&gt;$I15,"  "&amp;$I15=$J15)</formula>
    </cfRule>
    <cfRule type="expression" dxfId="752" priority="847">
      <formula>AND("  "&amp;$I15&lt;&gt;$J15,$I15&lt;&gt;$J15)</formula>
    </cfRule>
  </conditionalFormatting>
  <conditionalFormatting sqref="S14:S15">
    <cfRule type="cellIs" dxfId="751" priority="844" operator="equal">
      <formula>0</formula>
    </cfRule>
  </conditionalFormatting>
  <conditionalFormatting sqref="AF707:AU710">
    <cfRule type="expression" dxfId="750" priority="838">
      <formula>AND($H707=$I707,$I707=$J707)</formula>
    </cfRule>
    <cfRule type="expression" dxfId="749" priority="839">
      <formula>AND($H707&lt;&gt;$I707,"  "&amp;$I707=$J707)</formula>
    </cfRule>
    <cfRule type="expression" dxfId="748" priority="840">
      <formula>AND("  "&amp;$I707&lt;&gt;$J707,$I707&lt;&gt;$J707)</formula>
    </cfRule>
  </conditionalFormatting>
  <conditionalFormatting sqref="V707:AE710 S707:S710 J707:L710">
    <cfRule type="expression" dxfId="747" priority="841">
      <formula>AND($H707=$I707,$I707=$J707)</formula>
    </cfRule>
    <cfRule type="expression" dxfId="746" priority="842">
      <formula>AND($H707&lt;&gt;$I707,"  "&amp;$I707=$J707)</formula>
    </cfRule>
    <cfRule type="expression" dxfId="745" priority="843">
      <formula>AND("  "&amp;$I707&lt;&gt;$J707,$I707&lt;&gt;$J707)</formula>
    </cfRule>
  </conditionalFormatting>
  <conditionalFormatting sqref="AV707:BE710">
    <cfRule type="expression" dxfId="744" priority="835">
      <formula>AND($H707=$I707,$I707=$J707)</formula>
    </cfRule>
    <cfRule type="expression" dxfId="743" priority="836">
      <formula>AND($H707&lt;&gt;$I707,"  "&amp;$I707=$J707)</formula>
    </cfRule>
    <cfRule type="expression" dxfId="742" priority="837">
      <formula>AND("  "&amp;$I707&lt;&gt;$J707,$I707&lt;&gt;$J707)</formula>
    </cfRule>
  </conditionalFormatting>
  <conditionalFormatting sqref="V55:AE55 J55:L55">
    <cfRule type="expression" dxfId="741" priority="832">
      <formula>AND($H55=$I55,$I55=$J55)</formula>
    </cfRule>
    <cfRule type="expression" dxfId="740" priority="833">
      <formula>AND($H55&lt;&gt;$I55,"  "&amp;$I55=$J55)</formula>
    </cfRule>
    <cfRule type="expression" dxfId="739" priority="834">
      <formula>AND("  "&amp;$I55&lt;&gt;$J55,$I55&lt;&gt;$J55)</formula>
    </cfRule>
  </conditionalFormatting>
  <conditionalFormatting sqref="AF55:AU55">
    <cfRule type="expression" dxfId="738" priority="829">
      <formula>AND($H55=$I55,$I55=$J55)</formula>
    </cfRule>
    <cfRule type="expression" dxfId="737" priority="830">
      <formula>AND($H55&lt;&gt;$I55,"  "&amp;$I55=$J55)</formula>
    </cfRule>
    <cfRule type="expression" dxfId="736" priority="831">
      <formula>AND("  "&amp;$I55&lt;&gt;$J55,$I55&lt;&gt;$J55)</formula>
    </cfRule>
  </conditionalFormatting>
  <conditionalFormatting sqref="AV55:BE55">
    <cfRule type="expression" dxfId="735" priority="826">
      <formula>AND($H55=$I55,$I55=$J55)</formula>
    </cfRule>
    <cfRule type="expression" dxfId="734" priority="827">
      <formula>AND($H55&lt;&gt;$I55,"  "&amp;$I55=$J55)</formula>
    </cfRule>
    <cfRule type="expression" dxfId="733" priority="828">
      <formula>AND("  "&amp;$I55&lt;&gt;$J55,$I55&lt;&gt;$J55)</formula>
    </cfRule>
  </conditionalFormatting>
  <conditionalFormatting sqref="S54:S55">
    <cfRule type="cellIs" dxfId="732" priority="825" operator="equal">
      <formula>0</formula>
    </cfRule>
  </conditionalFormatting>
  <conditionalFormatting sqref="AF677:AU684">
    <cfRule type="expression" dxfId="731" priority="819">
      <formula>AND($H677=$I677,$I677=$J677)</formula>
    </cfRule>
    <cfRule type="expression" dxfId="730" priority="820">
      <formula>AND($H677&lt;&gt;$I677,"  "&amp;$I677=$J677)</formula>
    </cfRule>
    <cfRule type="expression" dxfId="729" priority="821">
      <formula>AND("  "&amp;$I677&lt;&gt;$J677,$I677&lt;&gt;$J677)</formula>
    </cfRule>
  </conditionalFormatting>
  <conditionalFormatting sqref="J677:L684 S677:S684 V677:AE684">
    <cfRule type="expression" dxfId="728" priority="822">
      <formula>AND($H677=$I677,$I677=$J677)</formula>
    </cfRule>
    <cfRule type="expression" dxfId="727" priority="823">
      <formula>AND($H677&lt;&gt;$I677,"  "&amp;$I677=$J677)</formula>
    </cfRule>
    <cfRule type="expression" dxfId="726" priority="824">
      <formula>AND("  "&amp;$I677&lt;&gt;$J677,$I677&lt;&gt;$J677)</formula>
    </cfRule>
  </conditionalFormatting>
  <conditionalFormatting sqref="AV677:BE684">
    <cfRule type="expression" dxfId="725" priority="816">
      <formula>AND($H677=$I677,$I677=$J677)</formula>
    </cfRule>
    <cfRule type="expression" dxfId="724" priority="817">
      <formula>AND($H677&lt;&gt;$I677,"  "&amp;$I677=$J677)</formula>
    </cfRule>
    <cfRule type="expression" dxfId="723" priority="818">
      <formula>AND("  "&amp;$I677&lt;&gt;$J677,$I677&lt;&gt;$J677)</formula>
    </cfRule>
  </conditionalFormatting>
  <conditionalFormatting sqref="J25:L32 S25:S32 V25:AE32">
    <cfRule type="expression" dxfId="722" priority="813">
      <formula>AND($H25=$I25,$I25=$J25)</formula>
    </cfRule>
    <cfRule type="expression" dxfId="721" priority="814">
      <formula>AND($H25&lt;&gt;$I25,"  "&amp;$I25=$J25)</formula>
    </cfRule>
    <cfRule type="expression" dxfId="720" priority="815">
      <formula>AND("  "&amp;$I25&lt;&gt;$J25,$I25&lt;&gt;$J25)</formula>
    </cfRule>
  </conditionalFormatting>
  <conditionalFormatting sqref="AF25:AU32">
    <cfRule type="expression" dxfId="719" priority="810">
      <formula>AND($H25=$I25,$I25=$J25)</formula>
    </cfRule>
    <cfRule type="expression" dxfId="718" priority="811">
      <formula>AND($H25&lt;&gt;$I25,"  "&amp;$I25=$J25)</formula>
    </cfRule>
    <cfRule type="expression" dxfId="717" priority="812">
      <formula>AND("  "&amp;$I25&lt;&gt;$J25,$I25&lt;&gt;$J25)</formula>
    </cfRule>
  </conditionalFormatting>
  <conditionalFormatting sqref="AV25:BE32">
    <cfRule type="expression" dxfId="716" priority="807">
      <formula>AND($H25=$I25,$I25=$J25)</formula>
    </cfRule>
    <cfRule type="expression" dxfId="715" priority="808">
      <formula>AND($H25&lt;&gt;$I25,"  "&amp;$I25=$J25)</formula>
    </cfRule>
    <cfRule type="expression" dxfId="714" priority="809">
      <formula>AND("  "&amp;$I25&lt;&gt;$J25,$I25&lt;&gt;$J25)</formula>
    </cfRule>
  </conditionalFormatting>
  <conditionalFormatting sqref="A16:XFD16 A25:XFD33">
    <cfRule type="cellIs" dxfId="713" priority="806" operator="equal">
      <formula>0</formula>
    </cfRule>
  </conditionalFormatting>
  <conditionalFormatting sqref="J325:L387 S325:S387 V325:AE387">
    <cfRule type="expression" dxfId="712" priority="803">
      <formula>AND($H325=$I325,$I325=$J325)</formula>
    </cfRule>
    <cfRule type="expression" dxfId="711" priority="804">
      <formula>AND($H325&lt;&gt;$I325,"  "&amp;$I325=$J325)</formula>
    </cfRule>
    <cfRule type="expression" dxfId="710" priority="805">
      <formula>AND("  "&amp;$I325&lt;&gt;$J325,$I325&lt;&gt;$J325)</formula>
    </cfRule>
  </conditionalFormatting>
  <conditionalFormatting sqref="J324:L324 S324 V324:AE324">
    <cfRule type="expression" dxfId="709" priority="800">
      <formula>AND($H324=$I324,$I324=$J324)</formula>
    </cfRule>
    <cfRule type="expression" dxfId="708" priority="801">
      <formula>AND($H324&lt;&gt;$I324,"  "&amp;$I324=$J324)</formula>
    </cfRule>
    <cfRule type="expression" dxfId="707" priority="802">
      <formula>AND("  "&amp;$I324&lt;&gt;$J324,$I324&lt;&gt;$J324)</formula>
    </cfRule>
  </conditionalFormatting>
  <conditionalFormatting sqref="AF325:AU387">
    <cfRule type="expression" dxfId="706" priority="797">
      <formula>AND($H325=$I325,$I325=$J325)</formula>
    </cfRule>
    <cfRule type="expression" dxfId="705" priority="798">
      <formula>AND($H325&lt;&gt;$I325,"  "&amp;$I325=$J325)</formula>
    </cfRule>
    <cfRule type="expression" dxfId="704" priority="799">
      <formula>AND("  "&amp;$I325&lt;&gt;$J325,$I325&lt;&gt;$J325)</formula>
    </cfRule>
  </conditionalFormatting>
  <conditionalFormatting sqref="AF324:AU324">
    <cfRule type="expression" dxfId="703" priority="794">
      <formula>AND($H324=$I324,$I324=$J324)</formula>
    </cfRule>
    <cfRule type="expression" dxfId="702" priority="795">
      <formula>AND($H324&lt;&gt;$I324,"  "&amp;$I324=$J324)</formula>
    </cfRule>
    <cfRule type="expression" dxfId="701" priority="796">
      <formula>AND("  "&amp;$I324&lt;&gt;$J324,$I324&lt;&gt;$J324)</formula>
    </cfRule>
  </conditionalFormatting>
  <conditionalFormatting sqref="AV325:BE387">
    <cfRule type="expression" dxfId="700" priority="791">
      <formula>AND($H325=$I325,$I325=$J325)</formula>
    </cfRule>
    <cfRule type="expression" dxfId="699" priority="792">
      <formula>AND($H325&lt;&gt;$I325,"  "&amp;$I325=$J325)</formula>
    </cfRule>
    <cfRule type="expression" dxfId="698" priority="793">
      <formula>AND("  "&amp;$I325&lt;&gt;$J325,$I325&lt;&gt;$J325)</formula>
    </cfRule>
  </conditionalFormatting>
  <conditionalFormatting sqref="AV324:BE324">
    <cfRule type="expression" dxfId="697" priority="788">
      <formula>AND($H324=$I324,$I324=$J324)</formula>
    </cfRule>
    <cfRule type="expression" dxfId="696" priority="789">
      <formula>AND($H324&lt;&gt;$I324,"  "&amp;$I324=$J324)</formula>
    </cfRule>
    <cfRule type="expression" dxfId="695" priority="790">
      <formula>AND("  "&amp;$I324&lt;&gt;$J324,$I324&lt;&gt;$J324)</formula>
    </cfRule>
  </conditionalFormatting>
  <conditionalFormatting sqref="BF321:XFD321">
    <cfRule type="cellIs" dxfId="694" priority="787" operator="equal">
      <formula>0</formula>
    </cfRule>
  </conditionalFormatting>
  <conditionalFormatting sqref="BF388:XFD388">
    <cfRule type="cellIs" dxfId="693" priority="786" operator="equal">
      <formula>0</formula>
    </cfRule>
  </conditionalFormatting>
  <conditionalFormatting sqref="BF566:XFD566">
    <cfRule type="cellIs" dxfId="692" priority="785" operator="equal">
      <formula>0</formula>
    </cfRule>
  </conditionalFormatting>
  <conditionalFormatting sqref="J570:L632 S570:S632 V570:AE632">
    <cfRule type="expression" dxfId="691" priority="782">
      <formula>AND($H570=$I570,$I570=$J570)</formula>
    </cfRule>
    <cfRule type="expression" dxfId="690" priority="783">
      <formula>AND($H570&lt;&gt;$I570,"  "&amp;$I570=$J570)</formula>
    </cfRule>
    <cfRule type="expression" dxfId="689" priority="784">
      <formula>AND("  "&amp;$I570&lt;&gt;$J570,$I570&lt;&gt;$J570)</formula>
    </cfRule>
  </conditionalFormatting>
  <conditionalFormatting sqref="J569:L569 S569 V569:AE569">
    <cfRule type="expression" dxfId="688" priority="779">
      <formula>AND($H569=$I569,$I569=$J569)</formula>
    </cfRule>
    <cfRule type="expression" dxfId="687" priority="780">
      <formula>AND($H569&lt;&gt;$I569,"  "&amp;$I569=$J569)</formula>
    </cfRule>
    <cfRule type="expression" dxfId="686" priority="781">
      <formula>AND("  "&amp;$I569&lt;&gt;$J569,$I569&lt;&gt;$J569)</formula>
    </cfRule>
  </conditionalFormatting>
  <conditionalFormatting sqref="AF570:AU632">
    <cfRule type="expression" dxfId="685" priority="776">
      <formula>AND($H570=$I570,$I570=$J570)</formula>
    </cfRule>
    <cfRule type="expression" dxfId="684" priority="777">
      <formula>AND($H570&lt;&gt;$I570,"  "&amp;$I570=$J570)</formula>
    </cfRule>
    <cfRule type="expression" dxfId="683" priority="778">
      <formula>AND("  "&amp;$I570&lt;&gt;$J570,$I570&lt;&gt;$J570)</formula>
    </cfRule>
  </conditionalFormatting>
  <conditionalFormatting sqref="AF569:AU569">
    <cfRule type="expression" dxfId="682" priority="773">
      <formula>AND($H569=$I569,$I569=$J569)</formula>
    </cfRule>
    <cfRule type="expression" dxfId="681" priority="774">
      <formula>AND($H569&lt;&gt;$I569,"  "&amp;$I569=$J569)</formula>
    </cfRule>
    <cfRule type="expression" dxfId="680" priority="775">
      <formula>AND("  "&amp;$I569&lt;&gt;$J569,$I569&lt;&gt;$J569)</formula>
    </cfRule>
  </conditionalFormatting>
  <conditionalFormatting sqref="AV570:BE632">
    <cfRule type="expression" dxfId="679" priority="770">
      <formula>AND($H570=$I570,$I570=$J570)</formula>
    </cfRule>
    <cfRule type="expression" dxfId="678" priority="771">
      <formula>AND($H570&lt;&gt;$I570,"  "&amp;$I570=$J570)</formula>
    </cfRule>
    <cfRule type="expression" dxfId="677" priority="772">
      <formula>AND("  "&amp;$I570&lt;&gt;$J570,$I570&lt;&gt;$J570)</formula>
    </cfRule>
  </conditionalFormatting>
  <conditionalFormatting sqref="AV569:BE569">
    <cfRule type="expression" dxfId="676" priority="767">
      <formula>AND($H569=$I569,$I569=$J569)</formula>
    </cfRule>
    <cfRule type="expression" dxfId="675" priority="768">
      <formula>AND($H569&lt;&gt;$I569,"  "&amp;$I569=$J569)</formula>
    </cfRule>
    <cfRule type="expression" dxfId="674" priority="769">
      <formula>AND("  "&amp;$I569&lt;&gt;$J569,$I569&lt;&gt;$J569)</formula>
    </cfRule>
  </conditionalFormatting>
  <conditionalFormatting sqref="A569:XFD632 A634:XFD634">
    <cfRule type="cellIs" dxfId="673" priority="766" operator="equal">
      <formula>0</formula>
    </cfRule>
  </conditionalFormatting>
  <conditionalFormatting sqref="J634:L634 S634 V634:AE634">
    <cfRule type="expression" dxfId="672" priority="763">
      <formula>AND($H634=$I634,$I634=$J634)</formula>
    </cfRule>
    <cfRule type="expression" dxfId="671" priority="764">
      <formula>AND($H634&lt;&gt;$I634,"  "&amp;$I634=$J634)</formula>
    </cfRule>
    <cfRule type="expression" dxfId="670" priority="765">
      <formula>AND("  "&amp;$I634&lt;&gt;$J634,$I634&lt;&gt;$J634)</formula>
    </cfRule>
  </conditionalFormatting>
  <conditionalFormatting sqref="AF634:AU634">
    <cfRule type="expression" dxfId="669" priority="760">
      <formula>AND($H634=$I634,$I634=$J634)</formula>
    </cfRule>
    <cfRule type="expression" dxfId="668" priority="761">
      <formula>AND($H634&lt;&gt;$I634,"  "&amp;$I634=$J634)</formula>
    </cfRule>
    <cfRule type="expression" dxfId="667" priority="762">
      <formula>AND("  "&amp;$I634&lt;&gt;$J634,$I634&lt;&gt;$J634)</formula>
    </cfRule>
  </conditionalFormatting>
  <conditionalFormatting sqref="AV634:BE634">
    <cfRule type="expression" dxfId="666" priority="757">
      <formula>AND($H634=$I634,$I634=$J634)</formula>
    </cfRule>
    <cfRule type="expression" dxfId="665" priority="758">
      <formula>AND($H634&lt;&gt;$I634,"  "&amp;$I634=$J634)</formula>
    </cfRule>
    <cfRule type="expression" dxfId="664" priority="759">
      <formula>AND("  "&amp;$I634&lt;&gt;$J634,$I634&lt;&gt;$J634)</formula>
    </cfRule>
  </conditionalFormatting>
  <conditionalFormatting sqref="S634 V634:BE634">
    <cfRule type="cellIs" dxfId="663" priority="756" operator="lessThan">
      <formula>0</formula>
    </cfRule>
  </conditionalFormatting>
  <conditionalFormatting sqref="BF633:XFD633">
    <cfRule type="cellIs" dxfId="662" priority="755" operator="equal">
      <formula>0</formula>
    </cfRule>
  </conditionalFormatting>
  <conditionalFormatting sqref="BF568:XFD568">
    <cfRule type="cellIs" dxfId="661" priority="754" operator="equal">
      <formula>0</formula>
    </cfRule>
  </conditionalFormatting>
  <conditionalFormatting sqref="AF718:AU719">
    <cfRule type="expression" dxfId="660" priority="748">
      <formula>AND($H718=$I718,$I718=$J718)</formula>
    </cfRule>
    <cfRule type="expression" dxfId="659" priority="749">
      <formula>AND($H718&lt;&gt;$I718,"  "&amp;$I718=$J718)</formula>
    </cfRule>
    <cfRule type="expression" dxfId="658" priority="750">
      <formula>AND("  "&amp;$I718&lt;&gt;$J718,$I718&lt;&gt;$J718)</formula>
    </cfRule>
  </conditionalFormatting>
  <conditionalFormatting sqref="V718:AE719 S718:S719 J718:L719">
    <cfRule type="expression" dxfId="657" priority="751">
      <formula>AND($H718=$I718,$I718=$J718)</formula>
    </cfRule>
    <cfRule type="expression" dxfId="656" priority="752">
      <formula>AND($H718&lt;&gt;$I718,"  "&amp;$I718=$J718)</formula>
    </cfRule>
    <cfRule type="expression" dxfId="655" priority="753">
      <formula>AND("  "&amp;$I718&lt;&gt;$J718,$I718&lt;&gt;$J718)</formula>
    </cfRule>
  </conditionalFormatting>
  <conditionalFormatting sqref="AV718:BE719">
    <cfRule type="expression" dxfId="654" priority="745">
      <formula>AND($H718=$I718,$I718=$J718)</formula>
    </cfRule>
    <cfRule type="expression" dxfId="653" priority="746">
      <formula>AND($H718&lt;&gt;$I718,"  "&amp;$I718=$J718)</formula>
    </cfRule>
    <cfRule type="expression" dxfId="652" priority="747">
      <formula>AND("  "&amp;$I718&lt;&gt;$J718,$I718&lt;&gt;$J718)</formula>
    </cfRule>
  </conditionalFormatting>
  <conditionalFormatting sqref="V66:AE67 S66:S67 J66:L67">
    <cfRule type="expression" dxfId="651" priority="742">
      <formula>AND($H66=$I66,$I66=$J66)</formula>
    </cfRule>
    <cfRule type="expression" dxfId="650" priority="743">
      <formula>AND($H66&lt;&gt;$I66,"  "&amp;$I66=$J66)</formula>
    </cfRule>
    <cfRule type="expression" dxfId="649" priority="744">
      <formula>AND("  "&amp;$I66&lt;&gt;$J66,$I66&lt;&gt;$J66)</formula>
    </cfRule>
  </conditionalFormatting>
  <conditionalFormatting sqref="AF66:AU67">
    <cfRule type="expression" dxfId="648" priority="739">
      <formula>AND($H66=$I66,$I66=$J66)</formula>
    </cfRule>
    <cfRule type="expression" dxfId="647" priority="740">
      <formula>AND($H66&lt;&gt;$I66,"  "&amp;$I66=$J66)</formula>
    </cfRule>
    <cfRule type="expression" dxfId="646" priority="741">
      <formula>AND("  "&amp;$I66&lt;&gt;$J66,$I66&lt;&gt;$J66)</formula>
    </cfRule>
  </conditionalFormatting>
  <conditionalFormatting sqref="AV66:BE67">
    <cfRule type="expression" dxfId="645" priority="736">
      <formula>AND($H66=$I66,$I66=$J66)</formula>
    </cfRule>
    <cfRule type="expression" dxfId="644" priority="737">
      <formula>AND($H66&lt;&gt;$I66,"  "&amp;$I66=$J66)</formula>
    </cfRule>
    <cfRule type="expression" dxfId="643" priority="738">
      <formula>AND("  "&amp;$I66&lt;&gt;$J66,$I66&lt;&gt;$J66)</formula>
    </cfRule>
  </conditionalFormatting>
  <conditionalFormatting sqref="J93:L102 S93:S102 V93:AE102">
    <cfRule type="expression" dxfId="642" priority="733">
      <formula>AND($H93=$I93,$I93=$J93)</formula>
    </cfRule>
    <cfRule type="expression" dxfId="641" priority="734">
      <formula>AND($H93&lt;&gt;$I93,"  "&amp;$I93=$J93)</formula>
    </cfRule>
    <cfRule type="expression" dxfId="640" priority="735">
      <formula>AND("  "&amp;$I93&lt;&gt;$J93,$I93&lt;&gt;$J93)</formula>
    </cfRule>
  </conditionalFormatting>
  <conditionalFormatting sqref="J103:L106 S103:S106 V103:AE106">
    <cfRule type="expression" dxfId="639" priority="730">
      <formula>AND($H103=$I103,$I103=$J103)</formula>
    </cfRule>
    <cfRule type="expression" dxfId="638" priority="731">
      <formula>AND($H103&lt;&gt;$I103,"  "&amp;$I103=$J103)</formula>
    </cfRule>
    <cfRule type="expression" dxfId="637" priority="732">
      <formula>AND("  "&amp;$I103&lt;&gt;$J103,$I103&lt;&gt;$J103)</formula>
    </cfRule>
  </conditionalFormatting>
  <conditionalFormatting sqref="AF93:AU102">
    <cfRule type="expression" dxfId="636" priority="724">
      <formula>AND($H93=$I93,$I93=$J93)</formula>
    </cfRule>
    <cfRule type="expression" dxfId="635" priority="725">
      <formula>AND($H93&lt;&gt;$I93,"  "&amp;$I93=$J93)</formula>
    </cfRule>
    <cfRule type="expression" dxfId="634" priority="726">
      <formula>AND("  "&amp;$I93&lt;&gt;$J93,$I93&lt;&gt;$J93)</formula>
    </cfRule>
  </conditionalFormatting>
  <conditionalFormatting sqref="AF103:AU106">
    <cfRule type="expression" dxfId="633" priority="721">
      <formula>AND($H103=$I103,$I103=$J103)</formula>
    </cfRule>
    <cfRule type="expression" dxfId="632" priority="722">
      <formula>AND($H103&lt;&gt;$I103,"  "&amp;$I103=$J103)</formula>
    </cfRule>
    <cfRule type="expression" dxfId="631" priority="723">
      <formula>AND("  "&amp;$I103&lt;&gt;$J103,$I103&lt;&gt;$J103)</formula>
    </cfRule>
  </conditionalFormatting>
  <conditionalFormatting sqref="AV93:BE102">
    <cfRule type="expression" dxfId="630" priority="715">
      <formula>AND($H93=$I93,$I93=$J93)</formula>
    </cfRule>
    <cfRule type="expression" dxfId="629" priority="716">
      <formula>AND($H93&lt;&gt;$I93,"  "&amp;$I93=$J93)</formula>
    </cfRule>
    <cfRule type="expression" dxfId="628" priority="717">
      <formula>AND("  "&amp;$I93&lt;&gt;$J93,$I93&lt;&gt;$J93)</formula>
    </cfRule>
  </conditionalFormatting>
  <conditionalFormatting sqref="AV103:BE106">
    <cfRule type="expression" dxfId="627" priority="712">
      <formula>AND($H103=$I103,$I103=$J103)</formula>
    </cfRule>
    <cfRule type="expression" dxfId="626" priority="713">
      <formula>AND($H103&lt;&gt;$I103,"  "&amp;$I103=$J103)</formula>
    </cfRule>
    <cfRule type="expression" dxfId="625" priority="714">
      <formula>AND("  "&amp;$I103&lt;&gt;$J103,$I103&lt;&gt;$J103)</formula>
    </cfRule>
  </conditionalFormatting>
  <conditionalFormatting sqref="S151:S178 J151:L178 V151:BE178">
    <cfRule type="expression" dxfId="624" priority="706">
      <formula>AND($H151=$I151,$I151=$J151)</formula>
    </cfRule>
    <cfRule type="expression" dxfId="623" priority="707">
      <formula>AND($H151&lt;&gt;$I151,"  "&amp;$I151=$J151)</formula>
    </cfRule>
    <cfRule type="expression" dxfId="622" priority="708">
      <formula>AND("  "&amp;$I151&lt;&gt;$J151,$I151&lt;&gt;$J151)</formula>
    </cfRule>
  </conditionalFormatting>
  <conditionalFormatting sqref="J137:L146 S137:S146 V137:AE146">
    <cfRule type="expression" dxfId="621" priority="703">
      <formula>AND($H137=$I137,$I137=$J137)</formula>
    </cfRule>
    <cfRule type="expression" dxfId="620" priority="704">
      <formula>AND($H137&lt;&gt;$I137,"  "&amp;$I137=$J137)</formula>
    </cfRule>
    <cfRule type="expression" dxfId="619" priority="705">
      <formula>AND("  "&amp;$I137&lt;&gt;$J137,$I137&lt;&gt;$J137)</formula>
    </cfRule>
  </conditionalFormatting>
  <conditionalFormatting sqref="J147:L150 S147:S150 V147:AE150">
    <cfRule type="expression" dxfId="618" priority="700">
      <formula>AND($H147=$I147,$I147=$J147)</formula>
    </cfRule>
    <cfRule type="expression" dxfId="617" priority="701">
      <formula>AND($H147&lt;&gt;$I147,"  "&amp;$I147=$J147)</formula>
    </cfRule>
    <cfRule type="expression" dxfId="616" priority="702">
      <formula>AND("  "&amp;$I147&lt;&gt;$J147,$I147&lt;&gt;$J147)</formula>
    </cfRule>
  </conditionalFormatting>
  <conditionalFormatting sqref="AF137:AU146">
    <cfRule type="expression" dxfId="615" priority="697">
      <formula>AND($H137=$I137,$I137=$J137)</formula>
    </cfRule>
    <cfRule type="expression" dxfId="614" priority="698">
      <formula>AND($H137&lt;&gt;$I137,"  "&amp;$I137=$J137)</formula>
    </cfRule>
    <cfRule type="expression" dxfId="613" priority="699">
      <formula>AND("  "&amp;$I137&lt;&gt;$J137,$I137&lt;&gt;$J137)</formula>
    </cfRule>
  </conditionalFormatting>
  <conditionalFormatting sqref="AF147:AU150">
    <cfRule type="expression" dxfId="612" priority="694">
      <formula>AND($H147=$I147,$I147=$J147)</formula>
    </cfRule>
    <cfRule type="expression" dxfId="611" priority="695">
      <formula>AND($H147&lt;&gt;$I147,"  "&amp;$I147=$J147)</formula>
    </cfRule>
    <cfRule type="expression" dxfId="610" priority="696">
      <formula>AND("  "&amp;$I147&lt;&gt;$J147,$I147&lt;&gt;$J147)</formula>
    </cfRule>
  </conditionalFormatting>
  <conditionalFormatting sqref="AV137:BE146">
    <cfRule type="expression" dxfId="609" priority="691">
      <formula>AND($H137=$I137,$I137=$J137)</formula>
    </cfRule>
    <cfRule type="expression" dxfId="608" priority="692">
      <formula>AND($H137&lt;&gt;$I137,"  "&amp;$I137=$J137)</formula>
    </cfRule>
    <cfRule type="expression" dxfId="607" priority="693">
      <formula>AND("  "&amp;$I137&lt;&gt;$J137,$I137&lt;&gt;$J137)</formula>
    </cfRule>
  </conditionalFormatting>
  <conditionalFormatting sqref="AV147:BE150">
    <cfRule type="expression" dxfId="606" priority="688">
      <formula>AND($H147=$I147,$I147=$J147)</formula>
    </cfRule>
    <cfRule type="expression" dxfId="605" priority="689">
      <formula>AND($H147&lt;&gt;$I147,"  "&amp;$I147=$J147)</formula>
    </cfRule>
    <cfRule type="expression" dxfId="604" priority="690">
      <formula>AND("  "&amp;$I147&lt;&gt;$J147,$I147&lt;&gt;$J147)</formula>
    </cfRule>
  </conditionalFormatting>
  <conditionalFormatting sqref="AF694:AU697 AF699:AU703">
    <cfRule type="expression" dxfId="603" priority="682">
      <formula>AND($H694=$I694,$I694=$J694)</formula>
    </cfRule>
    <cfRule type="expression" dxfId="602" priority="683">
      <formula>AND($H694&lt;&gt;$I694,"  "&amp;$I694=$J694)</formula>
    </cfRule>
    <cfRule type="expression" dxfId="601" priority="684">
      <formula>AND("  "&amp;$I694&lt;&gt;$J694,$I694&lt;&gt;$J694)</formula>
    </cfRule>
  </conditionalFormatting>
  <conditionalFormatting sqref="J694:L697 S694:S697 V694:AE697 V699:AE703 S699:S703 J699:L703">
    <cfRule type="expression" dxfId="600" priority="685">
      <formula>AND($H694=$I694,$I694=$J694)</formula>
    </cfRule>
    <cfRule type="expression" dxfId="599" priority="686">
      <formula>AND($H694&lt;&gt;$I694,"  "&amp;$I694=$J694)</formula>
    </cfRule>
    <cfRule type="expression" dxfId="598" priority="687">
      <formula>AND("  "&amp;$I694&lt;&gt;$J694,$I694&lt;&gt;$J694)</formula>
    </cfRule>
  </conditionalFormatting>
  <conditionalFormatting sqref="AV694:BE697 AV699:BE703">
    <cfRule type="expression" dxfId="597" priority="679">
      <formula>AND($H694=$I694,$I694=$J694)</formula>
    </cfRule>
    <cfRule type="expression" dxfId="596" priority="680">
      <formula>AND($H694&lt;&gt;$I694,"  "&amp;$I694=$J694)</formula>
    </cfRule>
    <cfRule type="expression" dxfId="595" priority="681">
      <formula>AND("  "&amp;$I694&lt;&gt;$J694,$I694&lt;&gt;$J694)</formula>
    </cfRule>
  </conditionalFormatting>
  <conditionalFormatting sqref="BF693:XFD693">
    <cfRule type="cellIs" dxfId="594" priority="678" operator="equal">
      <formula>0</formula>
    </cfRule>
  </conditionalFormatting>
  <conditionalFormatting sqref="BF698:XFD698">
    <cfRule type="cellIs" dxfId="593" priority="677" operator="equal">
      <formula>0</formula>
    </cfRule>
  </conditionalFormatting>
  <conditionalFormatting sqref="J42:L45 S42:S45 V42:AE45 V47:AE51 S47:S51 J47:L51">
    <cfRule type="expression" dxfId="592" priority="674">
      <formula>AND($H42=$I42,$I42=$J42)</formula>
    </cfRule>
    <cfRule type="expression" dxfId="591" priority="675">
      <formula>AND($H42&lt;&gt;$I42,"  "&amp;$I42=$J42)</formula>
    </cfRule>
    <cfRule type="expression" dxfId="590" priority="676">
      <formula>AND("  "&amp;$I42&lt;&gt;$J42,$I42&lt;&gt;$J42)</formula>
    </cfRule>
  </conditionalFormatting>
  <conditionalFormatting sqref="AF42:AU45 AF47:AU51">
    <cfRule type="expression" dxfId="589" priority="671">
      <formula>AND($H42=$I42,$I42=$J42)</formula>
    </cfRule>
    <cfRule type="expression" dxfId="588" priority="672">
      <formula>AND($H42&lt;&gt;$I42,"  "&amp;$I42=$J42)</formula>
    </cfRule>
    <cfRule type="expression" dxfId="587" priority="673">
      <formula>AND("  "&amp;$I42&lt;&gt;$J42,$I42&lt;&gt;$J42)</formula>
    </cfRule>
  </conditionalFormatting>
  <conditionalFormatting sqref="AV42:BE45 AV47:BE51">
    <cfRule type="expression" dxfId="586" priority="668">
      <formula>AND($H42=$I42,$I42=$J42)</formula>
    </cfRule>
    <cfRule type="expression" dxfId="585" priority="669">
      <formula>AND($H42&lt;&gt;$I42,"  "&amp;$I42=$J42)</formula>
    </cfRule>
    <cfRule type="expression" dxfId="584" priority="670">
      <formula>AND("  "&amp;$I42&lt;&gt;$J42,$I42&lt;&gt;$J42)</formula>
    </cfRule>
  </conditionalFormatting>
  <conditionalFormatting sqref="BF46:XFD46 BF41:XFD41">
    <cfRule type="cellIs" dxfId="583" priority="667" operator="equal">
      <formula>0</formula>
    </cfRule>
  </conditionalFormatting>
  <conditionalFormatting sqref="BF390:XFD390 A391:XFD432">
    <cfRule type="cellIs" dxfId="582" priority="666" operator="equal">
      <formula>0</formula>
    </cfRule>
  </conditionalFormatting>
  <conditionalFormatting sqref="V391:BE432 S391:S432">
    <cfRule type="cellIs" dxfId="581" priority="656" operator="lessThan">
      <formula>0</formula>
    </cfRule>
  </conditionalFormatting>
  <conditionalFormatting sqref="J391:L391 S391 V391:AE391">
    <cfRule type="expression" dxfId="580" priority="650">
      <formula>AND($H391=$I391,$I391=$J391)</formula>
    </cfRule>
    <cfRule type="expression" dxfId="579" priority="651">
      <formula>AND($H391&lt;&gt;$I391,"  "&amp;$I391=$J391)</formula>
    </cfRule>
    <cfRule type="expression" dxfId="578" priority="652">
      <formula>AND("  "&amp;$I391&lt;&gt;$J391,$I391&lt;&gt;$J391)</formula>
    </cfRule>
  </conditionalFormatting>
  <conditionalFormatting sqref="AF391:AU391">
    <cfRule type="expression" dxfId="577" priority="644">
      <formula>AND($H391=$I391,$I391=$J391)</formula>
    </cfRule>
    <cfRule type="expression" dxfId="576" priority="645">
      <formula>AND($H391&lt;&gt;$I391,"  "&amp;$I391=$J391)</formula>
    </cfRule>
    <cfRule type="expression" dxfId="575" priority="646">
      <formula>AND("  "&amp;$I391&lt;&gt;$J391,$I391&lt;&gt;$J391)</formula>
    </cfRule>
  </conditionalFormatting>
  <conditionalFormatting sqref="AV391:BE391">
    <cfRule type="expression" dxfId="574" priority="638">
      <formula>AND($H391=$I391,$I391=$J391)</formula>
    </cfRule>
    <cfRule type="expression" dxfId="573" priority="639">
      <formula>AND($H391&lt;&gt;$I391,"  "&amp;$I391=$J391)</formula>
    </cfRule>
    <cfRule type="expression" dxfId="572" priority="640">
      <formula>AND("  "&amp;$I391&lt;&gt;$J391,$I391&lt;&gt;$J391)</formula>
    </cfRule>
  </conditionalFormatting>
  <conditionalFormatting sqref="BF435:XFD435">
    <cfRule type="cellIs" dxfId="571" priority="637" operator="equal">
      <formula>0</formula>
    </cfRule>
  </conditionalFormatting>
  <conditionalFormatting sqref="Q490:Q634 Q1:Q16 Q661:Q668 Q25:Q55 Q435 Q677:Q1048576 Q59:Q432">
    <cfRule type="cellIs" dxfId="570" priority="636" operator="notEqual">
      <formula>0</formula>
    </cfRule>
  </conditionalFormatting>
  <conditionalFormatting sqref="S11:BE11">
    <cfRule type="cellIs" dxfId="569" priority="635" operator="notEqual">
      <formula>0</formula>
    </cfRule>
  </conditionalFormatting>
  <conditionalFormatting sqref="S663:BE663">
    <cfRule type="cellIs" dxfId="568" priority="634" operator="notEqual">
      <formula>0</formula>
    </cfRule>
  </conditionalFormatting>
  <conditionalFormatting sqref="A436:XFD436">
    <cfRule type="cellIs" dxfId="567" priority="633" operator="equal">
      <formula>0</formula>
    </cfRule>
  </conditionalFormatting>
  <conditionalFormatting sqref="J436:L436 S436 V436:AE436">
    <cfRule type="expression" dxfId="566" priority="630">
      <formula>AND($H436=$I436,$I436=$J436)</formula>
    </cfRule>
    <cfRule type="expression" dxfId="565" priority="631">
      <formula>AND($H436&lt;&gt;$I436,"  "&amp;$I436=$J436)</formula>
    </cfRule>
    <cfRule type="expression" dxfId="564" priority="632">
      <formula>AND("  "&amp;$I436&lt;&gt;$J436,$I436&lt;&gt;$J436)</formula>
    </cfRule>
  </conditionalFormatting>
  <conditionalFormatting sqref="AF436:AU436">
    <cfRule type="expression" dxfId="563" priority="627">
      <formula>AND($H436=$I436,$I436=$J436)</formula>
    </cfRule>
    <cfRule type="expression" dxfId="562" priority="628">
      <formula>AND($H436&lt;&gt;$I436,"  "&amp;$I436=$J436)</formula>
    </cfRule>
    <cfRule type="expression" dxfId="561" priority="629">
      <formula>AND("  "&amp;$I436&lt;&gt;$J436,$I436&lt;&gt;$J436)</formula>
    </cfRule>
  </conditionalFormatting>
  <conditionalFormatting sqref="AV436:BE436">
    <cfRule type="expression" dxfId="560" priority="624">
      <formula>AND($H436=$I436,$I436=$J436)</formula>
    </cfRule>
    <cfRule type="expression" dxfId="559" priority="625">
      <formula>AND($H436&lt;&gt;$I436,"  "&amp;$I436=$J436)</formula>
    </cfRule>
    <cfRule type="expression" dxfId="558" priority="626">
      <formula>AND("  "&amp;$I436&lt;&gt;$J436,$I436&lt;&gt;$J436)</formula>
    </cfRule>
  </conditionalFormatting>
  <conditionalFormatting sqref="S436 V436:BE436">
    <cfRule type="cellIs" dxfId="557" priority="623" operator="lessThan">
      <formula>0</formula>
    </cfRule>
  </conditionalFormatting>
  <conditionalFormatting sqref="BF437:XFD437">
    <cfRule type="cellIs" dxfId="556" priority="622" operator="equal">
      <formula>0</formula>
    </cfRule>
  </conditionalFormatting>
  <conditionalFormatting sqref="Q436:Q437">
    <cfRule type="cellIs" dxfId="555" priority="621" operator="notEqual">
      <formula>0</formula>
    </cfRule>
  </conditionalFormatting>
  <conditionalFormatting sqref="J637:L639 S637:S639 V637:AE639">
    <cfRule type="expression" dxfId="554" priority="618">
      <formula>AND($H637=$I637,$I637=$J637)</formula>
    </cfRule>
    <cfRule type="expression" dxfId="553" priority="619">
      <formula>AND($H637&lt;&gt;$I637,"  "&amp;$I637=$J637)</formula>
    </cfRule>
    <cfRule type="expression" dxfId="552" priority="620">
      <formula>AND("  "&amp;$I637&lt;&gt;$J637,$I637&lt;&gt;$J637)</formula>
    </cfRule>
  </conditionalFormatting>
  <conditionalFormatting sqref="J636:L636 S636 V636:AE636">
    <cfRule type="expression" dxfId="551" priority="615">
      <formula>AND($H636=$I636,$I636=$J636)</formula>
    </cfRule>
    <cfRule type="expression" dxfId="550" priority="616">
      <formula>AND($H636&lt;&gt;$I636,"  "&amp;$I636=$J636)</formula>
    </cfRule>
    <cfRule type="expression" dxfId="549" priority="617">
      <formula>AND("  "&amp;$I636&lt;&gt;$J636,$I636&lt;&gt;$J636)</formula>
    </cfRule>
  </conditionalFormatting>
  <conditionalFormatting sqref="AF637:AU639">
    <cfRule type="expression" dxfId="548" priority="612">
      <formula>AND($H637=$I637,$I637=$J637)</formula>
    </cfRule>
    <cfRule type="expression" dxfId="547" priority="613">
      <formula>AND($H637&lt;&gt;$I637,"  "&amp;$I637=$J637)</formula>
    </cfRule>
    <cfRule type="expression" dxfId="546" priority="614">
      <formula>AND("  "&amp;$I637&lt;&gt;$J637,$I637&lt;&gt;$J637)</formula>
    </cfRule>
  </conditionalFormatting>
  <conditionalFormatting sqref="AF636:AU636">
    <cfRule type="expression" dxfId="545" priority="609">
      <formula>AND($H636=$I636,$I636=$J636)</formula>
    </cfRule>
    <cfRule type="expression" dxfId="544" priority="610">
      <formula>AND($H636&lt;&gt;$I636,"  "&amp;$I636=$J636)</formula>
    </cfRule>
    <cfRule type="expression" dxfId="543" priority="611">
      <formula>AND("  "&amp;$I636&lt;&gt;$J636,$I636&lt;&gt;$J636)</formula>
    </cfRule>
  </conditionalFormatting>
  <conditionalFormatting sqref="AV637:BE639">
    <cfRule type="expression" dxfId="542" priority="606">
      <formula>AND($H637=$I637,$I637=$J637)</formula>
    </cfRule>
    <cfRule type="expression" dxfId="541" priority="607">
      <formula>AND($H637&lt;&gt;$I637,"  "&amp;$I637=$J637)</formula>
    </cfRule>
    <cfRule type="expression" dxfId="540" priority="608">
      <formula>AND("  "&amp;$I637&lt;&gt;$J637,$I637&lt;&gt;$J637)</formula>
    </cfRule>
  </conditionalFormatting>
  <conditionalFormatting sqref="AV636:BE636">
    <cfRule type="expression" dxfId="539" priority="603">
      <formula>AND($H636=$I636,$I636=$J636)</formula>
    </cfRule>
    <cfRule type="expression" dxfId="538" priority="604">
      <formula>AND($H636&lt;&gt;$I636,"  "&amp;$I636=$J636)</formula>
    </cfRule>
    <cfRule type="expression" dxfId="537" priority="605">
      <formula>AND("  "&amp;$I636&lt;&gt;$J636,$I636&lt;&gt;$J636)</formula>
    </cfRule>
  </conditionalFormatting>
  <conditionalFormatting sqref="A636:XFD639">
    <cfRule type="cellIs" dxfId="536" priority="602" operator="equal">
      <formula>0</formula>
    </cfRule>
  </conditionalFormatting>
  <conditionalFormatting sqref="BF635:XFD635">
    <cfRule type="cellIs" dxfId="535" priority="601" operator="equal">
      <formula>0</formula>
    </cfRule>
  </conditionalFormatting>
  <conditionalFormatting sqref="Q635:Q639">
    <cfRule type="cellIs" dxfId="534" priority="600" operator="notEqual">
      <formula>0</formula>
    </cfRule>
  </conditionalFormatting>
  <conditionalFormatting sqref="A641:XFD641">
    <cfRule type="cellIs" dxfId="533" priority="599" operator="equal">
      <formula>0</formula>
    </cfRule>
  </conditionalFormatting>
  <conditionalFormatting sqref="J641:L641 S641 V641:AE641">
    <cfRule type="expression" dxfId="532" priority="596">
      <formula>AND($H641=$I641,$I641=$J641)</formula>
    </cfRule>
    <cfRule type="expression" dxfId="531" priority="597">
      <formula>AND($H641&lt;&gt;$I641,"  "&amp;$I641=$J641)</formula>
    </cfRule>
    <cfRule type="expression" dxfId="530" priority="598">
      <formula>AND("  "&amp;$I641&lt;&gt;$J641,$I641&lt;&gt;$J641)</formula>
    </cfRule>
  </conditionalFormatting>
  <conditionalFormatting sqref="AF641:AU641">
    <cfRule type="expression" dxfId="529" priority="593">
      <formula>AND($H641=$I641,$I641=$J641)</formula>
    </cfRule>
    <cfRule type="expression" dxfId="528" priority="594">
      <formula>AND($H641&lt;&gt;$I641,"  "&amp;$I641=$J641)</formula>
    </cfRule>
    <cfRule type="expression" dxfId="527" priority="595">
      <formula>AND("  "&amp;$I641&lt;&gt;$J641,$I641&lt;&gt;$J641)</formula>
    </cfRule>
  </conditionalFormatting>
  <conditionalFormatting sqref="AV641:BE641">
    <cfRule type="expression" dxfId="526" priority="590">
      <formula>AND($H641=$I641,$I641=$J641)</formula>
    </cfRule>
    <cfRule type="expression" dxfId="525" priority="591">
      <formula>AND($H641&lt;&gt;$I641,"  "&amp;$I641=$J641)</formula>
    </cfRule>
    <cfRule type="expression" dxfId="524" priority="592">
      <formula>AND("  "&amp;$I641&lt;&gt;$J641,$I641&lt;&gt;$J641)</formula>
    </cfRule>
  </conditionalFormatting>
  <conditionalFormatting sqref="S641 V641:BE641">
    <cfRule type="cellIs" dxfId="523" priority="589" operator="lessThan">
      <formula>0</formula>
    </cfRule>
  </conditionalFormatting>
  <conditionalFormatting sqref="BF640:XFD640">
    <cfRule type="cellIs" dxfId="522" priority="588" operator="equal">
      <formula>0</formula>
    </cfRule>
  </conditionalFormatting>
  <conditionalFormatting sqref="Q640:Q641">
    <cfRule type="cellIs" dxfId="521" priority="587" operator="notEqual">
      <formula>0</formula>
    </cfRule>
  </conditionalFormatting>
  <conditionalFormatting sqref="J90:L90 S90 V90:AE90">
    <cfRule type="expression" dxfId="520" priority="584">
      <formula>AND($H90=$I90,$I90=$J90)</formula>
    </cfRule>
    <cfRule type="expression" dxfId="519" priority="585">
      <formula>AND($H90&lt;&gt;$I90,"  "&amp;$I90=$J90)</formula>
    </cfRule>
    <cfRule type="expression" dxfId="518" priority="586">
      <formula>AND("  "&amp;$I90&lt;&gt;$J90,$I90&lt;&gt;$J90)</formula>
    </cfRule>
  </conditionalFormatting>
  <conditionalFormatting sqref="AF90:AU90">
    <cfRule type="expression" dxfId="517" priority="581">
      <formula>AND($H90=$I90,$I90=$J90)</formula>
    </cfRule>
    <cfRule type="expression" dxfId="516" priority="582">
      <formula>AND($H90&lt;&gt;$I90,"  "&amp;$I90=$J90)</formula>
    </cfRule>
    <cfRule type="expression" dxfId="515" priority="583">
      <formula>AND("  "&amp;$I90&lt;&gt;$J90,$I90&lt;&gt;$J90)</formula>
    </cfRule>
  </conditionalFormatting>
  <conditionalFormatting sqref="AV90:BE90">
    <cfRule type="expression" dxfId="514" priority="578">
      <formula>AND($H90=$I90,$I90=$J90)</formula>
    </cfRule>
    <cfRule type="expression" dxfId="513" priority="579">
      <formula>AND($H90&lt;&gt;$I90,"  "&amp;$I90=$J90)</formula>
    </cfRule>
    <cfRule type="expression" dxfId="512" priority="580">
      <formula>AND("  "&amp;$I90&lt;&gt;$J90,$I90&lt;&gt;$J90)</formula>
    </cfRule>
  </conditionalFormatting>
  <conditionalFormatting sqref="A669:XFD669">
    <cfRule type="cellIs" dxfId="511" priority="533" operator="equal">
      <formula>0</formula>
    </cfRule>
  </conditionalFormatting>
  <conditionalFormatting sqref="AF440:AU440">
    <cfRule type="expression" dxfId="510" priority="554">
      <formula>AND($H440=$I440,$I440=$J440)</formula>
    </cfRule>
    <cfRule type="expression" dxfId="509" priority="555">
      <formula>AND($H440&lt;&gt;$I440,"  "&amp;$I440=$J440)</formula>
    </cfRule>
    <cfRule type="expression" dxfId="508" priority="556">
      <formula>AND("  "&amp;$I440&lt;&gt;$J440,$I440&lt;&gt;$J440)</formula>
    </cfRule>
  </conditionalFormatting>
  <conditionalFormatting sqref="V438:BE438 J438:L438 S438">
    <cfRule type="expression" dxfId="507" priority="564">
      <formula>AND($H438=$I438,$I438=$J438)</formula>
    </cfRule>
    <cfRule type="expression" dxfId="506" priority="565">
      <formula>AND($H438&lt;&gt;$I438,"  "&amp;$I438=$J438)</formula>
    </cfRule>
    <cfRule type="expression" dxfId="505" priority="566">
      <formula>AND("  "&amp;$I438&lt;&gt;$J438,$I438&lt;&gt;$J438)</formula>
    </cfRule>
  </conditionalFormatting>
  <conditionalFormatting sqref="AV440:BE440">
    <cfRule type="expression" dxfId="504" priority="551">
      <formula>AND($H440=$I440,$I440=$J440)</formula>
    </cfRule>
    <cfRule type="expression" dxfId="503" priority="552">
      <formula>AND($H440&lt;&gt;$I440,"  "&amp;$I440=$J440)</formula>
    </cfRule>
    <cfRule type="expression" dxfId="502" priority="553">
      <formula>AND("  "&amp;$I440&lt;&gt;$J440,$I440&lt;&gt;$J440)</formula>
    </cfRule>
  </conditionalFormatting>
  <conditionalFormatting sqref="A438:XFD438">
    <cfRule type="cellIs" dxfId="501" priority="563" operator="equal">
      <formula>0</formula>
    </cfRule>
  </conditionalFormatting>
  <conditionalFormatting sqref="V438:BE438 S438">
    <cfRule type="cellIs" dxfId="500" priority="562" operator="lessThan">
      <formula>0</formula>
    </cfRule>
  </conditionalFormatting>
  <conditionalFormatting sqref="Q438">
    <cfRule type="cellIs" dxfId="499" priority="561" operator="notEqual">
      <formula>0</formula>
    </cfRule>
  </conditionalFormatting>
  <conditionalFormatting sqref="A440:XFD440">
    <cfRule type="cellIs" dxfId="498" priority="560" operator="equal">
      <formula>0</formula>
    </cfRule>
  </conditionalFormatting>
  <conditionalFormatting sqref="J440:L440 S440 V440:AE440">
    <cfRule type="expression" dxfId="497" priority="557">
      <formula>AND($H440=$I440,$I440=$J440)</formula>
    </cfRule>
    <cfRule type="expression" dxfId="496" priority="558">
      <formula>AND($H440&lt;&gt;$I440,"  "&amp;$I440=$J440)</formula>
    </cfRule>
    <cfRule type="expression" dxfId="495" priority="559">
      <formula>AND("  "&amp;$I440&lt;&gt;$J440,$I440&lt;&gt;$J440)</formula>
    </cfRule>
  </conditionalFormatting>
  <conditionalFormatting sqref="S440 V440:BE440">
    <cfRule type="cellIs" dxfId="494" priority="550" operator="lessThan">
      <formula>0</formula>
    </cfRule>
  </conditionalFormatting>
  <conditionalFormatting sqref="BF441:XFD441">
    <cfRule type="cellIs" dxfId="493" priority="549" operator="equal">
      <formula>0</formula>
    </cfRule>
  </conditionalFormatting>
  <conditionalFormatting sqref="Q440:Q441">
    <cfRule type="cellIs" dxfId="492" priority="548" operator="notEqual">
      <formula>0</formula>
    </cfRule>
  </conditionalFormatting>
  <conditionalFormatting sqref="BF439:XFD439">
    <cfRule type="cellIs" dxfId="491" priority="547" operator="equal">
      <formula>0</formula>
    </cfRule>
  </conditionalFormatting>
  <conditionalFormatting sqref="Q439">
    <cfRule type="cellIs" dxfId="490" priority="546" operator="notEqual">
      <formula>0</formula>
    </cfRule>
  </conditionalFormatting>
  <conditionalFormatting sqref="T56:XFD57 A56:R57">
    <cfRule type="cellIs" dxfId="489" priority="545" operator="equal">
      <formula>0</formula>
    </cfRule>
  </conditionalFormatting>
  <conditionalFormatting sqref="V56:AE57 J56:L57">
    <cfRule type="expression" dxfId="488" priority="542">
      <formula>AND($H56=$I56,$I56=$J56)</formula>
    </cfRule>
    <cfRule type="expression" dxfId="487" priority="543">
      <formula>AND($H56&lt;&gt;$I56,"  "&amp;$I56=$J56)</formula>
    </cfRule>
    <cfRule type="expression" dxfId="486" priority="544">
      <formula>AND("  "&amp;$I56&lt;&gt;$J56,$I56&lt;&gt;$J56)</formula>
    </cfRule>
  </conditionalFormatting>
  <conditionalFormatting sqref="AF56:AU57">
    <cfRule type="expression" dxfId="485" priority="539">
      <formula>AND($H56=$I56,$I56=$J56)</formula>
    </cfRule>
    <cfRule type="expression" dxfId="484" priority="540">
      <formula>AND($H56&lt;&gt;$I56,"  "&amp;$I56=$J56)</formula>
    </cfRule>
    <cfRule type="expression" dxfId="483" priority="541">
      <formula>AND("  "&amp;$I56&lt;&gt;$J56,$I56&lt;&gt;$J56)</formula>
    </cfRule>
  </conditionalFormatting>
  <conditionalFormatting sqref="AV56:BE57">
    <cfRule type="expression" dxfId="482" priority="536">
      <formula>AND($H56=$I56,$I56=$J56)</formula>
    </cfRule>
    <cfRule type="expression" dxfId="481" priority="537">
      <formula>AND($H56&lt;&gt;$I56,"  "&amp;$I56=$J56)</formula>
    </cfRule>
    <cfRule type="expression" dxfId="480" priority="538">
      <formula>AND("  "&amp;$I56&lt;&gt;$J56,$I56&lt;&gt;$J56)</formula>
    </cfRule>
  </conditionalFormatting>
  <conditionalFormatting sqref="S56:S57">
    <cfRule type="cellIs" dxfId="479" priority="535" operator="equal">
      <formula>0</formula>
    </cfRule>
  </conditionalFormatting>
  <conditionalFormatting sqref="Q56:Q57">
    <cfRule type="cellIs" dxfId="478" priority="534" operator="notEqual">
      <formula>0</formula>
    </cfRule>
  </conditionalFormatting>
  <conditionalFormatting sqref="AF669:AU669">
    <cfRule type="expression" dxfId="477" priority="527">
      <formula>AND($H669=$I669,$I669=$J669)</formula>
    </cfRule>
    <cfRule type="expression" dxfId="476" priority="528">
      <formula>AND($H669&lt;&gt;$I669,"  "&amp;$I669=$J669)</formula>
    </cfRule>
    <cfRule type="expression" dxfId="475" priority="529">
      <formula>AND("  "&amp;$I669&lt;&gt;$J669,$I669&lt;&gt;$J669)</formula>
    </cfRule>
  </conditionalFormatting>
  <conditionalFormatting sqref="J669:L669 S669 V669:BE669">
    <cfRule type="expression" dxfId="474" priority="530">
      <formula>AND($H669=$I669,$I669=$J669)</formula>
    </cfRule>
    <cfRule type="expression" dxfId="473" priority="531">
      <formula>AND($H669&lt;&gt;$I669,"  "&amp;$I669=$J669)</formula>
    </cfRule>
    <cfRule type="expression" dxfId="472" priority="532">
      <formula>AND("  "&amp;$I669&lt;&gt;$J669,$I669&lt;&gt;$J669)</formula>
    </cfRule>
  </conditionalFormatting>
  <conditionalFormatting sqref="AV669:BE669">
    <cfRule type="expression" dxfId="471" priority="524">
      <formula>AND($H669=$I669,$I669=$J669)</formula>
    </cfRule>
    <cfRule type="expression" dxfId="470" priority="525">
      <formula>AND($H669&lt;&gt;$I669,"  "&amp;$I669=$J669)</formula>
    </cfRule>
    <cfRule type="expression" dxfId="469" priority="526">
      <formula>AND("  "&amp;$I669&lt;&gt;$J669,$I669&lt;&gt;$J669)</formula>
    </cfRule>
  </conditionalFormatting>
  <conditionalFormatting sqref="Q669:Q670">
    <cfRule type="cellIs" dxfId="468" priority="523" operator="notEqual">
      <formula>0</formula>
    </cfRule>
  </conditionalFormatting>
  <conditionalFormatting sqref="A17:R17 T17:XFD17">
    <cfRule type="cellIs" dxfId="467" priority="522" operator="equal">
      <formula>0</formula>
    </cfRule>
  </conditionalFormatting>
  <conditionalFormatting sqref="J17:L17 V17:AE17">
    <cfRule type="expression" dxfId="466" priority="519">
      <formula>AND($H17=$I17,$I17=$J17)</formula>
    </cfRule>
    <cfRule type="expression" dxfId="465" priority="520">
      <formula>AND($H17&lt;&gt;$I17,"  "&amp;$I17=$J17)</formula>
    </cfRule>
    <cfRule type="expression" dxfId="464" priority="521">
      <formula>AND("  "&amp;$I17&lt;&gt;$J17,$I17&lt;&gt;$J17)</formula>
    </cfRule>
  </conditionalFormatting>
  <conditionalFormatting sqref="AF17:AU17">
    <cfRule type="expression" dxfId="463" priority="516">
      <formula>AND($H17=$I17,$I17=$J17)</formula>
    </cfRule>
    <cfRule type="expression" dxfId="462" priority="517">
      <formula>AND($H17&lt;&gt;$I17,"  "&amp;$I17=$J17)</formula>
    </cfRule>
    <cfRule type="expression" dxfId="461" priority="518">
      <formula>AND("  "&amp;$I17&lt;&gt;$J17,$I17&lt;&gt;$J17)</formula>
    </cfRule>
  </conditionalFormatting>
  <conditionalFormatting sqref="AV17:BE17">
    <cfRule type="expression" dxfId="460" priority="513">
      <formula>AND($H17=$I17,$I17=$J17)</formula>
    </cfRule>
    <cfRule type="expression" dxfId="459" priority="514">
      <formula>AND($H17&lt;&gt;$I17,"  "&amp;$I17=$J17)</formula>
    </cfRule>
    <cfRule type="expression" dxfId="458" priority="515">
      <formula>AND("  "&amp;$I17&lt;&gt;$J17,$I17&lt;&gt;$J17)</formula>
    </cfRule>
  </conditionalFormatting>
  <conditionalFormatting sqref="S17">
    <cfRule type="cellIs" dxfId="457" priority="512" operator="equal">
      <formula>0</formula>
    </cfRule>
  </conditionalFormatting>
  <conditionalFormatting sqref="A18:XFD18">
    <cfRule type="cellIs" dxfId="456" priority="511" operator="equal">
      <formula>0</formula>
    </cfRule>
  </conditionalFormatting>
  <conditionalFormatting sqref="Q17:Q18">
    <cfRule type="cellIs" dxfId="455" priority="510" operator="notEqual">
      <formula>0</formula>
    </cfRule>
  </conditionalFormatting>
  <conditionalFormatting sqref="AF442:AU443">
    <cfRule type="expression" dxfId="454" priority="503">
      <formula>AND($H442=$I442,$I442=$J442)</formula>
    </cfRule>
    <cfRule type="expression" dxfId="453" priority="504">
      <formula>AND($H442&lt;&gt;$I442,"  "&amp;$I442=$J442)</formula>
    </cfRule>
    <cfRule type="expression" dxfId="452" priority="505">
      <formula>AND("  "&amp;$I442&lt;&gt;$J442,$I442&lt;&gt;$J442)</formula>
    </cfRule>
  </conditionalFormatting>
  <conditionalFormatting sqref="AV442:BE443">
    <cfRule type="expression" dxfId="451" priority="500">
      <formula>AND($H442=$I442,$I442=$J442)</formula>
    </cfRule>
    <cfRule type="expression" dxfId="450" priority="501">
      <formula>AND($H442&lt;&gt;$I442,"  "&amp;$I442=$J442)</formula>
    </cfRule>
    <cfRule type="expression" dxfId="449" priority="502">
      <formula>AND("  "&amp;$I442&lt;&gt;$J442,$I442&lt;&gt;$J442)</formula>
    </cfRule>
  </conditionalFormatting>
  <conditionalFormatting sqref="A442:XFD443">
    <cfRule type="cellIs" dxfId="448" priority="509" operator="equal">
      <formula>0</formula>
    </cfRule>
  </conditionalFormatting>
  <conditionalFormatting sqref="J442:L443 S442:S443 V442:AE443">
    <cfRule type="expression" dxfId="447" priority="506">
      <formula>AND($H442=$I442,$I442=$J442)</formula>
    </cfRule>
    <cfRule type="expression" dxfId="446" priority="507">
      <formula>AND($H442&lt;&gt;$I442,"  "&amp;$I442=$J442)</formula>
    </cfRule>
    <cfRule type="expression" dxfId="445" priority="508">
      <formula>AND("  "&amp;$I442&lt;&gt;$J442,$I442&lt;&gt;$J442)</formula>
    </cfRule>
  </conditionalFormatting>
  <conditionalFormatting sqref="S442:S443 V442:BE443">
    <cfRule type="cellIs" dxfId="444" priority="499" operator="lessThan">
      <formula>0</formula>
    </cfRule>
  </conditionalFormatting>
  <conditionalFormatting sqref="BF444:XFD444">
    <cfRule type="cellIs" dxfId="443" priority="498" operator="equal">
      <formula>0</formula>
    </cfRule>
  </conditionalFormatting>
  <conditionalFormatting sqref="Q442:Q444">
    <cfRule type="cellIs" dxfId="442" priority="497" operator="notEqual">
      <formula>0</formula>
    </cfRule>
  </conditionalFormatting>
  <conditionalFormatting sqref="AF445:AU445">
    <cfRule type="expression" dxfId="441" priority="490">
      <formula>AND($H445=$I445,$I445=$J445)</formula>
    </cfRule>
    <cfRule type="expression" dxfId="440" priority="491">
      <formula>AND($H445&lt;&gt;$I445,"  "&amp;$I445=$J445)</formula>
    </cfRule>
    <cfRule type="expression" dxfId="439" priority="492">
      <formula>AND("  "&amp;$I445&lt;&gt;$J445,$I445&lt;&gt;$J445)</formula>
    </cfRule>
  </conditionalFormatting>
  <conditionalFormatting sqref="AV445:BE445">
    <cfRule type="expression" dxfId="438" priority="487">
      <formula>AND($H445=$I445,$I445=$J445)</formula>
    </cfRule>
    <cfRule type="expression" dxfId="437" priority="488">
      <formula>AND($H445&lt;&gt;$I445,"  "&amp;$I445=$J445)</formula>
    </cfRule>
    <cfRule type="expression" dxfId="436" priority="489">
      <formula>AND("  "&amp;$I445&lt;&gt;$J445,$I445&lt;&gt;$J445)</formula>
    </cfRule>
  </conditionalFormatting>
  <conditionalFormatting sqref="A445:XFD445 A446:R447 BF446:XFD447">
    <cfRule type="cellIs" dxfId="435" priority="496" operator="equal">
      <formula>0</formula>
    </cfRule>
  </conditionalFormatting>
  <conditionalFormatting sqref="J445:L447 S445 V445:AE445">
    <cfRule type="expression" dxfId="434" priority="493">
      <formula>AND($H445=$I445,$I445=$J445)</formula>
    </cfRule>
    <cfRule type="expression" dxfId="433" priority="494">
      <formula>AND($H445&lt;&gt;$I445,"  "&amp;$I445=$J445)</formula>
    </cfRule>
    <cfRule type="expression" dxfId="432" priority="495">
      <formula>AND("  "&amp;$I445&lt;&gt;$J445,$I445&lt;&gt;$J445)</formula>
    </cfRule>
  </conditionalFormatting>
  <conditionalFormatting sqref="S445 V445:BE445">
    <cfRule type="cellIs" dxfId="431" priority="486" operator="lessThan">
      <formula>0</formula>
    </cfRule>
  </conditionalFormatting>
  <conditionalFormatting sqref="BF450:XFD450">
    <cfRule type="cellIs" dxfId="430" priority="485" operator="equal">
      <formula>0</formula>
    </cfRule>
  </conditionalFormatting>
  <conditionalFormatting sqref="Q445:Q447 Q450">
    <cfRule type="cellIs" dxfId="429" priority="484" operator="notEqual">
      <formula>0</formula>
    </cfRule>
  </conditionalFormatting>
  <conditionalFormatting sqref="AF448:AU449">
    <cfRule type="expression" dxfId="428" priority="477">
      <formula>AND($H448=$I448,$I448=$J448)</formula>
    </cfRule>
    <cfRule type="expression" dxfId="427" priority="478">
      <formula>AND($H448&lt;&gt;$I448,"  "&amp;$I448=$J448)</formula>
    </cfRule>
    <cfRule type="expression" dxfId="426" priority="479">
      <formula>AND("  "&amp;$I448&lt;&gt;$J448,$I448&lt;&gt;$J448)</formula>
    </cfRule>
  </conditionalFormatting>
  <conditionalFormatting sqref="AV448:BE449">
    <cfRule type="expression" dxfId="425" priority="474">
      <formula>AND($H448=$I448,$I448=$J448)</formula>
    </cfRule>
    <cfRule type="expression" dxfId="424" priority="475">
      <formula>AND($H448&lt;&gt;$I448,"  "&amp;$I448=$J448)</formula>
    </cfRule>
    <cfRule type="expression" dxfId="423" priority="476">
      <formula>AND("  "&amp;$I448&lt;&gt;$J448,$I448&lt;&gt;$J448)</formula>
    </cfRule>
  </conditionalFormatting>
  <conditionalFormatting sqref="A448:XFD449">
    <cfRule type="cellIs" dxfId="422" priority="483" operator="equal">
      <formula>0</formula>
    </cfRule>
  </conditionalFormatting>
  <conditionalFormatting sqref="J448:L449 S448:S449 V448:AE449">
    <cfRule type="expression" dxfId="421" priority="480">
      <formula>AND($H448=$I448,$I448=$J448)</formula>
    </cfRule>
    <cfRule type="expression" dxfId="420" priority="481">
      <formula>AND($H448&lt;&gt;$I448,"  "&amp;$I448=$J448)</formula>
    </cfRule>
    <cfRule type="expression" dxfId="419" priority="482">
      <formula>AND("  "&amp;$I448&lt;&gt;$J448,$I448&lt;&gt;$J448)</formula>
    </cfRule>
  </conditionalFormatting>
  <conditionalFormatting sqref="S448:S449 V448:BE449">
    <cfRule type="cellIs" dxfId="418" priority="473" operator="lessThan">
      <formula>0</formula>
    </cfRule>
  </conditionalFormatting>
  <conditionalFormatting sqref="Q448:Q449">
    <cfRule type="cellIs" dxfId="417" priority="472" operator="notEqual">
      <formula>0</formula>
    </cfRule>
  </conditionalFormatting>
  <conditionalFormatting sqref="AF451:AU451">
    <cfRule type="expression" dxfId="416" priority="465">
      <formula>AND($H451=$I451,$I451=$J451)</formula>
    </cfRule>
    <cfRule type="expression" dxfId="415" priority="466">
      <formula>AND($H451&lt;&gt;$I451,"  "&amp;$I451=$J451)</formula>
    </cfRule>
    <cfRule type="expression" dxfId="414" priority="467">
      <formula>AND("  "&amp;$I451&lt;&gt;$J451,$I451&lt;&gt;$J451)</formula>
    </cfRule>
  </conditionalFormatting>
  <conditionalFormatting sqref="AV451:BE451">
    <cfRule type="expression" dxfId="413" priority="462">
      <formula>AND($H451=$I451,$I451=$J451)</formula>
    </cfRule>
    <cfRule type="expression" dxfId="412" priority="463">
      <formula>AND($H451&lt;&gt;$I451,"  "&amp;$I451=$J451)</formula>
    </cfRule>
    <cfRule type="expression" dxfId="411" priority="464">
      <formula>AND("  "&amp;$I451&lt;&gt;$J451,$I451&lt;&gt;$J451)</formula>
    </cfRule>
  </conditionalFormatting>
  <conditionalFormatting sqref="K451:XFD451 M452:R453 BF452:XFD453 K452:L454">
    <cfRule type="cellIs" dxfId="410" priority="471" operator="equal">
      <formula>0</formula>
    </cfRule>
  </conditionalFormatting>
  <conditionalFormatting sqref="S451 V451:AE451 K451:L454">
    <cfRule type="expression" dxfId="409" priority="468">
      <formula>AND($H451=$I451,$I451=$J451)</formula>
    </cfRule>
    <cfRule type="expression" dxfId="408" priority="469">
      <formula>AND($H451&lt;&gt;$I451,"  "&amp;$I451=$J451)</formula>
    </cfRule>
    <cfRule type="expression" dxfId="407" priority="470">
      <formula>AND("  "&amp;$I451&lt;&gt;$J451,$I451&lt;&gt;$J451)</formula>
    </cfRule>
  </conditionalFormatting>
  <conditionalFormatting sqref="S451 V451:BE451">
    <cfRule type="cellIs" dxfId="406" priority="461" operator="lessThan">
      <formula>0</formula>
    </cfRule>
  </conditionalFormatting>
  <conditionalFormatting sqref="BF457:XFD457">
    <cfRule type="cellIs" dxfId="405" priority="460" operator="equal">
      <formula>0</formula>
    </cfRule>
  </conditionalFormatting>
  <conditionalFormatting sqref="Q451:Q453 Q457">
    <cfRule type="cellIs" dxfId="404" priority="459" operator="notEqual">
      <formula>0</formula>
    </cfRule>
  </conditionalFormatting>
  <conditionalFormatting sqref="AF454:AU455">
    <cfRule type="expression" dxfId="403" priority="452">
      <formula>AND($H454=$I454,$I454=$J454)</formula>
    </cfRule>
    <cfRule type="expression" dxfId="402" priority="453">
      <formula>AND($H454&lt;&gt;$I454,"  "&amp;$I454=$J454)</formula>
    </cfRule>
    <cfRule type="expression" dxfId="401" priority="454">
      <formula>AND("  "&amp;$I454&lt;&gt;$J454,$I454&lt;&gt;$J454)</formula>
    </cfRule>
  </conditionalFormatting>
  <conditionalFormatting sqref="AV454:BE455">
    <cfRule type="expression" dxfId="400" priority="449">
      <formula>AND($H454=$I454,$I454=$J454)</formula>
    </cfRule>
    <cfRule type="expression" dxfId="399" priority="450">
      <formula>AND($H454&lt;&gt;$I454,"  "&amp;$I454=$J454)</formula>
    </cfRule>
    <cfRule type="expression" dxfId="398" priority="451">
      <formula>AND("  "&amp;$I454&lt;&gt;$J454,$I454&lt;&gt;$J454)</formula>
    </cfRule>
  </conditionalFormatting>
  <conditionalFormatting sqref="M455:XFD455 M454:R454 T454:XFD454">
    <cfRule type="cellIs" dxfId="397" priority="458" operator="equal">
      <formula>0</formula>
    </cfRule>
  </conditionalFormatting>
  <conditionalFormatting sqref="S455 V454:AE455">
    <cfRule type="expression" dxfId="396" priority="455">
      <formula>AND($H454=$I454,$I454=$J454)</formula>
    </cfRule>
    <cfRule type="expression" dxfId="395" priority="456">
      <formula>AND($H454&lt;&gt;$I454,"  "&amp;$I454=$J454)</formula>
    </cfRule>
    <cfRule type="expression" dxfId="394" priority="457">
      <formula>AND("  "&amp;$I454&lt;&gt;$J454,$I454&lt;&gt;$J454)</formula>
    </cfRule>
  </conditionalFormatting>
  <conditionalFormatting sqref="S455 V454:BE455">
    <cfRule type="cellIs" dxfId="393" priority="448" operator="lessThan">
      <formula>0</formula>
    </cfRule>
  </conditionalFormatting>
  <conditionalFormatting sqref="Q454:Q455">
    <cfRule type="cellIs" dxfId="392" priority="447" operator="notEqual">
      <formula>0</formula>
    </cfRule>
  </conditionalFormatting>
  <conditionalFormatting sqref="A451:J454">
    <cfRule type="cellIs" dxfId="391" priority="446" operator="equal">
      <formula>0</formula>
    </cfRule>
  </conditionalFormatting>
  <conditionalFormatting sqref="J451:J454">
    <cfRule type="expression" dxfId="390" priority="443">
      <formula>AND($H451=$I451,$I451=$J451)</formula>
    </cfRule>
    <cfRule type="expression" dxfId="389" priority="444">
      <formula>AND($H451&lt;&gt;$I451,"  "&amp;$I451=$J451)</formula>
    </cfRule>
    <cfRule type="expression" dxfId="388" priority="445">
      <formula>AND("  "&amp;$I451&lt;&gt;$J451,$I451&lt;&gt;$J451)</formula>
    </cfRule>
  </conditionalFormatting>
  <conditionalFormatting sqref="BF456:XFD456 M456:R456">
    <cfRule type="cellIs" dxfId="387" priority="442" operator="equal">
      <formula>0</formula>
    </cfRule>
  </conditionalFormatting>
  <conditionalFormatting sqref="AF58:AU58">
    <cfRule type="expression" dxfId="386" priority="397">
      <formula>AND($H58=$I58,$I58=$J58)</formula>
    </cfRule>
    <cfRule type="expression" dxfId="385" priority="398">
      <formula>AND($H58&lt;&gt;$I58,"  "&amp;$I58=$J58)</formula>
    </cfRule>
    <cfRule type="expression" dxfId="384" priority="399">
      <formula>AND("  "&amp;$I58&lt;&gt;$J58,$I58&lt;&gt;$J58)</formula>
    </cfRule>
  </conditionalFormatting>
  <conditionalFormatting sqref="Q456">
    <cfRule type="cellIs" dxfId="383" priority="438" operator="notEqual">
      <formula>0</formula>
    </cfRule>
  </conditionalFormatting>
  <conditionalFormatting sqref="A463:XFD465">
    <cfRule type="cellIs" dxfId="382" priority="358" operator="equal">
      <formula>0</formula>
    </cfRule>
  </conditionalFormatting>
  <conditionalFormatting sqref="J455:L456">
    <cfRule type="expression" dxfId="381" priority="431">
      <formula>AND($H455=$I455,$I455=$J455)</formula>
    </cfRule>
    <cfRule type="expression" dxfId="380" priority="432">
      <formula>AND($H455&lt;&gt;$I455,"  "&amp;$I455=$J455)</formula>
    </cfRule>
    <cfRule type="expression" dxfId="379" priority="433">
      <formula>AND("  "&amp;$I455&lt;&gt;$J455,$I455&lt;&gt;$J455)</formula>
    </cfRule>
  </conditionalFormatting>
  <conditionalFormatting sqref="A455:L456">
    <cfRule type="cellIs" dxfId="378" priority="430" operator="equal">
      <formula>0</formula>
    </cfRule>
  </conditionalFormatting>
  <conditionalFormatting sqref="AF458:AU458">
    <cfRule type="expression" dxfId="377" priority="423">
      <formula>AND($H458=$I458,$I458=$J458)</formula>
    </cfRule>
    <cfRule type="expression" dxfId="376" priority="424">
      <formula>AND($H458&lt;&gt;$I458,"  "&amp;$I458=$J458)</formula>
    </cfRule>
    <cfRule type="expression" dxfId="375" priority="425">
      <formula>AND("  "&amp;$I458&lt;&gt;$J458,$I458&lt;&gt;$J458)</formula>
    </cfRule>
  </conditionalFormatting>
  <conditionalFormatting sqref="AV458:BE458">
    <cfRule type="expression" dxfId="374" priority="420">
      <formula>AND($H458=$I458,$I458=$J458)</formula>
    </cfRule>
    <cfRule type="expression" dxfId="373" priority="421">
      <formula>AND($H458&lt;&gt;$I458,"  "&amp;$I458=$J458)</formula>
    </cfRule>
    <cfRule type="expression" dxfId="372" priority="422">
      <formula>AND("  "&amp;$I458&lt;&gt;$J458,$I458&lt;&gt;$J458)</formula>
    </cfRule>
  </conditionalFormatting>
  <conditionalFormatting sqref="A458:XFD458">
    <cfRule type="cellIs" dxfId="371" priority="429" operator="equal">
      <formula>0</formula>
    </cfRule>
  </conditionalFormatting>
  <conditionalFormatting sqref="J458:L458 S458 V458:AE458">
    <cfRule type="expression" dxfId="370" priority="426">
      <formula>AND($H458=$I458,$I458=$J458)</formula>
    </cfRule>
    <cfRule type="expression" dxfId="369" priority="427">
      <formula>AND($H458&lt;&gt;$I458,"  "&amp;$I458=$J458)</formula>
    </cfRule>
    <cfRule type="expression" dxfId="368" priority="428">
      <formula>AND("  "&amp;$I458&lt;&gt;$J458,$I458&lt;&gt;$J458)</formula>
    </cfRule>
  </conditionalFormatting>
  <conditionalFormatting sqref="S458 V458:BE458">
    <cfRule type="cellIs" dxfId="367" priority="419" operator="lessThan">
      <formula>0</formula>
    </cfRule>
  </conditionalFormatting>
  <conditionalFormatting sqref="BF459:XFD459">
    <cfRule type="cellIs" dxfId="366" priority="418" operator="equal">
      <formula>0</formula>
    </cfRule>
  </conditionalFormatting>
  <conditionalFormatting sqref="Q458:Q459">
    <cfRule type="cellIs" dxfId="365" priority="417" operator="notEqual">
      <formula>0</formula>
    </cfRule>
  </conditionalFormatting>
  <conditionalFormatting sqref="AF460:AU461">
    <cfRule type="expression" dxfId="364" priority="410">
      <formula>AND($H460=$I460,$I460=$J460)</formula>
    </cfRule>
    <cfRule type="expression" dxfId="363" priority="411">
      <formula>AND($H460&lt;&gt;$I460,"  "&amp;$I460=$J460)</formula>
    </cfRule>
    <cfRule type="expression" dxfId="362" priority="412">
      <formula>AND("  "&amp;$I460&lt;&gt;$J460,$I460&lt;&gt;$J460)</formula>
    </cfRule>
  </conditionalFormatting>
  <conditionalFormatting sqref="AV460:BE461">
    <cfRule type="expression" dxfId="361" priority="407">
      <formula>AND($H460=$I460,$I460=$J460)</formula>
    </cfRule>
    <cfRule type="expression" dxfId="360" priority="408">
      <formula>AND($H460&lt;&gt;$I460,"  "&amp;$I460=$J460)</formula>
    </cfRule>
    <cfRule type="expression" dxfId="359" priority="409">
      <formula>AND("  "&amp;$I460&lt;&gt;$J460,$I460&lt;&gt;$J460)</formula>
    </cfRule>
  </conditionalFormatting>
  <conditionalFormatting sqref="A460:XFD461">
    <cfRule type="cellIs" dxfId="358" priority="416" operator="equal">
      <formula>0</formula>
    </cfRule>
  </conditionalFormatting>
  <conditionalFormatting sqref="J460:L461 S460:S461 V460:AE461">
    <cfRule type="expression" dxfId="357" priority="413">
      <formula>AND($H460=$I460,$I460=$J460)</formula>
    </cfRule>
    <cfRule type="expression" dxfId="356" priority="414">
      <formula>AND($H460&lt;&gt;$I460,"  "&amp;$I460=$J460)</formula>
    </cfRule>
    <cfRule type="expression" dxfId="355" priority="415">
      <formula>AND("  "&amp;$I460&lt;&gt;$J460,$I460&lt;&gt;$J460)</formula>
    </cfRule>
  </conditionalFormatting>
  <conditionalFormatting sqref="S460:S461 V460:BE461">
    <cfRule type="cellIs" dxfId="354" priority="406" operator="lessThan">
      <formula>0</formula>
    </cfRule>
  </conditionalFormatting>
  <conditionalFormatting sqref="BF462:XFD462">
    <cfRule type="cellIs" dxfId="353" priority="405" operator="equal">
      <formula>0</formula>
    </cfRule>
  </conditionalFormatting>
  <conditionalFormatting sqref="Q460:Q462">
    <cfRule type="cellIs" dxfId="352" priority="404" operator="notEqual">
      <formula>0</formula>
    </cfRule>
  </conditionalFormatting>
  <conditionalFormatting sqref="T58:XFD58 A58:R58">
    <cfRule type="cellIs" dxfId="351" priority="403" operator="equal">
      <formula>0</formula>
    </cfRule>
  </conditionalFormatting>
  <conditionalFormatting sqref="V58:AE58 J58:L58">
    <cfRule type="expression" dxfId="350" priority="400">
      <formula>AND($H58=$I58,$I58=$J58)</formula>
    </cfRule>
    <cfRule type="expression" dxfId="349" priority="401">
      <formula>AND($H58&lt;&gt;$I58,"  "&amp;$I58=$J58)</formula>
    </cfRule>
    <cfRule type="expression" dxfId="348" priority="402">
      <formula>AND("  "&amp;$I58&lt;&gt;$J58,$I58&lt;&gt;$J58)</formula>
    </cfRule>
  </conditionalFormatting>
  <conditionalFormatting sqref="AF463:AU465">
    <cfRule type="expression" dxfId="347" priority="362">
      <formula>AND($H463=$I463,$I463=$J463)</formula>
    </cfRule>
    <cfRule type="expression" dxfId="346" priority="363">
      <formula>AND($H463&lt;&gt;$I463,"  "&amp;$I463=$J463)</formula>
    </cfRule>
    <cfRule type="expression" dxfId="345" priority="364">
      <formula>AND("  "&amp;$I463&lt;&gt;$J463,$I463&lt;&gt;$J463)</formula>
    </cfRule>
  </conditionalFormatting>
  <conditionalFormatting sqref="AV58:BE58">
    <cfRule type="expression" dxfId="344" priority="394">
      <formula>AND($H58=$I58,$I58=$J58)</formula>
    </cfRule>
    <cfRule type="expression" dxfId="343" priority="395">
      <formula>AND($H58&lt;&gt;$I58,"  "&amp;$I58=$J58)</formula>
    </cfRule>
    <cfRule type="expression" dxfId="342" priority="396">
      <formula>AND("  "&amp;$I58&lt;&gt;$J58,$I58&lt;&gt;$J58)</formula>
    </cfRule>
  </conditionalFormatting>
  <conditionalFormatting sqref="S58">
    <cfRule type="cellIs" dxfId="341" priority="393" operator="equal">
      <formula>0</formula>
    </cfRule>
  </conditionalFormatting>
  <conditionalFormatting sqref="Q58">
    <cfRule type="cellIs" dxfId="340" priority="392" operator="notEqual">
      <formula>0</formula>
    </cfRule>
  </conditionalFormatting>
  <conditionalFormatting sqref="A671:XFD671">
    <cfRule type="cellIs" dxfId="339" priority="391" operator="equal">
      <formula>0</formula>
    </cfRule>
  </conditionalFormatting>
  <conditionalFormatting sqref="AF671:AU671">
    <cfRule type="expression" dxfId="338" priority="385">
      <formula>AND($H671=$I671,$I671=$J671)</formula>
    </cfRule>
    <cfRule type="expression" dxfId="337" priority="386">
      <formula>AND($H671&lt;&gt;$I671,"  "&amp;$I671=$J671)</formula>
    </cfRule>
    <cfRule type="expression" dxfId="336" priority="387">
      <formula>AND("  "&amp;$I671&lt;&gt;$J671,$I671&lt;&gt;$J671)</formula>
    </cfRule>
  </conditionalFormatting>
  <conditionalFormatting sqref="J671:L671 S671 V671:BE671">
    <cfRule type="expression" dxfId="335" priority="388">
      <formula>AND($H671=$I671,$I671=$J671)</formula>
    </cfRule>
    <cfRule type="expression" dxfId="334" priority="389">
      <formula>AND($H671&lt;&gt;$I671,"  "&amp;$I671=$J671)</formula>
    </cfRule>
    <cfRule type="expression" dxfId="333" priority="390">
      <formula>AND("  "&amp;$I671&lt;&gt;$J671,$I671&lt;&gt;$J671)</formula>
    </cfRule>
  </conditionalFormatting>
  <conditionalFormatting sqref="AV671:BE671">
    <cfRule type="expression" dxfId="332" priority="382">
      <formula>AND($H671=$I671,$I671=$J671)</formula>
    </cfRule>
    <cfRule type="expression" dxfId="331" priority="383">
      <formula>AND($H671&lt;&gt;$I671,"  "&amp;$I671=$J671)</formula>
    </cfRule>
    <cfRule type="expression" dxfId="330" priority="384">
      <formula>AND("  "&amp;$I671&lt;&gt;$J671,$I671&lt;&gt;$J671)</formula>
    </cfRule>
  </conditionalFormatting>
  <conditionalFormatting sqref="Q671:Q672">
    <cfRule type="cellIs" dxfId="329" priority="381" operator="notEqual">
      <formula>0</formula>
    </cfRule>
  </conditionalFormatting>
  <conditionalFormatting sqref="A19:R19 T19:XFD19">
    <cfRule type="cellIs" dxfId="328" priority="380" operator="equal">
      <formula>0</formula>
    </cfRule>
  </conditionalFormatting>
  <conditionalFormatting sqref="J19:L19 V19:AE19">
    <cfRule type="expression" dxfId="327" priority="377">
      <formula>AND($H19=$I19,$I19=$J19)</formula>
    </cfRule>
    <cfRule type="expression" dxfId="326" priority="378">
      <formula>AND($H19&lt;&gt;$I19,"  "&amp;$I19=$J19)</formula>
    </cfRule>
    <cfRule type="expression" dxfId="325" priority="379">
      <formula>AND("  "&amp;$I19&lt;&gt;$J19,$I19&lt;&gt;$J19)</formula>
    </cfRule>
  </conditionalFormatting>
  <conditionalFormatting sqref="AF19:AU19">
    <cfRule type="expression" dxfId="324" priority="374">
      <formula>AND($H19=$I19,$I19=$J19)</formula>
    </cfRule>
    <cfRule type="expression" dxfId="323" priority="375">
      <formula>AND($H19&lt;&gt;$I19,"  "&amp;$I19=$J19)</formula>
    </cfRule>
    <cfRule type="expression" dxfId="322" priority="376">
      <formula>AND("  "&amp;$I19&lt;&gt;$J19,$I19&lt;&gt;$J19)</formula>
    </cfRule>
  </conditionalFormatting>
  <conditionalFormatting sqref="AV19:BE19">
    <cfRule type="expression" dxfId="321" priority="371">
      <formula>AND($H19=$I19,$I19=$J19)</formula>
    </cfRule>
    <cfRule type="expression" dxfId="320" priority="372">
      <formula>AND($H19&lt;&gt;$I19,"  "&amp;$I19=$J19)</formula>
    </cfRule>
    <cfRule type="expression" dxfId="319" priority="373">
      <formula>AND("  "&amp;$I19&lt;&gt;$J19,$I19&lt;&gt;$J19)</formula>
    </cfRule>
  </conditionalFormatting>
  <conditionalFormatting sqref="S19">
    <cfRule type="cellIs" dxfId="318" priority="370" operator="equal">
      <formula>0</formula>
    </cfRule>
  </conditionalFormatting>
  <conditionalFormatting sqref="A20:XFD20">
    <cfRule type="cellIs" dxfId="317" priority="369" operator="equal">
      <formula>0</formula>
    </cfRule>
  </conditionalFormatting>
  <conditionalFormatting sqref="Q19:Q20">
    <cfRule type="cellIs" dxfId="316" priority="368" operator="notEqual">
      <formula>0</formula>
    </cfRule>
  </conditionalFormatting>
  <conditionalFormatting sqref="J463:L465 S463:S465 V463:AE465">
    <cfRule type="expression" dxfId="315" priority="365">
      <formula>AND($H463=$I463,$I463=$J463)</formula>
    </cfRule>
    <cfRule type="expression" dxfId="314" priority="366">
      <formula>AND($H463&lt;&gt;$I463,"  "&amp;$I463=$J463)</formula>
    </cfRule>
    <cfRule type="expression" dxfId="313" priority="367">
      <formula>AND("  "&amp;$I463&lt;&gt;$J463,$I463&lt;&gt;$J463)</formula>
    </cfRule>
  </conditionalFormatting>
  <conditionalFormatting sqref="AV463:BE465">
    <cfRule type="expression" dxfId="312" priority="359">
      <formula>AND($H463=$I463,$I463=$J463)</formula>
    </cfRule>
    <cfRule type="expression" dxfId="311" priority="360">
      <formula>AND($H463&lt;&gt;$I463,"  "&amp;$I463=$J463)</formula>
    </cfRule>
    <cfRule type="expression" dxfId="310" priority="361">
      <formula>AND("  "&amp;$I463&lt;&gt;$J463,$I463&lt;&gt;$J463)</formula>
    </cfRule>
  </conditionalFormatting>
  <conditionalFormatting sqref="Q463:Q465">
    <cfRule type="cellIs" dxfId="309" priority="357" operator="notEqual">
      <formula>0</formula>
    </cfRule>
  </conditionalFormatting>
  <conditionalFormatting sqref="BF466:XFD466">
    <cfRule type="cellIs" dxfId="308" priority="356" operator="equal">
      <formula>0</formula>
    </cfRule>
  </conditionalFormatting>
  <conditionalFormatting sqref="Q466">
    <cfRule type="cellIs" dxfId="307" priority="355" operator="notEqual">
      <formula>0</formula>
    </cfRule>
  </conditionalFormatting>
  <conditionalFormatting sqref="AF467:AU467">
    <cfRule type="expression" dxfId="306" priority="348">
      <formula>AND($H467=$I467,$I467=$J467)</formula>
    </cfRule>
    <cfRule type="expression" dxfId="305" priority="349">
      <formula>AND($H467&lt;&gt;$I467,"  "&amp;$I467=$J467)</formula>
    </cfRule>
    <cfRule type="expression" dxfId="304" priority="350">
      <formula>AND("  "&amp;$I467&lt;&gt;$J467,$I467&lt;&gt;$J467)</formula>
    </cfRule>
  </conditionalFormatting>
  <conditionalFormatting sqref="AV467:BE467">
    <cfRule type="expression" dxfId="303" priority="345">
      <formula>AND($H467=$I467,$I467=$J467)</formula>
    </cfRule>
    <cfRule type="expression" dxfId="302" priority="346">
      <formula>AND($H467&lt;&gt;$I467,"  "&amp;$I467=$J467)</formula>
    </cfRule>
    <cfRule type="expression" dxfId="301" priority="347">
      <formula>AND("  "&amp;$I467&lt;&gt;$J467,$I467&lt;&gt;$J467)</formula>
    </cfRule>
  </conditionalFormatting>
  <conditionalFormatting sqref="A467:XFD467">
    <cfRule type="cellIs" dxfId="300" priority="354" operator="equal">
      <formula>0</formula>
    </cfRule>
  </conditionalFormatting>
  <conditionalFormatting sqref="J467:L467 S467 V467:AE467">
    <cfRule type="expression" dxfId="299" priority="351">
      <formula>AND($H467=$I467,$I467=$J467)</formula>
    </cfRule>
    <cfRule type="expression" dxfId="298" priority="352">
      <formula>AND($H467&lt;&gt;$I467,"  "&amp;$I467=$J467)</formula>
    </cfRule>
    <cfRule type="expression" dxfId="297" priority="353">
      <formula>AND("  "&amp;$I467&lt;&gt;$J467,$I467&lt;&gt;$J467)</formula>
    </cfRule>
  </conditionalFormatting>
  <conditionalFormatting sqref="S467 V467:BE467">
    <cfRule type="cellIs" dxfId="296" priority="344" operator="lessThan">
      <formula>0</formula>
    </cfRule>
  </conditionalFormatting>
  <conditionalFormatting sqref="BF468:XFD468">
    <cfRule type="cellIs" dxfId="295" priority="343" operator="equal">
      <formula>0</formula>
    </cfRule>
  </conditionalFormatting>
  <conditionalFormatting sqref="Q467:Q468">
    <cfRule type="cellIs" dxfId="294" priority="342" operator="notEqual">
      <formula>0</formula>
    </cfRule>
  </conditionalFormatting>
  <conditionalFormatting sqref="AF469:AU470">
    <cfRule type="expression" dxfId="293" priority="335">
      <formula>AND($H469=$I469,$I469=$J469)</formula>
    </cfRule>
    <cfRule type="expression" dxfId="292" priority="336">
      <formula>AND($H469&lt;&gt;$I469,"  "&amp;$I469=$J469)</formula>
    </cfRule>
    <cfRule type="expression" dxfId="291" priority="337">
      <formula>AND("  "&amp;$I469&lt;&gt;$J469,$I469&lt;&gt;$J469)</formula>
    </cfRule>
  </conditionalFormatting>
  <conditionalFormatting sqref="AV469:BE470">
    <cfRule type="expression" dxfId="290" priority="332">
      <formula>AND($H469=$I469,$I469=$J469)</formula>
    </cfRule>
    <cfRule type="expression" dxfId="289" priority="333">
      <formula>AND($H469&lt;&gt;$I469,"  "&amp;$I469=$J469)</formula>
    </cfRule>
    <cfRule type="expression" dxfId="288" priority="334">
      <formula>AND("  "&amp;$I469&lt;&gt;$J469,$I469&lt;&gt;$J469)</formula>
    </cfRule>
  </conditionalFormatting>
  <conditionalFormatting sqref="A469:XFD470">
    <cfRule type="cellIs" dxfId="287" priority="341" operator="equal">
      <formula>0</formula>
    </cfRule>
  </conditionalFormatting>
  <conditionalFormatting sqref="J469:L470 S469:S470 V469:AE470">
    <cfRule type="expression" dxfId="286" priority="338">
      <formula>AND($H469=$I469,$I469=$J469)</formula>
    </cfRule>
    <cfRule type="expression" dxfId="285" priority="339">
      <formula>AND($H469&lt;&gt;$I469,"  "&amp;$I469=$J469)</formula>
    </cfRule>
    <cfRule type="expression" dxfId="284" priority="340">
      <formula>AND("  "&amp;$I469&lt;&gt;$J469,$I469&lt;&gt;$J469)</formula>
    </cfRule>
  </conditionalFormatting>
  <conditionalFormatting sqref="S469:S470 V469:BE470">
    <cfRule type="cellIs" dxfId="283" priority="331" operator="lessThan">
      <formula>0</formula>
    </cfRule>
  </conditionalFormatting>
  <conditionalFormatting sqref="BF471:XFD471">
    <cfRule type="cellIs" dxfId="282" priority="330" operator="equal">
      <formula>0</formula>
    </cfRule>
  </conditionalFormatting>
  <conditionalFormatting sqref="Q469:Q471">
    <cfRule type="cellIs" dxfId="281" priority="329" operator="notEqual">
      <formula>0</formula>
    </cfRule>
  </conditionalFormatting>
  <conditionalFormatting sqref="J644:L645 S644:S645 V644:AE645">
    <cfRule type="expression" dxfId="280" priority="326">
      <formula>AND($H644=$I644,$I644=$J644)</formula>
    </cfRule>
    <cfRule type="expression" dxfId="279" priority="327">
      <formula>AND($H644&lt;&gt;$I644,"  "&amp;$I644=$J644)</formula>
    </cfRule>
    <cfRule type="expression" dxfId="278" priority="328">
      <formula>AND("  "&amp;$I644&lt;&gt;$J644,$I644&lt;&gt;$J644)</formula>
    </cfRule>
  </conditionalFormatting>
  <conditionalFormatting sqref="J643:L643 S643 V643:AE643">
    <cfRule type="expression" dxfId="277" priority="323">
      <formula>AND($H643=$I643,$I643=$J643)</formula>
    </cfRule>
    <cfRule type="expression" dxfId="276" priority="324">
      <formula>AND($H643&lt;&gt;$I643,"  "&amp;$I643=$J643)</formula>
    </cfRule>
    <cfRule type="expression" dxfId="275" priority="325">
      <formula>AND("  "&amp;$I643&lt;&gt;$J643,$I643&lt;&gt;$J643)</formula>
    </cfRule>
  </conditionalFormatting>
  <conditionalFormatting sqref="AF644:AU645">
    <cfRule type="expression" dxfId="274" priority="320">
      <formula>AND($H644=$I644,$I644=$J644)</formula>
    </cfRule>
    <cfRule type="expression" dxfId="273" priority="321">
      <formula>AND($H644&lt;&gt;$I644,"  "&amp;$I644=$J644)</formula>
    </cfRule>
    <cfRule type="expression" dxfId="272" priority="322">
      <formula>AND("  "&amp;$I644&lt;&gt;$J644,$I644&lt;&gt;$J644)</formula>
    </cfRule>
  </conditionalFormatting>
  <conditionalFormatting sqref="AF643:AU643">
    <cfRule type="expression" dxfId="271" priority="317">
      <formula>AND($H643=$I643,$I643=$J643)</formula>
    </cfRule>
    <cfRule type="expression" dxfId="270" priority="318">
      <formula>AND($H643&lt;&gt;$I643,"  "&amp;$I643=$J643)</formula>
    </cfRule>
    <cfRule type="expression" dxfId="269" priority="319">
      <formula>AND("  "&amp;$I643&lt;&gt;$J643,$I643&lt;&gt;$J643)</formula>
    </cfRule>
  </conditionalFormatting>
  <conditionalFormatting sqref="AV644:BE645">
    <cfRule type="expression" dxfId="268" priority="314">
      <formula>AND($H644=$I644,$I644=$J644)</formula>
    </cfRule>
    <cfRule type="expression" dxfId="267" priority="315">
      <formula>AND($H644&lt;&gt;$I644,"  "&amp;$I644=$J644)</formula>
    </cfRule>
    <cfRule type="expression" dxfId="266" priority="316">
      <formula>AND("  "&amp;$I644&lt;&gt;$J644,$I644&lt;&gt;$J644)</formula>
    </cfRule>
  </conditionalFormatting>
  <conditionalFormatting sqref="AV643:BE643">
    <cfRule type="expression" dxfId="265" priority="311">
      <formula>AND($H643=$I643,$I643=$J643)</formula>
    </cfRule>
    <cfRule type="expression" dxfId="264" priority="312">
      <formula>AND($H643&lt;&gt;$I643,"  "&amp;$I643=$J643)</formula>
    </cfRule>
    <cfRule type="expression" dxfId="263" priority="313">
      <formula>AND("  "&amp;$I643&lt;&gt;$J643,$I643&lt;&gt;$J643)</formula>
    </cfRule>
  </conditionalFormatting>
  <conditionalFormatting sqref="A643:XFD645">
    <cfRule type="cellIs" dxfId="262" priority="310" operator="equal">
      <formula>0</formula>
    </cfRule>
  </conditionalFormatting>
  <conditionalFormatting sqref="BF642:XFD642">
    <cfRule type="cellIs" dxfId="261" priority="309" operator="equal">
      <formula>0</formula>
    </cfRule>
  </conditionalFormatting>
  <conditionalFormatting sqref="Q642:Q645">
    <cfRule type="cellIs" dxfId="260" priority="308" operator="notEqual">
      <formula>0</formula>
    </cfRule>
  </conditionalFormatting>
  <conditionalFormatting sqref="A655:XFD655">
    <cfRule type="cellIs" dxfId="259" priority="307" operator="equal">
      <formula>0</formula>
    </cfRule>
  </conditionalFormatting>
  <conditionalFormatting sqref="J655:L655 S655 V655:AE655">
    <cfRule type="expression" dxfId="258" priority="304">
      <formula>AND($H655=$I655,$I655=$J655)</formula>
    </cfRule>
    <cfRule type="expression" dxfId="257" priority="305">
      <formula>AND($H655&lt;&gt;$I655,"  "&amp;$I655=$J655)</formula>
    </cfRule>
    <cfRule type="expression" dxfId="256" priority="306">
      <formula>AND("  "&amp;$I655&lt;&gt;$J655,$I655&lt;&gt;$J655)</formula>
    </cfRule>
  </conditionalFormatting>
  <conditionalFormatting sqref="AF655:AU655">
    <cfRule type="expression" dxfId="255" priority="301">
      <formula>AND($H655=$I655,$I655=$J655)</formula>
    </cfRule>
    <cfRule type="expression" dxfId="254" priority="302">
      <formula>AND($H655&lt;&gt;$I655,"  "&amp;$I655=$J655)</formula>
    </cfRule>
    <cfRule type="expression" dxfId="253" priority="303">
      <formula>AND("  "&amp;$I655&lt;&gt;$J655,$I655&lt;&gt;$J655)</formula>
    </cfRule>
  </conditionalFormatting>
  <conditionalFormatting sqref="AV655:BE655">
    <cfRule type="expression" dxfId="252" priority="298">
      <formula>AND($H655=$I655,$I655=$J655)</formula>
    </cfRule>
    <cfRule type="expression" dxfId="251" priority="299">
      <formula>AND($H655&lt;&gt;$I655,"  "&amp;$I655=$J655)</formula>
    </cfRule>
    <cfRule type="expression" dxfId="250" priority="300">
      <formula>AND("  "&amp;$I655&lt;&gt;$J655,$I655&lt;&gt;$J655)</formula>
    </cfRule>
  </conditionalFormatting>
  <conditionalFormatting sqref="S655 V655:BE655">
    <cfRule type="cellIs" dxfId="249" priority="297" operator="lessThan">
      <formula>0</formula>
    </cfRule>
  </conditionalFormatting>
  <conditionalFormatting sqref="BF654:XFD654">
    <cfRule type="cellIs" dxfId="248" priority="296" operator="equal">
      <formula>0</formula>
    </cfRule>
  </conditionalFormatting>
  <conditionalFormatting sqref="Q654:Q655">
    <cfRule type="cellIs" dxfId="247" priority="295" operator="notEqual">
      <formula>0</formula>
    </cfRule>
  </conditionalFormatting>
  <conditionalFormatting sqref="AF728:AU730">
    <cfRule type="expression" dxfId="246" priority="286">
      <formula>AND($H728=$I728,$I728=$J728)</formula>
    </cfRule>
    <cfRule type="expression" dxfId="245" priority="287">
      <formula>AND($H728&lt;&gt;$I728,"  "&amp;$I728=$J728)</formula>
    </cfRule>
    <cfRule type="expression" dxfId="244" priority="288">
      <formula>AND("  "&amp;$I728&lt;&gt;$J728,$I728&lt;&gt;$J728)</formula>
    </cfRule>
  </conditionalFormatting>
  <conditionalFormatting sqref="V728:AE730 S728:S730 J728:L730">
    <cfRule type="expression" dxfId="243" priority="292">
      <formula>AND($H728=$I728,$I728=$J728)</formula>
    </cfRule>
    <cfRule type="expression" dxfId="242" priority="293">
      <formula>AND($H728&lt;&gt;$I728,"  "&amp;$I728=$J728)</formula>
    </cfRule>
    <cfRule type="expression" dxfId="241" priority="294">
      <formula>AND("  "&amp;$I728&lt;&gt;$J728,$I728&lt;&gt;$J728)</formula>
    </cfRule>
  </conditionalFormatting>
  <conditionalFormatting sqref="AV728:BE730">
    <cfRule type="expression" dxfId="240" priority="280">
      <formula>AND($H728=$I728,$I728=$J728)</formula>
    </cfRule>
    <cfRule type="expression" dxfId="239" priority="281">
      <formula>AND($H728&lt;&gt;$I728,"  "&amp;$I728=$J728)</formula>
    </cfRule>
    <cfRule type="expression" dxfId="238" priority="282">
      <formula>AND("  "&amp;$I728&lt;&gt;$J728,$I728&lt;&gt;$J728)</formula>
    </cfRule>
  </conditionalFormatting>
  <conditionalFormatting sqref="V76:AE78 S76:S78 J76:L78">
    <cfRule type="expression" dxfId="237" priority="265">
      <formula>AND($H76=$I76,$I76=$J76)</formula>
    </cfRule>
    <cfRule type="expression" dxfId="236" priority="266">
      <formula>AND($H76&lt;&gt;$I76,"  "&amp;$I76=$J76)</formula>
    </cfRule>
    <cfRule type="expression" dxfId="235" priority="267">
      <formula>AND("  "&amp;$I76&lt;&gt;$J76,$I76&lt;&gt;$J76)</formula>
    </cfRule>
  </conditionalFormatting>
  <conditionalFormatting sqref="AF76:AU78">
    <cfRule type="expression" dxfId="234" priority="259">
      <formula>AND($H76=$I76,$I76=$J76)</formula>
    </cfRule>
    <cfRule type="expression" dxfId="233" priority="260">
      <formula>AND($H76&lt;&gt;$I76,"  "&amp;$I76=$J76)</formula>
    </cfRule>
    <cfRule type="expression" dxfId="232" priority="261">
      <formula>AND("  "&amp;$I76&lt;&gt;$J76,$I76&lt;&gt;$J76)</formula>
    </cfRule>
  </conditionalFormatting>
  <conditionalFormatting sqref="AV76:BE78">
    <cfRule type="expression" dxfId="231" priority="253">
      <formula>AND($H76=$I76,$I76=$J76)</formula>
    </cfRule>
    <cfRule type="expression" dxfId="230" priority="254">
      <formula>AND($H76&lt;&gt;$I76,"  "&amp;$I76=$J76)</formula>
    </cfRule>
    <cfRule type="expression" dxfId="229" priority="255">
      <formula>AND("  "&amp;$I76&lt;&gt;$J76,$I76&lt;&gt;$J76)</formula>
    </cfRule>
  </conditionalFormatting>
  <conditionalFormatting sqref="A472:XFD474">
    <cfRule type="cellIs" dxfId="228" priority="231" operator="equal">
      <formula>0</formula>
    </cfRule>
  </conditionalFormatting>
  <conditionalFormatting sqref="AF472:AU474">
    <cfRule type="expression" dxfId="227" priority="235">
      <formula>AND($H472=$I472,$I472=$J472)</formula>
    </cfRule>
    <cfRule type="expression" dxfId="226" priority="236">
      <formula>AND($H472&lt;&gt;$I472,"  "&amp;$I472=$J472)</formula>
    </cfRule>
    <cfRule type="expression" dxfId="225" priority="237">
      <formula>AND("  "&amp;$I472&lt;&gt;$J472,$I472&lt;&gt;$J472)</formula>
    </cfRule>
  </conditionalFormatting>
  <conditionalFormatting sqref="J472:L474 S472:S474 V472:AE474">
    <cfRule type="expression" dxfId="224" priority="238">
      <formula>AND($H472=$I472,$I472=$J472)</formula>
    </cfRule>
    <cfRule type="expression" dxfId="223" priority="239">
      <formula>AND($H472&lt;&gt;$I472,"  "&amp;$I472=$J472)</formula>
    </cfRule>
    <cfRule type="expression" dxfId="222" priority="240">
      <formula>AND("  "&amp;$I472&lt;&gt;$J472,$I472&lt;&gt;$J472)</formula>
    </cfRule>
  </conditionalFormatting>
  <conditionalFormatting sqref="AV472:BE474">
    <cfRule type="expression" dxfId="221" priority="232">
      <formula>AND($H472=$I472,$I472=$J472)</formula>
    </cfRule>
    <cfRule type="expression" dxfId="220" priority="233">
      <formula>AND($H472&lt;&gt;$I472,"  "&amp;$I472=$J472)</formula>
    </cfRule>
    <cfRule type="expression" dxfId="219" priority="234">
      <formula>AND("  "&amp;$I472&lt;&gt;$J472,$I472&lt;&gt;$J472)</formula>
    </cfRule>
  </conditionalFormatting>
  <conditionalFormatting sqref="Q472:Q474">
    <cfRule type="cellIs" dxfId="218" priority="230" operator="notEqual">
      <formula>0</formula>
    </cfRule>
  </conditionalFormatting>
  <conditionalFormatting sqref="BF475:XFD475">
    <cfRule type="cellIs" dxfId="217" priority="229" operator="equal">
      <formula>0</formula>
    </cfRule>
  </conditionalFormatting>
  <conditionalFormatting sqref="Q475">
    <cfRule type="cellIs" dxfId="216" priority="228" operator="notEqual">
      <formula>0</formula>
    </cfRule>
  </conditionalFormatting>
  <conditionalFormatting sqref="AF476:AU476">
    <cfRule type="expression" dxfId="215" priority="221">
      <formula>AND($H476=$I476,$I476=$J476)</formula>
    </cfRule>
    <cfRule type="expression" dxfId="214" priority="222">
      <formula>AND($H476&lt;&gt;$I476,"  "&amp;$I476=$J476)</formula>
    </cfRule>
    <cfRule type="expression" dxfId="213" priority="223">
      <formula>AND("  "&amp;$I476&lt;&gt;$J476,$I476&lt;&gt;$J476)</formula>
    </cfRule>
  </conditionalFormatting>
  <conditionalFormatting sqref="AV476:BE476">
    <cfRule type="expression" dxfId="212" priority="218">
      <formula>AND($H476=$I476,$I476=$J476)</formula>
    </cfRule>
    <cfRule type="expression" dxfId="211" priority="219">
      <formula>AND($H476&lt;&gt;$I476,"  "&amp;$I476=$J476)</formula>
    </cfRule>
    <cfRule type="expression" dxfId="210" priority="220">
      <formula>AND("  "&amp;$I476&lt;&gt;$J476,$I476&lt;&gt;$J476)</formula>
    </cfRule>
  </conditionalFormatting>
  <conditionalFormatting sqref="A476:XFD476">
    <cfRule type="cellIs" dxfId="209" priority="227" operator="equal">
      <formula>0</formula>
    </cfRule>
  </conditionalFormatting>
  <conditionalFormatting sqref="J476:L476 S476 V476:AE476">
    <cfRule type="expression" dxfId="208" priority="224">
      <formula>AND($H476=$I476,$I476=$J476)</formula>
    </cfRule>
    <cfRule type="expression" dxfId="207" priority="225">
      <formula>AND($H476&lt;&gt;$I476,"  "&amp;$I476=$J476)</formula>
    </cfRule>
    <cfRule type="expression" dxfId="206" priority="226">
      <formula>AND("  "&amp;$I476&lt;&gt;$J476,$I476&lt;&gt;$J476)</formula>
    </cfRule>
  </conditionalFormatting>
  <conditionalFormatting sqref="S476 V476:BE476">
    <cfRule type="cellIs" dxfId="205" priority="217" operator="lessThan">
      <formula>0</formula>
    </cfRule>
  </conditionalFormatting>
  <conditionalFormatting sqref="BF477:XFD477">
    <cfRule type="cellIs" dxfId="204" priority="216" operator="equal">
      <formula>0</formula>
    </cfRule>
  </conditionalFormatting>
  <conditionalFormatting sqref="Q476:Q477">
    <cfRule type="cellIs" dxfId="203" priority="215" operator="notEqual">
      <formula>0</formula>
    </cfRule>
  </conditionalFormatting>
  <conditionalFormatting sqref="AF478:AU479">
    <cfRule type="expression" dxfId="202" priority="208">
      <formula>AND($H478=$I478,$I478=$J478)</formula>
    </cfRule>
    <cfRule type="expression" dxfId="201" priority="209">
      <formula>AND($H478&lt;&gt;$I478,"  "&amp;$I478=$J478)</formula>
    </cfRule>
    <cfRule type="expression" dxfId="200" priority="210">
      <formula>AND("  "&amp;$I478&lt;&gt;$J478,$I478&lt;&gt;$J478)</formula>
    </cfRule>
  </conditionalFormatting>
  <conditionalFormatting sqref="AV478:BE479">
    <cfRule type="expression" dxfId="199" priority="205">
      <formula>AND($H478=$I478,$I478=$J478)</formula>
    </cfRule>
    <cfRule type="expression" dxfId="198" priority="206">
      <formula>AND($H478&lt;&gt;$I478,"  "&amp;$I478=$J478)</formula>
    </cfRule>
    <cfRule type="expression" dxfId="197" priority="207">
      <formula>AND("  "&amp;$I478&lt;&gt;$J478,$I478&lt;&gt;$J478)</formula>
    </cfRule>
  </conditionalFormatting>
  <conditionalFormatting sqref="A478:XFD479">
    <cfRule type="cellIs" dxfId="196" priority="214" operator="equal">
      <formula>0</formula>
    </cfRule>
  </conditionalFormatting>
  <conditionalFormatting sqref="J478:L479 S478:S479 V478:AE479">
    <cfRule type="expression" dxfId="195" priority="211">
      <formula>AND($H478=$I478,$I478=$J478)</formula>
    </cfRule>
    <cfRule type="expression" dxfId="194" priority="212">
      <formula>AND($H478&lt;&gt;$I478,"  "&amp;$I478=$J478)</formula>
    </cfRule>
    <cfRule type="expression" dxfId="193" priority="213">
      <formula>AND("  "&amp;$I478&lt;&gt;$J478,$I478&lt;&gt;$J478)</formula>
    </cfRule>
  </conditionalFormatting>
  <conditionalFormatting sqref="S478:S479 V478:BE479">
    <cfRule type="cellIs" dxfId="192" priority="204" operator="lessThan">
      <formula>0</formula>
    </cfRule>
  </conditionalFormatting>
  <conditionalFormatting sqref="BF480:XFD480">
    <cfRule type="cellIs" dxfId="191" priority="203" operator="equal">
      <formula>0</formula>
    </cfRule>
  </conditionalFormatting>
  <conditionalFormatting sqref="Q478:Q480">
    <cfRule type="cellIs" dxfId="190" priority="202" operator="notEqual">
      <formula>0</formula>
    </cfRule>
  </conditionalFormatting>
  <conditionalFormatting sqref="A481:XFD483">
    <cfRule type="cellIs" dxfId="189" priority="192" operator="equal">
      <formula>0</formula>
    </cfRule>
  </conditionalFormatting>
  <conditionalFormatting sqref="AF481:AU483">
    <cfRule type="expression" dxfId="188" priority="196">
      <formula>AND($H481=$I481,$I481=$J481)</formula>
    </cfRule>
    <cfRule type="expression" dxfId="187" priority="197">
      <formula>AND($H481&lt;&gt;$I481,"  "&amp;$I481=$J481)</formula>
    </cfRule>
    <cfRule type="expression" dxfId="186" priority="198">
      <formula>AND("  "&amp;$I481&lt;&gt;$J481,$I481&lt;&gt;$J481)</formula>
    </cfRule>
  </conditionalFormatting>
  <conditionalFormatting sqref="J481:L483 S481:S483 V481:AE483">
    <cfRule type="expression" dxfId="185" priority="199">
      <formula>AND($H481=$I481,$I481=$J481)</formula>
    </cfRule>
    <cfRule type="expression" dxfId="184" priority="200">
      <formula>AND($H481&lt;&gt;$I481,"  "&amp;$I481=$J481)</formula>
    </cfRule>
    <cfRule type="expression" dxfId="183" priority="201">
      <formula>AND("  "&amp;$I481&lt;&gt;$J481,$I481&lt;&gt;$J481)</formula>
    </cfRule>
  </conditionalFormatting>
  <conditionalFormatting sqref="AV481:BE483">
    <cfRule type="expression" dxfId="182" priority="193">
      <formula>AND($H481=$I481,$I481=$J481)</formula>
    </cfRule>
    <cfRule type="expression" dxfId="181" priority="194">
      <formula>AND($H481&lt;&gt;$I481,"  "&amp;$I481=$J481)</formula>
    </cfRule>
    <cfRule type="expression" dxfId="180" priority="195">
      <formula>AND("  "&amp;$I481&lt;&gt;$J481,$I481&lt;&gt;$J481)</formula>
    </cfRule>
  </conditionalFormatting>
  <conditionalFormatting sqref="Q481:Q483">
    <cfRule type="cellIs" dxfId="179" priority="191" operator="notEqual">
      <formula>0</formula>
    </cfRule>
  </conditionalFormatting>
  <conditionalFormatting sqref="BF484:XFD484">
    <cfRule type="cellIs" dxfId="178" priority="190" operator="equal">
      <formula>0</formula>
    </cfRule>
  </conditionalFormatting>
  <conditionalFormatting sqref="Q484">
    <cfRule type="cellIs" dxfId="177" priority="189" operator="notEqual">
      <formula>0</formula>
    </cfRule>
  </conditionalFormatting>
  <conditionalFormatting sqref="AF485:AU485">
    <cfRule type="expression" dxfId="176" priority="182">
      <formula>AND($H485=$I485,$I485=$J485)</formula>
    </cfRule>
    <cfRule type="expression" dxfId="175" priority="183">
      <formula>AND($H485&lt;&gt;$I485,"  "&amp;$I485=$J485)</formula>
    </cfRule>
    <cfRule type="expression" dxfId="174" priority="184">
      <formula>AND("  "&amp;$I485&lt;&gt;$J485,$I485&lt;&gt;$J485)</formula>
    </cfRule>
  </conditionalFormatting>
  <conditionalFormatting sqref="AV485:BE485">
    <cfRule type="expression" dxfId="173" priority="179">
      <formula>AND($H485=$I485,$I485=$J485)</formula>
    </cfRule>
    <cfRule type="expression" dxfId="172" priority="180">
      <formula>AND($H485&lt;&gt;$I485,"  "&amp;$I485=$J485)</formula>
    </cfRule>
    <cfRule type="expression" dxfId="171" priority="181">
      <formula>AND("  "&amp;$I485&lt;&gt;$J485,$I485&lt;&gt;$J485)</formula>
    </cfRule>
  </conditionalFormatting>
  <conditionalFormatting sqref="A485:XFD485">
    <cfRule type="cellIs" dxfId="170" priority="188" operator="equal">
      <formula>0</formula>
    </cfRule>
  </conditionalFormatting>
  <conditionalFormatting sqref="J485:L485 S485 V485:AE485">
    <cfRule type="expression" dxfId="169" priority="185">
      <formula>AND($H485=$I485,$I485=$J485)</formula>
    </cfRule>
    <cfRule type="expression" dxfId="168" priority="186">
      <formula>AND($H485&lt;&gt;$I485,"  "&amp;$I485=$J485)</formula>
    </cfRule>
    <cfRule type="expression" dxfId="167" priority="187">
      <formula>AND("  "&amp;$I485&lt;&gt;$J485,$I485&lt;&gt;$J485)</formula>
    </cfRule>
  </conditionalFormatting>
  <conditionalFormatting sqref="S485 V485:BE485">
    <cfRule type="cellIs" dxfId="166" priority="178" operator="lessThan">
      <formula>0</formula>
    </cfRule>
  </conditionalFormatting>
  <conditionalFormatting sqref="BF486:XFD486">
    <cfRule type="cellIs" dxfId="165" priority="177" operator="equal">
      <formula>0</formula>
    </cfRule>
  </conditionalFormatting>
  <conditionalFormatting sqref="Q485:Q486">
    <cfRule type="cellIs" dxfId="164" priority="176" operator="notEqual">
      <formula>0</formula>
    </cfRule>
  </conditionalFormatting>
  <conditionalFormatting sqref="AF487:AU488">
    <cfRule type="expression" dxfId="163" priority="169">
      <formula>AND($H487=$I487,$I487=$J487)</formula>
    </cfRule>
    <cfRule type="expression" dxfId="162" priority="170">
      <formula>AND($H487&lt;&gt;$I487,"  "&amp;$I487=$J487)</formula>
    </cfRule>
    <cfRule type="expression" dxfId="161" priority="171">
      <formula>AND("  "&amp;$I487&lt;&gt;$J487,$I487&lt;&gt;$J487)</formula>
    </cfRule>
  </conditionalFormatting>
  <conditionalFormatting sqref="AV487:BE488">
    <cfRule type="expression" dxfId="160" priority="166">
      <formula>AND($H487=$I487,$I487=$J487)</formula>
    </cfRule>
    <cfRule type="expression" dxfId="159" priority="167">
      <formula>AND($H487&lt;&gt;$I487,"  "&amp;$I487=$J487)</formula>
    </cfRule>
    <cfRule type="expression" dxfId="158" priority="168">
      <formula>AND("  "&amp;$I487&lt;&gt;$J487,$I487&lt;&gt;$J487)</formula>
    </cfRule>
  </conditionalFormatting>
  <conditionalFormatting sqref="A487:XFD488">
    <cfRule type="cellIs" dxfId="157" priority="175" operator="equal">
      <formula>0</formula>
    </cfRule>
  </conditionalFormatting>
  <conditionalFormatting sqref="J487:L488 S487:S488 V487:AE488">
    <cfRule type="expression" dxfId="156" priority="172">
      <formula>AND($H487=$I487,$I487=$J487)</formula>
    </cfRule>
    <cfRule type="expression" dxfId="155" priority="173">
      <formula>AND($H487&lt;&gt;$I487,"  "&amp;$I487=$J487)</formula>
    </cfRule>
    <cfRule type="expression" dxfId="154" priority="174">
      <formula>AND("  "&amp;$I487&lt;&gt;$J487,$I487&lt;&gt;$J487)</formula>
    </cfRule>
  </conditionalFormatting>
  <conditionalFormatting sqref="S487:S488 V487:BE488">
    <cfRule type="cellIs" dxfId="153" priority="165" operator="lessThan">
      <formula>0</formula>
    </cfRule>
  </conditionalFormatting>
  <conditionalFormatting sqref="BF489:XFD489">
    <cfRule type="cellIs" dxfId="152" priority="164" operator="equal">
      <formula>0</formula>
    </cfRule>
  </conditionalFormatting>
  <conditionalFormatting sqref="Q487:Q489">
    <cfRule type="cellIs" dxfId="151" priority="163" operator="notEqual">
      <formula>0</formula>
    </cfRule>
  </conditionalFormatting>
  <conditionalFormatting sqref="J648:L649 S648:S649 V648:AE649">
    <cfRule type="expression" dxfId="150" priority="160">
      <formula>AND($H648=$I648,$I648=$J648)</formula>
    </cfRule>
    <cfRule type="expression" dxfId="149" priority="161">
      <formula>AND($H648&lt;&gt;$I648,"  "&amp;$I648=$J648)</formula>
    </cfRule>
    <cfRule type="expression" dxfId="148" priority="162">
      <formula>AND("  "&amp;$I648&lt;&gt;$J648,$I648&lt;&gt;$J648)</formula>
    </cfRule>
  </conditionalFormatting>
  <conditionalFormatting sqref="J647:L647 S647 V647:AE647">
    <cfRule type="expression" dxfId="147" priority="157">
      <formula>AND($H647=$I647,$I647=$J647)</formula>
    </cfRule>
    <cfRule type="expression" dxfId="146" priority="158">
      <formula>AND($H647&lt;&gt;$I647,"  "&amp;$I647=$J647)</formula>
    </cfRule>
    <cfRule type="expression" dxfId="145" priority="159">
      <formula>AND("  "&amp;$I647&lt;&gt;$J647,$I647&lt;&gt;$J647)</formula>
    </cfRule>
  </conditionalFormatting>
  <conditionalFormatting sqref="AF648:AU649">
    <cfRule type="expression" dxfId="144" priority="154">
      <formula>AND($H648=$I648,$I648=$J648)</formula>
    </cfRule>
    <cfRule type="expression" dxfId="143" priority="155">
      <formula>AND($H648&lt;&gt;$I648,"  "&amp;$I648=$J648)</formula>
    </cfRule>
    <cfRule type="expression" dxfId="142" priority="156">
      <formula>AND("  "&amp;$I648&lt;&gt;$J648,$I648&lt;&gt;$J648)</formula>
    </cfRule>
  </conditionalFormatting>
  <conditionalFormatting sqref="AF647:AU647">
    <cfRule type="expression" dxfId="141" priority="151">
      <formula>AND($H647=$I647,$I647=$J647)</formula>
    </cfRule>
    <cfRule type="expression" dxfId="140" priority="152">
      <formula>AND($H647&lt;&gt;$I647,"  "&amp;$I647=$J647)</formula>
    </cfRule>
    <cfRule type="expression" dxfId="139" priority="153">
      <formula>AND("  "&amp;$I647&lt;&gt;$J647,$I647&lt;&gt;$J647)</formula>
    </cfRule>
  </conditionalFormatting>
  <conditionalFormatting sqref="AV648:BE649">
    <cfRule type="expression" dxfId="138" priority="148">
      <formula>AND($H648=$I648,$I648=$J648)</formula>
    </cfRule>
    <cfRule type="expression" dxfId="137" priority="149">
      <formula>AND($H648&lt;&gt;$I648,"  "&amp;$I648=$J648)</formula>
    </cfRule>
    <cfRule type="expression" dxfId="136" priority="150">
      <formula>AND("  "&amp;$I648&lt;&gt;$J648,$I648&lt;&gt;$J648)</formula>
    </cfRule>
  </conditionalFormatting>
  <conditionalFormatting sqref="AV647:BE647">
    <cfRule type="expression" dxfId="135" priority="145">
      <formula>AND($H647=$I647,$I647=$J647)</formula>
    </cfRule>
    <cfRule type="expression" dxfId="134" priority="146">
      <formula>AND($H647&lt;&gt;$I647,"  "&amp;$I647=$J647)</formula>
    </cfRule>
    <cfRule type="expression" dxfId="133" priority="147">
      <formula>AND("  "&amp;$I647&lt;&gt;$J647,$I647&lt;&gt;$J647)</formula>
    </cfRule>
  </conditionalFormatting>
  <conditionalFormatting sqref="A647:XFD649">
    <cfRule type="cellIs" dxfId="132" priority="144" operator="equal">
      <formula>0</formula>
    </cfRule>
  </conditionalFormatting>
  <conditionalFormatting sqref="BF646:XFD646">
    <cfRule type="cellIs" dxfId="131" priority="143" operator="equal">
      <formula>0</formula>
    </cfRule>
  </conditionalFormatting>
  <conditionalFormatting sqref="Q646:Q649">
    <cfRule type="cellIs" dxfId="130" priority="142" operator="notEqual">
      <formula>0</formula>
    </cfRule>
  </conditionalFormatting>
  <conditionalFormatting sqref="AF673:AU675">
    <cfRule type="expression" dxfId="129" priority="115">
      <formula>AND($H673=$I673,$I673=$J673)</formula>
    </cfRule>
    <cfRule type="expression" dxfId="128" priority="116">
      <formula>AND($H673&lt;&gt;$I673,"  "&amp;$I673=$J673)</formula>
    </cfRule>
    <cfRule type="expression" dxfId="127" priority="117">
      <formula>AND("  "&amp;$I673&lt;&gt;$J673,$I673&lt;&gt;$J673)</formula>
    </cfRule>
  </conditionalFormatting>
  <conditionalFormatting sqref="J673:L675 S673:S675 V673:AE675">
    <cfRule type="expression" dxfId="126" priority="118">
      <formula>AND($H673=$I673,$I673=$J673)</formula>
    </cfRule>
    <cfRule type="expression" dxfId="125" priority="119">
      <formula>AND($H673&lt;&gt;$I673,"  "&amp;$I673=$J673)</formula>
    </cfRule>
    <cfRule type="expression" dxfId="124" priority="120">
      <formula>AND("  "&amp;$I673&lt;&gt;$J673,$I673&lt;&gt;$J673)</formula>
    </cfRule>
  </conditionalFormatting>
  <conditionalFormatting sqref="AV673:BE675">
    <cfRule type="expression" dxfId="123" priority="112">
      <formula>AND($H673=$I673,$I673=$J673)</formula>
    </cfRule>
    <cfRule type="expression" dxfId="122" priority="113">
      <formula>AND($H673&lt;&gt;$I673,"  "&amp;$I673=$J673)</formula>
    </cfRule>
    <cfRule type="expression" dxfId="121" priority="114">
      <formula>AND("  "&amp;$I673&lt;&gt;$J673,$I673&lt;&gt;$J673)</formula>
    </cfRule>
  </conditionalFormatting>
  <conditionalFormatting sqref="Q676">
    <cfRule type="cellIs" dxfId="120" priority="131" operator="notEqual">
      <formula>0</formula>
    </cfRule>
  </conditionalFormatting>
  <conditionalFormatting sqref="A673:XFD675">
    <cfRule type="cellIs" dxfId="119" priority="130" operator="equal">
      <formula>0</formula>
    </cfRule>
  </conditionalFormatting>
  <conditionalFormatting sqref="AF673:AU675">
    <cfRule type="expression" dxfId="118" priority="124">
      <formula>AND($H673=$I673,$I673=$J673)</formula>
    </cfRule>
    <cfRule type="expression" dxfId="117" priority="125">
      <formula>AND($H673&lt;&gt;$I673,"  "&amp;$I673=$J673)</formula>
    </cfRule>
    <cfRule type="expression" dxfId="116" priority="126">
      <formula>AND("  "&amp;$I673&lt;&gt;$J673,$I673&lt;&gt;$J673)</formula>
    </cfRule>
  </conditionalFormatting>
  <conditionalFormatting sqref="V673:AE675 S673:S675 J673:L675">
    <cfRule type="expression" dxfId="115" priority="127">
      <formula>AND($H673=$I673,$I673=$J673)</formula>
    </cfRule>
    <cfRule type="expression" dxfId="114" priority="128">
      <formula>AND($H673&lt;&gt;$I673,"  "&amp;$I673=$J673)</formula>
    </cfRule>
    <cfRule type="expression" dxfId="113" priority="129">
      <formula>AND("  "&amp;$I673&lt;&gt;$J673,$I673&lt;&gt;$J673)</formula>
    </cfRule>
  </conditionalFormatting>
  <conditionalFormatting sqref="AV673:BE675">
    <cfRule type="expression" dxfId="112" priority="121">
      <formula>AND($H673=$I673,$I673=$J673)</formula>
    </cfRule>
    <cfRule type="expression" dxfId="111" priority="122">
      <formula>AND($H673&lt;&gt;$I673,"  "&amp;$I673=$J673)</formula>
    </cfRule>
    <cfRule type="expression" dxfId="110" priority="123">
      <formula>AND("  "&amp;$I673&lt;&gt;$J673,$I673&lt;&gt;$J673)</formula>
    </cfRule>
  </conditionalFormatting>
  <conditionalFormatting sqref="AV657:BE657">
    <cfRule type="expression" dxfId="109" priority="37">
      <formula>AND($H657=$I657,$I657=$J657)</formula>
    </cfRule>
    <cfRule type="expression" dxfId="108" priority="38">
      <formula>AND($H657&lt;&gt;$I657,"  "&amp;$I657=$J657)</formula>
    </cfRule>
    <cfRule type="expression" dxfId="107" priority="39">
      <formula>AND("  "&amp;$I657&lt;&gt;$J657,$I657&lt;&gt;$J657)</formula>
    </cfRule>
  </conditionalFormatting>
  <conditionalFormatting sqref="AF657:AU657">
    <cfRule type="expression" dxfId="106" priority="40">
      <formula>AND($H657=$I657,$I657=$J657)</formula>
    </cfRule>
    <cfRule type="expression" dxfId="105" priority="41">
      <formula>AND($H657&lt;&gt;$I657,"  "&amp;$I657=$J657)</formula>
    </cfRule>
    <cfRule type="expression" dxfId="104" priority="42">
      <formula>AND("  "&amp;$I657&lt;&gt;$J657,$I657&lt;&gt;$J657)</formula>
    </cfRule>
  </conditionalFormatting>
  <conditionalFormatting sqref="Q673:Q675">
    <cfRule type="cellIs" dxfId="103" priority="111" operator="notEqual">
      <formula>0</formula>
    </cfRule>
  </conditionalFormatting>
  <conditionalFormatting sqref="A21:R21 T21:XFD21">
    <cfRule type="cellIs" dxfId="102" priority="110" operator="equal">
      <formula>0</formula>
    </cfRule>
  </conditionalFormatting>
  <conditionalFormatting sqref="J21:L21 V21:AE21">
    <cfRule type="expression" dxfId="101" priority="107">
      <formula>AND($H21=$I21,$I21=$J21)</formula>
    </cfRule>
    <cfRule type="expression" dxfId="100" priority="108">
      <formula>AND($H21&lt;&gt;$I21,"  "&amp;$I21=$J21)</formula>
    </cfRule>
    <cfRule type="expression" dxfId="99" priority="109">
      <formula>AND("  "&amp;$I21&lt;&gt;$J21,$I21&lt;&gt;$J21)</formula>
    </cfRule>
  </conditionalFormatting>
  <conditionalFormatting sqref="AF21:AU21">
    <cfRule type="expression" dxfId="98" priority="104">
      <formula>AND($H21=$I21,$I21=$J21)</formula>
    </cfRule>
    <cfRule type="expression" dxfId="97" priority="105">
      <formula>AND($H21&lt;&gt;$I21,"  "&amp;$I21=$J21)</formula>
    </cfRule>
    <cfRule type="expression" dxfId="96" priority="106">
      <formula>AND("  "&amp;$I21&lt;&gt;$J21,$I21&lt;&gt;$J21)</formula>
    </cfRule>
  </conditionalFormatting>
  <conditionalFormatting sqref="AV21:BE21">
    <cfRule type="expression" dxfId="95" priority="101">
      <formula>AND($H21=$I21,$I21=$J21)</formula>
    </cfRule>
    <cfRule type="expression" dxfId="94" priority="102">
      <formula>AND($H21&lt;&gt;$I21,"  "&amp;$I21=$J21)</formula>
    </cfRule>
    <cfRule type="expression" dxfId="93" priority="103">
      <formula>AND("  "&amp;$I21&lt;&gt;$J21,$I21&lt;&gt;$J21)</formula>
    </cfRule>
  </conditionalFormatting>
  <conditionalFormatting sqref="BF659:XFD659">
    <cfRule type="cellIs" dxfId="92" priority="47" operator="equal">
      <formula>0</formula>
    </cfRule>
  </conditionalFormatting>
  <conditionalFormatting sqref="A24:XFD24">
    <cfRule type="cellIs" dxfId="91" priority="99" operator="equal">
      <formula>0</formula>
    </cfRule>
  </conditionalFormatting>
  <conditionalFormatting sqref="Q21 Q24">
    <cfRule type="cellIs" dxfId="90" priority="98" operator="notEqual">
      <formula>0</formula>
    </cfRule>
  </conditionalFormatting>
  <conditionalFormatting sqref="T22:XFD23 A22:R23">
    <cfRule type="cellIs" dxfId="89" priority="97" operator="equal">
      <formula>0</formula>
    </cfRule>
  </conditionalFormatting>
  <conditionalFormatting sqref="J22:L23 V22:AE23">
    <cfRule type="expression" dxfId="88" priority="94">
      <formula>AND($H22=$I22,$I22=$J22)</formula>
    </cfRule>
    <cfRule type="expression" dxfId="87" priority="95">
      <formula>AND($H22&lt;&gt;$I22,"  "&amp;$I22=$J22)</formula>
    </cfRule>
    <cfRule type="expression" dxfId="86" priority="96">
      <formula>AND("  "&amp;$I22&lt;&gt;$J22,$I22&lt;&gt;$J22)</formula>
    </cfRule>
  </conditionalFormatting>
  <conditionalFormatting sqref="AF22:AU23">
    <cfRule type="expression" dxfId="85" priority="91">
      <formula>AND($H22=$I22,$I22=$J22)</formula>
    </cfRule>
    <cfRule type="expression" dxfId="84" priority="92">
      <formula>AND($H22&lt;&gt;$I22,"  "&amp;$I22=$J22)</formula>
    </cfRule>
    <cfRule type="expression" dxfId="83" priority="93">
      <formula>AND("  "&amp;$I22&lt;&gt;$J22,$I22&lt;&gt;$J22)</formula>
    </cfRule>
  </conditionalFormatting>
  <conditionalFormatting sqref="AV22:BE23">
    <cfRule type="expression" dxfId="82" priority="88">
      <formula>AND($H22=$I22,$I22=$J22)</formula>
    </cfRule>
    <cfRule type="expression" dxfId="81" priority="89">
      <formula>AND($H22&lt;&gt;$I22,"  "&amp;$I22=$J22)</formula>
    </cfRule>
    <cfRule type="expression" dxfId="80" priority="90">
      <formula>AND("  "&amp;$I22&lt;&gt;$J22,$I22&lt;&gt;$J22)</formula>
    </cfRule>
  </conditionalFormatting>
  <conditionalFormatting sqref="S22:S23">
    <cfRule type="cellIs" dxfId="79" priority="87" operator="equal">
      <formula>0</formula>
    </cfRule>
  </conditionalFormatting>
  <conditionalFormatting sqref="Q22:Q23">
    <cfRule type="cellIs" dxfId="78" priority="86" operator="notEqual">
      <formula>0</formula>
    </cfRule>
  </conditionalFormatting>
  <conditionalFormatting sqref="S21">
    <cfRule type="cellIs" dxfId="77" priority="85" operator="equal">
      <formula>0</formula>
    </cfRule>
  </conditionalFormatting>
  <conditionalFormatting sqref="S21">
    <cfRule type="expression" dxfId="76" priority="82">
      <formula>AND($H21=$I21,$I21=$J21)</formula>
    </cfRule>
    <cfRule type="expression" dxfId="75" priority="83">
      <formula>AND($H21&lt;&gt;$I21,"  "&amp;$I21=$J21)</formula>
    </cfRule>
    <cfRule type="expression" dxfId="74" priority="84">
      <formula>AND("  "&amp;$I21&lt;&gt;$J21,$I21&lt;&gt;$J21)</formula>
    </cfRule>
  </conditionalFormatting>
  <conditionalFormatting sqref="J652:L653 S652:S653 V652:AE653">
    <cfRule type="expression" dxfId="73" priority="79">
      <formula>AND($H652=$I652,$I652=$J652)</formula>
    </cfRule>
    <cfRule type="expression" dxfId="72" priority="80">
      <formula>AND($H652&lt;&gt;$I652,"  "&amp;$I652=$J652)</formula>
    </cfRule>
    <cfRule type="expression" dxfId="71" priority="81">
      <formula>AND("  "&amp;$I652&lt;&gt;$J652,$I652&lt;&gt;$J652)</formula>
    </cfRule>
  </conditionalFormatting>
  <conditionalFormatting sqref="J651:L651 S651 V651:AE651">
    <cfRule type="expression" dxfId="70" priority="76">
      <formula>AND($H651=$I651,$I651=$J651)</formula>
    </cfRule>
    <cfRule type="expression" dxfId="69" priority="77">
      <formula>AND($H651&lt;&gt;$I651,"  "&amp;$I651=$J651)</formula>
    </cfRule>
    <cfRule type="expression" dxfId="68" priority="78">
      <formula>AND("  "&amp;$I651&lt;&gt;$J651,$I651&lt;&gt;$J651)</formula>
    </cfRule>
  </conditionalFormatting>
  <conditionalFormatting sqref="AF652:AU653">
    <cfRule type="expression" dxfId="67" priority="73">
      <formula>AND($H652=$I652,$I652=$J652)</formula>
    </cfRule>
    <cfRule type="expression" dxfId="66" priority="74">
      <formula>AND($H652&lt;&gt;$I652,"  "&amp;$I652=$J652)</formula>
    </cfRule>
    <cfRule type="expression" dxfId="65" priority="75">
      <formula>AND("  "&amp;$I652&lt;&gt;$J652,$I652&lt;&gt;$J652)</formula>
    </cfRule>
  </conditionalFormatting>
  <conditionalFormatting sqref="AF651:AU651">
    <cfRule type="expression" dxfId="64" priority="70">
      <formula>AND($H651=$I651,$I651=$J651)</formula>
    </cfRule>
    <cfRule type="expression" dxfId="63" priority="71">
      <formula>AND($H651&lt;&gt;$I651,"  "&amp;$I651=$J651)</formula>
    </cfRule>
    <cfRule type="expression" dxfId="62" priority="72">
      <formula>AND("  "&amp;$I651&lt;&gt;$J651,$I651&lt;&gt;$J651)</formula>
    </cfRule>
  </conditionalFormatting>
  <conditionalFormatting sqref="AV652:BE653">
    <cfRule type="expression" dxfId="61" priority="67">
      <formula>AND($H652=$I652,$I652=$J652)</formula>
    </cfRule>
    <cfRule type="expression" dxfId="60" priority="68">
      <formula>AND($H652&lt;&gt;$I652,"  "&amp;$I652=$J652)</formula>
    </cfRule>
    <cfRule type="expression" dxfId="59" priority="69">
      <formula>AND("  "&amp;$I652&lt;&gt;$J652,$I652&lt;&gt;$J652)</formula>
    </cfRule>
  </conditionalFormatting>
  <conditionalFormatting sqref="AV651:BE651">
    <cfRule type="expression" dxfId="58" priority="64">
      <formula>AND($H651=$I651,$I651=$J651)</formula>
    </cfRule>
    <cfRule type="expression" dxfId="57" priority="65">
      <formula>AND($H651&lt;&gt;$I651,"  "&amp;$I651=$J651)</formula>
    </cfRule>
    <cfRule type="expression" dxfId="56" priority="66">
      <formula>AND("  "&amp;$I651&lt;&gt;$J651,$I651&lt;&gt;$J651)</formula>
    </cfRule>
  </conditionalFormatting>
  <conditionalFormatting sqref="A651:XFD653">
    <cfRule type="cellIs" dxfId="55" priority="63" operator="equal">
      <formula>0</formula>
    </cfRule>
  </conditionalFormatting>
  <conditionalFormatting sqref="BF650:XFD650">
    <cfRule type="cellIs" dxfId="54" priority="62" operator="equal">
      <formula>0</formula>
    </cfRule>
  </conditionalFormatting>
  <conditionalFormatting sqref="Q650:Q653">
    <cfRule type="cellIs" dxfId="53" priority="61" operator="notEqual">
      <formula>0</formula>
    </cfRule>
  </conditionalFormatting>
  <conditionalFormatting sqref="BF656:XFD656">
    <cfRule type="cellIs" dxfId="52" priority="60" operator="equal">
      <formula>0</formula>
    </cfRule>
  </conditionalFormatting>
  <conditionalFormatting sqref="Q656">
    <cfRule type="cellIs" dxfId="51" priority="59" operator="notEqual">
      <formula>0</formula>
    </cfRule>
  </conditionalFormatting>
  <conditionalFormatting sqref="A660:XFD660">
    <cfRule type="cellIs" dxfId="50" priority="58" operator="equal">
      <formula>0</formula>
    </cfRule>
  </conditionalFormatting>
  <conditionalFormatting sqref="J660:L660 S660 V660:AE660">
    <cfRule type="expression" dxfId="49" priority="55">
      <formula>AND($H660=$I660,$I660=$J660)</formula>
    </cfRule>
    <cfRule type="expression" dxfId="48" priority="56">
      <formula>AND($H660&lt;&gt;$I660,"  "&amp;$I660=$J660)</formula>
    </cfRule>
    <cfRule type="expression" dxfId="47" priority="57">
      <formula>AND("  "&amp;$I660&lt;&gt;$J660,$I660&lt;&gt;$J660)</formula>
    </cfRule>
  </conditionalFormatting>
  <conditionalFormatting sqref="AF660:AU660">
    <cfRule type="expression" dxfId="46" priority="52">
      <formula>AND($H660=$I660,$I660=$J660)</formula>
    </cfRule>
    <cfRule type="expression" dxfId="45" priority="53">
      <formula>AND($H660&lt;&gt;$I660,"  "&amp;$I660=$J660)</formula>
    </cfRule>
    <cfRule type="expression" dxfId="44" priority="54">
      <formula>AND("  "&amp;$I660&lt;&gt;$J660,$I660&lt;&gt;$J660)</formula>
    </cfRule>
  </conditionalFormatting>
  <conditionalFormatting sqref="AV660:BE660">
    <cfRule type="expression" dxfId="43" priority="49">
      <formula>AND($H660=$I660,$I660=$J660)</formula>
    </cfRule>
    <cfRule type="expression" dxfId="42" priority="50">
      <formula>AND($H660&lt;&gt;$I660,"  "&amp;$I660=$J660)</formula>
    </cfRule>
    <cfRule type="expression" dxfId="41" priority="51">
      <formula>AND("  "&amp;$I660&lt;&gt;$J660,$I660&lt;&gt;$J660)</formula>
    </cfRule>
  </conditionalFormatting>
  <conditionalFormatting sqref="S660 V660:BE660">
    <cfRule type="cellIs" dxfId="40" priority="48" operator="lessThan">
      <formula>0</formula>
    </cfRule>
  </conditionalFormatting>
  <conditionalFormatting sqref="Q659:Q660">
    <cfRule type="cellIs" dxfId="39" priority="46" operator="notEqual">
      <formula>0</formula>
    </cfRule>
  </conditionalFormatting>
  <conditionalFormatting sqref="J657:L658 S657 V657:AE657">
    <cfRule type="expression" dxfId="38" priority="43">
      <formula>AND($H657=$I657,$I657=$J657)</formula>
    </cfRule>
    <cfRule type="expression" dxfId="37" priority="44">
      <formula>AND($H657&lt;&gt;$I657,"  "&amp;$I657=$J657)</formula>
    </cfRule>
    <cfRule type="expression" dxfId="36" priority="45">
      <formula>AND("  "&amp;$I657&lt;&gt;$J657,$I657&lt;&gt;$J657)</formula>
    </cfRule>
  </conditionalFormatting>
  <conditionalFormatting sqref="A657:XFD657 A658:L658 BF658:XFD658">
    <cfRule type="cellIs" dxfId="35" priority="36" operator="equal">
      <formula>0</formula>
    </cfRule>
  </conditionalFormatting>
  <conditionalFormatting sqref="Q657">
    <cfRule type="cellIs" dxfId="34" priority="35" operator="notEqual">
      <formula>0</formula>
    </cfRule>
  </conditionalFormatting>
  <conditionalFormatting sqref="M658:R658">
    <cfRule type="cellIs" dxfId="33" priority="34" operator="equal">
      <formula>0</formula>
    </cfRule>
  </conditionalFormatting>
  <conditionalFormatting sqref="Q658">
    <cfRule type="cellIs" dxfId="32" priority="33" operator="notEqual">
      <formula>0</formula>
    </cfRule>
  </conditionalFormatting>
  <conditionalFormatting sqref="BF433:XFD433">
    <cfRule type="cellIs" dxfId="31" priority="32" operator="equal">
      <formula>0</formula>
    </cfRule>
  </conditionalFormatting>
  <conditionalFormatting sqref="Q433">
    <cfRule type="cellIs" dxfId="30" priority="31" operator="notEqual">
      <formula>0</formula>
    </cfRule>
  </conditionalFormatting>
  <conditionalFormatting sqref="V434:BE434 J434:L434 S434">
    <cfRule type="expression" dxfId="29" priority="28">
      <formula>AND($H434=$I434,$I434=$J434)</formula>
    </cfRule>
    <cfRule type="expression" dxfId="28" priority="29">
      <formula>AND($H434&lt;&gt;$I434,"  "&amp;$I434=$J434)</formula>
    </cfRule>
    <cfRule type="expression" dxfId="27" priority="30">
      <formula>AND("  "&amp;$I434&lt;&gt;$J434,$I434&lt;&gt;$J434)</formula>
    </cfRule>
  </conditionalFormatting>
  <conditionalFormatting sqref="A434:XFD434">
    <cfRule type="cellIs" dxfId="26" priority="27" operator="equal">
      <formula>0</formula>
    </cfRule>
  </conditionalFormatting>
  <conditionalFormatting sqref="V434:BE434 S434">
    <cfRule type="cellIs" dxfId="25" priority="26" operator="lessThan">
      <formula>0</formula>
    </cfRule>
  </conditionalFormatting>
  <conditionalFormatting sqref="Q434">
    <cfRule type="cellIs" dxfId="24" priority="25" operator="notEqual">
      <formula>0</formula>
    </cfRule>
  </conditionalFormatting>
  <conditionalFormatting sqref="J737:L738 S737:S738 V737:BE738">
    <cfRule type="expression" dxfId="23" priority="22">
      <formula>AND($H737=$I737,$I737=$J737)</formula>
    </cfRule>
    <cfRule type="expression" dxfId="22" priority="23">
      <formula>AND($H737&lt;&gt;$I737,"  "&amp;$I737=$J737)</formula>
    </cfRule>
    <cfRule type="expression" dxfId="21" priority="24">
      <formula>AND("  "&amp;$I737&lt;&gt;$J737,$I737&lt;&gt;$J737)</formula>
    </cfRule>
  </conditionalFormatting>
  <conditionalFormatting sqref="AF734:AU736">
    <cfRule type="expression" dxfId="20" priority="16">
      <formula>AND($H734=$I734,$I734=$J734)</formula>
    </cfRule>
    <cfRule type="expression" dxfId="19" priority="17">
      <formula>AND($H734&lt;&gt;$I734,"  "&amp;$I734=$J734)</formula>
    </cfRule>
    <cfRule type="expression" dxfId="18" priority="18">
      <formula>AND("  "&amp;$I734&lt;&gt;$J734,$I734&lt;&gt;$J734)</formula>
    </cfRule>
  </conditionalFormatting>
  <conditionalFormatting sqref="V734:AE736 S734:S736 J734:L736">
    <cfRule type="expression" dxfId="17" priority="19">
      <formula>AND($H734=$I734,$I734=$J734)</formula>
    </cfRule>
    <cfRule type="expression" dxfId="16" priority="20">
      <formula>AND($H734&lt;&gt;$I734,"  "&amp;$I734=$J734)</formula>
    </cfRule>
    <cfRule type="expression" dxfId="15" priority="21">
      <formula>AND("  "&amp;$I734&lt;&gt;$J734,$I734&lt;&gt;$J734)</formula>
    </cfRule>
  </conditionalFormatting>
  <conditionalFormatting sqref="AV734:BE736">
    <cfRule type="expression" dxfId="14" priority="13">
      <formula>AND($H734=$I734,$I734=$J734)</formula>
    </cfRule>
    <cfRule type="expression" dxfId="13" priority="14">
      <formula>AND($H734&lt;&gt;$I734,"  "&amp;$I734=$J734)</formula>
    </cfRule>
    <cfRule type="expression" dxfId="12" priority="15">
      <formula>AND("  "&amp;$I734&lt;&gt;$J734,$I734&lt;&gt;$J734)</formula>
    </cfRule>
  </conditionalFormatting>
  <conditionalFormatting sqref="J85:L86 S85:S86 V85:BE86">
    <cfRule type="expression" dxfId="11" priority="10">
      <formula>AND($H85=$I85,$I85=$J85)</formula>
    </cfRule>
    <cfRule type="expression" dxfId="10" priority="11">
      <formula>AND($H85&lt;&gt;$I85,"  "&amp;$I85=$J85)</formula>
    </cfRule>
    <cfRule type="expression" dxfId="9" priority="12">
      <formula>AND("  "&amp;$I85&lt;&gt;$J85,$I85&lt;&gt;$J85)</formula>
    </cfRule>
  </conditionalFormatting>
  <conditionalFormatting sqref="V82:AE84 S82:S84 J82:L84">
    <cfRule type="expression" dxfId="8" priority="7">
      <formula>AND($H82=$I82,$I82=$J82)</formula>
    </cfRule>
    <cfRule type="expression" dxfId="7" priority="8">
      <formula>AND($H82&lt;&gt;$I82,"  "&amp;$I82=$J82)</formula>
    </cfRule>
    <cfRule type="expression" dxfId="6" priority="9">
      <formula>AND("  "&amp;$I82&lt;&gt;$J82,$I82&lt;&gt;$J82)</formula>
    </cfRule>
  </conditionalFormatting>
  <conditionalFormatting sqref="AF82:AU84">
    <cfRule type="expression" dxfId="5" priority="4">
      <formula>AND($H82=$I82,$I82=$J82)</formula>
    </cfRule>
    <cfRule type="expression" dxfId="4" priority="5">
      <formula>AND($H82&lt;&gt;$I82,"  "&amp;$I82=$J82)</formula>
    </cfRule>
    <cfRule type="expression" dxfId="3" priority="6">
      <formula>AND("  "&amp;$I82&lt;&gt;$J82,$I82&lt;&gt;$J82)</formula>
    </cfRule>
  </conditionalFormatting>
  <conditionalFormatting sqref="AV82:BE84">
    <cfRule type="expression" dxfId="2" priority="1">
      <formula>AND($H82=$I82,$I82=$J82)</formula>
    </cfRule>
    <cfRule type="expression" dxfId="1" priority="2">
      <formula>AND($H82&lt;&gt;$I82,"  "&amp;$I82=$J82)</formula>
    </cfRule>
    <cfRule type="expression" dxfId="0" priority="3">
      <formula>AND("  "&amp;$I82&lt;&gt;$J82,$I82&lt;&gt;$J82)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Princp</vt:lpstr>
      <vt:lpstr>Lists</vt:lpstr>
      <vt:lpstr>BM</vt:lpstr>
      <vt:lpstr>Items</vt:lpstr>
      <vt:lpstr>Spcf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2024-11-11T07:01:06Z</dcterms:modified>
</cp:coreProperties>
</file>