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процессУУ" sheetId="1" r:id="rId1"/>
    <sheet name="Rep" sheetId="2" r:id="rId2"/>
    <sheet name="List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2" i="2" l="1"/>
  <c r="AA112" i="2"/>
  <c r="Z112" i="2"/>
  <c r="Y112" i="2"/>
  <c r="X112" i="2"/>
  <c r="W112" i="2"/>
  <c r="V112" i="2"/>
  <c r="U112" i="2"/>
  <c r="U167" i="2"/>
  <c r="W144" i="2"/>
  <c r="W145" i="2" s="1"/>
  <c r="AB144" i="2"/>
  <c r="AA144" i="2"/>
  <c r="Z144" i="2"/>
  <c r="Y144" i="2"/>
  <c r="X144" i="2"/>
  <c r="V144" i="2"/>
  <c r="U144" i="2"/>
  <c r="U170" i="2" s="1"/>
  <c r="V28" i="2" s="1"/>
  <c r="V170" i="2" s="1"/>
  <c r="W28" i="2" s="1"/>
  <c r="AB139" i="2"/>
  <c r="AA139" i="2"/>
  <c r="Z139" i="2"/>
  <c r="Y139" i="2"/>
  <c r="X139" i="2"/>
  <c r="W139" i="2"/>
  <c r="V139" i="2"/>
  <c r="U139" i="2"/>
  <c r="AB137" i="2"/>
  <c r="AA137" i="2"/>
  <c r="Z137" i="2"/>
  <c r="Y137" i="2"/>
  <c r="X137" i="2"/>
  <c r="W137" i="2"/>
  <c r="V137" i="2"/>
  <c r="U137" i="2"/>
  <c r="AB130" i="2"/>
  <c r="AA130" i="2"/>
  <c r="Z130" i="2"/>
  <c r="Y130" i="2"/>
  <c r="X130" i="2"/>
  <c r="W130" i="2"/>
  <c r="V130" i="2"/>
  <c r="U130" i="2"/>
  <c r="AB125" i="2"/>
  <c r="AA125" i="2"/>
  <c r="Z125" i="2"/>
  <c r="Y125" i="2"/>
  <c r="X125" i="2"/>
  <c r="W125" i="2"/>
  <c r="V125" i="2"/>
  <c r="U125" i="2"/>
  <c r="V119" i="2"/>
  <c r="W119" i="2"/>
  <c r="X119" i="2"/>
  <c r="Y119" i="2"/>
  <c r="Z119" i="2"/>
  <c r="AA119" i="2"/>
  <c r="AB119" i="2"/>
  <c r="U119" i="2"/>
  <c r="U111" i="2"/>
  <c r="V106" i="2"/>
  <c r="W106" i="2"/>
  <c r="X106" i="2"/>
  <c r="Y106" i="2"/>
  <c r="Z106" i="2"/>
  <c r="AA106" i="2"/>
  <c r="AB106" i="2"/>
  <c r="U106" i="2"/>
  <c r="V99" i="2"/>
  <c r="AB99" i="2"/>
  <c r="AA99" i="2"/>
  <c r="Z99" i="2"/>
  <c r="Y99" i="2"/>
  <c r="X99" i="2"/>
  <c r="W99" i="2"/>
  <c r="U99" i="2"/>
  <c r="X82" i="2"/>
  <c r="W82" i="2"/>
  <c r="B131" i="2"/>
  <c r="B143" i="2"/>
  <c r="B140" i="2"/>
  <c r="B138" i="2"/>
  <c r="B133" i="2"/>
  <c r="B129" i="2"/>
  <c r="B128" i="2"/>
  <c r="B127" i="2"/>
  <c r="B126" i="2"/>
  <c r="B124" i="2"/>
  <c r="B123" i="2"/>
  <c r="B122" i="2"/>
  <c r="B120" i="2"/>
  <c r="B144" i="2"/>
  <c r="B139" i="2"/>
  <c r="B137" i="2"/>
  <c r="B130" i="2"/>
  <c r="B125" i="2"/>
  <c r="B121" i="2"/>
  <c r="B119" i="2"/>
  <c r="B118" i="2"/>
  <c r="B117" i="2"/>
  <c r="B106" i="2"/>
  <c r="B99" i="2"/>
  <c r="B111" i="2"/>
  <c r="B105" i="2"/>
  <c r="B101" i="2"/>
  <c r="B100" i="2"/>
  <c r="B92" i="2"/>
  <c r="B84" i="2"/>
  <c r="B82" i="2"/>
  <c r="B81" i="2"/>
  <c r="B79" i="2"/>
  <c r="B75" i="2"/>
  <c r="B80" i="2"/>
  <c r="B78" i="2"/>
  <c r="B77" i="2"/>
  <c r="U82" i="2" s="1"/>
  <c r="B74" i="2"/>
  <c r="B73" i="2"/>
  <c r="B72" i="2"/>
  <c r="B71" i="2"/>
  <c r="B69" i="2"/>
  <c r="B68" i="2"/>
  <c r="B67" i="2"/>
  <c r="B66" i="2"/>
  <c r="V151" i="2"/>
  <c r="V152" i="2"/>
  <c r="V153" i="2"/>
  <c r="V154" i="2"/>
  <c r="W12" i="2" s="1"/>
  <c r="W154" i="2" s="1"/>
  <c r="X12" i="2" s="1"/>
  <c r="X154" i="2" s="1"/>
  <c r="Y12" i="2" s="1"/>
  <c r="Y154" i="2" s="1"/>
  <c r="Z12" i="2" s="1"/>
  <c r="Z154" i="2" s="1"/>
  <c r="AA12" i="2" s="1"/>
  <c r="AA154" i="2" s="1"/>
  <c r="AB12" i="2" s="1"/>
  <c r="AB154" i="2" s="1"/>
  <c r="V156" i="2"/>
  <c r="V157" i="2"/>
  <c r="V159" i="2"/>
  <c r="W17" i="2" s="1"/>
  <c r="W159" i="2" s="1"/>
  <c r="X17" i="2" s="1"/>
  <c r="X159" i="2" s="1"/>
  <c r="Y17" i="2" s="1"/>
  <c r="Y159" i="2" s="1"/>
  <c r="Z17" i="2" s="1"/>
  <c r="Z159" i="2" s="1"/>
  <c r="AA17" i="2" s="1"/>
  <c r="AA159" i="2" s="1"/>
  <c r="AB17" i="2" s="1"/>
  <c r="AB159" i="2" s="1"/>
  <c r="V161" i="2"/>
  <c r="V168" i="2"/>
  <c r="V171" i="2"/>
  <c r="V172" i="2"/>
  <c r="V173" i="2"/>
  <c r="W173" i="2"/>
  <c r="V175" i="2"/>
  <c r="V176" i="2"/>
  <c r="V178" i="2"/>
  <c r="V179" i="2"/>
  <c r="V180" i="2"/>
  <c r="W38" i="2" s="1"/>
  <c r="W180" i="2" s="1"/>
  <c r="X38" i="2" s="1"/>
  <c r="X180" i="2" s="1"/>
  <c r="Y38" i="2" s="1"/>
  <c r="Y180" i="2" s="1"/>
  <c r="Z38" i="2" s="1"/>
  <c r="Z180" i="2" s="1"/>
  <c r="AA38" i="2" s="1"/>
  <c r="AA180" i="2" s="1"/>
  <c r="AB38" i="2" s="1"/>
  <c r="AB180" i="2" s="1"/>
  <c r="V181" i="2"/>
  <c r="W181" i="2"/>
  <c r="X39" i="2" s="1"/>
  <c r="X181" i="2" s="1"/>
  <c r="Y39" i="2" s="1"/>
  <c r="Y181" i="2" s="1"/>
  <c r="Z39" i="2" s="1"/>
  <c r="Z181" i="2" s="1"/>
  <c r="AA39" i="2" s="1"/>
  <c r="AA181" i="2" s="1"/>
  <c r="AB39" i="2" s="1"/>
  <c r="AB181" i="2" s="1"/>
  <c r="V182" i="2"/>
  <c r="V183" i="2"/>
  <c r="V184" i="2"/>
  <c r="V185" i="2"/>
  <c r="W43" i="2" s="1"/>
  <c r="W185" i="2" s="1"/>
  <c r="X43" i="2" s="1"/>
  <c r="X185" i="2" s="1"/>
  <c r="Y43" i="2" s="1"/>
  <c r="Y185" i="2" s="1"/>
  <c r="Z43" i="2" s="1"/>
  <c r="Z185" i="2" s="1"/>
  <c r="AA43" i="2" s="1"/>
  <c r="AA185" i="2" s="1"/>
  <c r="AB43" i="2" s="1"/>
  <c r="AB185" i="2" s="1"/>
  <c r="U185" i="2"/>
  <c r="U184" i="2"/>
  <c r="V42" i="2"/>
  <c r="U183" i="2"/>
  <c r="U182" i="2"/>
  <c r="V40" i="2" s="1"/>
  <c r="U181" i="2"/>
  <c r="V39" i="2" s="1"/>
  <c r="U180" i="2"/>
  <c r="U179" i="2"/>
  <c r="V37" i="2"/>
  <c r="U178" i="2"/>
  <c r="U176" i="2"/>
  <c r="U175" i="2"/>
  <c r="V33" i="2" s="1"/>
  <c r="U173" i="2"/>
  <c r="U171" i="2"/>
  <c r="U161" i="2"/>
  <c r="V19" i="2" s="1"/>
  <c r="U159" i="2"/>
  <c r="U177" i="2"/>
  <c r="V35" i="2" s="1"/>
  <c r="V177" i="2" s="1"/>
  <c r="W35" i="2" s="1"/>
  <c r="W177" i="2" s="1"/>
  <c r="X35" i="2" s="1"/>
  <c r="X177" i="2" s="1"/>
  <c r="Y35" i="2" s="1"/>
  <c r="Y177" i="2" s="1"/>
  <c r="Z35" i="2" s="1"/>
  <c r="Z177" i="2" s="1"/>
  <c r="AA35" i="2" s="1"/>
  <c r="AA177" i="2" s="1"/>
  <c r="AB35" i="2" s="1"/>
  <c r="AB177" i="2" s="1"/>
  <c r="U158" i="2"/>
  <c r="V16" i="2" s="1"/>
  <c r="V158" i="2" s="1"/>
  <c r="W16" i="2" s="1"/>
  <c r="W158" i="2" s="1"/>
  <c r="X16" i="2" s="1"/>
  <c r="X158" i="2" s="1"/>
  <c r="Y16" i="2" s="1"/>
  <c r="Y158" i="2" s="1"/>
  <c r="Z16" i="2" s="1"/>
  <c r="Z158" i="2" s="1"/>
  <c r="AA16" i="2" s="1"/>
  <c r="AA158" i="2" s="1"/>
  <c r="AB16" i="2" s="1"/>
  <c r="AB158" i="2" s="1"/>
  <c r="U157" i="2"/>
  <c r="U156" i="2"/>
  <c r="V14" i="2" s="1"/>
  <c r="U174" i="2"/>
  <c r="V32" i="2" s="1"/>
  <c r="V174" i="2" s="1"/>
  <c r="W32" i="2" s="1"/>
  <c r="W174" i="2" s="1"/>
  <c r="X32" i="2" s="1"/>
  <c r="X174" i="2" s="1"/>
  <c r="Y32" i="2" s="1"/>
  <c r="Y174" i="2" s="1"/>
  <c r="Z32" i="2" s="1"/>
  <c r="Z174" i="2" s="1"/>
  <c r="AA32" i="2" s="1"/>
  <c r="AA174" i="2" s="1"/>
  <c r="AB32" i="2" s="1"/>
  <c r="AB174" i="2" s="1"/>
  <c r="U155" i="2"/>
  <c r="V13" i="2" s="1"/>
  <c r="V155" i="2" s="1"/>
  <c r="W13" i="2" s="1"/>
  <c r="W155" i="2" s="1"/>
  <c r="X13" i="2" s="1"/>
  <c r="X155" i="2" s="1"/>
  <c r="Y13" i="2" s="1"/>
  <c r="Y155" i="2" s="1"/>
  <c r="Z13" i="2" s="1"/>
  <c r="Z155" i="2" s="1"/>
  <c r="AA13" i="2" s="1"/>
  <c r="AA155" i="2" s="1"/>
  <c r="AB13" i="2" s="1"/>
  <c r="AB155" i="2" s="1"/>
  <c r="U154" i="2"/>
  <c r="V12" i="2" s="1"/>
  <c r="U153" i="2"/>
  <c r="U152" i="2"/>
  <c r="U172" i="2"/>
  <c r="V30" i="2" s="1"/>
  <c r="U151" i="2"/>
  <c r="G142" i="2"/>
  <c r="G141" i="2"/>
  <c r="G136" i="2"/>
  <c r="G135" i="2"/>
  <c r="G134" i="2"/>
  <c r="G132" i="2"/>
  <c r="H103" i="2"/>
  <c r="H104" i="2"/>
  <c r="H102" i="2"/>
  <c r="G94" i="2"/>
  <c r="G95" i="2"/>
  <c r="G96" i="2"/>
  <c r="G97" i="2"/>
  <c r="G98" i="2"/>
  <c r="G93" i="2"/>
  <c r="G86" i="2"/>
  <c r="G87" i="2"/>
  <c r="G88" i="2"/>
  <c r="G89" i="2"/>
  <c r="G90" i="2"/>
  <c r="G91" i="2"/>
  <c r="G85" i="2"/>
  <c r="V25" i="2"/>
  <c r="V167" i="2" s="1"/>
  <c r="W25" i="2" s="1"/>
  <c r="W167" i="2" s="1"/>
  <c r="U168" i="2"/>
  <c r="W31" i="2"/>
  <c r="V43" i="2"/>
  <c r="U43" i="2"/>
  <c r="W42" i="2"/>
  <c r="W184" i="2" s="1"/>
  <c r="X42" i="2" s="1"/>
  <c r="X184" i="2" s="1"/>
  <c r="Y42" i="2" s="1"/>
  <c r="Y184" i="2" s="1"/>
  <c r="Z42" i="2" s="1"/>
  <c r="Z184" i="2" s="1"/>
  <c r="AA42" i="2" s="1"/>
  <c r="AA184" i="2" s="1"/>
  <c r="AB42" i="2" s="1"/>
  <c r="AB184" i="2" s="1"/>
  <c r="U42" i="2"/>
  <c r="W41" i="2"/>
  <c r="W183" i="2" s="1"/>
  <c r="X41" i="2" s="1"/>
  <c r="X183" i="2" s="1"/>
  <c r="Y41" i="2" s="1"/>
  <c r="Y183" i="2" s="1"/>
  <c r="Z41" i="2" s="1"/>
  <c r="Z183" i="2" s="1"/>
  <c r="AA41" i="2" s="1"/>
  <c r="AA183" i="2" s="1"/>
  <c r="AB41" i="2" s="1"/>
  <c r="AB183" i="2" s="1"/>
  <c r="V41" i="2"/>
  <c r="U41" i="2"/>
  <c r="W40" i="2"/>
  <c r="W182" i="2" s="1"/>
  <c r="X40" i="2" s="1"/>
  <c r="X182" i="2" s="1"/>
  <c r="Y40" i="2" s="1"/>
  <c r="Y182" i="2" s="1"/>
  <c r="Z40" i="2" s="1"/>
  <c r="Z182" i="2" s="1"/>
  <c r="AA40" i="2" s="1"/>
  <c r="AA182" i="2" s="1"/>
  <c r="AB40" i="2" s="1"/>
  <c r="AB182" i="2" s="1"/>
  <c r="U40" i="2"/>
  <c r="W39" i="2"/>
  <c r="U39" i="2"/>
  <c r="V38" i="2"/>
  <c r="U38" i="2"/>
  <c r="W37" i="2"/>
  <c r="W179" i="2" s="1"/>
  <c r="X37" i="2" s="1"/>
  <c r="X179" i="2" s="1"/>
  <c r="Y37" i="2" s="1"/>
  <c r="Y179" i="2" s="1"/>
  <c r="Z37" i="2" s="1"/>
  <c r="Z179" i="2" s="1"/>
  <c r="AA37" i="2" s="1"/>
  <c r="AA179" i="2" s="1"/>
  <c r="AB37" i="2" s="1"/>
  <c r="AB179" i="2" s="1"/>
  <c r="U37" i="2"/>
  <c r="W36" i="2"/>
  <c r="W178" i="2" s="1"/>
  <c r="X36" i="2" s="1"/>
  <c r="X178" i="2" s="1"/>
  <c r="Y36" i="2" s="1"/>
  <c r="Y178" i="2" s="1"/>
  <c r="Z36" i="2" s="1"/>
  <c r="Z178" i="2" s="1"/>
  <c r="AA36" i="2" s="1"/>
  <c r="AA178" i="2" s="1"/>
  <c r="AB36" i="2" s="1"/>
  <c r="AB178" i="2" s="1"/>
  <c r="V36" i="2"/>
  <c r="U36" i="2"/>
  <c r="U35" i="2"/>
  <c r="W34" i="2"/>
  <c r="W176" i="2" s="1"/>
  <c r="X34" i="2" s="1"/>
  <c r="X176" i="2" s="1"/>
  <c r="Y34" i="2" s="1"/>
  <c r="Y176" i="2" s="1"/>
  <c r="Z34" i="2" s="1"/>
  <c r="Z176" i="2" s="1"/>
  <c r="AA34" i="2" s="1"/>
  <c r="AA176" i="2" s="1"/>
  <c r="AB34" i="2" s="1"/>
  <c r="AB176" i="2" s="1"/>
  <c r="V34" i="2"/>
  <c r="U34" i="2"/>
  <c r="W33" i="2"/>
  <c r="W175" i="2" s="1"/>
  <c r="X33" i="2" s="1"/>
  <c r="X175" i="2" s="1"/>
  <c r="Y33" i="2" s="1"/>
  <c r="Y175" i="2" s="1"/>
  <c r="Z33" i="2" s="1"/>
  <c r="Z175" i="2" s="1"/>
  <c r="AA33" i="2" s="1"/>
  <c r="AA175" i="2" s="1"/>
  <c r="AB33" i="2" s="1"/>
  <c r="AB175" i="2" s="1"/>
  <c r="U33" i="2"/>
  <c r="U32" i="2"/>
  <c r="X31" i="2"/>
  <c r="X173" i="2" s="1"/>
  <c r="Y31" i="2" s="1"/>
  <c r="V31" i="2"/>
  <c r="U31" i="2"/>
  <c r="W30" i="2"/>
  <c r="W172" i="2" s="1"/>
  <c r="X30" i="2" s="1"/>
  <c r="X172" i="2" s="1"/>
  <c r="Y30" i="2" s="1"/>
  <c r="Y172" i="2" s="1"/>
  <c r="Z30" i="2" s="1"/>
  <c r="Z172" i="2" s="1"/>
  <c r="AA30" i="2" s="1"/>
  <c r="AA172" i="2" s="1"/>
  <c r="AB30" i="2" s="1"/>
  <c r="AB172" i="2" s="1"/>
  <c r="U30" i="2"/>
  <c r="W29" i="2"/>
  <c r="W171" i="2" s="1"/>
  <c r="X29" i="2" s="1"/>
  <c r="X171" i="2" s="1"/>
  <c r="Y29" i="2" s="1"/>
  <c r="Y171" i="2" s="1"/>
  <c r="Z29" i="2" s="1"/>
  <c r="Z171" i="2" s="1"/>
  <c r="AA29" i="2" s="1"/>
  <c r="AA171" i="2" s="1"/>
  <c r="AB29" i="2" s="1"/>
  <c r="AB171" i="2" s="1"/>
  <c r="V29" i="2"/>
  <c r="U29" i="2"/>
  <c r="U28" i="2"/>
  <c r="U27" i="2"/>
  <c r="W26" i="2"/>
  <c r="W168" i="2" s="1"/>
  <c r="X26" i="2" s="1"/>
  <c r="X168" i="2" s="1"/>
  <c r="Y26" i="2" s="1"/>
  <c r="Y168" i="2" s="1"/>
  <c r="Z26" i="2" s="1"/>
  <c r="Z168" i="2" s="1"/>
  <c r="AA26" i="2" s="1"/>
  <c r="AA168" i="2" s="1"/>
  <c r="AB26" i="2" s="1"/>
  <c r="AB168" i="2" s="1"/>
  <c r="V26" i="2"/>
  <c r="U26" i="2"/>
  <c r="U25" i="2"/>
  <c r="U24" i="2" s="1"/>
  <c r="W19" i="2"/>
  <c r="W161" i="2" s="1"/>
  <c r="X19" i="2" s="1"/>
  <c r="X161" i="2" s="1"/>
  <c r="Y19" i="2" s="1"/>
  <c r="Y161" i="2" s="1"/>
  <c r="Z19" i="2" s="1"/>
  <c r="Z161" i="2" s="1"/>
  <c r="AA19" i="2" s="1"/>
  <c r="AA161" i="2" s="1"/>
  <c r="AB19" i="2" s="1"/>
  <c r="AB161" i="2" s="1"/>
  <c r="U19" i="2"/>
  <c r="U18" i="2"/>
  <c r="V17" i="2"/>
  <c r="U17" i="2"/>
  <c r="U16" i="2"/>
  <c r="W15" i="2"/>
  <c r="W157" i="2" s="1"/>
  <c r="X15" i="2" s="1"/>
  <c r="X157" i="2" s="1"/>
  <c r="Y15" i="2" s="1"/>
  <c r="Y157" i="2" s="1"/>
  <c r="Z15" i="2" s="1"/>
  <c r="Z157" i="2" s="1"/>
  <c r="AA15" i="2" s="1"/>
  <c r="AA157" i="2" s="1"/>
  <c r="AB15" i="2" s="1"/>
  <c r="AB157" i="2" s="1"/>
  <c r="V15" i="2"/>
  <c r="U15" i="2"/>
  <c r="W14" i="2"/>
  <c r="W156" i="2" s="1"/>
  <c r="X14" i="2" s="1"/>
  <c r="X156" i="2" s="1"/>
  <c r="Y14" i="2" s="1"/>
  <c r="Y156" i="2" s="1"/>
  <c r="Z14" i="2" s="1"/>
  <c r="Z156" i="2" s="1"/>
  <c r="AA14" i="2" s="1"/>
  <c r="AA156" i="2" s="1"/>
  <c r="AB14" i="2" s="1"/>
  <c r="AB156" i="2" s="1"/>
  <c r="U14" i="2"/>
  <c r="U13" i="2"/>
  <c r="U12" i="2"/>
  <c r="W11" i="2"/>
  <c r="W153" i="2" s="1"/>
  <c r="X11" i="2" s="1"/>
  <c r="X153" i="2" s="1"/>
  <c r="Y11" i="2" s="1"/>
  <c r="Y153" i="2" s="1"/>
  <c r="Z11" i="2" s="1"/>
  <c r="Z153" i="2" s="1"/>
  <c r="AA11" i="2" s="1"/>
  <c r="AA153" i="2" s="1"/>
  <c r="AB11" i="2" s="1"/>
  <c r="AB153" i="2" s="1"/>
  <c r="V11" i="2"/>
  <c r="U11" i="2"/>
  <c r="W10" i="2"/>
  <c r="W152" i="2" s="1"/>
  <c r="X10" i="2" s="1"/>
  <c r="X152" i="2" s="1"/>
  <c r="Y10" i="2" s="1"/>
  <c r="Y152" i="2" s="1"/>
  <c r="Z10" i="2" s="1"/>
  <c r="Z152" i="2" s="1"/>
  <c r="AA10" i="2" s="1"/>
  <c r="AA152" i="2" s="1"/>
  <c r="AB10" i="2" s="1"/>
  <c r="AB152" i="2" s="1"/>
  <c r="U10" i="2"/>
  <c r="U8" i="2" s="1"/>
  <c r="V9" i="2"/>
  <c r="W9" i="2"/>
  <c r="W151" i="2" s="1"/>
  <c r="U9" i="2"/>
  <c r="G171" i="2"/>
  <c r="G170" i="2"/>
  <c r="G169" i="2"/>
  <c r="G168" i="2"/>
  <c r="G167" i="2"/>
  <c r="R8" i="2"/>
  <c r="R24" i="2"/>
  <c r="V1" i="2"/>
  <c r="W1" i="2"/>
  <c r="X1" i="2"/>
  <c r="Y1" i="2"/>
  <c r="Z1" i="2"/>
  <c r="AA1" i="2"/>
  <c r="AB1" i="2"/>
  <c r="U1" i="2"/>
  <c r="G26" i="2"/>
  <c r="R23" i="2" s="1"/>
  <c r="G27" i="2"/>
  <c r="G28" i="2"/>
  <c r="G29" i="2"/>
  <c r="G25" i="2"/>
  <c r="V3" i="2"/>
  <c r="U4" i="2"/>
  <c r="U5" i="2" s="1"/>
  <c r="U3" i="2"/>
  <c r="R185" i="2"/>
  <c r="R177" i="2"/>
  <c r="R169" i="2"/>
  <c r="R176" i="2"/>
  <c r="R155" i="2"/>
  <c r="R171" i="2"/>
  <c r="R184" i="2"/>
  <c r="R179" i="2"/>
  <c r="R183" i="2"/>
  <c r="R175" i="2"/>
  <c r="R167" i="2"/>
  <c r="R154" i="2"/>
  <c r="R174" i="2"/>
  <c r="R161" i="2"/>
  <c r="R153" i="2"/>
  <c r="R151" i="2"/>
  <c r="R158" i="2"/>
  <c r="R182" i="2"/>
  <c r="R181" i="2"/>
  <c r="R173" i="2"/>
  <c r="R160" i="2"/>
  <c r="R152" i="2"/>
  <c r="R180" i="2"/>
  <c r="R172" i="2"/>
  <c r="R178" i="2"/>
  <c r="R170" i="2"/>
  <c r="R157" i="2"/>
  <c r="R156" i="2"/>
  <c r="R168" i="2"/>
  <c r="R159" i="2"/>
  <c r="R112" i="2"/>
  <c r="R144" i="2"/>
  <c r="R136" i="2"/>
  <c r="R128" i="2"/>
  <c r="R120" i="2"/>
  <c r="R137" i="2"/>
  <c r="R143" i="2"/>
  <c r="R135" i="2"/>
  <c r="R127" i="2"/>
  <c r="R119" i="2"/>
  <c r="R129" i="2"/>
  <c r="R142" i="2"/>
  <c r="R134" i="2"/>
  <c r="R126" i="2"/>
  <c r="R118" i="2"/>
  <c r="R121" i="2"/>
  <c r="R141" i="2"/>
  <c r="R133" i="2"/>
  <c r="R125" i="2"/>
  <c r="R117" i="2"/>
  <c r="R122" i="2"/>
  <c r="R140" i="2"/>
  <c r="R132" i="2"/>
  <c r="R124" i="2"/>
  <c r="R138" i="2"/>
  <c r="R139" i="2"/>
  <c r="R131" i="2"/>
  <c r="R123" i="2"/>
  <c r="R130" i="2"/>
  <c r="R104" i="2"/>
  <c r="R96" i="2"/>
  <c r="R88" i="2"/>
  <c r="R79" i="2"/>
  <c r="R70" i="2"/>
  <c r="R73" i="2"/>
  <c r="R97" i="2"/>
  <c r="R111" i="2"/>
  <c r="R103" i="2"/>
  <c r="R95" i="2"/>
  <c r="R87" i="2"/>
  <c r="R78" i="2"/>
  <c r="R69" i="2"/>
  <c r="R82" i="2"/>
  <c r="R72" i="2"/>
  <c r="R71" i="2"/>
  <c r="R110" i="2"/>
  <c r="R102" i="2"/>
  <c r="R94" i="2"/>
  <c r="R86" i="2"/>
  <c r="R77" i="2"/>
  <c r="R68" i="2"/>
  <c r="R99" i="2"/>
  <c r="R106" i="2"/>
  <c r="R105" i="2"/>
  <c r="R109" i="2"/>
  <c r="R101" i="2"/>
  <c r="R93" i="2"/>
  <c r="R85" i="2"/>
  <c r="R75" i="2"/>
  <c r="R67" i="2"/>
  <c r="R91" i="2"/>
  <c r="R98" i="2"/>
  <c r="R89" i="2"/>
  <c r="R108" i="2"/>
  <c r="R100" i="2"/>
  <c r="R92" i="2"/>
  <c r="R84" i="2"/>
  <c r="R74" i="2"/>
  <c r="R66" i="2"/>
  <c r="R107" i="2"/>
  <c r="R90" i="2"/>
  <c r="R81" i="2"/>
  <c r="R80" i="2"/>
  <c r="R61" i="2"/>
  <c r="R53" i="2"/>
  <c r="R47" i="2"/>
  <c r="R60" i="2"/>
  <c r="R52" i="2"/>
  <c r="R55" i="2"/>
  <c r="R59" i="2"/>
  <c r="R51" i="2"/>
  <c r="R54" i="2"/>
  <c r="R58" i="2"/>
  <c r="R50" i="2"/>
  <c r="R48" i="2"/>
  <c r="R57" i="2"/>
  <c r="R49" i="2"/>
  <c r="R56" i="2"/>
  <c r="R150" i="2" l="1"/>
  <c r="R166" i="2"/>
  <c r="V145" i="2"/>
  <c r="U145" i="2"/>
  <c r="Z145" i="2"/>
  <c r="AB145" i="2"/>
  <c r="AA145" i="2"/>
  <c r="Y145" i="2"/>
  <c r="X145" i="2"/>
  <c r="W170" i="2"/>
  <c r="X28" i="2" s="1"/>
  <c r="X170" i="2" s="1"/>
  <c r="Y28" i="2" s="1"/>
  <c r="Y170" i="2" s="1"/>
  <c r="Z28" i="2" s="1"/>
  <c r="Z170" i="2" s="1"/>
  <c r="AA28" i="2" s="1"/>
  <c r="AA170" i="2" s="1"/>
  <c r="AB28" i="2" s="1"/>
  <c r="AB170" i="2" s="1"/>
  <c r="U169" i="2"/>
  <c r="V27" i="2" s="1"/>
  <c r="V169" i="2" s="1"/>
  <c r="W27" i="2" s="1"/>
  <c r="W169" i="2" s="1"/>
  <c r="X27" i="2" s="1"/>
  <c r="X169" i="2" s="1"/>
  <c r="Y27" i="2" s="1"/>
  <c r="Y169" i="2" s="1"/>
  <c r="Z27" i="2" s="1"/>
  <c r="Z169" i="2" s="1"/>
  <c r="AA27" i="2" s="1"/>
  <c r="AA169" i="2" s="1"/>
  <c r="AB27" i="2" s="1"/>
  <c r="AB169" i="2" s="1"/>
  <c r="U68" i="2"/>
  <c r="Y82" i="2"/>
  <c r="AB68" i="2"/>
  <c r="Z82" i="2"/>
  <c r="V70" i="2"/>
  <c r="AA82" i="2"/>
  <c r="W70" i="2"/>
  <c r="AB82" i="2"/>
  <c r="W75" i="2"/>
  <c r="V82" i="2"/>
  <c r="Y111" i="2"/>
  <c r="AA68" i="2"/>
  <c r="X70" i="2"/>
  <c r="Y75" i="2"/>
  <c r="Z111" i="2"/>
  <c r="X111" i="2"/>
  <c r="Z68" i="2"/>
  <c r="AA111" i="2"/>
  <c r="Y68" i="2"/>
  <c r="Z70" i="2"/>
  <c r="AA75" i="2"/>
  <c r="AB111" i="2"/>
  <c r="R165" i="2"/>
  <c r="X68" i="2"/>
  <c r="AA70" i="2"/>
  <c r="AB75" i="2"/>
  <c r="U160" i="2"/>
  <c r="V18" i="2" s="1"/>
  <c r="U70" i="2"/>
  <c r="X75" i="2"/>
  <c r="Y70" i="2"/>
  <c r="W68" i="2"/>
  <c r="AB70" i="2"/>
  <c r="V111" i="2"/>
  <c r="U75" i="2"/>
  <c r="Z75" i="2"/>
  <c r="V68" i="2"/>
  <c r="V75" i="2"/>
  <c r="W111" i="2"/>
  <c r="U23" i="2"/>
  <c r="U21" i="2" s="1"/>
  <c r="Y173" i="2"/>
  <c r="Z31" i="2" s="1"/>
  <c r="Z173" i="2" s="1"/>
  <c r="AA31" i="2" s="1"/>
  <c r="AA173" i="2" s="1"/>
  <c r="AB31" i="2" s="1"/>
  <c r="AB173" i="2" s="1"/>
  <c r="X25" i="2"/>
  <c r="X9" i="2"/>
  <c r="V10" i="2"/>
  <c r="W3" i="2"/>
  <c r="V4" i="2"/>
  <c r="V5" i="2" s="1"/>
  <c r="X3" i="2"/>
  <c r="R145" i="2"/>
  <c r="V24" i="2" l="1"/>
  <c r="V23" i="2" s="1"/>
  <c r="U166" i="2"/>
  <c r="U165" i="2" s="1"/>
  <c r="W24" i="2"/>
  <c r="W23" i="2" s="1"/>
  <c r="V166" i="2"/>
  <c r="V165" i="2" s="1"/>
  <c r="V8" i="2"/>
  <c r="V21" i="2" s="1"/>
  <c r="U150" i="2"/>
  <c r="V160" i="2"/>
  <c r="X151" i="2"/>
  <c r="W166" i="2"/>
  <c r="W165" i="2" s="1"/>
  <c r="X24" i="2"/>
  <c r="X23" i="2" s="1"/>
  <c r="X167" i="2"/>
  <c r="W4" i="2"/>
  <c r="W5" i="2" s="1"/>
  <c r="Y3" i="2"/>
  <c r="Z3" i="2" s="1"/>
  <c r="U163" i="2" l="1"/>
  <c r="W18" i="2"/>
  <c r="V150" i="2"/>
  <c r="V163" i="2" s="1"/>
  <c r="Y25" i="2"/>
  <c r="X166" i="2"/>
  <c r="X165" i="2" s="1"/>
  <c r="Y9" i="2"/>
  <c r="X4" i="2"/>
  <c r="X5" i="2" s="1"/>
  <c r="Y4" i="2" s="1"/>
  <c r="Y5" i="2" s="1"/>
  <c r="Z4" i="2" s="1"/>
  <c r="Z5" i="2" s="1"/>
  <c r="AA3" i="2"/>
  <c r="AB3" i="2"/>
  <c r="W160" i="2" l="1"/>
  <c r="W8" i="2"/>
  <c r="W21" i="2" s="1"/>
  <c r="Y151" i="2"/>
  <c r="Y167" i="2"/>
  <c r="Y24" i="2"/>
  <c r="Y23" i="2" s="1"/>
  <c r="AA4" i="2"/>
  <c r="AA5" i="2" s="1"/>
  <c r="X18" i="2" l="1"/>
  <c r="W150" i="2"/>
  <c r="W163" i="2" s="1"/>
  <c r="Z9" i="2"/>
  <c r="Y166" i="2"/>
  <c r="Y165" i="2" s="1"/>
  <c r="Z25" i="2"/>
  <c r="AB4" i="2"/>
  <c r="AB5" i="2" s="1"/>
  <c r="R5" i="2"/>
  <c r="X160" i="2" l="1"/>
  <c r="X8" i="2"/>
  <c r="X21" i="2" s="1"/>
  <c r="Z24" i="2"/>
  <c r="Z23" i="2" s="1"/>
  <c r="Z167" i="2"/>
  <c r="Z151" i="2"/>
  <c r="Y18" i="2" l="1"/>
  <c r="X150" i="2"/>
  <c r="X163" i="2" s="1"/>
  <c r="AA9" i="2"/>
  <c r="Z166" i="2"/>
  <c r="Z165" i="2" s="1"/>
  <c r="AA25" i="2"/>
  <c r="Y160" i="2" l="1"/>
  <c r="Y8" i="2"/>
  <c r="Y21" i="2" s="1"/>
  <c r="AA24" i="2"/>
  <c r="AA23" i="2" s="1"/>
  <c r="AA167" i="2"/>
  <c r="AA151" i="2"/>
  <c r="Z18" i="2" l="1"/>
  <c r="Y150" i="2"/>
  <c r="Y163" i="2" s="1"/>
  <c r="AB25" i="2"/>
  <c r="AA166" i="2"/>
  <c r="AA165" i="2" s="1"/>
  <c r="AB9" i="2"/>
  <c r="Z160" i="2" l="1"/>
  <c r="Z8" i="2"/>
  <c r="Z21" i="2" s="1"/>
  <c r="AB151" i="2"/>
  <c r="AB167" i="2"/>
  <c r="AB166" i="2" s="1"/>
  <c r="AB165" i="2" s="1"/>
  <c r="AB24" i="2"/>
  <c r="AB23" i="2" s="1"/>
  <c r="AA18" i="2" l="1"/>
  <c r="Z150" i="2"/>
  <c r="Z163" i="2" s="1"/>
  <c r="AA160" i="2" l="1"/>
  <c r="AA8" i="2"/>
  <c r="AA21" i="2" s="1"/>
  <c r="AB18" i="2" l="1"/>
  <c r="AA150" i="2"/>
  <c r="AA163" i="2" s="1"/>
  <c r="AB160" i="2" l="1"/>
  <c r="AB150" i="2" s="1"/>
  <c r="AB163" i="2" s="1"/>
  <c r="AB8" i="2"/>
  <c r="AB21" i="2" s="1"/>
  <c r="R163" i="2"/>
  <c r="R21" i="2"/>
</calcChain>
</file>

<file path=xl/sharedStrings.xml><?xml version="1.0" encoding="utf-8"?>
<sst xmlns="http://schemas.openxmlformats.org/spreadsheetml/2006/main" count="182" uniqueCount="147">
  <si>
    <t>Принципиальный процесс построения финмодели УУ</t>
  </si>
  <si>
    <t>1.</t>
  </si>
  <si>
    <t>Построение укрупненной базовой системы отчетности</t>
  </si>
  <si>
    <t>Базовая структура статей учета</t>
  </si>
  <si>
    <t>итого</t>
  </si>
  <si>
    <t>Статьи учета/показатели</t>
  </si>
  <si>
    <t>Баланс на начало периода</t>
  </si>
  <si>
    <t>АКТИВЫ</t>
  </si>
  <si>
    <t>Авансы выданные по капзатратам</t>
  </si>
  <si>
    <t>Незавершенные капзатраты</t>
  </si>
  <si>
    <t>ОС</t>
  </si>
  <si>
    <t>Незавершенные процессы воронки-продаж</t>
  </si>
  <si>
    <t>Авансы выданные</t>
  </si>
  <si>
    <t>Запасы и незавершенное производство</t>
  </si>
  <si>
    <t>ГП</t>
  </si>
  <si>
    <t>Дебиторская задолженность</t>
  </si>
  <si>
    <t>Финвложения</t>
  </si>
  <si>
    <t>ДС</t>
  </si>
  <si>
    <t>Прочие активы</t>
  </si>
  <si>
    <t>Баланс-контроль</t>
  </si>
  <si>
    <t>ПАССИВЫ</t>
  </si>
  <si>
    <t>Собственный капитал</t>
  </si>
  <si>
    <t>УК</t>
  </si>
  <si>
    <t>ИК</t>
  </si>
  <si>
    <t>Нераспределенная прибыль</t>
  </si>
  <si>
    <t>Резервы</t>
  </si>
  <si>
    <t>Гранты, субсидии и т.п.</t>
  </si>
  <si>
    <t>КЗ по капзатратам</t>
  </si>
  <si>
    <t>КЗ по воронке продаж</t>
  </si>
  <si>
    <t>КЗ по поставщикам и подрядчикам</t>
  </si>
  <si>
    <t>КЗ перед персоналом по ФОТ</t>
  </si>
  <si>
    <t>КЗ перед бюджетом по соцсборам</t>
  </si>
  <si>
    <t>Авансы полученные</t>
  </si>
  <si>
    <t>Займы</t>
  </si>
  <si>
    <t>Проценты по займам</t>
  </si>
  <si>
    <t>Кредиты</t>
  </si>
  <si>
    <t>Проценты по кредитам</t>
  </si>
  <si>
    <t>Проценты по векселям, облигациям и т.п.</t>
  </si>
  <si>
    <t>Векселя, облигации и т.п.</t>
  </si>
  <si>
    <t>Задолженность по налогам</t>
  </si>
  <si>
    <t>Прочие обязательства</t>
  </si>
  <si>
    <t>Баланс на конец периода</t>
  </si>
  <si>
    <t>2.</t>
  </si>
  <si>
    <t>Баланс на начало периода - единая формула - через ссылку на баланс на конец периода</t>
  </si>
  <si>
    <t>3.</t>
  </si>
  <si>
    <t xml:space="preserve">Баланс на конец периода  - "единая формула" - двойная запись через баланс на начало периода (+) обороты входящие для статьи (-) обороты выбытия и перемещения из статьи </t>
  </si>
  <si>
    <t>Отчет о поступлениях и перемещениях капитала и нефинансовых активов</t>
  </si>
  <si>
    <t>Объявление УК</t>
  </si>
  <si>
    <t>Изъятие УК</t>
  </si>
  <si>
    <t>Перераспределение УК Инвесторам</t>
  </si>
  <si>
    <t>Списание УК на нераспределенную прибыль</t>
  </si>
  <si>
    <t>Привлечение инвестиций</t>
  </si>
  <si>
    <t>Изъятие ИК</t>
  </si>
  <si>
    <t>Списание ИК на нераспределенную прибыль</t>
  </si>
  <si>
    <t>Поступление грантов, субсидий и т.п.</t>
  </si>
  <si>
    <t>Капзатраты</t>
  </si>
  <si>
    <t>Ввод в эксплуатацию ОС</t>
  </si>
  <si>
    <t>Приобретение ОС</t>
  </si>
  <si>
    <t>Поступления затрат воронки продаж</t>
  </si>
  <si>
    <t>Поступления себестоимостных затрат бизнес-процессов</t>
  </si>
  <si>
    <t>Закупка ГП</t>
  </si>
  <si>
    <t>Выпуск ГП</t>
  </si>
  <si>
    <t>Отчет ДДС</t>
  </si>
  <si>
    <t>Поступления от продаж</t>
  </si>
  <si>
    <t>Оплата себестоимостных закупок и затрат</t>
  </si>
  <si>
    <t>Финпоток от продаж</t>
  </si>
  <si>
    <t>Оплата расходов воронки продаж</t>
  </si>
  <si>
    <t>Финпоток по коммерческой деятельности</t>
  </si>
  <si>
    <t>Оплата расходов на содержание бизнеса</t>
  </si>
  <si>
    <t>Выплата з/п</t>
  </si>
  <si>
    <t>Оплата соцсборов</t>
  </si>
  <si>
    <t>Оплата операционного НДС</t>
  </si>
  <si>
    <t>Финпоток по операционной деятельности</t>
  </si>
  <si>
    <t>Оплата капзатрат</t>
  </si>
  <si>
    <t>Оплата приобретения ОС</t>
  </si>
  <si>
    <t>Поступления от продажи внеоборотных активов</t>
  </si>
  <si>
    <t>Оплата налогов на внеоборотные активы</t>
  </si>
  <si>
    <t>Поступления возмещенного НДС по внеоборотным активам</t>
  </si>
  <si>
    <t>Финпоток по инвестиционной деятельности</t>
  </si>
  <si>
    <t>Поступления по финансовой деятельности</t>
  </si>
  <si>
    <t>Вложения в капитал от Учредителей</t>
  </si>
  <si>
    <t>Поступления инвестиций</t>
  </si>
  <si>
    <t>Поступления грантов, субсидий и т.п.</t>
  </si>
  <si>
    <t>Поступления займов</t>
  </si>
  <si>
    <t>Поступления кредитов</t>
  </si>
  <si>
    <t>Воврат финвложений</t>
  </si>
  <si>
    <t>Поступления от размещения векселей, облигаций и т.п.</t>
  </si>
  <si>
    <t>Списания по финансовой деятельности</t>
  </si>
  <si>
    <t>Выплаты дивидендов Учредителям</t>
  </si>
  <si>
    <t>Выплаты дивидендов Инвесторам</t>
  </si>
  <si>
    <t>Размещение резервов</t>
  </si>
  <si>
    <t>Возврат займов</t>
  </si>
  <si>
    <t>Возврат кредитов</t>
  </si>
  <si>
    <t>Погашение векселей, облигаций и т.п.</t>
  </si>
  <si>
    <t>Финпоток по финансовой деятельности</t>
  </si>
  <si>
    <t>Поступление процентов от финвложений</t>
  </si>
  <si>
    <t>Оплата процентов</t>
  </si>
  <si>
    <t>Оплата %% по займам</t>
  </si>
  <si>
    <t>Оплата %% по кредитам</t>
  </si>
  <si>
    <t>Оплата %% по векселям, облигациям и т.п.</t>
  </si>
  <si>
    <t>Оплата налога на прибыль</t>
  </si>
  <si>
    <t>Финпоток по основной деятельности</t>
  </si>
  <si>
    <t>Кассовый разрыв FCF(-)</t>
  </si>
  <si>
    <t>Свободный положительный финпоток FCF(+)</t>
  </si>
  <si>
    <t>Свободный финпоток FCF</t>
  </si>
  <si>
    <t>IRR</t>
  </si>
  <si>
    <t>Итоговый денежный поток</t>
  </si>
  <si>
    <t>Итоговый денежный поток накопительно</t>
  </si>
  <si>
    <t>Отчет о прибылях и убытках (P&amp;L)</t>
  </si>
  <si>
    <t>Выручка</t>
  </si>
  <si>
    <t>Себестоимость</t>
  </si>
  <si>
    <t>Валовая прибыль</t>
  </si>
  <si>
    <t>Прямые расходы (воронка продаж)</t>
  </si>
  <si>
    <t>Маржинальная прибыль</t>
  </si>
  <si>
    <t>Операционные расходы на содержание бизнеса</t>
  </si>
  <si>
    <t>Начисление зарплаты</t>
  </si>
  <si>
    <t>Начисление соцсборов</t>
  </si>
  <si>
    <t>Операционная прибыль (EBITDA)</t>
  </si>
  <si>
    <t>Выбытия ОС</t>
  </si>
  <si>
    <t>Выбытия незавершенных капзатрат</t>
  </si>
  <si>
    <t>Амортизация ОС</t>
  </si>
  <si>
    <t>Налоги на внеоборотные активы</t>
  </si>
  <si>
    <t>Прибыль до процентов и налога на прибыль (EBIT)</t>
  </si>
  <si>
    <t>Прочие доходы</t>
  </si>
  <si>
    <t>Начисление %% от финвложений</t>
  </si>
  <si>
    <t>Начисление процентов</t>
  </si>
  <si>
    <t>Начисление %% по займам</t>
  </si>
  <si>
    <t>Начисление %% по кредитам</t>
  </si>
  <si>
    <t>Начисление %% по векселям, облигациям и т.п.</t>
  </si>
  <si>
    <t>Прибыль до налога на прибыль (EBT)</t>
  </si>
  <si>
    <t>Налог на прибыль</t>
  </si>
  <si>
    <t>Чистая прибыль</t>
  </si>
  <si>
    <t>Начисление дивидендов</t>
  </si>
  <si>
    <t>Начисление дивидендов Учредителям</t>
  </si>
  <si>
    <t>Начисление дивидендов Инвесторам</t>
  </si>
  <si>
    <t>Создание резервов</t>
  </si>
  <si>
    <t>Нераспределенная прибыль накопительно</t>
  </si>
  <si>
    <t>4.</t>
  </si>
  <si>
    <t>Промежуточные итоги в ДДС и PL необходимо настроить одной формулой через "метки"</t>
  </si>
  <si>
    <t>Справочники</t>
  </si>
  <si>
    <t>Метки</t>
  </si>
  <si>
    <t>CF(+)</t>
  </si>
  <si>
    <t>CF(-)</t>
  </si>
  <si>
    <t>CF</t>
  </si>
  <si>
    <t>PL(+)</t>
  </si>
  <si>
    <t>PL(-)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</si>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</sst>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0" tint="-0.249977111117893"/>
      <name val="Calibri"/>
      <family val="2"/>
      <charset val="204"/>
      <scheme val="minor"/>
    </font>
    <font>
      <b/>
      <sz val="10"/>
      <color theme="1" tint="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dashed">
        <color theme="5" tint="0.39994506668294322"/>
      </left>
      <right style="dashed">
        <color theme="5" tint="0.39994506668294322"/>
      </right>
      <top style="dashed">
        <color theme="5" tint="0.39994506668294322"/>
      </top>
      <bottom style="dashed">
        <color theme="5" tint="0.39994506668294322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3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horizontal="right" indent="1"/>
    </xf>
    <xf numFmtId="3" fontId="4" fillId="0" borderId="0" xfId="0" applyNumberFormat="1" applyFont="1"/>
    <xf numFmtId="3" fontId="2" fillId="0" borderId="0" xfId="0" applyNumberFormat="1" applyFont="1" applyAlignment="1">
      <alignment horizontal="right" indent="1"/>
    </xf>
    <xf numFmtId="3" fontId="5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 indent="1"/>
    </xf>
    <xf numFmtId="3" fontId="4" fillId="2" borderId="1" xfId="0" applyNumberFormat="1" applyFont="1" applyFill="1" applyBorder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3" fontId="10" fillId="0" borderId="0" xfId="0" applyNumberFormat="1" applyFont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165" fontId="5" fillId="2" borderId="0" xfId="0" applyNumberFormat="1" applyFont="1" applyFill="1" applyAlignment="1">
      <alignment horizontal="right" indent="1"/>
    </xf>
    <xf numFmtId="165" fontId="5" fillId="0" borderId="0" xfId="0" applyNumberFormat="1" applyFont="1" applyAlignment="1">
      <alignment horizontal="right" indent="1"/>
    </xf>
    <xf numFmtId="3" fontId="11" fillId="0" borderId="0" xfId="0" applyNumberFormat="1" applyFont="1"/>
    <xf numFmtId="3" fontId="11" fillId="0" borderId="0" xfId="0" applyNumberFormat="1" applyFont="1" applyAlignment="1">
      <alignment horizontal="right" indent="1"/>
    </xf>
    <xf numFmtId="3" fontId="9" fillId="0" borderId="0" xfId="0" applyNumberFormat="1" applyFont="1"/>
    <xf numFmtId="0" fontId="1" fillId="0" borderId="0" xfId="0" applyFont="1"/>
    <xf numFmtId="0" fontId="0" fillId="3" borderId="0" xfId="0" applyFill="1"/>
    <xf numFmtId="3" fontId="7" fillId="0" borderId="0" xfId="0" applyNumberFormat="1" applyFont="1"/>
    <xf numFmtId="3" fontId="4" fillId="0" borderId="0" xfId="0" applyNumberFormat="1" applyFont="1" applyFill="1" applyBorder="1" applyAlignment="1">
      <alignment horizontal="right" indent="1"/>
    </xf>
  </cellXfs>
  <cellStyles count="1">
    <cellStyle name="Обычный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8" sqref="C8"/>
    </sheetView>
  </sheetViews>
  <sheetFormatPr defaultRowHeight="14.4" x14ac:dyDescent="0.3"/>
  <sheetData>
    <row r="2" spans="2:3" x14ac:dyDescent="0.3">
      <c r="B2" t="s">
        <v>0</v>
      </c>
    </row>
    <row r="4" spans="2:3" x14ac:dyDescent="0.3">
      <c r="B4" t="s">
        <v>1</v>
      </c>
      <c r="C4" t="s">
        <v>2</v>
      </c>
    </row>
    <row r="5" spans="2:3" x14ac:dyDescent="0.3">
      <c r="B5" t="s">
        <v>42</v>
      </c>
      <c r="C5" t="s">
        <v>43</v>
      </c>
    </row>
    <row r="6" spans="2:3" x14ac:dyDescent="0.3">
      <c r="B6" t="s">
        <v>44</v>
      </c>
      <c r="C6" t="s">
        <v>45</v>
      </c>
    </row>
    <row r="7" spans="2:3" x14ac:dyDescent="0.3">
      <c r="B7" t="s">
        <v>137</v>
      </c>
      <c r="C7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86"/>
  <sheetViews>
    <sheetView showGridLines="0" tabSelected="1" workbookViewId="0">
      <pane xSplit="19" ySplit="5" topLeftCell="T6" activePane="bottomRight" state="frozen"/>
      <selection pane="topRight" activeCell="T1" sqref="T1"/>
      <selection pane="bottomLeft" activeCell="A6" sqref="A6"/>
      <selection pane="bottomRight" activeCell="E7" sqref="E7"/>
    </sheetView>
  </sheetViews>
  <sheetFormatPr defaultRowHeight="13.8" x14ac:dyDescent="0.3"/>
  <cols>
    <col min="1" max="1" width="1.77734375" style="1" customWidth="1"/>
    <col min="2" max="2" width="1.77734375" style="10" customWidth="1"/>
    <col min="3" max="8" width="1.77734375" style="1" customWidth="1"/>
    <col min="9" max="15" width="8.88671875" style="1"/>
    <col min="16" max="17" width="1.77734375" style="1" customWidth="1"/>
    <col min="18" max="18" width="11.6640625" style="3" customWidth="1"/>
    <col min="19" max="20" width="1.77734375" style="1" customWidth="1"/>
    <col min="21" max="28" width="11.6640625" style="2" customWidth="1"/>
    <col min="29" max="16384" width="8.88671875" style="1"/>
  </cols>
  <sheetData>
    <row r="1" spans="2:32" s="11" customFormat="1" ht="10.199999999999999" x14ac:dyDescent="0.2">
      <c r="B1" s="10"/>
      <c r="R1" s="15"/>
      <c r="U1" s="12">
        <f>COLUMN()</f>
        <v>21</v>
      </c>
      <c r="V1" s="12">
        <f>COLUMN()</f>
        <v>22</v>
      </c>
      <c r="W1" s="12">
        <f>COLUMN()</f>
        <v>23</v>
      </c>
      <c r="X1" s="12">
        <f>COLUMN()</f>
        <v>24</v>
      </c>
      <c r="Y1" s="12">
        <f>COLUMN()</f>
        <v>25</v>
      </c>
      <c r="Z1" s="12">
        <f>COLUMN()</f>
        <v>26</v>
      </c>
      <c r="AA1" s="12">
        <f>COLUMN()</f>
        <v>27</v>
      </c>
      <c r="AB1" s="12">
        <f>COLUMN()</f>
        <v>28</v>
      </c>
    </row>
    <row r="2" spans="2:32" s="7" customFormat="1" x14ac:dyDescent="0.3">
      <c r="B2" s="24"/>
      <c r="E2" s="7" t="s">
        <v>3</v>
      </c>
      <c r="R2" s="3"/>
      <c r="U2" s="3"/>
      <c r="V2" s="3"/>
      <c r="W2" s="3"/>
      <c r="X2" s="3"/>
      <c r="Y2" s="3"/>
      <c r="Z2" s="3"/>
      <c r="AA2" s="3"/>
      <c r="AB2" s="3"/>
    </row>
    <row r="3" spans="2:32" s="4" customFormat="1" ht="12" x14ac:dyDescent="0.25">
      <c r="B3" s="10"/>
      <c r="R3" s="16" t="s">
        <v>4</v>
      </c>
      <c r="U3" s="8">
        <f>MAX($T3:T3)+1</f>
        <v>1</v>
      </c>
      <c r="V3" s="8">
        <f>MAX($T3:U3)+1</f>
        <v>2</v>
      </c>
      <c r="W3" s="8">
        <f>MAX($T3:V3)+1</f>
        <v>3</v>
      </c>
      <c r="X3" s="8">
        <f>MAX($T3:W3)+1</f>
        <v>4</v>
      </c>
      <c r="Y3" s="8">
        <f>MAX($T3:X3)+1</f>
        <v>5</v>
      </c>
      <c r="Z3" s="8">
        <f>MAX($T3:Y3)+1</f>
        <v>6</v>
      </c>
      <c r="AA3" s="8">
        <f>MAX($T3:Z3)+1</f>
        <v>7</v>
      </c>
      <c r="AB3" s="8">
        <f>MAX($T3:AA3)+1</f>
        <v>8</v>
      </c>
    </row>
    <row r="4" spans="2:32" s="4" customFormat="1" ht="12" x14ac:dyDescent="0.25">
      <c r="B4" s="10"/>
      <c r="R4" s="17">
        <v>45658</v>
      </c>
      <c r="S4" s="5"/>
      <c r="T4" s="5"/>
      <c r="U4" s="6">
        <f>IF(U$3=1,Rep!$R$4,T5+1)</f>
        <v>45658</v>
      </c>
      <c r="V4" s="6">
        <f>IF(V$3=1,Rep!$R$4,U5+1)</f>
        <v>45689</v>
      </c>
      <c r="W4" s="6">
        <f>IF(W$3=1,Rep!$R$4,V5+1)</f>
        <v>45717</v>
      </c>
      <c r="X4" s="6">
        <f>IF(X$3=1,Rep!$R$4,W5+1)</f>
        <v>45748</v>
      </c>
      <c r="Y4" s="6">
        <f>IF(Y$3=1,Rep!$R$4,X5+1)</f>
        <v>45778</v>
      </c>
      <c r="Z4" s="6">
        <f>IF(Z$3=1,Rep!$R$4,Y5+1)</f>
        <v>45809</v>
      </c>
      <c r="AA4" s="6">
        <f>IF(AA$3=1,Rep!$R$4,Z5+1)</f>
        <v>45839</v>
      </c>
      <c r="AB4" s="6">
        <f>IF(AB$3=1,Rep!$R$4,AA5+1)</f>
        <v>45870</v>
      </c>
      <c r="AC4" s="5"/>
      <c r="AD4" s="5"/>
      <c r="AE4" s="5"/>
      <c r="AF4" s="5"/>
    </row>
    <row r="5" spans="2:32" s="4" customFormat="1" ht="12" x14ac:dyDescent="0.25">
      <c r="B5" s="10"/>
      <c r="F5" s="9" t="s">
        <v>5</v>
      </c>
      <c r="R5" s="18">
        <f ca="1">MAX($T5:INDIRECT(ADDRESS(ROW(),SUMIFS($1:$1,$3:$3,MAX($3:$3)))))</f>
        <v>45900</v>
      </c>
      <c r="S5" s="5"/>
      <c r="T5" s="5"/>
      <c r="U5" s="6">
        <f>EOMONTH(U4,0)</f>
        <v>45688</v>
      </c>
      <c r="V5" s="6">
        <f t="shared" ref="V5:AB5" si="0">EOMONTH(V4,0)</f>
        <v>45716</v>
      </c>
      <c r="W5" s="6">
        <f t="shared" si="0"/>
        <v>45747</v>
      </c>
      <c r="X5" s="6">
        <f t="shared" si="0"/>
        <v>45777</v>
      </c>
      <c r="Y5" s="6">
        <f t="shared" si="0"/>
        <v>45808</v>
      </c>
      <c r="Z5" s="6">
        <f t="shared" si="0"/>
        <v>45838</v>
      </c>
      <c r="AA5" s="6">
        <f t="shared" si="0"/>
        <v>45869</v>
      </c>
      <c r="AB5" s="6">
        <f t="shared" si="0"/>
        <v>45900</v>
      </c>
      <c r="AC5" s="5"/>
      <c r="AD5" s="5"/>
      <c r="AE5" s="5"/>
      <c r="AF5" s="5"/>
    </row>
    <row r="7" spans="2:32" s="7" customFormat="1" x14ac:dyDescent="0.3">
      <c r="B7" s="24"/>
      <c r="E7" s="7" t="s">
        <v>6</v>
      </c>
      <c r="R7" s="3"/>
      <c r="U7" s="3"/>
      <c r="V7" s="3"/>
      <c r="W7" s="3"/>
      <c r="X7" s="3"/>
      <c r="Y7" s="3"/>
      <c r="Z7" s="3"/>
      <c r="AA7" s="3"/>
      <c r="AB7" s="3"/>
    </row>
    <row r="8" spans="2:32" x14ac:dyDescent="0.3">
      <c r="F8" s="1" t="s">
        <v>7</v>
      </c>
      <c r="R8" s="3">
        <f>SUMIFS(R9:R20,$G9:$G20,"&lt;&gt;"&amp;"",$H9:$H20,"")</f>
        <v>0</v>
      </c>
      <c r="U8" s="2">
        <f>SUMIFS(U9:U20,$G9:$G20,"&lt;&gt;"&amp;"",$H9:$H20,"")</f>
        <v>0</v>
      </c>
      <c r="V8" s="2">
        <f t="shared" ref="V8:AB8" si="1">SUMIFS(V9:V20,$G9:$G20,"&lt;&gt;"&amp;"",$H9:$H20,"")</f>
        <v>0</v>
      </c>
      <c r="W8" s="2">
        <f t="shared" si="1"/>
        <v>0</v>
      </c>
      <c r="X8" s="2">
        <f t="shared" si="1"/>
        <v>0</v>
      </c>
      <c r="Y8" s="2">
        <f t="shared" si="1"/>
        <v>0</v>
      </c>
      <c r="Z8" s="2">
        <f t="shared" si="1"/>
        <v>0</v>
      </c>
      <c r="AA8" s="2">
        <f t="shared" si="1"/>
        <v>0</v>
      </c>
      <c r="AB8" s="2">
        <f t="shared" si="1"/>
        <v>0</v>
      </c>
    </row>
    <row r="9" spans="2:32" x14ac:dyDescent="0.3">
      <c r="G9" s="1" t="s">
        <v>8</v>
      </c>
      <c r="R9" s="13"/>
      <c r="U9" s="2">
        <f>IF(U$3=1,$R9,T151)</f>
        <v>0</v>
      </c>
      <c r="V9" s="2">
        <f t="shared" ref="V9:AB9" si="2">IF(V$3=1,$R9,U151)</f>
        <v>0</v>
      </c>
      <c r="W9" s="2">
        <f t="shared" si="2"/>
        <v>0</v>
      </c>
      <c r="X9" s="2">
        <f t="shared" si="2"/>
        <v>0</v>
      </c>
      <c r="Y9" s="2">
        <f t="shared" si="2"/>
        <v>0</v>
      </c>
      <c r="Z9" s="2">
        <f t="shared" si="2"/>
        <v>0</v>
      </c>
      <c r="AA9" s="2">
        <f t="shared" si="2"/>
        <v>0</v>
      </c>
      <c r="AB9" s="2">
        <f t="shared" si="2"/>
        <v>0</v>
      </c>
    </row>
    <row r="10" spans="2:32" x14ac:dyDescent="0.3">
      <c r="G10" s="1" t="s">
        <v>9</v>
      </c>
      <c r="R10" s="13"/>
      <c r="U10" s="2">
        <f t="shared" ref="U10:AB10" si="3">IF(U$3=1,$R10,T152)</f>
        <v>0</v>
      </c>
      <c r="V10" s="2">
        <f t="shared" si="3"/>
        <v>0</v>
      </c>
      <c r="W10" s="2">
        <f t="shared" si="3"/>
        <v>0</v>
      </c>
      <c r="X10" s="2">
        <f t="shared" si="3"/>
        <v>0</v>
      </c>
      <c r="Y10" s="2">
        <f t="shared" si="3"/>
        <v>0</v>
      </c>
      <c r="Z10" s="2">
        <f t="shared" si="3"/>
        <v>0</v>
      </c>
      <c r="AA10" s="2">
        <f t="shared" si="3"/>
        <v>0</v>
      </c>
      <c r="AB10" s="2">
        <f t="shared" si="3"/>
        <v>0</v>
      </c>
    </row>
    <row r="11" spans="2:32" x14ac:dyDescent="0.3">
      <c r="G11" s="1" t="s">
        <v>10</v>
      </c>
      <c r="R11" s="13"/>
      <c r="U11" s="2">
        <f t="shared" ref="U11:AB11" si="4">IF(U$3=1,$R11,T153)</f>
        <v>0</v>
      </c>
      <c r="V11" s="2">
        <f t="shared" si="4"/>
        <v>0</v>
      </c>
      <c r="W11" s="2">
        <f t="shared" si="4"/>
        <v>0</v>
      </c>
      <c r="X11" s="2">
        <f t="shared" si="4"/>
        <v>0</v>
      </c>
      <c r="Y11" s="2">
        <f t="shared" si="4"/>
        <v>0</v>
      </c>
      <c r="Z11" s="2">
        <f t="shared" si="4"/>
        <v>0</v>
      </c>
      <c r="AA11" s="2">
        <f t="shared" si="4"/>
        <v>0</v>
      </c>
      <c r="AB11" s="2">
        <f t="shared" si="4"/>
        <v>0</v>
      </c>
    </row>
    <row r="12" spans="2:32" x14ac:dyDescent="0.3">
      <c r="G12" s="1" t="s">
        <v>11</v>
      </c>
      <c r="R12" s="13"/>
      <c r="U12" s="2">
        <f t="shared" ref="U12:AB12" si="5">IF(U$3=1,$R12,T154)</f>
        <v>0</v>
      </c>
      <c r="V12" s="2">
        <f t="shared" si="5"/>
        <v>0</v>
      </c>
      <c r="W12" s="2">
        <f t="shared" si="5"/>
        <v>0</v>
      </c>
      <c r="X12" s="2">
        <f t="shared" si="5"/>
        <v>0</v>
      </c>
      <c r="Y12" s="2">
        <f t="shared" si="5"/>
        <v>0</v>
      </c>
      <c r="Z12" s="2">
        <f t="shared" si="5"/>
        <v>0</v>
      </c>
      <c r="AA12" s="2">
        <f t="shared" si="5"/>
        <v>0</v>
      </c>
      <c r="AB12" s="2">
        <f t="shared" si="5"/>
        <v>0</v>
      </c>
    </row>
    <row r="13" spans="2:32" x14ac:dyDescent="0.3">
      <c r="G13" s="1" t="s">
        <v>12</v>
      </c>
      <c r="R13" s="13"/>
      <c r="U13" s="2">
        <f t="shared" ref="U13:AB13" si="6">IF(U$3=1,$R13,T155)</f>
        <v>0</v>
      </c>
      <c r="V13" s="2">
        <f t="shared" si="6"/>
        <v>0</v>
      </c>
      <c r="W13" s="2">
        <f t="shared" si="6"/>
        <v>0</v>
      </c>
      <c r="X13" s="2">
        <f t="shared" si="6"/>
        <v>0</v>
      </c>
      <c r="Y13" s="2">
        <f t="shared" si="6"/>
        <v>0</v>
      </c>
      <c r="Z13" s="2">
        <f t="shared" si="6"/>
        <v>0</v>
      </c>
      <c r="AA13" s="2">
        <f t="shared" si="6"/>
        <v>0</v>
      </c>
      <c r="AB13" s="2">
        <f t="shared" si="6"/>
        <v>0</v>
      </c>
    </row>
    <row r="14" spans="2:32" x14ac:dyDescent="0.3">
      <c r="G14" s="1" t="s">
        <v>13</v>
      </c>
      <c r="R14" s="13"/>
      <c r="U14" s="2">
        <f t="shared" ref="U14:AB14" si="7">IF(U$3=1,$R14,T156)</f>
        <v>0</v>
      </c>
      <c r="V14" s="2">
        <f t="shared" si="7"/>
        <v>0</v>
      </c>
      <c r="W14" s="2">
        <f t="shared" si="7"/>
        <v>0</v>
      </c>
      <c r="X14" s="2">
        <f t="shared" si="7"/>
        <v>0</v>
      </c>
      <c r="Y14" s="2">
        <f t="shared" si="7"/>
        <v>0</v>
      </c>
      <c r="Z14" s="2">
        <f t="shared" si="7"/>
        <v>0</v>
      </c>
      <c r="AA14" s="2">
        <f t="shared" si="7"/>
        <v>0</v>
      </c>
      <c r="AB14" s="2">
        <f t="shared" si="7"/>
        <v>0</v>
      </c>
    </row>
    <row r="15" spans="2:32" x14ac:dyDescent="0.3">
      <c r="G15" s="1" t="s">
        <v>14</v>
      </c>
      <c r="R15" s="13"/>
      <c r="U15" s="2">
        <f t="shared" ref="U15:AB15" si="8">IF(U$3=1,$R15,T157)</f>
        <v>0</v>
      </c>
      <c r="V15" s="2">
        <f t="shared" si="8"/>
        <v>0</v>
      </c>
      <c r="W15" s="2">
        <f t="shared" si="8"/>
        <v>0</v>
      </c>
      <c r="X15" s="2">
        <f t="shared" si="8"/>
        <v>0</v>
      </c>
      <c r="Y15" s="2">
        <f t="shared" si="8"/>
        <v>0</v>
      </c>
      <c r="Z15" s="2">
        <f t="shared" si="8"/>
        <v>0</v>
      </c>
      <c r="AA15" s="2">
        <f t="shared" si="8"/>
        <v>0</v>
      </c>
      <c r="AB15" s="2">
        <f t="shared" si="8"/>
        <v>0</v>
      </c>
    </row>
    <row r="16" spans="2:32" x14ac:dyDescent="0.3">
      <c r="G16" s="1" t="s">
        <v>15</v>
      </c>
      <c r="R16" s="13"/>
      <c r="U16" s="2">
        <f t="shared" ref="U16:AB16" si="9">IF(U$3=1,$R16,T158)</f>
        <v>0</v>
      </c>
      <c r="V16" s="2">
        <f t="shared" si="9"/>
        <v>0</v>
      </c>
      <c r="W16" s="2">
        <f t="shared" si="9"/>
        <v>0</v>
      </c>
      <c r="X16" s="2">
        <f t="shared" si="9"/>
        <v>0</v>
      </c>
      <c r="Y16" s="2">
        <f t="shared" si="9"/>
        <v>0</v>
      </c>
      <c r="Z16" s="2">
        <f t="shared" si="9"/>
        <v>0</v>
      </c>
      <c r="AA16" s="2">
        <f t="shared" si="9"/>
        <v>0</v>
      </c>
      <c r="AB16" s="2">
        <f t="shared" si="9"/>
        <v>0</v>
      </c>
    </row>
    <row r="17" spans="2:28" x14ac:dyDescent="0.3">
      <c r="G17" s="1" t="s">
        <v>16</v>
      </c>
      <c r="R17" s="13"/>
      <c r="U17" s="2">
        <f t="shared" ref="U17:AB17" si="10">IF(U$3=1,$R17,T159)</f>
        <v>0</v>
      </c>
      <c r="V17" s="2">
        <f t="shared" si="10"/>
        <v>0</v>
      </c>
      <c r="W17" s="2">
        <f t="shared" si="10"/>
        <v>0</v>
      </c>
      <c r="X17" s="2">
        <f t="shared" si="10"/>
        <v>0</v>
      </c>
      <c r="Y17" s="2">
        <f t="shared" si="10"/>
        <v>0</v>
      </c>
      <c r="Z17" s="2">
        <f t="shared" si="10"/>
        <v>0</v>
      </c>
      <c r="AA17" s="2">
        <f t="shared" si="10"/>
        <v>0</v>
      </c>
      <c r="AB17" s="2">
        <f t="shared" si="10"/>
        <v>0</v>
      </c>
    </row>
    <row r="18" spans="2:28" x14ac:dyDescent="0.3">
      <c r="G18" s="1" t="s">
        <v>17</v>
      </c>
      <c r="R18" s="13"/>
      <c r="U18" s="2">
        <f t="shared" ref="U18:AB18" si="11">IF(U$3=1,$R18,T160)</f>
        <v>0</v>
      </c>
      <c r="V18" s="2">
        <f t="shared" si="11"/>
        <v>0</v>
      </c>
      <c r="W18" s="2">
        <f t="shared" si="11"/>
        <v>0</v>
      </c>
      <c r="X18" s="2">
        <f t="shared" si="11"/>
        <v>0</v>
      </c>
      <c r="Y18" s="2">
        <f t="shared" si="11"/>
        <v>0</v>
      </c>
      <c r="Z18" s="2">
        <f t="shared" si="11"/>
        <v>0</v>
      </c>
      <c r="AA18" s="2">
        <f t="shared" si="11"/>
        <v>0</v>
      </c>
      <c r="AB18" s="2">
        <f t="shared" si="11"/>
        <v>0</v>
      </c>
    </row>
    <row r="19" spans="2:28" x14ac:dyDescent="0.3">
      <c r="G19" s="1" t="s">
        <v>18</v>
      </c>
      <c r="R19" s="13"/>
      <c r="U19" s="2">
        <f t="shared" ref="U19:AB19" si="12">IF(U$3=1,$R19,T161)</f>
        <v>0</v>
      </c>
      <c r="V19" s="2">
        <f t="shared" si="12"/>
        <v>0</v>
      </c>
      <c r="W19" s="2">
        <f t="shared" si="12"/>
        <v>0</v>
      </c>
      <c r="X19" s="2">
        <f t="shared" si="12"/>
        <v>0</v>
      </c>
      <c r="Y19" s="2">
        <f t="shared" si="12"/>
        <v>0</v>
      </c>
      <c r="Z19" s="2">
        <f t="shared" si="12"/>
        <v>0</v>
      </c>
      <c r="AA19" s="2">
        <f t="shared" si="12"/>
        <v>0</v>
      </c>
      <c r="AB19" s="2">
        <f t="shared" si="12"/>
        <v>0</v>
      </c>
    </row>
    <row r="20" spans="2:28" ht="4.95" customHeight="1" x14ac:dyDescent="0.3"/>
    <row r="21" spans="2:28" s="4" customFormat="1" ht="12" x14ac:dyDescent="0.25">
      <c r="B21" s="10"/>
      <c r="F21" s="4" t="s">
        <v>19</v>
      </c>
      <c r="R21" s="16">
        <f ca="1">SUM($T21:INDIRECT(ADDRESS(ROW(),SUMIFS($1:$1,$3:$3,MAX($3:$3)))))</f>
        <v>0</v>
      </c>
      <c r="U21" s="8">
        <f>IF(ABS(U8-U23)&lt;=0.001,0,U8-U23)</f>
        <v>0</v>
      </c>
      <c r="V21" s="8">
        <f t="shared" ref="V21:AB21" si="13">IF(ABS(V8-V23)&lt;=0.001,0,V8-V23)</f>
        <v>0</v>
      </c>
      <c r="W21" s="8">
        <f t="shared" si="13"/>
        <v>0</v>
      </c>
      <c r="X21" s="8">
        <f t="shared" si="13"/>
        <v>0</v>
      </c>
      <c r="Y21" s="8">
        <f t="shared" si="13"/>
        <v>0</v>
      </c>
      <c r="Z21" s="8">
        <f t="shared" si="13"/>
        <v>0</v>
      </c>
      <c r="AA21" s="8">
        <f t="shared" si="13"/>
        <v>0</v>
      </c>
      <c r="AB21" s="8">
        <f t="shared" si="13"/>
        <v>0</v>
      </c>
    </row>
    <row r="22" spans="2:28" ht="4.95" customHeight="1" x14ac:dyDescent="0.3"/>
    <row r="23" spans="2:28" x14ac:dyDescent="0.3">
      <c r="F23" s="1" t="s">
        <v>20</v>
      </c>
      <c r="R23" s="3">
        <f>SUMIFS(R24:R44,$G24:$G44,"&lt;&gt;"&amp;"",$H24:$H44,"")</f>
        <v>0</v>
      </c>
      <c r="U23" s="2">
        <f>SUMIFS(U24:U44,$G24:$G44,"&lt;&gt;"&amp;"",$H24:$H44,"")</f>
        <v>0</v>
      </c>
      <c r="V23" s="2">
        <f t="shared" ref="V23:AB23" si="14">SUMIFS(V24:V44,$G24:$G44,"&lt;&gt;"&amp;"",$H24:$H44,"")</f>
        <v>0</v>
      </c>
      <c r="W23" s="2">
        <f t="shared" si="14"/>
        <v>0</v>
      </c>
      <c r="X23" s="2">
        <f t="shared" si="14"/>
        <v>0</v>
      </c>
      <c r="Y23" s="2">
        <f t="shared" si="14"/>
        <v>0</v>
      </c>
      <c r="Z23" s="2">
        <f t="shared" si="14"/>
        <v>0</v>
      </c>
      <c r="AA23" s="2">
        <f t="shared" si="14"/>
        <v>0</v>
      </c>
      <c r="AB23" s="2">
        <f t="shared" si="14"/>
        <v>0</v>
      </c>
    </row>
    <row r="24" spans="2:28" x14ac:dyDescent="0.3">
      <c r="G24" s="1" t="s">
        <v>21</v>
      </c>
      <c r="R24" s="3">
        <f>SUM(R25:R29)</f>
        <v>0</v>
      </c>
      <c r="U24" s="2">
        <f>SUM(U25:U29)</f>
        <v>0</v>
      </c>
      <c r="V24" s="2">
        <f t="shared" ref="V24:AB24" si="15">SUM(V25:V29)</f>
        <v>0</v>
      </c>
      <c r="W24" s="2">
        <f t="shared" si="15"/>
        <v>0</v>
      </c>
      <c r="X24" s="2">
        <f t="shared" si="15"/>
        <v>0</v>
      </c>
      <c r="Y24" s="2">
        <f t="shared" si="15"/>
        <v>0</v>
      </c>
      <c r="Z24" s="2">
        <f t="shared" si="15"/>
        <v>0</v>
      </c>
      <c r="AA24" s="2">
        <f t="shared" si="15"/>
        <v>0</v>
      </c>
      <c r="AB24" s="2">
        <f t="shared" si="15"/>
        <v>0</v>
      </c>
    </row>
    <row r="25" spans="2:28" x14ac:dyDescent="0.3">
      <c r="G25" s="1" t="str">
        <f>$G$24</f>
        <v>Собственный капитал</v>
      </c>
      <c r="H25" s="1" t="s">
        <v>22</v>
      </c>
      <c r="R25" s="13"/>
      <c r="U25" s="2">
        <f t="shared" ref="U25:AB25" si="16">IF(U$3=1,$R25,T167)</f>
        <v>0</v>
      </c>
      <c r="V25" s="2">
        <f t="shared" si="16"/>
        <v>0</v>
      </c>
      <c r="W25" s="2">
        <f t="shared" si="16"/>
        <v>0</v>
      </c>
      <c r="X25" s="2">
        <f t="shared" si="16"/>
        <v>0</v>
      </c>
      <c r="Y25" s="2">
        <f t="shared" si="16"/>
        <v>0</v>
      </c>
      <c r="Z25" s="2">
        <f t="shared" si="16"/>
        <v>0</v>
      </c>
      <c r="AA25" s="2">
        <f t="shared" si="16"/>
        <v>0</v>
      </c>
      <c r="AB25" s="2">
        <f t="shared" si="16"/>
        <v>0</v>
      </c>
    </row>
    <row r="26" spans="2:28" x14ac:dyDescent="0.3">
      <c r="G26" s="1" t="str">
        <f t="shared" ref="G26:G29" si="17">$G$24</f>
        <v>Собственный капитал</v>
      </c>
      <c r="H26" s="1" t="s">
        <v>23</v>
      </c>
      <c r="R26" s="13"/>
      <c r="U26" s="2">
        <f t="shared" ref="U26:AB26" si="18">IF(U$3=1,$R26,T168)</f>
        <v>0</v>
      </c>
      <c r="V26" s="2">
        <f t="shared" si="18"/>
        <v>0</v>
      </c>
      <c r="W26" s="2">
        <f t="shared" si="18"/>
        <v>0</v>
      </c>
      <c r="X26" s="2">
        <f t="shared" si="18"/>
        <v>0</v>
      </c>
      <c r="Y26" s="2">
        <f t="shared" si="18"/>
        <v>0</v>
      </c>
      <c r="Z26" s="2">
        <f t="shared" si="18"/>
        <v>0</v>
      </c>
      <c r="AA26" s="2">
        <f t="shared" si="18"/>
        <v>0</v>
      </c>
      <c r="AB26" s="2">
        <f t="shared" si="18"/>
        <v>0</v>
      </c>
    </row>
    <row r="27" spans="2:28" x14ac:dyDescent="0.3">
      <c r="G27" s="1" t="str">
        <f t="shared" si="17"/>
        <v>Собственный капитал</v>
      </c>
      <c r="H27" s="1" t="s">
        <v>24</v>
      </c>
      <c r="R27" s="13"/>
      <c r="U27" s="2">
        <f t="shared" ref="U27:AB27" si="19">IF(U$3=1,$R27,T169)</f>
        <v>0</v>
      </c>
      <c r="V27" s="2">
        <f t="shared" si="19"/>
        <v>0</v>
      </c>
      <c r="W27" s="2">
        <f t="shared" si="19"/>
        <v>0</v>
      </c>
      <c r="X27" s="2">
        <f t="shared" si="19"/>
        <v>0</v>
      </c>
      <c r="Y27" s="2">
        <f t="shared" si="19"/>
        <v>0</v>
      </c>
      <c r="Z27" s="2">
        <f t="shared" si="19"/>
        <v>0</v>
      </c>
      <c r="AA27" s="2">
        <f t="shared" si="19"/>
        <v>0</v>
      </c>
      <c r="AB27" s="2">
        <f t="shared" si="19"/>
        <v>0</v>
      </c>
    </row>
    <row r="28" spans="2:28" x14ac:dyDescent="0.3">
      <c r="G28" s="1" t="str">
        <f t="shared" si="17"/>
        <v>Собственный капитал</v>
      </c>
      <c r="H28" s="1" t="s">
        <v>25</v>
      </c>
      <c r="R28" s="13"/>
      <c r="U28" s="2">
        <f t="shared" ref="U28:AB28" si="20">IF(U$3=1,$R28,T170)</f>
        <v>0</v>
      </c>
      <c r="V28" s="2">
        <f t="shared" si="20"/>
        <v>0</v>
      </c>
      <c r="W28" s="2">
        <f t="shared" si="20"/>
        <v>0</v>
      </c>
      <c r="X28" s="2">
        <f t="shared" si="20"/>
        <v>0</v>
      </c>
      <c r="Y28" s="2">
        <f t="shared" si="20"/>
        <v>0</v>
      </c>
      <c r="Z28" s="2">
        <f t="shared" si="20"/>
        <v>0</v>
      </c>
      <c r="AA28" s="2">
        <f t="shared" si="20"/>
        <v>0</v>
      </c>
      <c r="AB28" s="2">
        <f t="shared" si="20"/>
        <v>0</v>
      </c>
    </row>
    <row r="29" spans="2:28" x14ac:dyDescent="0.3">
      <c r="G29" s="1" t="str">
        <f t="shared" si="17"/>
        <v>Собственный капитал</v>
      </c>
      <c r="H29" s="1" t="s">
        <v>26</v>
      </c>
      <c r="R29" s="13"/>
      <c r="U29" s="2">
        <f t="shared" ref="U29:AB29" si="21">IF(U$3=1,$R29,T171)</f>
        <v>0</v>
      </c>
      <c r="V29" s="2">
        <f t="shared" si="21"/>
        <v>0</v>
      </c>
      <c r="W29" s="2">
        <f t="shared" si="21"/>
        <v>0</v>
      </c>
      <c r="X29" s="2">
        <f t="shared" si="21"/>
        <v>0</v>
      </c>
      <c r="Y29" s="2">
        <f t="shared" si="21"/>
        <v>0</v>
      </c>
      <c r="Z29" s="2">
        <f t="shared" si="21"/>
        <v>0</v>
      </c>
      <c r="AA29" s="2">
        <f t="shared" si="21"/>
        <v>0</v>
      </c>
      <c r="AB29" s="2">
        <f t="shared" si="21"/>
        <v>0</v>
      </c>
    </row>
    <row r="30" spans="2:28" x14ac:dyDescent="0.3">
      <c r="G30" s="1" t="s">
        <v>27</v>
      </c>
      <c r="R30" s="13"/>
      <c r="U30" s="2">
        <f t="shared" ref="U30:AB30" si="22">IF(U$3=1,$R30,T172)</f>
        <v>0</v>
      </c>
      <c r="V30" s="2">
        <f t="shared" si="22"/>
        <v>0</v>
      </c>
      <c r="W30" s="2">
        <f t="shared" si="22"/>
        <v>0</v>
      </c>
      <c r="X30" s="2">
        <f t="shared" si="22"/>
        <v>0</v>
      </c>
      <c r="Y30" s="2">
        <f t="shared" si="22"/>
        <v>0</v>
      </c>
      <c r="Z30" s="2">
        <f t="shared" si="22"/>
        <v>0</v>
      </c>
      <c r="AA30" s="2">
        <f t="shared" si="22"/>
        <v>0</v>
      </c>
      <c r="AB30" s="2">
        <f t="shared" si="22"/>
        <v>0</v>
      </c>
    </row>
    <row r="31" spans="2:28" x14ac:dyDescent="0.3">
      <c r="G31" s="1" t="s">
        <v>28</v>
      </c>
      <c r="R31" s="13"/>
      <c r="U31" s="2">
        <f>IF(U$3=1,$R31,T173)</f>
        <v>0</v>
      </c>
      <c r="V31" s="2">
        <f>IF(V$3=1,$R31,U173)</f>
        <v>0</v>
      </c>
      <c r="W31" s="2">
        <f>IF(W$3=1,$R31,V173)</f>
        <v>0</v>
      </c>
      <c r="X31" s="2">
        <f>IF(X$3=1,$R31,W173)</f>
        <v>0</v>
      </c>
      <c r="Y31" s="2">
        <f>IF(Y$3=1,$R31,X173)</f>
        <v>0</v>
      </c>
      <c r="Z31" s="2">
        <f>IF(Z$3=1,$R31,Y173)</f>
        <v>0</v>
      </c>
      <c r="AA31" s="2">
        <f>IF(AA$3=1,$R31,Z173)</f>
        <v>0</v>
      </c>
      <c r="AB31" s="2">
        <f>IF(AB$3=1,$R31,AA173)</f>
        <v>0</v>
      </c>
    </row>
    <row r="32" spans="2:28" x14ac:dyDescent="0.3">
      <c r="G32" s="1" t="s">
        <v>29</v>
      </c>
      <c r="R32" s="13"/>
      <c r="U32" s="2">
        <f t="shared" ref="U32:AB32" si="23">IF(U$3=1,$R32,T174)</f>
        <v>0</v>
      </c>
      <c r="V32" s="2">
        <f t="shared" si="23"/>
        <v>0</v>
      </c>
      <c r="W32" s="2">
        <f t="shared" si="23"/>
        <v>0</v>
      </c>
      <c r="X32" s="2">
        <f t="shared" si="23"/>
        <v>0</v>
      </c>
      <c r="Y32" s="2">
        <f t="shared" si="23"/>
        <v>0</v>
      </c>
      <c r="Z32" s="2">
        <f t="shared" si="23"/>
        <v>0</v>
      </c>
      <c r="AA32" s="2">
        <f t="shared" si="23"/>
        <v>0</v>
      </c>
      <c r="AB32" s="2">
        <f t="shared" si="23"/>
        <v>0</v>
      </c>
    </row>
    <row r="33" spans="2:28" x14ac:dyDescent="0.3">
      <c r="G33" s="1" t="s">
        <v>30</v>
      </c>
      <c r="R33" s="13"/>
      <c r="U33" s="2">
        <f t="shared" ref="U33:AB33" si="24">IF(U$3=1,$R33,T175)</f>
        <v>0</v>
      </c>
      <c r="V33" s="2">
        <f t="shared" si="24"/>
        <v>0</v>
      </c>
      <c r="W33" s="2">
        <f t="shared" si="24"/>
        <v>0</v>
      </c>
      <c r="X33" s="2">
        <f t="shared" si="24"/>
        <v>0</v>
      </c>
      <c r="Y33" s="2">
        <f t="shared" si="24"/>
        <v>0</v>
      </c>
      <c r="Z33" s="2">
        <f t="shared" si="24"/>
        <v>0</v>
      </c>
      <c r="AA33" s="2">
        <f t="shared" si="24"/>
        <v>0</v>
      </c>
      <c r="AB33" s="2">
        <f t="shared" si="24"/>
        <v>0</v>
      </c>
    </row>
    <row r="34" spans="2:28" x14ac:dyDescent="0.3">
      <c r="G34" s="1" t="s">
        <v>31</v>
      </c>
      <c r="R34" s="13"/>
      <c r="U34" s="2">
        <f t="shared" ref="U34:AB34" si="25">IF(U$3=1,$R34,T176)</f>
        <v>0</v>
      </c>
      <c r="V34" s="2">
        <f t="shared" si="25"/>
        <v>0</v>
      </c>
      <c r="W34" s="2">
        <f t="shared" si="25"/>
        <v>0</v>
      </c>
      <c r="X34" s="2">
        <f t="shared" si="25"/>
        <v>0</v>
      </c>
      <c r="Y34" s="2">
        <f t="shared" si="25"/>
        <v>0</v>
      </c>
      <c r="Z34" s="2">
        <f t="shared" si="25"/>
        <v>0</v>
      </c>
      <c r="AA34" s="2">
        <f t="shared" si="25"/>
        <v>0</v>
      </c>
      <c r="AB34" s="2">
        <f t="shared" si="25"/>
        <v>0</v>
      </c>
    </row>
    <row r="35" spans="2:28" x14ac:dyDescent="0.3">
      <c r="G35" s="1" t="s">
        <v>32</v>
      </c>
      <c r="R35" s="13"/>
      <c r="U35" s="2">
        <f t="shared" ref="U35:AB35" si="26">IF(U$3=1,$R35,T177)</f>
        <v>0</v>
      </c>
      <c r="V35" s="2">
        <f t="shared" si="26"/>
        <v>0</v>
      </c>
      <c r="W35" s="2">
        <f t="shared" si="26"/>
        <v>0</v>
      </c>
      <c r="X35" s="2">
        <f t="shared" si="26"/>
        <v>0</v>
      </c>
      <c r="Y35" s="2">
        <f t="shared" si="26"/>
        <v>0</v>
      </c>
      <c r="Z35" s="2">
        <f t="shared" si="26"/>
        <v>0</v>
      </c>
      <c r="AA35" s="2">
        <f t="shared" si="26"/>
        <v>0</v>
      </c>
      <c r="AB35" s="2">
        <f t="shared" si="26"/>
        <v>0</v>
      </c>
    </row>
    <row r="36" spans="2:28" x14ac:dyDescent="0.3">
      <c r="G36" s="1" t="s">
        <v>33</v>
      </c>
      <c r="R36" s="13"/>
      <c r="U36" s="2">
        <f t="shared" ref="U36:AB36" si="27">IF(U$3=1,$R36,T178)</f>
        <v>0</v>
      </c>
      <c r="V36" s="2">
        <f t="shared" si="27"/>
        <v>0</v>
      </c>
      <c r="W36" s="2">
        <f t="shared" si="27"/>
        <v>0</v>
      </c>
      <c r="X36" s="2">
        <f t="shared" si="27"/>
        <v>0</v>
      </c>
      <c r="Y36" s="2">
        <f t="shared" si="27"/>
        <v>0</v>
      </c>
      <c r="Z36" s="2">
        <f t="shared" si="27"/>
        <v>0</v>
      </c>
      <c r="AA36" s="2">
        <f t="shared" si="27"/>
        <v>0</v>
      </c>
      <c r="AB36" s="2">
        <f t="shared" si="27"/>
        <v>0</v>
      </c>
    </row>
    <row r="37" spans="2:28" x14ac:dyDescent="0.3">
      <c r="G37" s="1" t="s">
        <v>34</v>
      </c>
      <c r="R37" s="13"/>
      <c r="U37" s="2">
        <f t="shared" ref="U37:AB37" si="28">IF(U$3=1,$R37,T179)</f>
        <v>0</v>
      </c>
      <c r="V37" s="2">
        <f t="shared" si="28"/>
        <v>0</v>
      </c>
      <c r="W37" s="2">
        <f t="shared" si="28"/>
        <v>0</v>
      </c>
      <c r="X37" s="2">
        <f t="shared" si="28"/>
        <v>0</v>
      </c>
      <c r="Y37" s="2">
        <f t="shared" si="28"/>
        <v>0</v>
      </c>
      <c r="Z37" s="2">
        <f t="shared" si="28"/>
        <v>0</v>
      </c>
      <c r="AA37" s="2">
        <f t="shared" si="28"/>
        <v>0</v>
      </c>
      <c r="AB37" s="2">
        <f t="shared" si="28"/>
        <v>0</v>
      </c>
    </row>
    <row r="38" spans="2:28" x14ac:dyDescent="0.3">
      <c r="G38" s="1" t="s">
        <v>35</v>
      </c>
      <c r="R38" s="13"/>
      <c r="U38" s="2">
        <f t="shared" ref="U38:AB38" si="29">IF(U$3=1,$R38,T180)</f>
        <v>0</v>
      </c>
      <c r="V38" s="2">
        <f t="shared" si="29"/>
        <v>0</v>
      </c>
      <c r="W38" s="2">
        <f t="shared" si="29"/>
        <v>0</v>
      </c>
      <c r="X38" s="2">
        <f t="shared" si="29"/>
        <v>0</v>
      </c>
      <c r="Y38" s="2">
        <f t="shared" si="29"/>
        <v>0</v>
      </c>
      <c r="Z38" s="2">
        <f t="shared" si="29"/>
        <v>0</v>
      </c>
      <c r="AA38" s="2">
        <f t="shared" si="29"/>
        <v>0</v>
      </c>
      <c r="AB38" s="2">
        <f t="shared" si="29"/>
        <v>0</v>
      </c>
    </row>
    <row r="39" spans="2:28" x14ac:dyDescent="0.3">
      <c r="G39" s="1" t="s">
        <v>36</v>
      </c>
      <c r="R39" s="13"/>
      <c r="U39" s="2">
        <f t="shared" ref="U39:AB39" si="30">IF(U$3=1,$R39,T181)</f>
        <v>0</v>
      </c>
      <c r="V39" s="2">
        <f t="shared" si="30"/>
        <v>0</v>
      </c>
      <c r="W39" s="2">
        <f t="shared" si="30"/>
        <v>0</v>
      </c>
      <c r="X39" s="2">
        <f t="shared" si="30"/>
        <v>0</v>
      </c>
      <c r="Y39" s="2">
        <f t="shared" si="30"/>
        <v>0</v>
      </c>
      <c r="Z39" s="2">
        <f t="shared" si="30"/>
        <v>0</v>
      </c>
      <c r="AA39" s="2">
        <f t="shared" si="30"/>
        <v>0</v>
      </c>
      <c r="AB39" s="2">
        <f t="shared" si="30"/>
        <v>0</v>
      </c>
    </row>
    <row r="40" spans="2:28" x14ac:dyDescent="0.3">
      <c r="G40" s="1" t="s">
        <v>38</v>
      </c>
      <c r="R40" s="13"/>
      <c r="U40" s="2">
        <f t="shared" ref="U40:AB40" si="31">IF(U$3=1,$R40,T182)</f>
        <v>0</v>
      </c>
      <c r="V40" s="2">
        <f t="shared" si="31"/>
        <v>0</v>
      </c>
      <c r="W40" s="2">
        <f t="shared" si="31"/>
        <v>0</v>
      </c>
      <c r="X40" s="2">
        <f t="shared" si="31"/>
        <v>0</v>
      </c>
      <c r="Y40" s="2">
        <f t="shared" si="31"/>
        <v>0</v>
      </c>
      <c r="Z40" s="2">
        <f t="shared" si="31"/>
        <v>0</v>
      </c>
      <c r="AA40" s="2">
        <f t="shared" si="31"/>
        <v>0</v>
      </c>
      <c r="AB40" s="2">
        <f t="shared" si="31"/>
        <v>0</v>
      </c>
    </row>
    <row r="41" spans="2:28" x14ac:dyDescent="0.3">
      <c r="G41" s="1" t="s">
        <v>37</v>
      </c>
      <c r="R41" s="13"/>
      <c r="U41" s="2">
        <f t="shared" ref="U41:AB41" si="32">IF(U$3=1,$R41,T183)</f>
        <v>0</v>
      </c>
      <c r="V41" s="2">
        <f t="shared" si="32"/>
        <v>0</v>
      </c>
      <c r="W41" s="2">
        <f t="shared" si="32"/>
        <v>0</v>
      </c>
      <c r="X41" s="2">
        <f t="shared" si="32"/>
        <v>0</v>
      </c>
      <c r="Y41" s="2">
        <f t="shared" si="32"/>
        <v>0</v>
      </c>
      <c r="Z41" s="2">
        <f t="shared" si="32"/>
        <v>0</v>
      </c>
      <c r="AA41" s="2">
        <f t="shared" si="32"/>
        <v>0</v>
      </c>
      <c r="AB41" s="2">
        <f t="shared" si="32"/>
        <v>0</v>
      </c>
    </row>
    <row r="42" spans="2:28" x14ac:dyDescent="0.3">
      <c r="G42" s="1" t="s">
        <v>39</v>
      </c>
      <c r="R42" s="13"/>
      <c r="U42" s="2">
        <f t="shared" ref="U42:AB42" si="33">IF(U$3=1,$R42,T184)</f>
        <v>0</v>
      </c>
      <c r="V42" s="2">
        <f t="shared" si="33"/>
        <v>0</v>
      </c>
      <c r="W42" s="2">
        <f t="shared" si="33"/>
        <v>0</v>
      </c>
      <c r="X42" s="2">
        <f t="shared" si="33"/>
        <v>0</v>
      </c>
      <c r="Y42" s="2">
        <f t="shared" si="33"/>
        <v>0</v>
      </c>
      <c r="Z42" s="2">
        <f t="shared" si="33"/>
        <v>0</v>
      </c>
      <c r="AA42" s="2">
        <f t="shared" si="33"/>
        <v>0</v>
      </c>
      <c r="AB42" s="2">
        <f t="shared" si="33"/>
        <v>0</v>
      </c>
    </row>
    <row r="43" spans="2:28" x14ac:dyDescent="0.3">
      <c r="G43" s="1" t="s">
        <v>40</v>
      </c>
      <c r="R43" s="13"/>
      <c r="U43" s="2">
        <f t="shared" ref="U43:AB43" si="34">IF(U$3=1,$R43,T185)</f>
        <v>0</v>
      </c>
      <c r="V43" s="2">
        <f t="shared" si="34"/>
        <v>0</v>
      </c>
      <c r="W43" s="2">
        <f t="shared" si="34"/>
        <v>0</v>
      </c>
      <c r="X43" s="2">
        <f t="shared" si="34"/>
        <v>0</v>
      </c>
      <c r="Y43" s="2">
        <f t="shared" si="34"/>
        <v>0</v>
      </c>
      <c r="Z43" s="2">
        <f t="shared" si="34"/>
        <v>0</v>
      </c>
      <c r="AA43" s="2">
        <f t="shared" si="34"/>
        <v>0</v>
      </c>
      <c r="AB43" s="2">
        <f t="shared" si="34"/>
        <v>0</v>
      </c>
    </row>
    <row r="44" spans="2:28" ht="4.95" customHeight="1" x14ac:dyDescent="0.3"/>
    <row r="46" spans="2:28" s="7" customFormat="1" x14ac:dyDescent="0.3">
      <c r="B46" s="24"/>
      <c r="E46" s="7" t="s">
        <v>46</v>
      </c>
      <c r="R46" s="3"/>
      <c r="U46" s="3"/>
      <c r="V46" s="3"/>
      <c r="W46" s="3"/>
      <c r="X46" s="3"/>
      <c r="Y46" s="3"/>
      <c r="Z46" s="3"/>
      <c r="AA46" s="3"/>
      <c r="AB46" s="3"/>
    </row>
    <row r="47" spans="2:28" x14ac:dyDescent="0.3">
      <c r="G47" s="1" t="s">
        <v>47</v>
      </c>
      <c r="R47" s="3">
        <f ca="1">SUM($T47:INDIRECT(ADDRESS(ROW(),SUMIFS($1:$1,$3:$3,MAX($3:$3)))))</f>
        <v>0</v>
      </c>
    </row>
    <row r="48" spans="2:28" x14ac:dyDescent="0.3">
      <c r="G48" s="1" t="s">
        <v>48</v>
      </c>
      <c r="R48" s="3">
        <f ca="1">SUM($T48:INDIRECT(ADDRESS(ROW(),SUMIFS($1:$1,$3:$3,MAX($3:$3)))))</f>
        <v>0</v>
      </c>
    </row>
    <row r="49" spans="2:28" x14ac:dyDescent="0.3">
      <c r="G49" s="1" t="s">
        <v>49</v>
      </c>
      <c r="R49" s="3">
        <f ca="1">SUM($T49:INDIRECT(ADDRESS(ROW(),SUMIFS($1:$1,$3:$3,MAX($3:$3)))))</f>
        <v>0</v>
      </c>
    </row>
    <row r="50" spans="2:28" x14ac:dyDescent="0.3">
      <c r="G50" s="1" t="s">
        <v>50</v>
      </c>
      <c r="R50" s="3">
        <f ca="1">SUM($T50:INDIRECT(ADDRESS(ROW(),SUMIFS($1:$1,$3:$3,MAX($3:$3)))))</f>
        <v>0</v>
      </c>
    </row>
    <row r="51" spans="2:28" x14ac:dyDescent="0.3">
      <c r="G51" s="1" t="s">
        <v>51</v>
      </c>
      <c r="R51" s="3">
        <f ca="1">SUM($T51:INDIRECT(ADDRESS(ROW(),SUMIFS($1:$1,$3:$3,MAX($3:$3)))))</f>
        <v>0</v>
      </c>
    </row>
    <row r="52" spans="2:28" x14ac:dyDescent="0.3">
      <c r="G52" s="1" t="s">
        <v>52</v>
      </c>
      <c r="R52" s="3">
        <f ca="1">SUM($T52:INDIRECT(ADDRESS(ROW(),SUMIFS($1:$1,$3:$3,MAX($3:$3)))))</f>
        <v>0</v>
      </c>
    </row>
    <row r="53" spans="2:28" x14ac:dyDescent="0.3">
      <c r="G53" s="1" t="s">
        <v>53</v>
      </c>
      <c r="R53" s="3">
        <f ca="1">SUM($T53:INDIRECT(ADDRESS(ROW(),SUMIFS($1:$1,$3:$3,MAX($3:$3)))))</f>
        <v>0</v>
      </c>
    </row>
    <row r="54" spans="2:28" x14ac:dyDescent="0.3">
      <c r="G54" s="1" t="s">
        <v>54</v>
      </c>
      <c r="R54" s="3">
        <f ca="1">SUM($T54:INDIRECT(ADDRESS(ROW(),SUMIFS($1:$1,$3:$3,MAX($3:$3)))))</f>
        <v>0</v>
      </c>
    </row>
    <row r="55" spans="2:28" x14ac:dyDescent="0.3">
      <c r="G55" s="1" t="s">
        <v>55</v>
      </c>
      <c r="R55" s="3">
        <f ca="1">SUM($T55:INDIRECT(ADDRESS(ROW(),SUMIFS($1:$1,$3:$3,MAX($3:$3)))))</f>
        <v>0</v>
      </c>
    </row>
    <row r="56" spans="2:28" x14ac:dyDescent="0.3">
      <c r="G56" s="1" t="s">
        <v>56</v>
      </c>
      <c r="R56" s="3">
        <f ca="1">SUM($T56:INDIRECT(ADDRESS(ROW(),SUMIFS($1:$1,$3:$3,MAX($3:$3)))))</f>
        <v>0</v>
      </c>
    </row>
    <row r="57" spans="2:28" x14ac:dyDescent="0.3">
      <c r="G57" s="1" t="s">
        <v>57</v>
      </c>
      <c r="R57" s="3">
        <f ca="1">SUM($T57:INDIRECT(ADDRESS(ROW(),SUMIFS($1:$1,$3:$3,MAX($3:$3)))))</f>
        <v>0</v>
      </c>
    </row>
    <row r="58" spans="2:28" x14ac:dyDescent="0.3">
      <c r="G58" s="1" t="s">
        <v>58</v>
      </c>
      <c r="R58" s="3">
        <f ca="1">SUM($T58:INDIRECT(ADDRESS(ROW(),SUMIFS($1:$1,$3:$3,MAX($3:$3)))))</f>
        <v>0</v>
      </c>
    </row>
    <row r="59" spans="2:28" x14ac:dyDescent="0.3">
      <c r="G59" s="1" t="s">
        <v>59</v>
      </c>
      <c r="R59" s="3">
        <f ca="1">SUM($T59:INDIRECT(ADDRESS(ROW(),SUMIFS($1:$1,$3:$3,MAX($3:$3)))))</f>
        <v>0</v>
      </c>
    </row>
    <row r="60" spans="2:28" x14ac:dyDescent="0.3">
      <c r="G60" s="1" t="s">
        <v>61</v>
      </c>
      <c r="R60" s="3">
        <f ca="1">SUM($T60:INDIRECT(ADDRESS(ROW(),SUMIFS($1:$1,$3:$3,MAX($3:$3)))))</f>
        <v>0</v>
      </c>
    </row>
    <row r="61" spans="2:28" x14ac:dyDescent="0.3">
      <c r="G61" s="1" t="s">
        <v>60</v>
      </c>
      <c r="R61" s="3">
        <f ca="1">SUM($T61:INDIRECT(ADDRESS(ROW(),SUMIFS($1:$1,$3:$3,MAX($3:$3)))))</f>
        <v>0</v>
      </c>
    </row>
    <row r="62" spans="2:28" ht="4.95" customHeight="1" x14ac:dyDescent="0.3"/>
    <row r="64" spans="2:28" s="7" customFormat="1" x14ac:dyDescent="0.3">
      <c r="B64" s="24"/>
      <c r="E64" s="7" t="s">
        <v>62</v>
      </c>
      <c r="R64" s="3"/>
      <c r="U64" s="3"/>
      <c r="V64" s="3"/>
      <c r="W64" s="3"/>
      <c r="X64" s="3"/>
      <c r="Y64" s="3"/>
      <c r="Z64" s="3"/>
      <c r="AA64" s="3"/>
      <c r="AB64" s="3"/>
    </row>
    <row r="65" spans="2:28" ht="4.95" customHeight="1" x14ac:dyDescent="0.3"/>
    <row r="66" spans="2:28" x14ac:dyDescent="0.3">
      <c r="B66" s="10" t="str">
        <f>Lists!$F$8</f>
        <v>CF(+)</v>
      </c>
      <c r="G66" s="1" t="s">
        <v>63</v>
      </c>
      <c r="R66" s="3">
        <f ca="1">SUM($T66:INDIRECT(ADDRESS(ROW(),SUMIFS($1:$1,$3:$3,MAX($3:$3)))))</f>
        <v>0</v>
      </c>
    </row>
    <row r="67" spans="2:28" x14ac:dyDescent="0.3">
      <c r="B67" s="10" t="str">
        <f>Lists!$F$9</f>
        <v>CF(-)</v>
      </c>
      <c r="G67" s="1" t="s">
        <v>64</v>
      </c>
      <c r="R67" s="3">
        <f ca="1">SUM($T67:INDIRECT(ADDRESS(ROW(),SUMIFS($1:$1,$3:$3,MAX($3:$3)))))</f>
        <v>0</v>
      </c>
    </row>
    <row r="68" spans="2:28" s="7" customFormat="1" x14ac:dyDescent="0.3">
      <c r="B68" s="24" t="str">
        <f>Lists!$F$10</f>
        <v>CF</v>
      </c>
      <c r="G68" s="7" t="s">
        <v>65</v>
      </c>
      <c r="R68" s="3">
        <f ca="1">SUM($T68:INDIRECT(ADDRESS(ROW(),SUMIFS($1:$1,$3:$3,MAX($3:$3)))))</f>
        <v>0</v>
      </c>
      <c r="U68" s="3">
        <f>SUMIFS(U$65:U67,$B$65:$B67,Lists!$F$8)-SUMIFS(U$65:U67,$B$65:$B67,Lists!$F$9)</f>
        <v>0</v>
      </c>
      <c r="V68" s="3">
        <f>SUMIFS(V$65:V67,$B$65:$B67,Lists!$F$8)-SUMIFS(V$65:V67,$B$65:$B67,Lists!$F$9)</f>
        <v>0</v>
      </c>
      <c r="W68" s="3">
        <f>SUMIFS(W$65:W67,$B$65:$B67,Lists!$F$8)-SUMIFS(W$65:W67,$B$65:$B67,Lists!$F$9)</f>
        <v>0</v>
      </c>
      <c r="X68" s="3">
        <f>SUMIFS(X$65:X67,$B$65:$B67,Lists!$F$8)-SUMIFS(X$65:X67,$B$65:$B67,Lists!$F$9)</f>
        <v>0</v>
      </c>
      <c r="Y68" s="3">
        <f>SUMIFS(Y$65:Y67,$B$65:$B67,Lists!$F$8)-SUMIFS(Y$65:Y67,$B$65:$B67,Lists!$F$9)</f>
        <v>0</v>
      </c>
      <c r="Z68" s="3">
        <f>SUMIFS(Z$65:Z67,$B$65:$B67,Lists!$F$8)-SUMIFS(Z$65:Z67,$B$65:$B67,Lists!$F$9)</f>
        <v>0</v>
      </c>
      <c r="AA68" s="3">
        <f>SUMIFS(AA$65:AA67,$B$65:$B67,Lists!$F$8)-SUMIFS(AA$65:AA67,$B$65:$B67,Lists!$F$9)</f>
        <v>0</v>
      </c>
      <c r="AB68" s="3">
        <f>SUMIFS(AB$65:AB67,$B$65:$B67,Lists!$F$8)-SUMIFS(AB$65:AB67,$B$65:$B67,Lists!$F$9)</f>
        <v>0</v>
      </c>
    </row>
    <row r="69" spans="2:28" x14ac:dyDescent="0.3">
      <c r="B69" s="10" t="str">
        <f>Lists!$F$9</f>
        <v>CF(-)</v>
      </c>
      <c r="G69" s="1" t="s">
        <v>66</v>
      </c>
      <c r="R69" s="3">
        <f ca="1">SUM($T69:INDIRECT(ADDRESS(ROW(),SUMIFS($1:$1,$3:$3,MAX($3:$3)))))</f>
        <v>0</v>
      </c>
    </row>
    <row r="70" spans="2:28" s="7" customFormat="1" x14ac:dyDescent="0.3">
      <c r="B70" s="24"/>
      <c r="G70" s="7" t="s">
        <v>67</v>
      </c>
      <c r="R70" s="3">
        <f ca="1">SUM($T70:INDIRECT(ADDRESS(ROW(),SUMIFS($1:$1,$3:$3,MAX($3:$3)))))</f>
        <v>0</v>
      </c>
      <c r="U70" s="3">
        <f>SUMIFS(U$65:U69,$B$65:$B69,Lists!$F$8)-SUMIFS(U$65:U69,$B$65:$B69,Lists!$F$9)</f>
        <v>0</v>
      </c>
      <c r="V70" s="3">
        <f>SUMIFS(V$65:V69,$B$65:$B69,Lists!$F$8)-SUMIFS(V$65:V69,$B$65:$B69,Lists!$F$9)</f>
        <v>0</v>
      </c>
      <c r="W70" s="3">
        <f>SUMIFS(W$65:W69,$B$65:$B69,Lists!$F$8)-SUMIFS(W$65:W69,$B$65:$B69,Lists!$F$9)</f>
        <v>0</v>
      </c>
      <c r="X70" s="3">
        <f>SUMIFS(X$65:X69,$B$65:$B69,Lists!$F$8)-SUMIFS(X$65:X69,$B$65:$B69,Lists!$F$9)</f>
        <v>0</v>
      </c>
      <c r="Y70" s="3">
        <f>SUMIFS(Y$65:Y69,$B$65:$B69,Lists!$F$8)-SUMIFS(Y$65:Y69,$B$65:$B69,Lists!$F$9)</f>
        <v>0</v>
      </c>
      <c r="Z70" s="3">
        <f>SUMIFS(Z$65:Z69,$B$65:$B69,Lists!$F$8)-SUMIFS(Z$65:Z69,$B$65:$B69,Lists!$F$9)</f>
        <v>0</v>
      </c>
      <c r="AA70" s="3">
        <f>SUMIFS(AA$65:AA69,$B$65:$B69,Lists!$F$8)-SUMIFS(AA$65:AA69,$B$65:$B69,Lists!$F$9)</f>
        <v>0</v>
      </c>
      <c r="AB70" s="3">
        <f>SUMIFS(AB$65:AB69,$B$65:$B69,Lists!$F$8)-SUMIFS(AB$65:AB69,$B$65:$B69,Lists!$F$9)</f>
        <v>0</v>
      </c>
    </row>
    <row r="71" spans="2:28" x14ac:dyDescent="0.3">
      <c r="B71" s="10" t="str">
        <f>Lists!$F$9</f>
        <v>CF(-)</v>
      </c>
      <c r="G71" s="1" t="s">
        <v>68</v>
      </c>
      <c r="R71" s="3">
        <f ca="1">SUM($T71:INDIRECT(ADDRESS(ROW(),SUMIFS($1:$1,$3:$3,MAX($3:$3)))))</f>
        <v>0</v>
      </c>
    </row>
    <row r="72" spans="2:28" x14ac:dyDescent="0.3">
      <c r="B72" s="10" t="str">
        <f>Lists!$F$9</f>
        <v>CF(-)</v>
      </c>
      <c r="G72" s="1" t="s">
        <v>69</v>
      </c>
      <c r="R72" s="3">
        <f ca="1">SUM($T72:INDIRECT(ADDRESS(ROW(),SUMIFS($1:$1,$3:$3,MAX($3:$3)))))</f>
        <v>0</v>
      </c>
    </row>
    <row r="73" spans="2:28" x14ac:dyDescent="0.3">
      <c r="B73" s="10" t="str">
        <f>Lists!$F$9</f>
        <v>CF(-)</v>
      </c>
      <c r="G73" s="1" t="s">
        <v>70</v>
      </c>
      <c r="R73" s="3">
        <f ca="1">SUM($T73:INDIRECT(ADDRESS(ROW(),SUMIFS($1:$1,$3:$3,MAX($3:$3)))))</f>
        <v>0</v>
      </c>
    </row>
    <row r="74" spans="2:28" x14ac:dyDescent="0.3">
      <c r="B74" s="10" t="str">
        <f>Lists!$F$9</f>
        <v>CF(-)</v>
      </c>
      <c r="G74" s="1" t="s">
        <v>71</v>
      </c>
      <c r="R74" s="3">
        <f ca="1">SUM($T74:INDIRECT(ADDRESS(ROW(),SUMIFS($1:$1,$3:$3,MAX($3:$3)))))</f>
        <v>0</v>
      </c>
    </row>
    <row r="75" spans="2:28" s="7" customFormat="1" x14ac:dyDescent="0.3">
      <c r="B75" s="24" t="str">
        <f>Lists!$F$10</f>
        <v>CF</v>
      </c>
      <c r="G75" s="7" t="s">
        <v>72</v>
      </c>
      <c r="R75" s="3">
        <f ca="1">SUM($T75:INDIRECT(ADDRESS(ROW(),SUMIFS($1:$1,$3:$3,MAX($3:$3)))))</f>
        <v>0</v>
      </c>
      <c r="U75" s="3">
        <f>SUMIFS(U$65:U74,$B$65:$B74,Lists!$F$8)-SUMIFS(U$65:U74,$B$65:$B74,Lists!$F$9)</f>
        <v>0</v>
      </c>
      <c r="V75" s="3">
        <f>SUMIFS(V$65:V74,$B$65:$B74,Lists!$F$8)-SUMIFS(V$65:V74,$B$65:$B74,Lists!$F$9)</f>
        <v>0</v>
      </c>
      <c r="W75" s="3">
        <f>SUMIFS(W$65:W74,$B$65:$B74,Lists!$F$8)-SUMIFS(W$65:W74,$B$65:$B74,Lists!$F$9)</f>
        <v>0</v>
      </c>
      <c r="X75" s="3">
        <f>SUMIFS(X$65:X74,$B$65:$B74,Lists!$F$8)-SUMIFS(X$65:X74,$B$65:$B74,Lists!$F$9)</f>
        <v>0</v>
      </c>
      <c r="Y75" s="3">
        <f>SUMIFS(Y$65:Y74,$B$65:$B74,Lists!$F$8)-SUMIFS(Y$65:Y74,$B$65:$B74,Lists!$F$9)</f>
        <v>0</v>
      </c>
      <c r="Z75" s="3">
        <f>SUMIFS(Z$65:Z74,$B$65:$B74,Lists!$F$8)-SUMIFS(Z$65:Z74,$B$65:$B74,Lists!$F$9)</f>
        <v>0</v>
      </c>
      <c r="AA75" s="3">
        <f>SUMIFS(AA$65:AA74,$B$65:$B74,Lists!$F$8)-SUMIFS(AA$65:AA74,$B$65:$B74,Lists!$F$9)</f>
        <v>0</v>
      </c>
      <c r="AB75" s="3">
        <f>SUMIFS(AB$65:AB74,$B$65:$B74,Lists!$F$8)-SUMIFS(AB$65:AB74,$B$65:$B74,Lists!$F$9)</f>
        <v>0</v>
      </c>
    </row>
    <row r="76" spans="2:28" ht="4.95" customHeight="1" x14ac:dyDescent="0.3"/>
    <row r="77" spans="2:28" x14ac:dyDescent="0.3">
      <c r="B77" s="10" t="str">
        <f>Lists!$F$9</f>
        <v>CF(-)</v>
      </c>
      <c r="G77" s="1" t="s">
        <v>73</v>
      </c>
      <c r="R77" s="3">
        <f ca="1">SUM($T77:INDIRECT(ADDRESS(ROW(),SUMIFS($1:$1,$3:$3,MAX($3:$3)))))</f>
        <v>0</v>
      </c>
    </row>
    <row r="78" spans="2:28" x14ac:dyDescent="0.3">
      <c r="B78" s="10" t="str">
        <f>Lists!$F$9</f>
        <v>CF(-)</v>
      </c>
      <c r="G78" s="1" t="s">
        <v>74</v>
      </c>
      <c r="R78" s="3">
        <f ca="1">SUM($T78:INDIRECT(ADDRESS(ROW(),SUMIFS($1:$1,$3:$3,MAX($3:$3)))))</f>
        <v>0</v>
      </c>
    </row>
    <row r="79" spans="2:28" x14ac:dyDescent="0.3">
      <c r="B79" s="10" t="str">
        <f>Lists!$F$8</f>
        <v>CF(+)</v>
      </c>
      <c r="G79" s="1" t="s">
        <v>75</v>
      </c>
      <c r="R79" s="3">
        <f ca="1">SUM($T79:INDIRECT(ADDRESS(ROW(),SUMIFS($1:$1,$3:$3,MAX($3:$3)))))</f>
        <v>0</v>
      </c>
    </row>
    <row r="80" spans="2:28" x14ac:dyDescent="0.3">
      <c r="B80" s="10" t="str">
        <f>Lists!$F$9</f>
        <v>CF(-)</v>
      </c>
      <c r="G80" s="1" t="s">
        <v>76</v>
      </c>
      <c r="R80" s="3">
        <f ca="1">SUM($T80:INDIRECT(ADDRESS(ROW(),SUMIFS($1:$1,$3:$3,MAX($3:$3)))))</f>
        <v>0</v>
      </c>
    </row>
    <row r="81" spans="2:28" x14ac:dyDescent="0.3">
      <c r="B81" s="10" t="str">
        <f>Lists!$F$8</f>
        <v>CF(+)</v>
      </c>
      <c r="G81" s="1" t="s">
        <v>77</v>
      </c>
      <c r="R81" s="3">
        <f ca="1">SUM($T81:INDIRECT(ADDRESS(ROW(),SUMIFS($1:$1,$3:$3,MAX($3:$3)))))</f>
        <v>0</v>
      </c>
    </row>
    <row r="82" spans="2:28" s="19" customFormat="1" x14ac:dyDescent="0.3">
      <c r="B82" s="24" t="str">
        <f>Lists!$F$10</f>
        <v>CF</v>
      </c>
      <c r="G82" s="19" t="s">
        <v>78</v>
      </c>
      <c r="R82" s="20">
        <f ca="1">SUM($T82:INDIRECT(ADDRESS(ROW(),SUMIFS($1:$1,$3:$3,MAX($3:$3)))))</f>
        <v>0</v>
      </c>
      <c r="U82" s="20">
        <f>SUMIFS(U$76:U81,$B$76:$B81,Lists!$F$8)-SUMIFS(U$76:U81,$B$76:$B81,Lists!$F$9)</f>
        <v>0</v>
      </c>
      <c r="V82" s="20">
        <f>SUMIFS(V$76:V81,$B$76:$B81,Lists!$F$8)-SUMIFS(V$76:V81,$B$76:$B81,Lists!$F$9)</f>
        <v>0</v>
      </c>
      <c r="W82" s="20">
        <f>SUMIFS(W$76:W81,$B$76:$B81,Lists!$F$8)-SUMIFS(W$76:W81,$B$76:$B81,Lists!$F$9)</f>
        <v>0</v>
      </c>
      <c r="X82" s="20">
        <f>SUMIFS(X$76:X81,$B$76:$B81,Lists!$F$8)-SUMIFS(X$76:X81,$B$76:$B81,Lists!$F$9)</f>
        <v>0</v>
      </c>
      <c r="Y82" s="20">
        <f>SUMIFS(Y$76:Y81,$B$76:$B81,Lists!$F$8)-SUMIFS(Y$76:Y81,$B$76:$B81,Lists!$F$9)</f>
        <v>0</v>
      </c>
      <c r="Z82" s="20">
        <f>SUMIFS(Z$76:Z81,$B$76:$B81,Lists!$F$8)-SUMIFS(Z$76:Z81,$B$76:$B81,Lists!$F$9)</f>
        <v>0</v>
      </c>
      <c r="AA82" s="20">
        <f>SUMIFS(AA$76:AA81,$B$76:$B81,Lists!$F$8)-SUMIFS(AA$76:AA81,$B$76:$B81,Lists!$F$9)</f>
        <v>0</v>
      </c>
      <c r="AB82" s="20">
        <f>SUMIFS(AB$76:AB81,$B$76:$B81,Lists!$F$8)-SUMIFS(AB$76:AB81,$B$76:$B81,Lists!$F$9)</f>
        <v>0</v>
      </c>
    </row>
    <row r="83" spans="2:28" ht="4.95" customHeight="1" x14ac:dyDescent="0.3"/>
    <row r="84" spans="2:28" x14ac:dyDescent="0.3">
      <c r="B84" s="10" t="str">
        <f>Lists!$F$8</f>
        <v>CF(+)</v>
      </c>
      <c r="G84" s="1" t="s">
        <v>79</v>
      </c>
      <c r="R84" s="3">
        <f ca="1">SUM($T84:INDIRECT(ADDRESS(ROW(),SUMIFS($1:$1,$3:$3,MAX($3:$3)))))</f>
        <v>0</v>
      </c>
    </row>
    <row r="85" spans="2:28" x14ac:dyDescent="0.3">
      <c r="G85" s="1" t="str">
        <f>$G$84</f>
        <v>Поступления по финансовой деятельности</v>
      </c>
      <c r="H85" s="1" t="s">
        <v>80</v>
      </c>
      <c r="R85" s="3">
        <f ca="1">SUM($T85:INDIRECT(ADDRESS(ROW(),SUMIFS($1:$1,$3:$3,MAX($3:$3)))))</f>
        <v>0</v>
      </c>
    </row>
    <row r="86" spans="2:28" x14ac:dyDescent="0.3">
      <c r="G86" s="1" t="str">
        <f t="shared" ref="G86:G91" si="35">$G$84</f>
        <v>Поступления по финансовой деятельности</v>
      </c>
      <c r="H86" s="1" t="s">
        <v>81</v>
      </c>
      <c r="R86" s="3">
        <f ca="1">SUM($T86:INDIRECT(ADDRESS(ROW(),SUMIFS($1:$1,$3:$3,MAX($3:$3)))))</f>
        <v>0</v>
      </c>
    </row>
    <row r="87" spans="2:28" x14ac:dyDescent="0.3">
      <c r="G87" s="1" t="str">
        <f t="shared" si="35"/>
        <v>Поступления по финансовой деятельности</v>
      </c>
      <c r="H87" s="1" t="s">
        <v>82</v>
      </c>
      <c r="R87" s="3">
        <f ca="1">SUM($T87:INDIRECT(ADDRESS(ROW(),SUMIFS($1:$1,$3:$3,MAX($3:$3)))))</f>
        <v>0</v>
      </c>
    </row>
    <row r="88" spans="2:28" x14ac:dyDescent="0.3">
      <c r="G88" s="1" t="str">
        <f t="shared" si="35"/>
        <v>Поступления по финансовой деятельности</v>
      </c>
      <c r="H88" s="1" t="s">
        <v>83</v>
      </c>
      <c r="R88" s="3">
        <f ca="1">SUM($T88:INDIRECT(ADDRESS(ROW(),SUMIFS($1:$1,$3:$3,MAX($3:$3)))))</f>
        <v>0</v>
      </c>
    </row>
    <row r="89" spans="2:28" x14ac:dyDescent="0.3">
      <c r="G89" s="1" t="str">
        <f t="shared" si="35"/>
        <v>Поступления по финансовой деятельности</v>
      </c>
      <c r="H89" s="1" t="s">
        <v>84</v>
      </c>
      <c r="R89" s="3">
        <f ca="1">SUM($T89:INDIRECT(ADDRESS(ROW(),SUMIFS($1:$1,$3:$3,MAX($3:$3)))))</f>
        <v>0</v>
      </c>
    </row>
    <row r="90" spans="2:28" x14ac:dyDescent="0.3">
      <c r="G90" s="1" t="str">
        <f t="shared" si="35"/>
        <v>Поступления по финансовой деятельности</v>
      </c>
      <c r="H90" s="1" t="s">
        <v>86</v>
      </c>
      <c r="R90" s="3">
        <f ca="1">SUM($T90:INDIRECT(ADDRESS(ROW(),SUMIFS($1:$1,$3:$3,MAX($3:$3)))))</f>
        <v>0</v>
      </c>
    </row>
    <row r="91" spans="2:28" x14ac:dyDescent="0.3">
      <c r="G91" s="1" t="str">
        <f t="shared" si="35"/>
        <v>Поступления по финансовой деятельности</v>
      </c>
      <c r="H91" s="1" t="s">
        <v>85</v>
      </c>
      <c r="R91" s="3">
        <f ca="1">SUM($T91:INDIRECT(ADDRESS(ROW(),SUMIFS($1:$1,$3:$3,MAX($3:$3)))))</f>
        <v>0</v>
      </c>
    </row>
    <row r="92" spans="2:28" x14ac:dyDescent="0.3">
      <c r="B92" s="10" t="str">
        <f>Lists!$F$9</f>
        <v>CF(-)</v>
      </c>
      <c r="G92" s="1" t="s">
        <v>87</v>
      </c>
      <c r="R92" s="3">
        <f ca="1">SUM($T92:INDIRECT(ADDRESS(ROW(),SUMIFS($1:$1,$3:$3,MAX($3:$3)))))</f>
        <v>0</v>
      </c>
    </row>
    <row r="93" spans="2:28" x14ac:dyDescent="0.3">
      <c r="G93" s="1" t="str">
        <f>$G$92</f>
        <v>Списания по финансовой деятельности</v>
      </c>
      <c r="H93" s="1" t="s">
        <v>88</v>
      </c>
      <c r="R93" s="3">
        <f ca="1">SUM($T93:INDIRECT(ADDRESS(ROW(),SUMIFS($1:$1,$3:$3,MAX($3:$3)))))</f>
        <v>0</v>
      </c>
    </row>
    <row r="94" spans="2:28" x14ac:dyDescent="0.3">
      <c r="G94" s="1" t="str">
        <f t="shared" ref="G94:G98" si="36">$G$92</f>
        <v>Списания по финансовой деятельности</v>
      </c>
      <c r="H94" s="1" t="s">
        <v>89</v>
      </c>
      <c r="R94" s="3">
        <f ca="1">SUM($T94:INDIRECT(ADDRESS(ROW(),SUMIFS($1:$1,$3:$3,MAX($3:$3)))))</f>
        <v>0</v>
      </c>
    </row>
    <row r="95" spans="2:28" x14ac:dyDescent="0.3">
      <c r="G95" s="1" t="str">
        <f t="shared" si="36"/>
        <v>Списания по финансовой деятельности</v>
      </c>
      <c r="H95" s="1" t="s">
        <v>90</v>
      </c>
      <c r="R95" s="3">
        <f ca="1">SUM($T95:INDIRECT(ADDRESS(ROW(),SUMIFS($1:$1,$3:$3,MAX($3:$3)))))</f>
        <v>0</v>
      </c>
    </row>
    <row r="96" spans="2:28" x14ac:dyDescent="0.3">
      <c r="G96" s="1" t="str">
        <f t="shared" si="36"/>
        <v>Списания по финансовой деятельности</v>
      </c>
      <c r="H96" s="1" t="s">
        <v>91</v>
      </c>
      <c r="R96" s="3">
        <f ca="1">SUM($T96:INDIRECT(ADDRESS(ROW(),SUMIFS($1:$1,$3:$3,MAX($3:$3)))))</f>
        <v>0</v>
      </c>
    </row>
    <row r="97" spans="2:28" x14ac:dyDescent="0.3">
      <c r="G97" s="1" t="str">
        <f t="shared" si="36"/>
        <v>Списания по финансовой деятельности</v>
      </c>
      <c r="H97" s="1" t="s">
        <v>92</v>
      </c>
      <c r="R97" s="3">
        <f ca="1">SUM($T97:INDIRECT(ADDRESS(ROW(),SUMIFS($1:$1,$3:$3,MAX($3:$3)))))</f>
        <v>0</v>
      </c>
    </row>
    <row r="98" spans="2:28" x14ac:dyDescent="0.3">
      <c r="G98" s="1" t="str">
        <f t="shared" si="36"/>
        <v>Списания по финансовой деятельности</v>
      </c>
      <c r="H98" s="1" t="s">
        <v>93</v>
      </c>
      <c r="R98" s="3">
        <f ca="1">SUM($T98:INDIRECT(ADDRESS(ROW(),SUMIFS($1:$1,$3:$3,MAX($3:$3)))))</f>
        <v>0</v>
      </c>
    </row>
    <row r="99" spans="2:28" s="19" customFormat="1" x14ac:dyDescent="0.3">
      <c r="B99" s="24" t="str">
        <f>Lists!$F$10</f>
        <v>CF</v>
      </c>
      <c r="G99" s="19" t="s">
        <v>94</v>
      </c>
      <c r="R99" s="20">
        <f ca="1">SUM($T99:INDIRECT(ADDRESS(ROW(),SUMIFS($1:$1,$3:$3,MAX($3:$3)))))</f>
        <v>0</v>
      </c>
      <c r="U99" s="20">
        <f>SUMIFS(U$83:U98,$B$83:$B98,Lists!$F$8)-SUMIFS(U$83:U98,$B$83:$B98,Lists!$F$9)</f>
        <v>0</v>
      </c>
      <c r="V99" s="20">
        <f>SUMIFS(V$83:V98,$B$83:$B98,Lists!$F$8)-SUMIFS(V$83:V98,$B$83:$B98,Lists!$F$9)</f>
        <v>0</v>
      </c>
      <c r="W99" s="20">
        <f>SUMIFS(W$83:W98,$B$83:$B98,Lists!$F$8)-SUMIFS(W$83:W98,$B$83:$B98,Lists!$F$9)</f>
        <v>0</v>
      </c>
      <c r="X99" s="20">
        <f>SUMIFS(X$83:X98,$B$83:$B98,Lists!$F$8)-SUMIFS(X$83:X98,$B$83:$B98,Lists!$F$9)</f>
        <v>0</v>
      </c>
      <c r="Y99" s="20">
        <f>SUMIFS(Y$83:Y98,$B$83:$B98,Lists!$F$8)-SUMIFS(Y$83:Y98,$B$83:$B98,Lists!$F$9)</f>
        <v>0</v>
      </c>
      <c r="Z99" s="20">
        <f>SUMIFS(Z$83:Z98,$B$83:$B98,Lists!$F$8)-SUMIFS(Z$83:Z98,$B$83:$B98,Lists!$F$9)</f>
        <v>0</v>
      </c>
      <c r="AA99" s="20">
        <f>SUMIFS(AA$83:AA98,$B$83:$B98,Lists!$F$8)-SUMIFS(AA$83:AA98,$B$83:$B98,Lists!$F$9)</f>
        <v>0</v>
      </c>
      <c r="AB99" s="20">
        <f>SUMIFS(AB$83:AB98,$B$83:$B98,Lists!$F$8)-SUMIFS(AB$83:AB98,$B$83:$B98,Lists!$F$9)</f>
        <v>0</v>
      </c>
    </row>
    <row r="100" spans="2:28" x14ac:dyDescent="0.3">
      <c r="B100" s="10" t="str">
        <f>Lists!$F$8</f>
        <v>CF(+)</v>
      </c>
      <c r="H100" s="1" t="s">
        <v>95</v>
      </c>
      <c r="R100" s="3">
        <f ca="1">SUM($T100:INDIRECT(ADDRESS(ROW(),SUMIFS($1:$1,$3:$3,MAX($3:$3)))))</f>
        <v>0</v>
      </c>
    </row>
    <row r="101" spans="2:28" x14ac:dyDescent="0.3">
      <c r="B101" s="10" t="str">
        <f>Lists!$F$9</f>
        <v>CF(-)</v>
      </c>
      <c r="H101" s="1" t="s">
        <v>96</v>
      </c>
      <c r="R101" s="3">
        <f ca="1">SUM($T101:INDIRECT(ADDRESS(ROW(),SUMIFS($1:$1,$3:$3,MAX($3:$3)))))</f>
        <v>0</v>
      </c>
    </row>
    <row r="102" spans="2:28" x14ac:dyDescent="0.3">
      <c r="H102" s="1" t="str">
        <f>$H$101</f>
        <v>Оплата процентов</v>
      </c>
      <c r="I102" s="1" t="s">
        <v>97</v>
      </c>
      <c r="R102" s="3">
        <f ca="1">SUM($T102:INDIRECT(ADDRESS(ROW(),SUMIFS($1:$1,$3:$3,MAX($3:$3)))))</f>
        <v>0</v>
      </c>
    </row>
    <row r="103" spans="2:28" x14ac:dyDescent="0.3">
      <c r="H103" s="1" t="str">
        <f t="shared" ref="H103:H104" si="37">$H$101</f>
        <v>Оплата процентов</v>
      </c>
      <c r="I103" s="1" t="s">
        <v>98</v>
      </c>
      <c r="R103" s="3">
        <f ca="1">SUM($T103:INDIRECT(ADDRESS(ROW(),SUMIFS($1:$1,$3:$3,MAX($3:$3)))))</f>
        <v>0</v>
      </c>
    </row>
    <row r="104" spans="2:28" x14ac:dyDescent="0.3">
      <c r="H104" s="1" t="str">
        <f t="shared" si="37"/>
        <v>Оплата процентов</v>
      </c>
      <c r="I104" s="1" t="s">
        <v>99</v>
      </c>
      <c r="R104" s="3">
        <f ca="1">SUM($T104:INDIRECT(ADDRESS(ROW(),SUMIFS($1:$1,$3:$3,MAX($3:$3)))))</f>
        <v>0</v>
      </c>
    </row>
    <row r="105" spans="2:28" x14ac:dyDescent="0.3">
      <c r="B105" s="10" t="str">
        <f>Lists!$F$9</f>
        <v>CF(-)</v>
      </c>
      <c r="H105" s="1" t="s">
        <v>100</v>
      </c>
      <c r="R105" s="3">
        <f ca="1">SUM($T105:INDIRECT(ADDRESS(ROW(),SUMIFS($1:$1,$3:$3,MAX($3:$3)))))</f>
        <v>0</v>
      </c>
    </row>
    <row r="106" spans="2:28" s="7" customFormat="1" x14ac:dyDescent="0.3">
      <c r="B106" s="24" t="str">
        <f>Lists!$F$10</f>
        <v>CF</v>
      </c>
      <c r="G106" s="7" t="s">
        <v>101</v>
      </c>
      <c r="R106" s="3">
        <f ca="1">SUM($T106:INDIRECT(ADDRESS(ROW(),SUMIFS($1:$1,$3:$3,MAX($3:$3)))))</f>
        <v>0</v>
      </c>
      <c r="U106" s="3">
        <f>SUMIFS(U$65:U105,$B$65:$B105,Lists!$F$8)-SUMIFS(U$65:U105,$B$65:$B105,Lists!$F$9)-U99</f>
        <v>0</v>
      </c>
      <c r="V106" s="3">
        <f>SUMIFS(V$65:V105,$B$65:$B105,Lists!$F$8)-SUMIFS(V$65:V105,$B$65:$B105,Lists!$F$9)-V99</f>
        <v>0</v>
      </c>
      <c r="W106" s="3">
        <f>SUMIFS(W$65:W105,$B$65:$B105,Lists!$F$8)-SUMIFS(W$65:W105,$B$65:$B105,Lists!$F$9)-W99</f>
        <v>0</v>
      </c>
      <c r="X106" s="3">
        <f>SUMIFS(X$65:X105,$B$65:$B105,Lists!$F$8)-SUMIFS(X$65:X105,$B$65:$B105,Lists!$F$9)-X99</f>
        <v>0</v>
      </c>
      <c r="Y106" s="3">
        <f>SUMIFS(Y$65:Y105,$B$65:$B105,Lists!$F$8)-SUMIFS(Y$65:Y105,$B$65:$B105,Lists!$F$9)-Y99</f>
        <v>0</v>
      </c>
      <c r="Z106" s="3">
        <f>SUMIFS(Z$65:Z105,$B$65:$B105,Lists!$F$8)-SUMIFS(Z$65:Z105,$B$65:$B105,Lists!$F$9)-Z99</f>
        <v>0</v>
      </c>
      <c r="AA106" s="3">
        <f>SUMIFS(AA$65:AA105,$B$65:$B105,Lists!$F$8)-SUMIFS(AA$65:AA105,$B$65:$B105,Lists!$F$9)-AA99</f>
        <v>0</v>
      </c>
      <c r="AB106" s="3">
        <f>SUMIFS(AB$65:AB105,$B$65:$B105,Lists!$F$8)-SUMIFS(AB$65:AB105,$B$65:$B105,Lists!$F$9)-AB99</f>
        <v>0</v>
      </c>
    </row>
    <row r="107" spans="2:28" x14ac:dyDescent="0.3">
      <c r="H107" s="1" t="s">
        <v>103</v>
      </c>
      <c r="R107" s="3">
        <f ca="1">SUM($T107:INDIRECT(ADDRESS(ROW(),SUMIFS($1:$1,$3:$3,MAX($3:$3)))))</f>
        <v>0</v>
      </c>
    </row>
    <row r="108" spans="2:28" x14ac:dyDescent="0.3">
      <c r="H108" s="1" t="s">
        <v>102</v>
      </c>
      <c r="R108" s="3">
        <f ca="1">SUM($T108:INDIRECT(ADDRESS(ROW(),SUMIFS($1:$1,$3:$3,MAX($3:$3)))))</f>
        <v>0</v>
      </c>
    </row>
    <row r="109" spans="2:28" x14ac:dyDescent="0.3">
      <c r="H109" s="1" t="s">
        <v>104</v>
      </c>
      <c r="R109" s="3">
        <f ca="1">SUM($T109:INDIRECT(ADDRESS(ROW(),SUMIFS($1:$1,$3:$3,MAX($3:$3)))))</f>
        <v>0</v>
      </c>
    </row>
    <row r="110" spans="2:28" x14ac:dyDescent="0.3">
      <c r="H110" s="1" t="s">
        <v>105</v>
      </c>
      <c r="R110" s="3">
        <f ca="1">SUM($T110:INDIRECT(ADDRESS(ROW(),SUMIFS($1:$1,$3:$3,MAX($3:$3)))))</f>
        <v>0</v>
      </c>
    </row>
    <row r="111" spans="2:28" s="7" customFormat="1" x14ac:dyDescent="0.3">
      <c r="B111" s="24" t="str">
        <f>Lists!$F$10</f>
        <v>CF</v>
      </c>
      <c r="G111" s="7" t="s">
        <v>106</v>
      </c>
      <c r="R111" s="3">
        <f ca="1">SUM($T111:INDIRECT(ADDRESS(ROW(),SUMIFS($1:$1,$3:$3,MAX($3:$3)))))</f>
        <v>0</v>
      </c>
      <c r="U111" s="3">
        <f>SUMIFS(U$65:U110,$B$65:$B110,Lists!$F$8)-SUMIFS(U$65:U110,$B$65:$B110,Lists!$F$9)</f>
        <v>0</v>
      </c>
      <c r="V111" s="3">
        <f>SUMIFS(V$65:V110,$B$65:$B110,Lists!$F$8)-SUMIFS(V$65:V110,$B$65:$B110,Lists!$F$9)</f>
        <v>0</v>
      </c>
      <c r="W111" s="3">
        <f>SUMIFS(W$65:W110,$B$65:$B110,Lists!$F$8)-SUMIFS(W$65:W110,$B$65:$B110,Lists!$F$9)</f>
        <v>0</v>
      </c>
      <c r="X111" s="3">
        <f>SUMIFS(X$65:X110,$B$65:$B110,Lists!$F$8)-SUMIFS(X$65:X110,$B$65:$B110,Lists!$F$9)</f>
        <v>0</v>
      </c>
      <c r="Y111" s="3">
        <f>SUMIFS(Y$65:Y110,$B$65:$B110,Lists!$F$8)-SUMIFS(Y$65:Y110,$B$65:$B110,Lists!$F$9)</f>
        <v>0</v>
      </c>
      <c r="Z111" s="3">
        <f>SUMIFS(Z$65:Z110,$B$65:$B110,Lists!$F$8)-SUMIFS(Z$65:Z110,$B$65:$B110,Lists!$F$9)</f>
        <v>0</v>
      </c>
      <c r="AA111" s="3">
        <f>SUMIFS(AA$65:AA110,$B$65:$B110,Lists!$F$8)-SUMIFS(AA$65:AA110,$B$65:$B110,Lists!$F$9)</f>
        <v>0</v>
      </c>
      <c r="AB111" s="3">
        <f>SUMIFS(AB$65:AB110,$B$65:$B110,Lists!$F$8)-SUMIFS(AB$65:AB110,$B$65:$B110,Lists!$F$9)</f>
        <v>0</v>
      </c>
    </row>
    <row r="112" spans="2:28" x14ac:dyDescent="0.3">
      <c r="G112" s="1" t="s">
        <v>107</v>
      </c>
      <c r="R112" s="3">
        <f ca="1">INDIRECT(ADDRESS(ROW(),SUMIFS($1:$1,$3:$3,MAX($3:$3))))</f>
        <v>0</v>
      </c>
      <c r="U112" s="2">
        <f>SUM($T111:U111)</f>
        <v>0</v>
      </c>
      <c r="V112" s="2">
        <f>SUM($T111:V111)</f>
        <v>0</v>
      </c>
      <c r="W112" s="2">
        <f>SUM($T111:W111)</f>
        <v>0</v>
      </c>
      <c r="X112" s="2">
        <f>SUM($T111:X111)</f>
        <v>0</v>
      </c>
      <c r="Y112" s="2">
        <f>SUM($T111:Y111)</f>
        <v>0</v>
      </c>
      <c r="Z112" s="2">
        <f>SUM($T111:Z111)</f>
        <v>0</v>
      </c>
      <c r="AA112" s="2">
        <f>SUM($T111:AA111)</f>
        <v>0</v>
      </c>
      <c r="AB112" s="2">
        <f>SUM($T111:AB111)</f>
        <v>0</v>
      </c>
    </row>
    <row r="113" spans="2:28" ht="4.95" customHeight="1" x14ac:dyDescent="0.3"/>
    <row r="115" spans="2:28" s="7" customFormat="1" x14ac:dyDescent="0.3">
      <c r="B115" s="24"/>
      <c r="E115" s="7" t="s">
        <v>108</v>
      </c>
      <c r="R115" s="3"/>
      <c r="U115" s="3"/>
      <c r="V115" s="3"/>
      <c r="W115" s="3"/>
      <c r="X115" s="3"/>
      <c r="Y115" s="3"/>
      <c r="Z115" s="3"/>
      <c r="AA115" s="3"/>
      <c r="AB115" s="3"/>
    </row>
    <row r="116" spans="2:28" ht="4.95" customHeight="1" x14ac:dyDescent="0.3"/>
    <row r="117" spans="2:28" x14ac:dyDescent="0.3">
      <c r="B117" s="10" t="str">
        <f>Lists!$F$11</f>
        <v>PL(+)</v>
      </c>
      <c r="G117" s="1" t="s">
        <v>109</v>
      </c>
      <c r="R117" s="3">
        <f ca="1">SUM($T117:INDIRECT(ADDRESS(ROW(),SUMIFS($1:$1,$3:$3,MAX($3:$3)))))</f>
        <v>0</v>
      </c>
    </row>
    <row r="118" spans="2:28" x14ac:dyDescent="0.3">
      <c r="B118" s="10" t="str">
        <f>Lists!$F$12</f>
        <v>PL(-)</v>
      </c>
      <c r="G118" s="1" t="s">
        <v>110</v>
      </c>
      <c r="R118" s="3">
        <f ca="1">SUM($T118:INDIRECT(ADDRESS(ROW(),SUMIFS($1:$1,$3:$3,MAX($3:$3)))))</f>
        <v>0</v>
      </c>
    </row>
    <row r="119" spans="2:28" s="7" customFormat="1" x14ac:dyDescent="0.3">
      <c r="B119" s="24" t="str">
        <f>Lists!$F$13</f>
        <v>PL</v>
      </c>
      <c r="G119" s="7" t="s">
        <v>111</v>
      </c>
      <c r="R119" s="3">
        <f ca="1">SUM($T119:INDIRECT(ADDRESS(ROW(),SUMIFS($1:$1,$3:$3,MAX($3:$3)))))</f>
        <v>0</v>
      </c>
      <c r="U119" s="3">
        <f>SUMIFS(U$116:U118,$B$116:$B118,Lists!$F$11)-SUMIFS(U$116:U118,$B$116:$B118,Lists!$F$12)</f>
        <v>0</v>
      </c>
      <c r="V119" s="3">
        <f>SUMIFS(V$116:V118,$B$116:$B118,Lists!$F$11)-SUMIFS(V$116:V118,$B$116:$B118,Lists!$F$12)</f>
        <v>0</v>
      </c>
      <c r="W119" s="3">
        <f>SUMIFS(W$116:W118,$B$116:$B118,Lists!$F$11)-SUMIFS(W$116:W118,$B$116:$B118,Lists!$F$12)</f>
        <v>0</v>
      </c>
      <c r="X119" s="3">
        <f>SUMIFS(X$116:X118,$B$116:$B118,Lists!$F$11)-SUMIFS(X$116:X118,$B$116:$B118,Lists!$F$12)</f>
        <v>0</v>
      </c>
      <c r="Y119" s="3">
        <f>SUMIFS(Y$116:Y118,$B$116:$B118,Lists!$F$11)-SUMIFS(Y$116:Y118,$B$116:$B118,Lists!$F$12)</f>
        <v>0</v>
      </c>
      <c r="Z119" s="3">
        <f>SUMIFS(Z$116:Z118,$B$116:$B118,Lists!$F$11)-SUMIFS(Z$116:Z118,$B$116:$B118,Lists!$F$12)</f>
        <v>0</v>
      </c>
      <c r="AA119" s="3">
        <f>SUMIFS(AA$116:AA118,$B$116:$B118,Lists!$F$11)-SUMIFS(AA$116:AA118,$B$116:$B118,Lists!$F$12)</f>
        <v>0</v>
      </c>
      <c r="AB119" s="3">
        <f>SUMIFS(AB$116:AB118,$B$116:$B118,Lists!$F$11)-SUMIFS(AB$116:AB118,$B$116:$B118,Lists!$F$12)</f>
        <v>0</v>
      </c>
    </row>
    <row r="120" spans="2:28" x14ac:dyDescent="0.3">
      <c r="B120" s="10" t="str">
        <f>Lists!$F$12</f>
        <v>PL(-)</v>
      </c>
      <c r="G120" s="1" t="s">
        <v>112</v>
      </c>
      <c r="R120" s="3">
        <f ca="1">SUM($T120:INDIRECT(ADDRESS(ROW(),SUMIFS($1:$1,$3:$3,MAX($3:$3)))))</f>
        <v>0</v>
      </c>
    </row>
    <row r="121" spans="2:28" s="7" customFormat="1" x14ac:dyDescent="0.3">
      <c r="B121" s="24" t="str">
        <f>Lists!$F$13</f>
        <v>PL</v>
      </c>
      <c r="G121" s="7" t="s">
        <v>113</v>
      </c>
      <c r="R121" s="3">
        <f ca="1">SUM($T121:INDIRECT(ADDRESS(ROW(),SUMIFS($1:$1,$3:$3,MAX($3:$3)))))</f>
        <v>0</v>
      </c>
      <c r="U121" s="3"/>
      <c r="V121" s="3"/>
      <c r="W121" s="3"/>
      <c r="X121" s="3"/>
      <c r="Y121" s="3"/>
      <c r="Z121" s="3"/>
      <c r="AA121" s="3"/>
      <c r="AB121" s="3"/>
    </row>
    <row r="122" spans="2:28" x14ac:dyDescent="0.3">
      <c r="B122" s="10" t="str">
        <f>Lists!$F$12</f>
        <v>PL(-)</v>
      </c>
      <c r="G122" s="1" t="s">
        <v>114</v>
      </c>
      <c r="R122" s="3">
        <f ca="1">SUM($T122:INDIRECT(ADDRESS(ROW(),SUMIFS($1:$1,$3:$3,MAX($3:$3)))))</f>
        <v>0</v>
      </c>
    </row>
    <row r="123" spans="2:28" x14ac:dyDescent="0.3">
      <c r="B123" s="10" t="str">
        <f>Lists!$F$12</f>
        <v>PL(-)</v>
      </c>
      <c r="G123" s="1" t="s">
        <v>115</v>
      </c>
      <c r="R123" s="3">
        <f ca="1">SUM($T123:INDIRECT(ADDRESS(ROW(),SUMIFS($1:$1,$3:$3,MAX($3:$3)))))</f>
        <v>0</v>
      </c>
    </row>
    <row r="124" spans="2:28" x14ac:dyDescent="0.3">
      <c r="B124" s="10" t="str">
        <f>Lists!$F$12</f>
        <v>PL(-)</v>
      </c>
      <c r="G124" s="1" t="s">
        <v>116</v>
      </c>
      <c r="R124" s="3">
        <f ca="1">SUM($T124:INDIRECT(ADDRESS(ROW(),SUMIFS($1:$1,$3:$3,MAX($3:$3)))))</f>
        <v>0</v>
      </c>
    </row>
    <row r="125" spans="2:28" s="7" customFormat="1" x14ac:dyDescent="0.3">
      <c r="B125" s="24" t="str">
        <f>Lists!$F$13</f>
        <v>PL</v>
      </c>
      <c r="G125" s="7" t="s">
        <v>117</v>
      </c>
      <c r="R125" s="3">
        <f ca="1">SUM($T125:INDIRECT(ADDRESS(ROW(),SUMIFS($1:$1,$3:$3,MAX($3:$3)))))</f>
        <v>0</v>
      </c>
      <c r="U125" s="3">
        <f>SUMIFS(U$116:U124,$B$116:$B124,Lists!$F$11)-SUMIFS(U$116:U124,$B$116:$B124,Lists!$F$12)</f>
        <v>0</v>
      </c>
      <c r="V125" s="3">
        <f>SUMIFS(V$116:V124,$B$116:$B124,Lists!$F$11)-SUMIFS(V$116:V124,$B$116:$B124,Lists!$F$12)</f>
        <v>0</v>
      </c>
      <c r="W125" s="3">
        <f>SUMIFS(W$116:W124,$B$116:$B124,Lists!$F$11)-SUMIFS(W$116:W124,$B$116:$B124,Lists!$F$12)</f>
        <v>0</v>
      </c>
      <c r="X125" s="3">
        <f>SUMIFS(X$116:X124,$B$116:$B124,Lists!$F$11)-SUMIFS(X$116:X124,$B$116:$B124,Lists!$F$12)</f>
        <v>0</v>
      </c>
      <c r="Y125" s="3">
        <f>SUMIFS(Y$116:Y124,$B$116:$B124,Lists!$F$11)-SUMIFS(Y$116:Y124,$B$116:$B124,Lists!$F$12)</f>
        <v>0</v>
      </c>
      <c r="Z125" s="3">
        <f>SUMIFS(Z$116:Z124,$B$116:$B124,Lists!$F$11)-SUMIFS(Z$116:Z124,$B$116:$B124,Lists!$F$12)</f>
        <v>0</v>
      </c>
      <c r="AA125" s="3">
        <f>SUMIFS(AA$116:AA124,$B$116:$B124,Lists!$F$11)-SUMIFS(AA$116:AA124,$B$116:$B124,Lists!$F$12)</f>
        <v>0</v>
      </c>
      <c r="AB125" s="3">
        <f>SUMIFS(AB$116:AB124,$B$116:$B124,Lists!$F$11)-SUMIFS(AB$116:AB124,$B$116:$B124,Lists!$F$12)</f>
        <v>0</v>
      </c>
    </row>
    <row r="126" spans="2:28" x14ac:dyDescent="0.3">
      <c r="B126" s="10" t="str">
        <f>Lists!$F$11</f>
        <v>PL(+)</v>
      </c>
      <c r="G126" s="1" t="s">
        <v>118</v>
      </c>
      <c r="R126" s="3">
        <f ca="1">SUM($T126:INDIRECT(ADDRESS(ROW(),SUMIFS($1:$1,$3:$3,MAX($3:$3)))))</f>
        <v>0</v>
      </c>
    </row>
    <row r="127" spans="2:28" x14ac:dyDescent="0.3">
      <c r="B127" s="10" t="str">
        <f>Lists!$F$11</f>
        <v>PL(+)</v>
      </c>
      <c r="G127" s="1" t="s">
        <v>119</v>
      </c>
      <c r="R127" s="3">
        <f ca="1">SUM($T127:INDIRECT(ADDRESS(ROW(),SUMIFS($1:$1,$3:$3,MAX($3:$3)))))</f>
        <v>0</v>
      </c>
    </row>
    <row r="128" spans="2:28" x14ac:dyDescent="0.3">
      <c r="B128" s="10" t="str">
        <f>Lists!$F$12</f>
        <v>PL(-)</v>
      </c>
      <c r="G128" s="1" t="s">
        <v>120</v>
      </c>
      <c r="R128" s="3">
        <f ca="1">SUM($T128:INDIRECT(ADDRESS(ROW(),SUMIFS($1:$1,$3:$3,MAX($3:$3)))))</f>
        <v>0</v>
      </c>
    </row>
    <row r="129" spans="2:28" x14ac:dyDescent="0.3">
      <c r="B129" s="10" t="str">
        <f>Lists!$F$12</f>
        <v>PL(-)</v>
      </c>
      <c r="G129" s="1" t="s">
        <v>121</v>
      </c>
      <c r="R129" s="3">
        <f ca="1">SUM($T129:INDIRECT(ADDRESS(ROW(),SUMIFS($1:$1,$3:$3,MAX($3:$3)))))</f>
        <v>0</v>
      </c>
    </row>
    <row r="130" spans="2:28" s="7" customFormat="1" x14ac:dyDescent="0.3">
      <c r="B130" s="24" t="str">
        <f>Lists!$F$13</f>
        <v>PL</v>
      </c>
      <c r="G130" s="7" t="s">
        <v>122</v>
      </c>
      <c r="R130" s="3">
        <f ca="1">SUM($T130:INDIRECT(ADDRESS(ROW(),SUMIFS($1:$1,$3:$3,MAX($3:$3)))))</f>
        <v>0</v>
      </c>
      <c r="U130" s="3">
        <f>SUMIFS(U$116:U129,$B$116:$B129,Lists!$F$11)-SUMIFS(U$116:U129,$B$116:$B129,Lists!$F$12)</f>
        <v>0</v>
      </c>
      <c r="V130" s="3">
        <f>SUMIFS(V$116:V129,$B$116:$B129,Lists!$F$11)-SUMIFS(V$116:V129,$B$116:$B129,Lists!$F$12)</f>
        <v>0</v>
      </c>
      <c r="W130" s="3">
        <f>SUMIFS(W$116:W129,$B$116:$B129,Lists!$F$11)-SUMIFS(W$116:W129,$B$116:$B129,Lists!$F$12)</f>
        <v>0</v>
      </c>
      <c r="X130" s="3">
        <f>SUMIFS(X$116:X129,$B$116:$B129,Lists!$F$11)-SUMIFS(X$116:X129,$B$116:$B129,Lists!$F$12)</f>
        <v>0</v>
      </c>
      <c r="Y130" s="3">
        <f>SUMIFS(Y$116:Y129,$B$116:$B129,Lists!$F$11)-SUMIFS(Y$116:Y129,$B$116:$B129,Lists!$F$12)</f>
        <v>0</v>
      </c>
      <c r="Z130" s="3">
        <f>SUMIFS(Z$116:Z129,$B$116:$B129,Lists!$F$11)-SUMIFS(Z$116:Z129,$B$116:$B129,Lists!$F$12)</f>
        <v>0</v>
      </c>
      <c r="AA130" s="3">
        <f>SUMIFS(AA$116:AA129,$B$116:$B129,Lists!$F$11)-SUMIFS(AA$116:AA129,$B$116:$B129,Lists!$F$12)</f>
        <v>0</v>
      </c>
      <c r="AB130" s="3">
        <f>SUMIFS(AB$116:AB129,$B$116:$B129,Lists!$F$11)-SUMIFS(AB$116:AB129,$B$116:$B129,Lists!$F$12)</f>
        <v>0</v>
      </c>
    </row>
    <row r="131" spans="2:28" x14ac:dyDescent="0.3">
      <c r="B131" s="10" t="str">
        <f>Lists!$F$11</f>
        <v>PL(+)</v>
      </c>
      <c r="G131" s="1" t="s">
        <v>123</v>
      </c>
      <c r="R131" s="3">
        <f ca="1">SUM($T131:INDIRECT(ADDRESS(ROW(),SUMIFS($1:$1,$3:$3,MAX($3:$3)))))</f>
        <v>0</v>
      </c>
    </row>
    <row r="132" spans="2:28" x14ac:dyDescent="0.3">
      <c r="G132" s="1" t="str">
        <f>$G$131</f>
        <v>Прочие доходы</v>
      </c>
      <c r="H132" s="1" t="s">
        <v>124</v>
      </c>
      <c r="R132" s="3">
        <f ca="1">SUM($T132:INDIRECT(ADDRESS(ROW(),SUMIFS($1:$1,$3:$3,MAX($3:$3)))))</f>
        <v>0</v>
      </c>
    </row>
    <row r="133" spans="2:28" x14ac:dyDescent="0.3">
      <c r="B133" s="10" t="str">
        <f>Lists!$F$12</f>
        <v>PL(-)</v>
      </c>
      <c r="G133" s="1" t="s">
        <v>125</v>
      </c>
      <c r="R133" s="3">
        <f ca="1">SUM($T133:INDIRECT(ADDRESS(ROW(),SUMIFS($1:$1,$3:$3,MAX($3:$3)))))</f>
        <v>0</v>
      </c>
    </row>
    <row r="134" spans="2:28" x14ac:dyDescent="0.3">
      <c r="G134" s="1" t="str">
        <f>$H$101</f>
        <v>Оплата процентов</v>
      </c>
      <c r="H134" s="1" t="s">
        <v>126</v>
      </c>
      <c r="R134" s="3">
        <f ca="1">SUM($T134:INDIRECT(ADDRESS(ROW(),SUMIFS($1:$1,$3:$3,MAX($3:$3)))))</f>
        <v>0</v>
      </c>
    </row>
    <row r="135" spans="2:28" x14ac:dyDescent="0.3">
      <c r="G135" s="1" t="str">
        <f t="shared" ref="G135:G136" si="38">$H$101</f>
        <v>Оплата процентов</v>
      </c>
      <c r="H135" s="1" t="s">
        <v>127</v>
      </c>
      <c r="R135" s="3">
        <f ca="1">SUM($T135:INDIRECT(ADDRESS(ROW(),SUMIFS($1:$1,$3:$3,MAX($3:$3)))))</f>
        <v>0</v>
      </c>
    </row>
    <row r="136" spans="2:28" x14ac:dyDescent="0.3">
      <c r="G136" s="1" t="str">
        <f t="shared" si="38"/>
        <v>Оплата процентов</v>
      </c>
      <c r="H136" s="1" t="s">
        <v>128</v>
      </c>
      <c r="R136" s="3">
        <f ca="1">SUM($T136:INDIRECT(ADDRESS(ROW(),SUMIFS($1:$1,$3:$3,MAX($3:$3)))))</f>
        <v>0</v>
      </c>
    </row>
    <row r="137" spans="2:28" s="7" customFormat="1" x14ac:dyDescent="0.3">
      <c r="B137" s="24" t="str">
        <f>Lists!$F$13</f>
        <v>PL</v>
      </c>
      <c r="G137" s="7" t="s">
        <v>129</v>
      </c>
      <c r="R137" s="3">
        <f ca="1">SUM($T137:INDIRECT(ADDRESS(ROW(),SUMIFS($1:$1,$3:$3,MAX($3:$3)))))</f>
        <v>0</v>
      </c>
      <c r="U137" s="3">
        <f>SUMIFS(U$116:U136,$B$116:$B136,Lists!$F$11)-SUMIFS(U$116:U136,$B$116:$B136,Lists!$F$12)</f>
        <v>0</v>
      </c>
      <c r="V137" s="3">
        <f>SUMIFS(V$116:V136,$B$116:$B136,Lists!$F$11)-SUMIFS(V$116:V136,$B$116:$B136,Lists!$F$12)</f>
        <v>0</v>
      </c>
      <c r="W137" s="3">
        <f>SUMIFS(W$116:W136,$B$116:$B136,Lists!$F$11)-SUMIFS(W$116:W136,$B$116:$B136,Lists!$F$12)</f>
        <v>0</v>
      </c>
      <c r="X137" s="3">
        <f>SUMIFS(X$116:X136,$B$116:$B136,Lists!$F$11)-SUMIFS(X$116:X136,$B$116:$B136,Lists!$F$12)</f>
        <v>0</v>
      </c>
      <c r="Y137" s="3">
        <f>SUMIFS(Y$116:Y136,$B$116:$B136,Lists!$F$11)-SUMIFS(Y$116:Y136,$B$116:$B136,Lists!$F$12)</f>
        <v>0</v>
      </c>
      <c r="Z137" s="3">
        <f>SUMIFS(Z$116:Z136,$B$116:$B136,Lists!$F$11)-SUMIFS(Z$116:Z136,$B$116:$B136,Lists!$F$12)</f>
        <v>0</v>
      </c>
      <c r="AA137" s="3">
        <f>SUMIFS(AA$116:AA136,$B$116:$B136,Lists!$F$11)-SUMIFS(AA$116:AA136,$B$116:$B136,Lists!$F$12)</f>
        <v>0</v>
      </c>
      <c r="AB137" s="3">
        <f>SUMIFS(AB$116:AB136,$B$116:$B136,Lists!$F$11)-SUMIFS(AB$116:AB136,$B$116:$B136,Lists!$F$12)</f>
        <v>0</v>
      </c>
    </row>
    <row r="138" spans="2:28" x14ac:dyDescent="0.3">
      <c r="B138" s="10" t="str">
        <f>Lists!$F$12</f>
        <v>PL(-)</v>
      </c>
      <c r="G138" s="1" t="s">
        <v>130</v>
      </c>
      <c r="R138" s="3">
        <f ca="1">SUM($T138:INDIRECT(ADDRESS(ROW(),SUMIFS($1:$1,$3:$3,MAX($3:$3)))))</f>
        <v>0</v>
      </c>
    </row>
    <row r="139" spans="2:28" s="7" customFormat="1" x14ac:dyDescent="0.3">
      <c r="B139" s="24" t="str">
        <f>Lists!$F$13</f>
        <v>PL</v>
      </c>
      <c r="G139" s="7" t="s">
        <v>131</v>
      </c>
      <c r="R139" s="3">
        <f ca="1">SUM($T139:INDIRECT(ADDRESS(ROW(),SUMIFS($1:$1,$3:$3,MAX($3:$3)))))</f>
        <v>0</v>
      </c>
      <c r="U139" s="3">
        <f>SUMIFS(U$116:U138,$B$116:$B138,Lists!$F$11)-SUMIFS(U$116:U138,$B$116:$B138,Lists!$F$12)</f>
        <v>0</v>
      </c>
      <c r="V139" s="3">
        <f>SUMIFS(V$116:V138,$B$116:$B138,Lists!$F$11)-SUMIFS(V$116:V138,$B$116:$B138,Lists!$F$12)</f>
        <v>0</v>
      </c>
      <c r="W139" s="3">
        <f>SUMIFS(W$116:W138,$B$116:$B138,Lists!$F$11)-SUMIFS(W$116:W138,$B$116:$B138,Lists!$F$12)</f>
        <v>0</v>
      </c>
      <c r="X139" s="3">
        <f>SUMIFS(X$116:X138,$B$116:$B138,Lists!$F$11)-SUMIFS(X$116:X138,$B$116:$B138,Lists!$F$12)</f>
        <v>0</v>
      </c>
      <c r="Y139" s="3">
        <f>SUMIFS(Y$116:Y138,$B$116:$B138,Lists!$F$11)-SUMIFS(Y$116:Y138,$B$116:$B138,Lists!$F$12)</f>
        <v>0</v>
      </c>
      <c r="Z139" s="3">
        <f>SUMIFS(Z$116:Z138,$B$116:$B138,Lists!$F$11)-SUMIFS(Z$116:Z138,$B$116:$B138,Lists!$F$12)</f>
        <v>0</v>
      </c>
      <c r="AA139" s="3">
        <f>SUMIFS(AA$116:AA138,$B$116:$B138,Lists!$F$11)-SUMIFS(AA$116:AA138,$B$116:$B138,Lists!$F$12)</f>
        <v>0</v>
      </c>
      <c r="AB139" s="3">
        <f>SUMIFS(AB$116:AB138,$B$116:$B138,Lists!$F$11)-SUMIFS(AB$116:AB138,$B$116:$B138,Lists!$F$12)</f>
        <v>0</v>
      </c>
    </row>
    <row r="140" spans="2:28" s="21" customFormat="1" x14ac:dyDescent="0.3">
      <c r="B140" s="10" t="str">
        <f>Lists!$F$12</f>
        <v>PL(-)</v>
      </c>
      <c r="G140" s="21" t="s">
        <v>132</v>
      </c>
      <c r="R140" s="14">
        <f ca="1">SUM($T140:INDIRECT(ADDRESS(ROW(),SUMIFS($1:$1,$3:$3,MAX($3:$3)))))</f>
        <v>0</v>
      </c>
      <c r="U140" s="14"/>
      <c r="V140" s="14"/>
      <c r="W140" s="14"/>
      <c r="X140" s="14"/>
      <c r="Y140" s="14"/>
      <c r="Z140" s="14"/>
      <c r="AA140" s="14"/>
      <c r="AB140" s="14"/>
    </row>
    <row r="141" spans="2:28" s="21" customFormat="1" x14ac:dyDescent="0.3">
      <c r="B141" s="10"/>
      <c r="G141" s="21" t="str">
        <f>$G$140</f>
        <v>Начисление дивидендов</v>
      </c>
      <c r="H141" s="21" t="s">
        <v>133</v>
      </c>
      <c r="R141" s="14">
        <f ca="1">SUM($T141:INDIRECT(ADDRESS(ROW(),SUMIFS($1:$1,$3:$3,MAX($3:$3)))))</f>
        <v>0</v>
      </c>
      <c r="U141" s="14"/>
      <c r="V141" s="14"/>
      <c r="W141" s="14"/>
      <c r="X141" s="14"/>
      <c r="Y141" s="14"/>
      <c r="Z141" s="14"/>
      <c r="AA141" s="14"/>
      <c r="AB141" s="14"/>
    </row>
    <row r="142" spans="2:28" s="21" customFormat="1" x14ac:dyDescent="0.3">
      <c r="B142" s="10"/>
      <c r="G142" s="21" t="str">
        <f>$G$140</f>
        <v>Начисление дивидендов</v>
      </c>
      <c r="H142" s="21" t="s">
        <v>134</v>
      </c>
      <c r="R142" s="14">
        <f ca="1">SUM($T142:INDIRECT(ADDRESS(ROW(),SUMIFS($1:$1,$3:$3,MAX($3:$3)))))</f>
        <v>0</v>
      </c>
      <c r="U142" s="14"/>
      <c r="V142" s="14"/>
      <c r="W142" s="14"/>
      <c r="X142" s="14"/>
      <c r="Y142" s="14"/>
      <c r="Z142" s="14"/>
      <c r="AA142" s="14"/>
      <c r="AB142" s="14"/>
    </row>
    <row r="143" spans="2:28" s="21" customFormat="1" x14ac:dyDescent="0.3">
      <c r="B143" s="10" t="str">
        <f>Lists!$F$12</f>
        <v>PL(-)</v>
      </c>
      <c r="G143" s="21" t="s">
        <v>135</v>
      </c>
      <c r="R143" s="14">
        <f ca="1">SUM($T143:INDIRECT(ADDRESS(ROW(),SUMIFS($1:$1,$3:$3,MAX($3:$3)))))</f>
        <v>0</v>
      </c>
      <c r="U143" s="14"/>
      <c r="V143" s="14"/>
      <c r="W143" s="14"/>
      <c r="X143" s="14"/>
      <c r="Y143" s="14"/>
      <c r="Z143" s="14"/>
      <c r="AA143" s="14"/>
      <c r="AB143" s="14"/>
    </row>
    <row r="144" spans="2:28" s="7" customFormat="1" x14ac:dyDescent="0.3">
      <c r="B144" s="24" t="str">
        <f>Lists!$F$13</f>
        <v>PL</v>
      </c>
      <c r="G144" s="7" t="s">
        <v>24</v>
      </c>
      <c r="R144" s="3">
        <f ca="1">SUM($T144:INDIRECT(ADDRESS(ROW(),SUMIFS($1:$1,$3:$3,MAX($3:$3)))))</f>
        <v>0</v>
      </c>
      <c r="U144" s="3">
        <f>SUMIFS(U$116:U143,$B$116:$B143,Lists!$F$11)-SUMIFS(U$116:U143,$B$116:$B143,Lists!$F$12)</f>
        <v>0</v>
      </c>
      <c r="V144" s="3">
        <f>SUMIFS(V$116:V143,$B$116:$B143,Lists!$F$11)-SUMIFS(V$116:V143,$B$116:$B143,Lists!$F$12)</f>
        <v>0</v>
      </c>
      <c r="W144" s="3">
        <f>SUMIFS(W$116:W143,$B$116:$B143,Lists!$F$11)-SUMIFS(W$116:W143,$B$116:$B143,Lists!$F$12)</f>
        <v>0</v>
      </c>
      <c r="X144" s="3">
        <f>SUMIFS(X$116:X143,$B$116:$B143,Lists!$F$11)-SUMIFS(X$116:X143,$B$116:$B143,Lists!$F$12)</f>
        <v>0</v>
      </c>
      <c r="Y144" s="3">
        <f>SUMIFS(Y$116:Y143,$B$116:$B143,Lists!$F$11)-SUMIFS(Y$116:Y143,$B$116:$B143,Lists!$F$12)</f>
        <v>0</v>
      </c>
      <c r="Z144" s="3">
        <f>SUMIFS(Z$116:Z143,$B$116:$B143,Lists!$F$11)-SUMIFS(Z$116:Z143,$B$116:$B143,Lists!$F$12)</f>
        <v>0</v>
      </c>
      <c r="AA144" s="3">
        <f>SUMIFS(AA$116:AA143,$B$116:$B143,Lists!$F$11)-SUMIFS(AA$116:AA143,$B$116:$B143,Lists!$F$12)</f>
        <v>0</v>
      </c>
      <c r="AB144" s="3">
        <f>SUMIFS(AB$116:AB143,$B$116:$B143,Lists!$F$11)-SUMIFS(AB$116:AB143,$B$116:$B143,Lists!$F$12)</f>
        <v>0</v>
      </c>
    </row>
    <row r="145" spans="2:28" s="21" customFormat="1" x14ac:dyDescent="0.3">
      <c r="B145" s="10"/>
      <c r="G145" s="21" t="s">
        <v>136</v>
      </c>
      <c r="R145" s="14">
        <f ca="1">INDIRECT(ADDRESS(ROW(),SUMIFS($1:$1,$3:$3,MAX($3:$3))))</f>
        <v>0</v>
      </c>
      <c r="U145" s="14">
        <f>SUM($T144:U144)</f>
        <v>0</v>
      </c>
      <c r="V145" s="14">
        <f>SUM($T144:V144)</f>
        <v>0</v>
      </c>
      <c r="W145" s="14">
        <f>SUM($T144:W144)</f>
        <v>0</v>
      </c>
      <c r="X145" s="14">
        <f>SUM($T144:X144)</f>
        <v>0</v>
      </c>
      <c r="Y145" s="14">
        <f>SUM($T144:Y144)</f>
        <v>0</v>
      </c>
      <c r="Z145" s="14">
        <f>SUM($T144:Z144)</f>
        <v>0</v>
      </c>
      <c r="AA145" s="14">
        <f>SUM($T144:AA144)</f>
        <v>0</v>
      </c>
      <c r="AB145" s="14">
        <f>SUM($T144:AB144)</f>
        <v>0</v>
      </c>
    </row>
    <row r="146" spans="2:28" s="21" customFormat="1" ht="4.95" customHeight="1" x14ac:dyDescent="0.3">
      <c r="B146" s="10"/>
      <c r="R146" s="14"/>
      <c r="U146" s="14"/>
      <c r="V146" s="14"/>
      <c r="W146" s="14"/>
      <c r="X146" s="14"/>
      <c r="Y146" s="14"/>
      <c r="Z146" s="14"/>
      <c r="AA146" s="14"/>
      <c r="AB146" s="14"/>
    </row>
    <row r="147" spans="2:28" s="21" customFormat="1" x14ac:dyDescent="0.3">
      <c r="B147" s="10"/>
      <c r="R147" s="14"/>
      <c r="U147" s="14"/>
      <c r="V147" s="14"/>
      <c r="W147" s="14"/>
      <c r="X147" s="14"/>
      <c r="Y147" s="14"/>
      <c r="Z147" s="14"/>
      <c r="AA147" s="14"/>
      <c r="AB147" s="14"/>
    </row>
    <row r="148" spans="2:28" s="21" customFormat="1" ht="4.95" customHeight="1" x14ac:dyDescent="0.3">
      <c r="B148" s="10"/>
      <c r="R148" s="14"/>
      <c r="U148" s="14"/>
      <c r="V148" s="14"/>
      <c r="W148" s="14"/>
      <c r="X148" s="14"/>
      <c r="Y148" s="14"/>
      <c r="Z148" s="14"/>
      <c r="AA148" s="14"/>
      <c r="AB148" s="14"/>
    </row>
    <row r="149" spans="2:28" s="7" customFormat="1" x14ac:dyDescent="0.3">
      <c r="B149" s="24"/>
      <c r="E149" s="7" t="s">
        <v>41</v>
      </c>
      <c r="R149" s="3"/>
      <c r="U149" s="3"/>
      <c r="V149" s="3"/>
      <c r="W149" s="3"/>
      <c r="X149" s="3"/>
      <c r="Y149" s="3"/>
      <c r="Z149" s="3"/>
      <c r="AA149" s="3"/>
      <c r="AB149" s="3"/>
    </row>
    <row r="150" spans="2:28" x14ac:dyDescent="0.3">
      <c r="F150" s="1" t="s">
        <v>7</v>
      </c>
      <c r="R150" s="3">
        <f ca="1">SUMIFS(R151:R162,$G151:$G162,"&lt;&gt;"&amp;"",$H151:$H162,"")</f>
        <v>0</v>
      </c>
      <c r="U150" s="2">
        <f>SUMIFS(U151:U162,$G151:$G162,"&lt;&gt;"&amp;"",$H151:$H162,"")</f>
        <v>0</v>
      </c>
      <c r="V150" s="2">
        <f t="shared" ref="V150:AB150" si="39">SUMIFS(V151:V162,$G151:$G162,"&lt;&gt;"&amp;"",$H151:$H162,"")</f>
        <v>0</v>
      </c>
      <c r="W150" s="2">
        <f t="shared" si="39"/>
        <v>0</v>
      </c>
      <c r="X150" s="2">
        <f t="shared" si="39"/>
        <v>0</v>
      </c>
      <c r="Y150" s="2">
        <f t="shared" si="39"/>
        <v>0</v>
      </c>
      <c r="Z150" s="2">
        <f t="shared" si="39"/>
        <v>0</v>
      </c>
      <c r="AA150" s="2">
        <f t="shared" si="39"/>
        <v>0</v>
      </c>
      <c r="AB150" s="2">
        <f t="shared" si="39"/>
        <v>0</v>
      </c>
    </row>
    <row r="151" spans="2:28" x14ac:dyDescent="0.3">
      <c r="G151" s="1" t="s">
        <v>8</v>
      </c>
      <c r="R151" s="25">
        <f t="shared" ref="R151:R161" ca="1" si="40">INDIRECT(ADDRESS(ROW(),SUMIFS($1:$1,$3:$3,MAX($3:$3))))</f>
        <v>0</v>
      </c>
      <c r="U151" s="2">
        <f>IF((U9+U77-U55)&gt;=0,U9+U77-U55,0)</f>
        <v>0</v>
      </c>
      <c r="V151" s="2">
        <f t="shared" ref="V151:AB151" si="41">IF((V9+V77-V55)&gt;=0,V9+V77-V55,0)</f>
        <v>0</v>
      </c>
      <c r="W151" s="2">
        <f t="shared" si="41"/>
        <v>0</v>
      </c>
      <c r="X151" s="2">
        <f t="shared" si="41"/>
        <v>0</v>
      </c>
      <c r="Y151" s="2">
        <f t="shared" si="41"/>
        <v>0</v>
      </c>
      <c r="Z151" s="2">
        <f t="shared" si="41"/>
        <v>0</v>
      </c>
      <c r="AA151" s="2">
        <f t="shared" si="41"/>
        <v>0</v>
      </c>
      <c r="AB151" s="2">
        <f t="shared" si="41"/>
        <v>0</v>
      </c>
    </row>
    <row r="152" spans="2:28" x14ac:dyDescent="0.3">
      <c r="G152" s="1" t="s">
        <v>9</v>
      </c>
      <c r="R152" s="25">
        <f t="shared" ca="1" si="40"/>
        <v>0</v>
      </c>
      <c r="U152" s="2">
        <f>U10+U55-U56-U127</f>
        <v>0</v>
      </c>
      <c r="V152" s="2">
        <f t="shared" ref="V152:AB152" si="42">V10+V55-V56-V127</f>
        <v>0</v>
      </c>
      <c r="W152" s="2">
        <f t="shared" si="42"/>
        <v>0</v>
      </c>
      <c r="X152" s="2">
        <f t="shared" si="42"/>
        <v>0</v>
      </c>
      <c r="Y152" s="2">
        <f t="shared" si="42"/>
        <v>0</v>
      </c>
      <c r="Z152" s="2">
        <f t="shared" si="42"/>
        <v>0</v>
      </c>
      <c r="AA152" s="2">
        <f t="shared" si="42"/>
        <v>0</v>
      </c>
      <c r="AB152" s="2">
        <f t="shared" si="42"/>
        <v>0</v>
      </c>
    </row>
    <row r="153" spans="2:28" x14ac:dyDescent="0.3">
      <c r="G153" s="1" t="s">
        <v>10</v>
      </c>
      <c r="R153" s="25">
        <f t="shared" ca="1" si="40"/>
        <v>0</v>
      </c>
      <c r="U153" s="2">
        <f>U11+U56+U57-U126-U128</f>
        <v>0</v>
      </c>
      <c r="V153" s="2">
        <f t="shared" ref="V153:AB153" si="43">V11+V56+V57-V126-V128</f>
        <v>0</v>
      </c>
      <c r="W153" s="2">
        <f t="shared" si="43"/>
        <v>0</v>
      </c>
      <c r="X153" s="2">
        <f t="shared" si="43"/>
        <v>0</v>
      </c>
      <c r="Y153" s="2">
        <f t="shared" si="43"/>
        <v>0</v>
      </c>
      <c r="Z153" s="2">
        <f t="shared" si="43"/>
        <v>0</v>
      </c>
      <c r="AA153" s="2">
        <f t="shared" si="43"/>
        <v>0</v>
      </c>
      <c r="AB153" s="2">
        <f t="shared" si="43"/>
        <v>0</v>
      </c>
    </row>
    <row r="154" spans="2:28" x14ac:dyDescent="0.3">
      <c r="G154" s="1" t="s">
        <v>11</v>
      </c>
      <c r="R154" s="25">
        <f t="shared" ca="1" si="40"/>
        <v>0</v>
      </c>
      <c r="U154" s="2">
        <f>U12+U58-U120</f>
        <v>0</v>
      </c>
      <c r="V154" s="2">
        <f t="shared" ref="V154:AB154" si="44">V12+V58-V120</f>
        <v>0</v>
      </c>
      <c r="W154" s="2">
        <f t="shared" si="44"/>
        <v>0</v>
      </c>
      <c r="X154" s="2">
        <f t="shared" si="44"/>
        <v>0</v>
      </c>
      <c r="Y154" s="2">
        <f t="shared" si="44"/>
        <v>0</v>
      </c>
      <c r="Z154" s="2">
        <f t="shared" si="44"/>
        <v>0</v>
      </c>
      <c r="AA154" s="2">
        <f t="shared" si="44"/>
        <v>0</v>
      </c>
      <c r="AB154" s="2">
        <f t="shared" si="44"/>
        <v>0</v>
      </c>
    </row>
    <row r="155" spans="2:28" x14ac:dyDescent="0.3">
      <c r="G155" s="1" t="s">
        <v>12</v>
      </c>
      <c r="R155" s="25">
        <f t="shared" ca="1" si="40"/>
        <v>0</v>
      </c>
      <c r="U155" s="2">
        <f>IF((U13+U67-U59)&gt;=0,U13+U67-U59,0)</f>
        <v>0</v>
      </c>
      <c r="V155" s="2">
        <f t="shared" ref="V155:AB155" si="45">IF((V13+V67-V59)&gt;=0,V13+V67-V59,0)</f>
        <v>0</v>
      </c>
      <c r="W155" s="2">
        <f t="shared" si="45"/>
        <v>0</v>
      </c>
      <c r="X155" s="2">
        <f t="shared" si="45"/>
        <v>0</v>
      </c>
      <c r="Y155" s="2">
        <f t="shared" si="45"/>
        <v>0</v>
      </c>
      <c r="Z155" s="2">
        <f t="shared" si="45"/>
        <v>0</v>
      </c>
      <c r="AA155" s="2">
        <f t="shared" si="45"/>
        <v>0</v>
      </c>
      <c r="AB155" s="2">
        <f t="shared" si="45"/>
        <v>0</v>
      </c>
    </row>
    <row r="156" spans="2:28" x14ac:dyDescent="0.3">
      <c r="G156" s="1" t="s">
        <v>13</v>
      </c>
      <c r="R156" s="25">
        <f t="shared" ca="1" si="40"/>
        <v>0</v>
      </c>
      <c r="U156" s="2">
        <f>U14+U59-U60</f>
        <v>0</v>
      </c>
      <c r="V156" s="2">
        <f t="shared" ref="V156:AB156" si="46">V14+V59-V60</f>
        <v>0</v>
      </c>
      <c r="W156" s="2">
        <f t="shared" si="46"/>
        <v>0</v>
      </c>
      <c r="X156" s="2">
        <f t="shared" si="46"/>
        <v>0</v>
      </c>
      <c r="Y156" s="2">
        <f t="shared" si="46"/>
        <v>0</v>
      </c>
      <c r="Z156" s="2">
        <f t="shared" si="46"/>
        <v>0</v>
      </c>
      <c r="AA156" s="2">
        <f t="shared" si="46"/>
        <v>0</v>
      </c>
      <c r="AB156" s="2">
        <f t="shared" si="46"/>
        <v>0</v>
      </c>
    </row>
    <row r="157" spans="2:28" x14ac:dyDescent="0.3">
      <c r="G157" s="1" t="s">
        <v>14</v>
      </c>
      <c r="R157" s="25">
        <f t="shared" ca="1" si="40"/>
        <v>0</v>
      </c>
      <c r="U157" s="2">
        <f>U15+U60+U61-U118</f>
        <v>0</v>
      </c>
      <c r="V157" s="2">
        <f t="shared" ref="V157:AB157" si="47">V15+V60+V61-V118</f>
        <v>0</v>
      </c>
      <c r="W157" s="2">
        <f t="shared" si="47"/>
        <v>0</v>
      </c>
      <c r="X157" s="2">
        <f t="shared" si="47"/>
        <v>0</v>
      </c>
      <c r="Y157" s="2">
        <f t="shared" si="47"/>
        <v>0</v>
      </c>
      <c r="Z157" s="2">
        <f t="shared" si="47"/>
        <v>0</v>
      </c>
      <c r="AA157" s="2">
        <f t="shared" si="47"/>
        <v>0</v>
      </c>
      <c r="AB157" s="2">
        <f t="shared" si="47"/>
        <v>0</v>
      </c>
    </row>
    <row r="158" spans="2:28" x14ac:dyDescent="0.3">
      <c r="G158" s="1" t="s">
        <v>15</v>
      </c>
      <c r="R158" s="25">
        <f t="shared" ca="1" si="40"/>
        <v>0</v>
      </c>
      <c r="U158" s="2">
        <f>IF((U16+U66-U117)&gt;=0,U16+U66-U117,0)</f>
        <v>0</v>
      </c>
      <c r="V158" s="2">
        <f t="shared" ref="V158:AB158" si="48">IF((V16+V66-V117)&gt;=0,V16+V66-V117,0)</f>
        <v>0</v>
      </c>
      <c r="W158" s="2">
        <f t="shared" si="48"/>
        <v>0</v>
      </c>
      <c r="X158" s="2">
        <f t="shared" si="48"/>
        <v>0</v>
      </c>
      <c r="Y158" s="2">
        <f t="shared" si="48"/>
        <v>0</v>
      </c>
      <c r="Z158" s="2">
        <f t="shared" si="48"/>
        <v>0</v>
      </c>
      <c r="AA158" s="2">
        <f t="shared" si="48"/>
        <v>0</v>
      </c>
      <c r="AB158" s="2">
        <f t="shared" si="48"/>
        <v>0</v>
      </c>
    </row>
    <row r="159" spans="2:28" x14ac:dyDescent="0.3">
      <c r="G159" s="1" t="s">
        <v>16</v>
      </c>
      <c r="R159" s="25">
        <f t="shared" ca="1" si="40"/>
        <v>0</v>
      </c>
      <c r="U159" s="2">
        <f>U17+U95-U91</f>
        <v>0</v>
      </c>
      <c r="V159" s="2">
        <f t="shared" ref="V159:AB159" si="49">V17+V95-V91</f>
        <v>0</v>
      </c>
      <c r="W159" s="2">
        <f t="shared" si="49"/>
        <v>0</v>
      </c>
      <c r="X159" s="2">
        <f t="shared" si="49"/>
        <v>0</v>
      </c>
      <c r="Y159" s="2">
        <f t="shared" si="49"/>
        <v>0</v>
      </c>
      <c r="Z159" s="2">
        <f t="shared" si="49"/>
        <v>0</v>
      </c>
      <c r="AA159" s="2">
        <f t="shared" si="49"/>
        <v>0</v>
      </c>
      <c r="AB159" s="2">
        <f t="shared" si="49"/>
        <v>0</v>
      </c>
    </row>
    <row r="160" spans="2:28" x14ac:dyDescent="0.3">
      <c r="G160" s="1" t="s">
        <v>17</v>
      </c>
      <c r="R160" s="25">
        <f t="shared" ca="1" si="40"/>
        <v>0</v>
      </c>
      <c r="U160" s="2">
        <f>U18+U111</f>
        <v>0</v>
      </c>
      <c r="V160" s="2">
        <f t="shared" ref="V160:AB160" si="50">V18+V111</f>
        <v>0</v>
      </c>
      <c r="W160" s="2">
        <f t="shared" si="50"/>
        <v>0</v>
      </c>
      <c r="X160" s="2">
        <f t="shared" si="50"/>
        <v>0</v>
      </c>
      <c r="Y160" s="2">
        <f t="shared" si="50"/>
        <v>0</v>
      </c>
      <c r="Z160" s="2">
        <f t="shared" si="50"/>
        <v>0</v>
      </c>
      <c r="AA160" s="2">
        <f t="shared" si="50"/>
        <v>0</v>
      </c>
      <c r="AB160" s="2">
        <f t="shared" si="50"/>
        <v>0</v>
      </c>
    </row>
    <row r="161" spans="2:28" x14ac:dyDescent="0.3">
      <c r="G161" s="1" t="s">
        <v>18</v>
      </c>
      <c r="R161" s="25">
        <f t="shared" ca="1" si="40"/>
        <v>0</v>
      </c>
      <c r="U161" s="2">
        <f>U19+U47-U85</f>
        <v>0</v>
      </c>
      <c r="V161" s="2">
        <f t="shared" ref="V161:AB161" si="51">V19+V47-V85</f>
        <v>0</v>
      </c>
      <c r="W161" s="2">
        <f t="shared" si="51"/>
        <v>0</v>
      </c>
      <c r="X161" s="2">
        <f t="shared" si="51"/>
        <v>0</v>
      </c>
      <c r="Y161" s="2">
        <f t="shared" si="51"/>
        <v>0</v>
      </c>
      <c r="Z161" s="2">
        <f t="shared" si="51"/>
        <v>0</v>
      </c>
      <c r="AA161" s="2">
        <f t="shared" si="51"/>
        <v>0</v>
      </c>
      <c r="AB161" s="2">
        <f t="shared" si="51"/>
        <v>0</v>
      </c>
    </row>
    <row r="162" spans="2:28" ht="4.95" customHeight="1" x14ac:dyDescent="0.3"/>
    <row r="163" spans="2:28" s="4" customFormat="1" ht="12" x14ac:dyDescent="0.25">
      <c r="B163" s="10"/>
      <c r="F163" s="4" t="s">
        <v>19</v>
      </c>
      <c r="R163" s="16">
        <f ca="1">SUM($T163:INDIRECT(ADDRESS(ROW(),SUMIFS($1:$1,$3:$3,MAX($3:$3)))))</f>
        <v>0</v>
      </c>
      <c r="U163" s="8">
        <f>IF(ABS(U150-U165)&lt;=0.001,0,U150-U165)</f>
        <v>0</v>
      </c>
      <c r="V163" s="8">
        <f t="shared" ref="V163:AB163" si="52">IF(ABS(V150-V165)&lt;=0.001,0,V150-V165)</f>
        <v>0</v>
      </c>
      <c r="W163" s="8">
        <f t="shared" si="52"/>
        <v>0</v>
      </c>
      <c r="X163" s="8">
        <f t="shared" si="52"/>
        <v>0</v>
      </c>
      <c r="Y163" s="8">
        <f t="shared" si="52"/>
        <v>0</v>
      </c>
      <c r="Z163" s="8">
        <f t="shared" si="52"/>
        <v>0</v>
      </c>
      <c r="AA163" s="8">
        <f t="shared" si="52"/>
        <v>0</v>
      </c>
      <c r="AB163" s="8">
        <f t="shared" si="52"/>
        <v>0</v>
      </c>
    </row>
    <row r="164" spans="2:28" ht="4.95" customHeight="1" x14ac:dyDescent="0.3"/>
    <row r="165" spans="2:28" x14ac:dyDescent="0.3">
      <c r="F165" s="1" t="s">
        <v>20</v>
      </c>
      <c r="R165" s="3">
        <f ca="1">SUMIFS(R166:R186,$G166:$G186,"&lt;&gt;"&amp;"",$H166:$H186,"")</f>
        <v>0</v>
      </c>
      <c r="U165" s="2">
        <f>SUMIFS(U166:U186,$G166:$G186,"&lt;&gt;"&amp;"",$H166:$H186,"")</f>
        <v>0</v>
      </c>
      <c r="V165" s="2">
        <f t="shared" ref="V165:AB165" si="53">SUMIFS(V166:V186,$G166:$G186,"&lt;&gt;"&amp;"",$H166:$H186,"")</f>
        <v>0</v>
      </c>
      <c r="W165" s="2">
        <f t="shared" si="53"/>
        <v>0</v>
      </c>
      <c r="X165" s="2">
        <f t="shared" si="53"/>
        <v>0</v>
      </c>
      <c r="Y165" s="2">
        <f t="shared" si="53"/>
        <v>0</v>
      </c>
      <c r="Z165" s="2">
        <f t="shared" si="53"/>
        <v>0</v>
      </c>
      <c r="AA165" s="2">
        <f t="shared" si="53"/>
        <v>0</v>
      </c>
      <c r="AB165" s="2">
        <f t="shared" si="53"/>
        <v>0</v>
      </c>
    </row>
    <row r="166" spans="2:28" x14ac:dyDescent="0.3">
      <c r="G166" s="1" t="s">
        <v>21</v>
      </c>
      <c r="R166" s="3">
        <f ca="1">SUM(R167:R171)</f>
        <v>0</v>
      </c>
      <c r="U166" s="2">
        <f>SUM(U167:U171)</f>
        <v>0</v>
      </c>
      <c r="V166" s="2">
        <f t="shared" ref="V166:AB166" si="54">SUM(V167:V171)</f>
        <v>0</v>
      </c>
      <c r="W166" s="2">
        <f t="shared" si="54"/>
        <v>0</v>
      </c>
      <c r="X166" s="2">
        <f t="shared" si="54"/>
        <v>0</v>
      </c>
      <c r="Y166" s="2">
        <f t="shared" si="54"/>
        <v>0</v>
      </c>
      <c r="Z166" s="2">
        <f t="shared" si="54"/>
        <v>0</v>
      </c>
      <c r="AA166" s="2">
        <f t="shared" si="54"/>
        <v>0</v>
      </c>
      <c r="AB166" s="2">
        <f t="shared" si="54"/>
        <v>0</v>
      </c>
    </row>
    <row r="167" spans="2:28" x14ac:dyDescent="0.3">
      <c r="G167" s="1" t="str">
        <f>$G$24</f>
        <v>Собственный капитал</v>
      </c>
      <c r="H167" s="1" t="s">
        <v>22</v>
      </c>
      <c r="R167" s="25">
        <f t="shared" ref="R167:R185" ca="1" si="55">INDIRECT(ADDRESS(ROW(),SUMIFS($1:$1,$3:$3,MAX($3:$3))))</f>
        <v>0</v>
      </c>
      <c r="U167" s="2">
        <f>U25+U47-U48-U49-U50</f>
        <v>0</v>
      </c>
      <c r="V167" s="2">
        <f t="shared" ref="V167:AB167" si="56">V25+V47-V48-V49-V50</f>
        <v>0</v>
      </c>
      <c r="W167" s="2">
        <f t="shared" si="56"/>
        <v>0</v>
      </c>
      <c r="X167" s="2">
        <f t="shared" si="56"/>
        <v>0</v>
      </c>
      <c r="Y167" s="2">
        <f t="shared" si="56"/>
        <v>0</v>
      </c>
      <c r="Z167" s="2">
        <f t="shared" si="56"/>
        <v>0</v>
      </c>
      <c r="AA167" s="2">
        <f t="shared" si="56"/>
        <v>0</v>
      </c>
      <c r="AB167" s="2">
        <f t="shared" si="56"/>
        <v>0</v>
      </c>
    </row>
    <row r="168" spans="2:28" x14ac:dyDescent="0.3">
      <c r="G168" s="1" t="str">
        <f t="shared" ref="G168:G171" si="57">$G$24</f>
        <v>Собственный капитал</v>
      </c>
      <c r="H168" s="1" t="s">
        <v>23</v>
      </c>
      <c r="R168" s="25">
        <f t="shared" ca="1" si="55"/>
        <v>0</v>
      </c>
      <c r="U168" s="2">
        <f>U26+U49+U51-U52-U53</f>
        <v>0</v>
      </c>
      <c r="V168" s="2">
        <f t="shared" ref="V168:AB168" si="58">V26+V49+V51-V52-V53</f>
        <v>0</v>
      </c>
      <c r="W168" s="2">
        <f t="shared" si="58"/>
        <v>0</v>
      </c>
      <c r="X168" s="2">
        <f t="shared" si="58"/>
        <v>0</v>
      </c>
      <c r="Y168" s="2">
        <f t="shared" si="58"/>
        <v>0</v>
      </c>
      <c r="Z168" s="2">
        <f t="shared" si="58"/>
        <v>0</v>
      </c>
      <c r="AA168" s="2">
        <f t="shared" si="58"/>
        <v>0</v>
      </c>
      <c r="AB168" s="2">
        <f t="shared" si="58"/>
        <v>0</v>
      </c>
    </row>
    <row r="169" spans="2:28" x14ac:dyDescent="0.3">
      <c r="G169" s="1" t="str">
        <f t="shared" si="57"/>
        <v>Собственный капитал</v>
      </c>
      <c r="H169" s="1" t="s">
        <v>24</v>
      </c>
      <c r="R169" s="25">
        <f t="shared" ca="1" si="55"/>
        <v>0</v>
      </c>
      <c r="U169" s="2">
        <f>U27+U144</f>
        <v>0</v>
      </c>
      <c r="V169" s="2">
        <f t="shared" ref="V169:AB169" si="59">V27+V144</f>
        <v>0</v>
      </c>
      <c r="W169" s="2">
        <f t="shared" si="59"/>
        <v>0</v>
      </c>
      <c r="X169" s="2">
        <f t="shared" si="59"/>
        <v>0</v>
      </c>
      <c r="Y169" s="2">
        <f t="shared" si="59"/>
        <v>0</v>
      </c>
      <c r="Z169" s="2">
        <f t="shared" si="59"/>
        <v>0</v>
      </c>
      <c r="AA169" s="2">
        <f t="shared" si="59"/>
        <v>0</v>
      </c>
      <c r="AB169" s="2">
        <f t="shared" si="59"/>
        <v>0</v>
      </c>
    </row>
    <row r="170" spans="2:28" x14ac:dyDescent="0.3">
      <c r="G170" s="1" t="str">
        <f t="shared" si="57"/>
        <v>Собственный капитал</v>
      </c>
      <c r="H170" s="1" t="s">
        <v>25</v>
      </c>
      <c r="R170" s="25">
        <f t="shared" ca="1" si="55"/>
        <v>0</v>
      </c>
      <c r="U170" s="2">
        <f>U28+U144</f>
        <v>0</v>
      </c>
      <c r="V170" s="2">
        <f t="shared" ref="V170:AB170" si="60">V28+V144</f>
        <v>0</v>
      </c>
      <c r="W170" s="2">
        <f t="shared" si="60"/>
        <v>0</v>
      </c>
      <c r="X170" s="2">
        <f t="shared" si="60"/>
        <v>0</v>
      </c>
      <c r="Y170" s="2">
        <f t="shared" si="60"/>
        <v>0</v>
      </c>
      <c r="Z170" s="2">
        <f t="shared" si="60"/>
        <v>0</v>
      </c>
      <c r="AA170" s="2">
        <f t="shared" si="60"/>
        <v>0</v>
      </c>
      <c r="AB170" s="2">
        <f t="shared" si="60"/>
        <v>0</v>
      </c>
    </row>
    <row r="171" spans="2:28" x14ac:dyDescent="0.3">
      <c r="G171" s="1" t="str">
        <f t="shared" si="57"/>
        <v>Собственный капитал</v>
      </c>
      <c r="H171" s="1" t="s">
        <v>26</v>
      </c>
      <c r="R171" s="25">
        <f t="shared" ca="1" si="55"/>
        <v>0</v>
      </c>
      <c r="U171" s="2">
        <f>U29+U54</f>
        <v>0</v>
      </c>
      <c r="V171" s="2">
        <f t="shared" ref="V171:AB171" si="61">V29+V54</f>
        <v>0</v>
      </c>
      <c r="W171" s="2">
        <f t="shared" si="61"/>
        <v>0</v>
      </c>
      <c r="X171" s="2">
        <f t="shared" si="61"/>
        <v>0</v>
      </c>
      <c r="Y171" s="2">
        <f t="shared" si="61"/>
        <v>0</v>
      </c>
      <c r="Z171" s="2">
        <f t="shared" si="61"/>
        <v>0</v>
      </c>
      <c r="AA171" s="2">
        <f t="shared" si="61"/>
        <v>0</v>
      </c>
      <c r="AB171" s="2">
        <f t="shared" si="61"/>
        <v>0</v>
      </c>
    </row>
    <row r="172" spans="2:28" x14ac:dyDescent="0.3">
      <c r="G172" s="1" t="s">
        <v>27</v>
      </c>
      <c r="R172" s="25">
        <f t="shared" ca="1" si="55"/>
        <v>0</v>
      </c>
      <c r="U172" s="2">
        <f>IF((U30+U55-U77)&gt;=0,U30+U55-U77,0)</f>
        <v>0</v>
      </c>
      <c r="V172" s="2">
        <f t="shared" ref="V172:AB172" si="62">IF((V30+V55-V77)&gt;=0,V30+V55-V77,0)</f>
        <v>0</v>
      </c>
      <c r="W172" s="2">
        <f t="shared" si="62"/>
        <v>0</v>
      </c>
      <c r="X172" s="2">
        <f t="shared" si="62"/>
        <v>0</v>
      </c>
      <c r="Y172" s="2">
        <f t="shared" si="62"/>
        <v>0</v>
      </c>
      <c r="Z172" s="2">
        <f t="shared" si="62"/>
        <v>0</v>
      </c>
      <c r="AA172" s="2">
        <f t="shared" si="62"/>
        <v>0</v>
      </c>
      <c r="AB172" s="2">
        <f t="shared" si="62"/>
        <v>0</v>
      </c>
    </row>
    <row r="173" spans="2:28" x14ac:dyDescent="0.3">
      <c r="G173" s="1" t="s">
        <v>28</v>
      </c>
      <c r="R173" s="25">
        <f t="shared" ca="1" si="55"/>
        <v>0</v>
      </c>
      <c r="U173" s="2">
        <f>U31+U58-U69</f>
        <v>0</v>
      </c>
      <c r="V173" s="2">
        <f t="shared" ref="V173:AB173" si="63">V31+V58-V69</f>
        <v>0</v>
      </c>
      <c r="W173" s="2">
        <f t="shared" si="63"/>
        <v>0</v>
      </c>
      <c r="X173" s="2">
        <f t="shared" si="63"/>
        <v>0</v>
      </c>
      <c r="Y173" s="2">
        <f t="shared" si="63"/>
        <v>0</v>
      </c>
      <c r="Z173" s="2">
        <f t="shared" si="63"/>
        <v>0</v>
      </c>
      <c r="AA173" s="2">
        <f t="shared" si="63"/>
        <v>0</v>
      </c>
      <c r="AB173" s="2">
        <f t="shared" si="63"/>
        <v>0</v>
      </c>
    </row>
    <row r="174" spans="2:28" x14ac:dyDescent="0.3">
      <c r="G174" s="1" t="s">
        <v>29</v>
      </c>
      <c r="R174" s="25">
        <f t="shared" ca="1" si="55"/>
        <v>0</v>
      </c>
      <c r="U174" s="2">
        <f>IF((U32+U59-U67)&gt;=0,U32+U59-U67,0)</f>
        <v>0</v>
      </c>
      <c r="V174" s="2">
        <f t="shared" ref="V174:AB174" si="64">IF((V32+V59-V67)&gt;=0,V32+V59-V67,0)</f>
        <v>0</v>
      </c>
      <c r="W174" s="2">
        <f t="shared" si="64"/>
        <v>0</v>
      </c>
      <c r="X174" s="2">
        <f t="shared" si="64"/>
        <v>0</v>
      </c>
      <c r="Y174" s="2">
        <f t="shared" si="64"/>
        <v>0</v>
      </c>
      <c r="Z174" s="2">
        <f t="shared" si="64"/>
        <v>0</v>
      </c>
      <c r="AA174" s="2">
        <f t="shared" si="64"/>
        <v>0</v>
      </c>
      <c r="AB174" s="2">
        <f t="shared" si="64"/>
        <v>0</v>
      </c>
    </row>
    <row r="175" spans="2:28" x14ac:dyDescent="0.3">
      <c r="G175" s="1" t="s">
        <v>30</v>
      </c>
      <c r="R175" s="25">
        <f t="shared" ca="1" si="55"/>
        <v>0</v>
      </c>
      <c r="U175" s="2">
        <f>U33+U123-U72</f>
        <v>0</v>
      </c>
      <c r="V175" s="2">
        <f t="shared" ref="V175:AB175" si="65">V33+V123-V72</f>
        <v>0</v>
      </c>
      <c r="W175" s="2">
        <f t="shared" si="65"/>
        <v>0</v>
      </c>
      <c r="X175" s="2">
        <f t="shared" si="65"/>
        <v>0</v>
      </c>
      <c r="Y175" s="2">
        <f t="shared" si="65"/>
        <v>0</v>
      </c>
      <c r="Z175" s="2">
        <f t="shared" si="65"/>
        <v>0</v>
      </c>
      <c r="AA175" s="2">
        <f t="shared" si="65"/>
        <v>0</v>
      </c>
      <c r="AB175" s="2">
        <f t="shared" si="65"/>
        <v>0</v>
      </c>
    </row>
    <row r="176" spans="2:28" x14ac:dyDescent="0.3">
      <c r="G176" s="1" t="s">
        <v>31</v>
      </c>
      <c r="R176" s="25">
        <f t="shared" ca="1" si="55"/>
        <v>0</v>
      </c>
      <c r="U176" s="2">
        <f>U34+U124-U73</f>
        <v>0</v>
      </c>
      <c r="V176" s="2">
        <f t="shared" ref="V176:AB176" si="66">V34+V124-V73</f>
        <v>0</v>
      </c>
      <c r="W176" s="2">
        <f t="shared" si="66"/>
        <v>0</v>
      </c>
      <c r="X176" s="2">
        <f t="shared" si="66"/>
        <v>0</v>
      </c>
      <c r="Y176" s="2">
        <f t="shared" si="66"/>
        <v>0</v>
      </c>
      <c r="Z176" s="2">
        <f t="shared" si="66"/>
        <v>0</v>
      </c>
      <c r="AA176" s="2">
        <f t="shared" si="66"/>
        <v>0</v>
      </c>
      <c r="AB176" s="2">
        <f t="shared" si="66"/>
        <v>0</v>
      </c>
    </row>
    <row r="177" spans="7:28" x14ac:dyDescent="0.3">
      <c r="G177" s="1" t="s">
        <v>32</v>
      </c>
      <c r="R177" s="25">
        <f t="shared" ca="1" si="55"/>
        <v>0</v>
      </c>
      <c r="U177" s="2">
        <f>IF((U35+U117-U66)&gt;=0,U35+U117-U66,0)</f>
        <v>0</v>
      </c>
      <c r="V177" s="2">
        <f t="shared" ref="V177:AB177" si="67">IF((V35+V117-V66)&gt;=0,V35+V117-V66,0)</f>
        <v>0</v>
      </c>
      <c r="W177" s="2">
        <f t="shared" si="67"/>
        <v>0</v>
      </c>
      <c r="X177" s="2">
        <f t="shared" si="67"/>
        <v>0</v>
      </c>
      <c r="Y177" s="2">
        <f t="shared" si="67"/>
        <v>0</v>
      </c>
      <c r="Z177" s="2">
        <f t="shared" si="67"/>
        <v>0</v>
      </c>
      <c r="AA177" s="2">
        <f t="shared" si="67"/>
        <v>0</v>
      </c>
      <c r="AB177" s="2">
        <f t="shared" si="67"/>
        <v>0</v>
      </c>
    </row>
    <row r="178" spans="7:28" x14ac:dyDescent="0.3">
      <c r="G178" s="1" t="s">
        <v>33</v>
      </c>
      <c r="R178" s="25">
        <f t="shared" ca="1" si="55"/>
        <v>0</v>
      </c>
      <c r="U178" s="2">
        <f>U36+U88-U96</f>
        <v>0</v>
      </c>
      <c r="V178" s="2">
        <f t="shared" ref="V178:AB178" si="68">V36+V88-V96</f>
        <v>0</v>
      </c>
      <c r="W178" s="2">
        <f t="shared" si="68"/>
        <v>0</v>
      </c>
      <c r="X178" s="2">
        <f t="shared" si="68"/>
        <v>0</v>
      </c>
      <c r="Y178" s="2">
        <f t="shared" si="68"/>
        <v>0</v>
      </c>
      <c r="Z178" s="2">
        <f t="shared" si="68"/>
        <v>0</v>
      </c>
      <c r="AA178" s="2">
        <f t="shared" si="68"/>
        <v>0</v>
      </c>
      <c r="AB178" s="2">
        <f t="shared" si="68"/>
        <v>0</v>
      </c>
    </row>
    <row r="179" spans="7:28" x14ac:dyDescent="0.3">
      <c r="G179" s="1" t="s">
        <v>34</v>
      </c>
      <c r="R179" s="25">
        <f t="shared" ca="1" si="55"/>
        <v>0</v>
      </c>
      <c r="U179" s="2">
        <f>U37+U134-U102</f>
        <v>0</v>
      </c>
      <c r="V179" s="2">
        <f t="shared" ref="V179:AB179" si="69">V37+V134-V102</f>
        <v>0</v>
      </c>
      <c r="W179" s="2">
        <f t="shared" si="69"/>
        <v>0</v>
      </c>
      <c r="X179" s="2">
        <f t="shared" si="69"/>
        <v>0</v>
      </c>
      <c r="Y179" s="2">
        <f t="shared" si="69"/>
        <v>0</v>
      </c>
      <c r="Z179" s="2">
        <f t="shared" si="69"/>
        <v>0</v>
      </c>
      <c r="AA179" s="2">
        <f t="shared" si="69"/>
        <v>0</v>
      </c>
      <c r="AB179" s="2">
        <f t="shared" si="69"/>
        <v>0</v>
      </c>
    </row>
    <row r="180" spans="7:28" x14ac:dyDescent="0.3">
      <c r="G180" s="1" t="s">
        <v>35</v>
      </c>
      <c r="R180" s="25">
        <f t="shared" ca="1" si="55"/>
        <v>0</v>
      </c>
      <c r="U180" s="2">
        <f>U38+U89-U97</f>
        <v>0</v>
      </c>
      <c r="V180" s="2">
        <f t="shared" ref="V180:AB180" si="70">V38+V89-V97</f>
        <v>0</v>
      </c>
      <c r="W180" s="2">
        <f t="shared" si="70"/>
        <v>0</v>
      </c>
      <c r="X180" s="2">
        <f t="shared" si="70"/>
        <v>0</v>
      </c>
      <c r="Y180" s="2">
        <f t="shared" si="70"/>
        <v>0</v>
      </c>
      <c r="Z180" s="2">
        <f t="shared" si="70"/>
        <v>0</v>
      </c>
      <c r="AA180" s="2">
        <f t="shared" si="70"/>
        <v>0</v>
      </c>
      <c r="AB180" s="2">
        <f t="shared" si="70"/>
        <v>0</v>
      </c>
    </row>
    <row r="181" spans="7:28" x14ac:dyDescent="0.3">
      <c r="G181" s="1" t="s">
        <v>36</v>
      </c>
      <c r="R181" s="25">
        <f t="shared" ca="1" si="55"/>
        <v>0</v>
      </c>
      <c r="U181" s="2">
        <f>U39+U135-U103</f>
        <v>0</v>
      </c>
      <c r="V181" s="2">
        <f t="shared" ref="V181:AB181" si="71">V39+V135-V103</f>
        <v>0</v>
      </c>
      <c r="W181" s="2">
        <f t="shared" si="71"/>
        <v>0</v>
      </c>
      <c r="X181" s="2">
        <f t="shared" si="71"/>
        <v>0</v>
      </c>
      <c r="Y181" s="2">
        <f t="shared" si="71"/>
        <v>0</v>
      </c>
      <c r="Z181" s="2">
        <f t="shared" si="71"/>
        <v>0</v>
      </c>
      <c r="AA181" s="2">
        <f t="shared" si="71"/>
        <v>0</v>
      </c>
      <c r="AB181" s="2">
        <f t="shared" si="71"/>
        <v>0</v>
      </c>
    </row>
    <row r="182" spans="7:28" x14ac:dyDescent="0.3">
      <c r="G182" s="1" t="s">
        <v>38</v>
      </c>
      <c r="R182" s="25">
        <f t="shared" ca="1" si="55"/>
        <v>0</v>
      </c>
      <c r="U182" s="2">
        <f>U40+U90-U98</f>
        <v>0</v>
      </c>
      <c r="V182" s="2">
        <f t="shared" ref="V182:AB182" si="72">V40+V90-V98</f>
        <v>0</v>
      </c>
      <c r="W182" s="2">
        <f t="shared" si="72"/>
        <v>0</v>
      </c>
      <c r="X182" s="2">
        <f t="shared" si="72"/>
        <v>0</v>
      </c>
      <c r="Y182" s="2">
        <f t="shared" si="72"/>
        <v>0</v>
      </c>
      <c r="Z182" s="2">
        <f t="shared" si="72"/>
        <v>0</v>
      </c>
      <c r="AA182" s="2">
        <f t="shared" si="72"/>
        <v>0</v>
      </c>
      <c r="AB182" s="2">
        <f t="shared" si="72"/>
        <v>0</v>
      </c>
    </row>
    <row r="183" spans="7:28" x14ac:dyDescent="0.3">
      <c r="G183" s="1" t="s">
        <v>37</v>
      </c>
      <c r="R183" s="25">
        <f t="shared" ca="1" si="55"/>
        <v>0</v>
      </c>
      <c r="U183" s="2">
        <f>U41+U136-U104</f>
        <v>0</v>
      </c>
      <c r="V183" s="2">
        <f t="shared" ref="V183:AB183" si="73">V41+V136-V104</f>
        <v>0</v>
      </c>
      <c r="W183" s="2">
        <f t="shared" si="73"/>
        <v>0</v>
      </c>
      <c r="X183" s="2">
        <f t="shared" si="73"/>
        <v>0</v>
      </c>
      <c r="Y183" s="2">
        <f t="shared" si="73"/>
        <v>0</v>
      </c>
      <c r="Z183" s="2">
        <f t="shared" si="73"/>
        <v>0</v>
      </c>
      <c r="AA183" s="2">
        <f t="shared" si="73"/>
        <v>0</v>
      </c>
      <c r="AB183" s="2">
        <f t="shared" si="73"/>
        <v>0</v>
      </c>
    </row>
    <row r="184" spans="7:28" x14ac:dyDescent="0.3">
      <c r="G184" s="1" t="s">
        <v>39</v>
      </c>
      <c r="R184" s="25">
        <f t="shared" ca="1" si="55"/>
        <v>0</v>
      </c>
      <c r="U184" s="2">
        <f>U42+U129+U138-U80-U105</f>
        <v>0</v>
      </c>
      <c r="V184" s="2">
        <f t="shared" ref="V184:AB184" si="74">V42+V129+V138-V80-V105</f>
        <v>0</v>
      </c>
      <c r="W184" s="2">
        <f t="shared" si="74"/>
        <v>0</v>
      </c>
      <c r="X184" s="2">
        <f t="shared" si="74"/>
        <v>0</v>
      </c>
      <c r="Y184" s="2">
        <f t="shared" si="74"/>
        <v>0</v>
      </c>
      <c r="Z184" s="2">
        <f t="shared" si="74"/>
        <v>0</v>
      </c>
      <c r="AA184" s="2">
        <f t="shared" si="74"/>
        <v>0</v>
      </c>
      <c r="AB184" s="2">
        <f t="shared" si="74"/>
        <v>0</v>
      </c>
    </row>
    <row r="185" spans="7:28" x14ac:dyDescent="0.3">
      <c r="G185" s="1" t="s">
        <v>40</v>
      </c>
      <c r="R185" s="25">
        <f t="shared" ca="1" si="55"/>
        <v>0</v>
      </c>
      <c r="U185" s="2">
        <f>U43</f>
        <v>0</v>
      </c>
      <c r="V185" s="2">
        <f t="shared" ref="V185:AB185" si="75">V43</f>
        <v>0</v>
      </c>
      <c r="W185" s="2">
        <f t="shared" si="75"/>
        <v>0</v>
      </c>
      <c r="X185" s="2">
        <f t="shared" si="75"/>
        <v>0</v>
      </c>
      <c r="Y185" s="2">
        <f t="shared" si="75"/>
        <v>0</v>
      </c>
      <c r="Z185" s="2">
        <f t="shared" si="75"/>
        <v>0</v>
      </c>
      <c r="AA185" s="2">
        <f t="shared" si="75"/>
        <v>0</v>
      </c>
      <c r="AB185" s="2">
        <f t="shared" si="75"/>
        <v>0</v>
      </c>
    </row>
    <row r="186" spans="7:28" ht="4.95" customHeight="1" x14ac:dyDescent="0.3"/>
  </sheetData>
  <conditionalFormatting sqref="G9:H489">
    <cfRule type="expression" dxfId="3" priority="4">
      <formula>H9&lt;&gt;""</formula>
    </cfRule>
  </conditionalFormatting>
  <conditionalFormatting sqref="R21:AB21">
    <cfRule type="cellIs" dxfId="2" priority="3" operator="notEqual">
      <formula>0</formula>
    </cfRule>
  </conditionalFormatting>
  <conditionalFormatting sqref="A1:XFD1048576">
    <cfRule type="cellIs" dxfId="1" priority="2" operator="equal">
      <formula>0</formula>
    </cfRule>
  </conditionalFormatting>
  <conditionalFormatting sqref="R163:AB16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3"/>
  <sheetViews>
    <sheetView showGridLines="0" workbookViewId="0">
      <selection activeCell="H34" sqref="H34"/>
    </sheetView>
  </sheetViews>
  <sheetFormatPr defaultRowHeight="14.4" x14ac:dyDescent="0.3"/>
  <cols>
    <col min="1" max="5" width="1.77734375" customWidth="1"/>
  </cols>
  <sheetData>
    <row r="3" spans="4:6" x14ac:dyDescent="0.3">
      <c r="D3" t="s">
        <v>139</v>
      </c>
    </row>
    <row r="5" spans="4:6" s="22" customFormat="1" x14ac:dyDescent="0.3">
      <c r="F5" s="22" t="s">
        <v>140</v>
      </c>
    </row>
    <row r="6" spans="4:6" ht="4.05" customHeight="1" x14ac:dyDescent="0.3">
      <c r="F6" s="23"/>
    </row>
    <row r="7" spans="4:6" ht="4.95" customHeight="1" x14ac:dyDescent="0.3"/>
    <row r="8" spans="4:6" x14ac:dyDescent="0.3">
      <c r="F8" t="s">
        <v>141</v>
      </c>
    </row>
    <row r="9" spans="4:6" x14ac:dyDescent="0.3">
      <c r="F9" t="s">
        <v>142</v>
      </c>
    </row>
    <row r="10" spans="4:6" x14ac:dyDescent="0.3">
      <c r="F10" t="s">
        <v>143</v>
      </c>
    </row>
    <row r="11" spans="4:6" x14ac:dyDescent="0.3">
      <c r="F11" t="s">
        <v>144</v>
      </c>
    </row>
    <row r="12" spans="4:6" x14ac:dyDescent="0.3">
      <c r="F12" t="s">
        <v>145</v>
      </c>
    </row>
    <row r="13" spans="4:6" x14ac:dyDescent="0.3">
      <c r="F1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процессУУ</vt:lpstr>
      <vt:lpstr>Rep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2025-02-13T07:49:28Z</dcterms:modified>
</cp:coreProperties>
</file>