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 tabRatio="882" activeTab="2"/>
  </bookViews>
  <sheets>
    <sheet name="Control" sheetId="8" r:id="rId1"/>
    <sheet name="CF1S" sheetId="14" r:id="rId2"/>
    <sheet name="CF1SRUR" sheetId="15" r:id="rId3"/>
    <sheet name="IRR-M" sheetId="20" r:id="rId4"/>
    <sheet name="IRR-Y" sheetId="21" r:id="rId5"/>
    <sheet name="CFin1" sheetId="16" r:id="rId6"/>
    <sheet name="CFin2" sheetId="17" r:id="rId7"/>
    <sheet name="CFin3" sheetId="18" r:id="rId8"/>
    <sheet name="CFin4" sheetId="30" r:id="rId9"/>
    <sheet name="Bank-1S" sheetId="13" r:id="rId10"/>
    <sheet name="lists" sheetId="12" r:id="rId11"/>
    <sheet name="Clients" sheetId="9" r:id="rId12"/>
  </sheets>
  <definedNames>
    <definedName name="_xlnm._FilterDatabase" localSheetId="9" hidden="1">'Bank-1S'!$A$1:$AF$20</definedName>
    <definedName name="_xlnm._FilterDatabase" localSheetId="11" hidden="1">Clients!$D$1:$I$11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Y18" i="13" l="1"/>
  <c r="Y9" i="13"/>
  <c r="Y4" i="13"/>
  <c r="Y5" i="13"/>
  <c r="Y6" i="13"/>
  <c r="V3" i="13"/>
  <c r="AD41" i="12"/>
  <c r="AD42" i="12"/>
  <c r="AD43" i="12"/>
  <c r="AD44" i="12"/>
  <c r="AD40" i="12"/>
  <c r="F29" i="8"/>
  <c r="E31" i="8"/>
  <c r="E30" i="8"/>
  <c r="D30" i="8"/>
  <c r="D29" i="8"/>
  <c r="E25" i="8"/>
  <c r="E24" i="8"/>
  <c r="D23" i="8"/>
  <c r="D24" i="8"/>
  <c r="E14" i="8"/>
  <c r="E13" i="8"/>
  <c r="E12" i="8"/>
  <c r="E11" i="8"/>
  <c r="E10" i="8"/>
  <c r="E9" i="8"/>
  <c r="D14" i="8"/>
  <c r="D13" i="8"/>
  <c r="D12" i="8"/>
  <c r="D11" i="8"/>
  <c r="D10" i="8"/>
  <c r="D9" i="8"/>
  <c r="M20" i="12"/>
  <c r="D31" i="8" s="1"/>
  <c r="M19" i="12"/>
  <c r="D25" i="8" s="1"/>
  <c r="F18" i="8" l="1"/>
  <c r="F16" i="8"/>
  <c r="AE53" i="12" l="1"/>
  <c r="F2" i="15"/>
  <c r="F23" i="8" l="1"/>
  <c r="AA68" i="12" l="1"/>
  <c r="AA67" i="12"/>
  <c r="AA66" i="12"/>
  <c r="AA65" i="12"/>
  <c r="O8" i="30" l="1"/>
  <c r="X7" i="30"/>
  <c r="X5" i="30" s="1"/>
  <c r="F2" i="30"/>
  <c r="X8" i="30" l="1"/>
  <c r="X6" i="30" s="1"/>
  <c r="F3" i="30"/>
  <c r="J2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X3" i="30" l="1"/>
  <c r="Y7" i="30"/>
  <c r="Y8" i="30" l="1"/>
  <c r="Y6" i="30" s="1"/>
  <c r="Y5" i="30" l="1"/>
  <c r="Y3" i="30"/>
  <c r="Z7" i="30"/>
  <c r="Z8" i="30" l="1"/>
  <c r="Z5" i="30" s="1"/>
  <c r="Z3" i="30" l="1"/>
  <c r="AA7" i="30"/>
  <c r="AA8" i="30" s="1"/>
  <c r="AA3" i="30" s="1"/>
  <c r="Z6" i="30"/>
  <c r="AB7" i="30" l="1"/>
  <c r="AB8" i="30" s="1"/>
  <c r="AB5" i="30" s="1"/>
  <c r="AA5" i="30"/>
  <c r="AA6" i="30"/>
  <c r="AB6" i="30" l="1"/>
  <c r="AB3" i="30"/>
  <c r="AC7" i="30"/>
  <c r="AC8" i="30" l="1"/>
  <c r="AC5" i="30" s="1"/>
  <c r="AC3" i="30" l="1"/>
  <c r="AD7" i="30"/>
  <c r="AC6" i="30"/>
  <c r="AD8" i="30" l="1"/>
  <c r="AD5" i="30" s="1"/>
  <c r="AE7" i="30" l="1"/>
  <c r="AD3" i="30"/>
  <c r="AD6" i="30"/>
  <c r="AE8" i="30" l="1"/>
  <c r="AE5" i="30" s="1"/>
  <c r="AF7" i="30" l="1"/>
  <c r="AE6" i="30"/>
  <c r="AE3" i="30"/>
  <c r="AF8" i="30" l="1"/>
  <c r="AF5" i="30" s="1"/>
  <c r="AF6" i="30" l="1"/>
  <c r="AG7" i="30"/>
  <c r="AF3" i="30"/>
  <c r="AG8" i="30" l="1"/>
  <c r="AG5" i="30" s="1"/>
  <c r="AH7" i="30" l="1"/>
  <c r="AG6" i="30"/>
  <c r="AG3" i="30"/>
  <c r="AH8" i="30" l="1"/>
  <c r="AH5" i="30" s="1"/>
  <c r="AI7" i="30" l="1"/>
  <c r="AH6" i="30"/>
  <c r="AH3" i="30"/>
  <c r="L2" i="15"/>
  <c r="K2" i="15"/>
  <c r="O8" i="21"/>
  <c r="X7" i="21"/>
  <c r="F2" i="21"/>
  <c r="F3" i="21" s="1"/>
  <c r="O8" i="20"/>
  <c r="X7" i="20"/>
  <c r="F2" i="20"/>
  <c r="F3" i="20" s="1"/>
  <c r="X5" i="21" l="1"/>
  <c r="X5" i="20"/>
  <c r="AI8" i="30"/>
  <c r="AI5" i="30" s="1"/>
  <c r="X8" i="21"/>
  <c r="X8" i="20"/>
  <c r="Y7" i="20" s="1"/>
  <c r="Y8" i="20" l="1"/>
  <c r="Z7" i="20" s="1"/>
  <c r="AI6" i="30"/>
  <c r="AJ7" i="30"/>
  <c r="AI3" i="30"/>
  <c r="X6" i="21"/>
  <c r="Y7" i="21"/>
  <c r="X3" i="21"/>
  <c r="X6" i="20"/>
  <c r="X3" i="20"/>
  <c r="Z8" i="20" l="1"/>
  <c r="AA7" i="20" s="1"/>
  <c r="AJ8" i="30"/>
  <c r="AJ5" i="30" s="1"/>
  <c r="Y8" i="21"/>
  <c r="Y5" i="21"/>
  <c r="Y5" i="20"/>
  <c r="AA8" i="20" l="1"/>
  <c r="AB7" i="20" s="1"/>
  <c r="AJ6" i="30"/>
  <c r="AK7" i="30"/>
  <c r="AJ3" i="30"/>
  <c r="Z7" i="21"/>
  <c r="Y6" i="21"/>
  <c r="Y3" i="21"/>
  <c r="Y6" i="20"/>
  <c r="Y3" i="20"/>
  <c r="AB8" i="20" l="1"/>
  <c r="AC7" i="20" s="1"/>
  <c r="AK8" i="30"/>
  <c r="AK5" i="30" s="1"/>
  <c r="Z8" i="21"/>
  <c r="AA7" i="21" s="1"/>
  <c r="Z5" i="21"/>
  <c r="Z5" i="20"/>
  <c r="AA8" i="21" l="1"/>
  <c r="AC8" i="20"/>
  <c r="AD7" i="20" s="1"/>
  <c r="AK3" i="30"/>
  <c r="AK6" i="30"/>
  <c r="AL7" i="30"/>
  <c r="Z6" i="21"/>
  <c r="AB7" i="21"/>
  <c r="AA6" i="21"/>
  <c r="Z3" i="21"/>
  <c r="Z6" i="20"/>
  <c r="Z3" i="20"/>
  <c r="AB8" i="21" l="1"/>
  <c r="AD8" i="20"/>
  <c r="AE7" i="20" s="1"/>
  <c r="AL8" i="30"/>
  <c r="AL5" i="30" s="1"/>
  <c r="AC7" i="21"/>
  <c r="AB6" i="21"/>
  <c r="AA5" i="21"/>
  <c r="AA5" i="20"/>
  <c r="AC8" i="21" l="1"/>
  <c r="AC6" i="21" s="1"/>
  <c r="AE8" i="20"/>
  <c r="AF7" i="20" s="1"/>
  <c r="AM7" i="30"/>
  <c r="AL6" i="30"/>
  <c r="AL3" i="30"/>
  <c r="AA3" i="21"/>
  <c r="AA6" i="20"/>
  <c r="AA3" i="20"/>
  <c r="AD7" i="21" l="1"/>
  <c r="AD8" i="21" s="1"/>
  <c r="AD6" i="21" s="1"/>
  <c r="AF8" i="20"/>
  <c r="AG7" i="20" s="1"/>
  <c r="AM8" i="30"/>
  <c r="AM5" i="30" s="1"/>
  <c r="AB5" i="21"/>
  <c r="AB5" i="20"/>
  <c r="AG8" i="20" l="1"/>
  <c r="AH7" i="20" s="1"/>
  <c r="AN7" i="30"/>
  <c r="AM6" i="30"/>
  <c r="AM3" i="30"/>
  <c r="AB3" i="21"/>
  <c r="AB3" i="20"/>
  <c r="AB6" i="20"/>
  <c r="AH8" i="20" l="1"/>
  <c r="AI7" i="20" s="1"/>
  <c r="AN8" i="30"/>
  <c r="AN5" i="30" s="1"/>
  <c r="AC5" i="21"/>
  <c r="AC5" i="20"/>
  <c r="AI8" i="20" l="1"/>
  <c r="AJ7" i="20" s="1"/>
  <c r="AN6" i="30"/>
  <c r="AN3" i="30"/>
  <c r="AO7" i="30"/>
  <c r="AC3" i="21"/>
  <c r="AC6" i="20"/>
  <c r="AC3" i="20"/>
  <c r="AJ8" i="20" l="1"/>
  <c r="AK7" i="20" s="1"/>
  <c r="AO8" i="30"/>
  <c r="AO5" i="30" s="1"/>
  <c r="AD5" i="21"/>
  <c r="AD5" i="20"/>
  <c r="AK8" i="20" l="1"/>
  <c r="AL7" i="20" s="1"/>
  <c r="AO3" i="30"/>
  <c r="AP7" i="30"/>
  <c r="AO6" i="30"/>
  <c r="AE7" i="21"/>
  <c r="AD3" i="21"/>
  <c r="AD6" i="20"/>
  <c r="AD3" i="20"/>
  <c r="AL8" i="20" l="1"/>
  <c r="AM7" i="20" s="1"/>
  <c r="AP8" i="30"/>
  <c r="AP5" i="30" s="1"/>
  <c r="AE8" i="21"/>
  <c r="AE6" i="21" s="1"/>
  <c r="AE5" i="21"/>
  <c r="AE5" i="20"/>
  <c r="AM8" i="20" l="1"/>
  <c r="AN7" i="20" s="1"/>
  <c r="AP3" i="30"/>
  <c r="AQ7" i="30"/>
  <c r="AP6" i="30"/>
  <c r="AE3" i="21"/>
  <c r="AE6" i="20"/>
  <c r="AE3" i="20"/>
  <c r="AN8" i="20" l="1"/>
  <c r="AO7" i="20" s="1"/>
  <c r="AQ8" i="30"/>
  <c r="AQ5" i="30" s="1"/>
  <c r="AF5" i="20"/>
  <c r="AO8" i="20" l="1"/>
  <c r="AP7" i="20" s="1"/>
  <c r="AQ6" i="30"/>
  <c r="AR7" i="30"/>
  <c r="AQ3" i="30"/>
  <c r="AF6" i="20"/>
  <c r="AF3" i="20"/>
  <c r="AP8" i="20" l="1"/>
  <c r="AQ7" i="20" s="1"/>
  <c r="AR8" i="30"/>
  <c r="AR5" i="30" s="1"/>
  <c r="AG5" i="20"/>
  <c r="AQ8" i="20" l="1"/>
  <c r="AR7" i="20" s="1"/>
  <c r="AR6" i="30"/>
  <c r="AR3" i="30"/>
  <c r="AS7" i="30"/>
  <c r="AG6" i="20"/>
  <c r="AG3" i="20"/>
  <c r="AR8" i="20" l="1"/>
  <c r="AS7" i="20" s="1"/>
  <c r="AS8" i="30"/>
  <c r="AS5" i="30" s="1"/>
  <c r="AH5" i="20"/>
  <c r="O8" i="18"/>
  <c r="X7" i="18"/>
  <c r="F2" i="18"/>
  <c r="F3" i="18" s="1"/>
  <c r="O8" i="17"/>
  <c r="X7" i="17"/>
  <c r="F2" i="17"/>
  <c r="F3" i="17" s="1"/>
  <c r="AA4" i="13"/>
  <c r="AB4" i="13"/>
  <c r="AA6" i="13"/>
  <c r="AB6" i="13"/>
  <c r="AA9" i="13"/>
  <c r="AB9" i="13"/>
  <c r="AA10" i="13"/>
  <c r="AB10" i="13"/>
  <c r="AA18" i="13"/>
  <c r="AB18" i="13"/>
  <c r="Z4" i="13"/>
  <c r="Z6" i="13"/>
  <c r="Z9" i="13"/>
  <c r="Z10" i="13"/>
  <c r="Z18" i="13"/>
  <c r="O8" i="16"/>
  <c r="X7" i="16"/>
  <c r="F2" i="16"/>
  <c r="F3" i="16" s="1"/>
  <c r="A2" i="9"/>
  <c r="A3" i="9"/>
  <c r="A4" i="9"/>
  <c r="A5" i="9"/>
  <c r="A6" i="9"/>
  <c r="A7" i="9"/>
  <c r="A8" i="9"/>
  <c r="A9" i="9"/>
  <c r="A10" i="9"/>
  <c r="A11" i="9"/>
  <c r="A1" i="9"/>
  <c r="AE52" i="12" l="1"/>
  <c r="AE51" i="12"/>
  <c r="AE49" i="12"/>
  <c r="AE50" i="12"/>
  <c r="AS8" i="20"/>
  <c r="AT7" i="20" s="1"/>
  <c r="X5" i="18"/>
  <c r="AS3" i="30"/>
  <c r="AT7" i="30"/>
  <c r="AS6" i="30"/>
  <c r="AA12" i="13"/>
  <c r="AB12" i="13"/>
  <c r="Z12" i="13"/>
  <c r="Y12" i="13"/>
  <c r="AA16" i="13"/>
  <c r="AB16" i="13"/>
  <c r="Y16" i="13"/>
  <c r="Z16" i="13"/>
  <c r="AA11" i="13"/>
  <c r="AB11" i="13"/>
  <c r="Z11" i="13"/>
  <c r="Y11" i="13"/>
  <c r="AA15" i="13"/>
  <c r="AB15" i="13"/>
  <c r="Z15" i="13"/>
  <c r="Y15" i="13"/>
  <c r="AA8" i="13"/>
  <c r="AB8" i="13"/>
  <c r="Y8" i="13"/>
  <c r="Z8" i="13"/>
  <c r="AB14" i="13"/>
  <c r="AA14" i="13"/>
  <c r="Z14" i="13"/>
  <c r="AA13" i="13"/>
  <c r="AB13" i="13"/>
  <c r="Z13" i="13"/>
  <c r="Y13" i="13"/>
  <c r="AA3" i="13"/>
  <c r="AB3" i="13"/>
  <c r="Z3" i="13"/>
  <c r="Y3" i="13"/>
  <c r="AA5" i="13"/>
  <c r="AB5" i="13"/>
  <c r="Z5" i="13"/>
  <c r="AA20" i="13"/>
  <c r="AB20" i="13"/>
  <c r="Y20" i="13"/>
  <c r="Z20" i="13"/>
  <c r="AA7" i="13"/>
  <c r="AB7" i="13"/>
  <c r="Y7" i="13"/>
  <c r="Z7" i="13"/>
  <c r="AA19" i="13"/>
  <c r="AB19" i="13"/>
  <c r="Z19" i="13"/>
  <c r="Y19" i="13"/>
  <c r="AB2" i="13"/>
  <c r="AA2" i="13"/>
  <c r="Z2" i="13"/>
  <c r="Y2" i="13"/>
  <c r="AA17" i="13"/>
  <c r="AB17" i="13"/>
  <c r="Y17" i="13"/>
  <c r="Z17" i="13"/>
  <c r="AH6" i="20"/>
  <c r="AH3" i="20"/>
  <c r="X8" i="18"/>
  <c r="X5" i="17"/>
  <c r="X8" i="17"/>
  <c r="X8" i="16"/>
  <c r="X5" i="16"/>
  <c r="Y14" i="13"/>
  <c r="F20" i="8"/>
  <c r="AT8" i="20" l="1"/>
  <c r="AU7" i="20" s="1"/>
  <c r="AT8" i="30"/>
  <c r="AT5" i="30" s="1"/>
  <c r="AI5" i="20"/>
  <c r="X6" i="18"/>
  <c r="X3" i="18"/>
  <c r="Y7" i="18"/>
  <c r="Y7" i="17"/>
  <c r="X3" i="17"/>
  <c r="X6" i="17"/>
  <c r="Y7" i="16"/>
  <c r="X6" i="16"/>
  <c r="X3" i="16"/>
  <c r="AA64" i="12"/>
  <c r="AU8" i="20" l="1"/>
  <c r="AV7" i="20" s="1"/>
  <c r="AU7" i="30"/>
  <c r="AT6" i="30"/>
  <c r="AT3" i="30"/>
  <c r="AI6" i="20"/>
  <c r="AI3" i="20"/>
  <c r="Y8" i="18"/>
  <c r="Y5" i="18" s="1"/>
  <c r="Y8" i="17"/>
  <c r="Y5" i="17" s="1"/>
  <c r="Y8" i="16"/>
  <c r="Y5" i="16" s="1"/>
  <c r="AA63" i="12"/>
  <c r="AA62" i="12"/>
  <c r="AV8" i="20" l="1"/>
  <c r="AW7" i="20" s="1"/>
  <c r="AU8" i="30"/>
  <c r="AU5" i="30" s="1"/>
  <c r="AJ5" i="20"/>
  <c r="Y6" i="18"/>
  <c r="Y3" i="18"/>
  <c r="Z7" i="18"/>
  <c r="Y6" i="17"/>
  <c r="Z7" i="17"/>
  <c r="Y3" i="17"/>
  <c r="Z7" i="16"/>
  <c r="Y6" i="16"/>
  <c r="Y3" i="16"/>
  <c r="AW8" i="20" l="1"/>
  <c r="AX7" i="20" s="1"/>
  <c r="AV7" i="30"/>
  <c r="AU6" i="30"/>
  <c r="AU3" i="30"/>
  <c r="AJ3" i="20"/>
  <c r="AJ6" i="20"/>
  <c r="Z8" i="18"/>
  <c r="Z5" i="18" s="1"/>
  <c r="Z8" i="17"/>
  <c r="Z5" i="17" s="1"/>
  <c r="Z8" i="16"/>
  <c r="Z5" i="16" s="1"/>
  <c r="AX8" i="20" l="1"/>
  <c r="AY7" i="20" s="1"/>
  <c r="AV8" i="30"/>
  <c r="AV5" i="30" s="1"/>
  <c r="AK5" i="20"/>
  <c r="Z6" i="18"/>
  <c r="Z3" i="18"/>
  <c r="AA7" i="18"/>
  <c r="Z6" i="17"/>
  <c r="AA7" i="17"/>
  <c r="Z3" i="17"/>
  <c r="AA7" i="16"/>
  <c r="Z6" i="16"/>
  <c r="Z3" i="16"/>
  <c r="AE40" i="12"/>
  <c r="AE41" i="12"/>
  <c r="AE42" i="12"/>
  <c r="AE43" i="12"/>
  <c r="AE44" i="12"/>
  <c r="AE45" i="12"/>
  <c r="AE46" i="12"/>
  <c r="AE47" i="12"/>
  <c r="AE48" i="12"/>
  <c r="W7" i="15"/>
  <c r="N8" i="15"/>
  <c r="I7" i="15"/>
  <c r="AF2" i="13"/>
  <c r="AF3" i="13"/>
  <c r="AF4" i="13"/>
  <c r="AF5" i="13"/>
  <c r="AF6" i="13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1" i="13"/>
  <c r="AY8" i="20" l="1"/>
  <c r="AZ7" i="20" s="1"/>
  <c r="AV6" i="30"/>
  <c r="AW7" i="30"/>
  <c r="AV3" i="30"/>
  <c r="F3" i="15"/>
  <c r="AK6" i="20"/>
  <c r="AK3" i="20"/>
  <c r="AA8" i="18"/>
  <c r="AA5" i="18" s="1"/>
  <c r="AA8" i="17"/>
  <c r="AA5" i="17" s="1"/>
  <c r="AA8" i="16"/>
  <c r="AA5" i="16" s="1"/>
  <c r="W8" i="15"/>
  <c r="W6" i="15" s="1"/>
  <c r="W5" i="15"/>
  <c r="AA27" i="12"/>
  <c r="AA25" i="12"/>
  <c r="AA24" i="12"/>
  <c r="X10" i="13"/>
  <c r="X9" i="13"/>
  <c r="AA41" i="12"/>
  <c r="AA38" i="12"/>
  <c r="AA39" i="12"/>
  <c r="AA30" i="12"/>
  <c r="AA37" i="12"/>
  <c r="AA40" i="12"/>
  <c r="AA33" i="12"/>
  <c r="AA36" i="12"/>
  <c r="AA32" i="12"/>
  <c r="AA28" i="12"/>
  <c r="AA34" i="12"/>
  <c r="AA29" i="12"/>
  <c r="AA35" i="12"/>
  <c r="AA20" i="12"/>
  <c r="AA31" i="12"/>
  <c r="AE39" i="12"/>
  <c r="AE38" i="12"/>
  <c r="AE37" i="12"/>
  <c r="AE36" i="12"/>
  <c r="AE35" i="12"/>
  <c r="AE34" i="12"/>
  <c r="AE33" i="12"/>
  <c r="AE32" i="12"/>
  <c r="AE31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A42" i="12"/>
  <c r="F2" i="14"/>
  <c r="AA61" i="12"/>
  <c r="AA59" i="12"/>
  <c r="AA60" i="12"/>
  <c r="X18" i="13"/>
  <c r="X6" i="13"/>
  <c r="X4" i="13"/>
  <c r="X20" i="13"/>
  <c r="X19" i="13"/>
  <c r="X17" i="13"/>
  <c r="X16" i="13"/>
  <c r="X15" i="13"/>
  <c r="X14" i="13"/>
  <c r="X13" i="13"/>
  <c r="X12" i="13"/>
  <c r="X11" i="13"/>
  <c r="X8" i="13"/>
  <c r="X7" i="13"/>
  <c r="X5" i="13"/>
  <c r="X3" i="13"/>
  <c r="X2" i="13"/>
  <c r="X1" i="13"/>
  <c r="AA49" i="12"/>
  <c r="AA50" i="12"/>
  <c r="AA51" i="12"/>
  <c r="AA52" i="12"/>
  <c r="AA53" i="12"/>
  <c r="AA54" i="12"/>
  <c r="AA55" i="12"/>
  <c r="AA56" i="12"/>
  <c r="AA57" i="12"/>
  <c r="AA58" i="12"/>
  <c r="AA48" i="12"/>
  <c r="AA47" i="12"/>
  <c r="AA46" i="12"/>
  <c r="AA45" i="12"/>
  <c r="AA44" i="12"/>
  <c r="AA43" i="12"/>
  <c r="AA26" i="12"/>
  <c r="AA23" i="12"/>
  <c r="AA22" i="12"/>
  <c r="AA21" i="12"/>
  <c r="AA19" i="12"/>
  <c r="AA18" i="12"/>
  <c r="AA17" i="12"/>
  <c r="AA16" i="12"/>
  <c r="AA15" i="12"/>
  <c r="AA14" i="12"/>
  <c r="AA13" i="12"/>
  <c r="AA12" i="12"/>
  <c r="AA11" i="12"/>
  <c r="AA10" i="12"/>
  <c r="O8" i="14"/>
  <c r="X5" i="14"/>
  <c r="AZ8" i="20" l="1"/>
  <c r="BA7" i="20" s="1"/>
  <c r="AW8" i="30"/>
  <c r="L7" i="15"/>
  <c r="K7" i="15"/>
  <c r="I5" i="15"/>
  <c r="I8" i="15"/>
  <c r="AL5" i="20"/>
  <c r="AA6" i="18"/>
  <c r="AA3" i="18"/>
  <c r="AB7" i="18"/>
  <c r="AA6" i="17"/>
  <c r="AB7" i="17"/>
  <c r="AA3" i="17"/>
  <c r="AA6" i="16"/>
  <c r="AB7" i="16"/>
  <c r="AA3" i="16"/>
  <c r="X7" i="15"/>
  <c r="W3" i="15"/>
  <c r="AW5" i="30" l="1"/>
  <c r="BA8" i="20"/>
  <c r="BB7" i="20" s="1"/>
  <c r="AX7" i="30"/>
  <c r="AW6" i="30"/>
  <c r="AW3" i="30"/>
  <c r="I6" i="15"/>
  <c r="L8" i="15"/>
  <c r="L6" i="15" s="1"/>
  <c r="K8" i="15"/>
  <c r="K6" i="15" s="1"/>
  <c r="AL3" i="20"/>
  <c r="AL6" i="20"/>
  <c r="AB8" i="18"/>
  <c r="AB8" i="17"/>
  <c r="AB8" i="16"/>
  <c r="X8" i="15"/>
  <c r="Y7" i="15" s="1"/>
  <c r="X8" i="14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10" i="12"/>
  <c r="Q7" i="12"/>
  <c r="O7" i="12"/>
  <c r="R12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X5" i="15" l="1"/>
  <c r="AB5" i="17"/>
  <c r="AB5" i="18"/>
  <c r="AB5" i="16"/>
  <c r="BB8" i="20"/>
  <c r="BC7" i="20" s="1"/>
  <c r="AX8" i="30"/>
  <c r="AM5" i="20"/>
  <c r="AB6" i="18"/>
  <c r="AB3" i="18"/>
  <c r="AC7" i="18"/>
  <c r="AC7" i="17"/>
  <c r="AB6" i="17"/>
  <c r="AB3" i="17"/>
  <c r="AC7" i="16"/>
  <c r="AB6" i="16"/>
  <c r="AB3" i="16"/>
  <c r="X6" i="15"/>
  <c r="Y8" i="15"/>
  <c r="X3" i="15"/>
  <c r="X6" i="14"/>
  <c r="F3" i="14"/>
  <c r="X3" i="14"/>
  <c r="Y7" i="14"/>
  <c r="V2" i="13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10" i="12"/>
  <c r="R11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10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N15" i="12"/>
  <c r="J15" i="12"/>
  <c r="N14" i="12"/>
  <c r="J14" i="12"/>
  <c r="N13" i="12"/>
  <c r="J13" i="12"/>
  <c r="N12" i="12"/>
  <c r="J12" i="12"/>
  <c r="N11" i="12"/>
  <c r="J11" i="12"/>
  <c r="N10" i="12"/>
  <c r="J10" i="12"/>
  <c r="F2" i="13"/>
  <c r="F3" i="13"/>
  <c r="F4" i="13"/>
  <c r="F5" i="13"/>
  <c r="F6" i="13"/>
  <c r="F7" i="13"/>
  <c r="F8" i="13"/>
  <c r="F11" i="13"/>
  <c r="F12" i="13"/>
  <c r="F13" i="13"/>
  <c r="F14" i="13"/>
  <c r="F15" i="13"/>
  <c r="F16" i="13"/>
  <c r="F17" i="13"/>
  <c r="F18" i="13"/>
  <c r="F19" i="13"/>
  <c r="F20" i="13"/>
  <c r="E9" i="13"/>
  <c r="E10" i="13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Y5" i="15" l="1"/>
  <c r="BC8" i="20"/>
  <c r="BD7" i="20" s="1"/>
  <c r="AX6" i="30"/>
  <c r="AX3" i="30"/>
  <c r="AY7" i="30"/>
  <c r="AX5" i="30"/>
  <c r="AM6" i="20"/>
  <c r="AM3" i="20"/>
  <c r="AC8" i="18"/>
  <c r="AC8" i="17"/>
  <c r="AC8" i="16"/>
  <c r="Y3" i="15"/>
  <c r="Y6" i="15"/>
  <c r="Z7" i="15"/>
  <c r="A13" i="13"/>
  <c r="A5" i="13"/>
  <c r="A15" i="13"/>
  <c r="A7" i="13"/>
  <c r="Y8" i="14"/>
  <c r="Y5" i="14" s="1"/>
  <c r="W8" i="13"/>
  <c r="A8" i="13"/>
  <c r="W14" i="13"/>
  <c r="A14" i="13"/>
  <c r="W6" i="13"/>
  <c r="A6" i="13"/>
  <c r="W16" i="13"/>
  <c r="A16" i="13"/>
  <c r="W11" i="13"/>
  <c r="A11" i="13"/>
  <c r="W19" i="13"/>
  <c r="A19" i="13"/>
  <c r="W3" i="13"/>
  <c r="A3" i="13"/>
  <c r="A20" i="13"/>
  <c r="A12" i="13"/>
  <c r="A4" i="13"/>
  <c r="A18" i="13"/>
  <c r="A10" i="13"/>
  <c r="A2" i="13"/>
  <c r="A17" i="13"/>
  <c r="A9" i="13"/>
  <c r="W15" i="13"/>
  <c r="W7" i="13"/>
  <c r="W13" i="13"/>
  <c r="W5" i="13"/>
  <c r="W20" i="13"/>
  <c r="W12" i="13"/>
  <c r="W4" i="13"/>
  <c r="W18" i="13"/>
  <c r="W10" i="13"/>
  <c r="W2" i="13"/>
  <c r="W17" i="13"/>
  <c r="W9" i="13"/>
  <c r="G14" i="13"/>
  <c r="H14" i="13"/>
  <c r="I14" i="13"/>
  <c r="G6" i="13"/>
  <c r="H6" i="13"/>
  <c r="I6" i="13"/>
  <c r="H13" i="13"/>
  <c r="I13" i="13"/>
  <c r="G13" i="13"/>
  <c r="H5" i="13"/>
  <c r="I5" i="13"/>
  <c r="G5" i="13"/>
  <c r="G20" i="13"/>
  <c r="H20" i="13"/>
  <c r="I20" i="13"/>
  <c r="G12" i="13"/>
  <c r="H12" i="13"/>
  <c r="I12" i="13"/>
  <c r="G4" i="13"/>
  <c r="H4" i="13"/>
  <c r="I4" i="13"/>
  <c r="G19" i="13"/>
  <c r="H19" i="13"/>
  <c r="I19" i="13"/>
  <c r="G11" i="13"/>
  <c r="H11" i="13"/>
  <c r="I11" i="13"/>
  <c r="G3" i="13"/>
  <c r="H3" i="13"/>
  <c r="I3" i="13"/>
  <c r="I18" i="13"/>
  <c r="G18" i="13"/>
  <c r="H18" i="13"/>
  <c r="I10" i="13"/>
  <c r="G10" i="13"/>
  <c r="H10" i="13"/>
  <c r="I2" i="13"/>
  <c r="G2" i="13"/>
  <c r="H2" i="13"/>
  <c r="G17" i="13"/>
  <c r="H17" i="13"/>
  <c r="I17" i="13"/>
  <c r="G9" i="13"/>
  <c r="H9" i="13"/>
  <c r="I9" i="13"/>
  <c r="G16" i="13"/>
  <c r="H16" i="13"/>
  <c r="I16" i="13"/>
  <c r="G8" i="13"/>
  <c r="H8" i="13"/>
  <c r="I8" i="13"/>
  <c r="G15" i="13"/>
  <c r="H15" i="13"/>
  <c r="I15" i="13"/>
  <c r="G7" i="13"/>
  <c r="H7" i="13"/>
  <c r="I7" i="13"/>
  <c r="AC5" i="16" l="1"/>
  <c r="AC5" i="17"/>
  <c r="AC5" i="18"/>
  <c r="BD8" i="20"/>
  <c r="BE7" i="20" s="1"/>
  <c r="Y3" i="14"/>
  <c r="Z8" i="15"/>
  <c r="Z5" i="15" s="1"/>
  <c r="AY8" i="30"/>
  <c r="AN5" i="20"/>
  <c r="AD7" i="18"/>
  <c r="AC3" i="18"/>
  <c r="AC6" i="18"/>
  <c r="AD7" i="17"/>
  <c r="AC6" i="17"/>
  <c r="AC3" i="17"/>
  <c r="AD7" i="16"/>
  <c r="AC6" i="16"/>
  <c r="AC3" i="16"/>
  <c r="AE9" i="13"/>
  <c r="AD9" i="13"/>
  <c r="AD18" i="13"/>
  <c r="AE18" i="13"/>
  <c r="AD20" i="13"/>
  <c r="AE20" i="13"/>
  <c r="AD8" i="13"/>
  <c r="AE8" i="13"/>
  <c r="AD16" i="13"/>
  <c r="AE16" i="13"/>
  <c r="AD6" i="13"/>
  <c r="AE6" i="13"/>
  <c r="AE17" i="13"/>
  <c r="AD17" i="13"/>
  <c r="AD2" i="13"/>
  <c r="AE2" i="13"/>
  <c r="AE11" i="13"/>
  <c r="AD11" i="13"/>
  <c r="AD14" i="13"/>
  <c r="AE14" i="13"/>
  <c r="AD10" i="13"/>
  <c r="AE10" i="13"/>
  <c r="AE7" i="13"/>
  <c r="AD7" i="13"/>
  <c r="AD4" i="13"/>
  <c r="AE4" i="13"/>
  <c r="AE5" i="13"/>
  <c r="AD5" i="13"/>
  <c r="AE15" i="13"/>
  <c r="AD15" i="13"/>
  <c r="AE3" i="13"/>
  <c r="AD3" i="13"/>
  <c r="AD12" i="13"/>
  <c r="AE12" i="13"/>
  <c r="AE13" i="13"/>
  <c r="AD13" i="13"/>
  <c r="AE19" i="13"/>
  <c r="AD19" i="13"/>
  <c r="Y6" i="14"/>
  <c r="Z7" i="14"/>
  <c r="E8" i="13"/>
  <c r="E7" i="13"/>
  <c r="F9" i="13"/>
  <c r="E16" i="13"/>
  <c r="E15" i="13"/>
  <c r="E17" i="13"/>
  <c r="E3" i="13"/>
  <c r="F10" i="13"/>
  <c r="E20" i="13"/>
  <c r="E11" i="13"/>
  <c r="E6" i="13"/>
  <c r="E18" i="13"/>
  <c r="E4" i="13"/>
  <c r="E5" i="13"/>
  <c r="E2" i="13"/>
  <c r="E19" i="13"/>
  <c r="E14" i="13"/>
  <c r="E12" i="13"/>
  <c r="E13" i="13"/>
  <c r="Z6" i="15" l="1"/>
  <c r="Z3" i="15"/>
  <c r="AA7" i="15"/>
  <c r="AA8" i="15" s="1"/>
  <c r="BE8" i="20"/>
  <c r="BF7" i="20" s="1"/>
  <c r="AY5" i="30"/>
  <c r="AY6" i="30"/>
  <c r="AZ7" i="30"/>
  <c r="AY3" i="30"/>
  <c r="AN6" i="20"/>
  <c r="AN3" i="20"/>
  <c r="AD8" i="18"/>
  <c r="AD8" i="17"/>
  <c r="AD8" i="16"/>
  <c r="Z8" i="14"/>
  <c r="AD5" i="17" l="1"/>
  <c r="AD5" i="16"/>
  <c r="Z5" i="14"/>
  <c r="AA5" i="15"/>
  <c r="AD5" i="18"/>
  <c r="BF8" i="20"/>
  <c r="BG7" i="20" s="1"/>
  <c r="Z3" i="14"/>
  <c r="AZ8" i="30"/>
  <c r="AO5" i="20"/>
  <c r="AE7" i="18"/>
  <c r="AD6" i="18"/>
  <c r="AD3" i="18"/>
  <c r="AE7" i="17"/>
  <c r="AD6" i="17"/>
  <c r="AD3" i="17"/>
  <c r="AE7" i="16"/>
  <c r="AD6" i="16"/>
  <c r="AD3" i="16"/>
  <c r="AA6" i="15"/>
  <c r="AA3" i="15"/>
  <c r="AB7" i="15"/>
  <c r="Z6" i="14"/>
  <c r="AA7" i="14"/>
  <c r="BG8" i="20" l="1"/>
  <c r="BH7" i="20" s="1"/>
  <c r="AZ5" i="30"/>
  <c r="AZ6" i="30"/>
  <c r="AZ3" i="30"/>
  <c r="BA7" i="30"/>
  <c r="AO6" i="20"/>
  <c r="AO3" i="20"/>
  <c r="AE8" i="18"/>
  <c r="AE8" i="17"/>
  <c r="AE8" i="16"/>
  <c r="AB8" i="15"/>
  <c r="AA8" i="14"/>
  <c r="AB5" i="15" l="1"/>
  <c r="AE5" i="18"/>
  <c r="AE5" i="16"/>
  <c r="AE5" i="17"/>
  <c r="AA5" i="14"/>
  <c r="BH8" i="20"/>
  <c r="BI7" i="20" s="1"/>
  <c r="AA3" i="14"/>
  <c r="BA8" i="30"/>
  <c r="AP5" i="20"/>
  <c r="AF7" i="18"/>
  <c r="AE6" i="18"/>
  <c r="AE3" i="18"/>
  <c r="AE6" i="17"/>
  <c r="AE3" i="17"/>
  <c r="AF7" i="17"/>
  <c r="AE6" i="16"/>
  <c r="AF7" i="16"/>
  <c r="AE3" i="16"/>
  <c r="AB6" i="15"/>
  <c r="AC7" i="15"/>
  <c r="AB3" i="15"/>
  <c r="AB7" i="14"/>
  <c r="AA6" i="14"/>
  <c r="BI8" i="20" l="1"/>
  <c r="BJ7" i="20" s="1"/>
  <c r="BA3" i="30"/>
  <c r="BA6" i="30"/>
  <c r="BB7" i="30"/>
  <c r="BA5" i="30"/>
  <c r="AP6" i="20"/>
  <c r="AP3" i="20"/>
  <c r="AF8" i="18"/>
  <c r="AF8" i="17"/>
  <c r="AF8" i="16"/>
  <c r="AC8" i="15"/>
  <c r="AB8" i="14"/>
  <c r="AB5" i="14" s="1"/>
  <c r="AF5" i="18" l="1"/>
  <c r="AC5" i="15"/>
  <c r="AF5" i="16"/>
  <c r="AF5" i="17"/>
  <c r="BJ8" i="20"/>
  <c r="BK7" i="20" s="1"/>
  <c r="AB3" i="14"/>
  <c r="BB8" i="30"/>
  <c r="AQ5" i="20"/>
  <c r="AF6" i="18"/>
  <c r="AF3" i="18"/>
  <c r="AG7" i="18"/>
  <c r="AF6" i="17"/>
  <c r="AF3" i="17"/>
  <c r="AG7" i="17"/>
  <c r="AF6" i="16"/>
  <c r="AG7" i="16"/>
  <c r="AF3" i="16"/>
  <c r="AC6" i="15"/>
  <c r="AC3" i="15"/>
  <c r="AD7" i="15"/>
  <c r="AB6" i="14"/>
  <c r="AC7" i="14"/>
  <c r="BK8" i="20" l="1"/>
  <c r="BL7" i="20" s="1"/>
  <c r="BC7" i="30"/>
  <c r="BB3" i="30"/>
  <c r="BB6" i="30"/>
  <c r="BB5" i="30"/>
  <c r="AQ6" i="20"/>
  <c r="AQ3" i="20"/>
  <c r="AG8" i="18"/>
  <c r="AG8" i="17"/>
  <c r="AG8" i="16"/>
  <c r="AD8" i="15"/>
  <c r="AC8" i="14"/>
  <c r="AC5" i="14" s="1"/>
  <c r="AD5" i="15" l="1"/>
  <c r="AG5" i="17"/>
  <c r="AG5" i="18"/>
  <c r="AG5" i="16"/>
  <c r="BL8" i="20"/>
  <c r="BM7" i="20" s="1"/>
  <c r="AC3" i="14"/>
  <c r="BC8" i="30"/>
  <c r="AR5" i="20"/>
  <c r="AG6" i="18"/>
  <c r="AG3" i="18"/>
  <c r="AH7" i="18"/>
  <c r="AG6" i="17"/>
  <c r="AH7" i="17"/>
  <c r="AG3" i="17"/>
  <c r="AH7" i="16"/>
  <c r="AG6" i="16"/>
  <c r="AG3" i="16"/>
  <c r="AE7" i="15"/>
  <c r="AD3" i="15"/>
  <c r="AD6" i="15"/>
  <c r="AC6" i="14"/>
  <c r="AD7" i="14"/>
  <c r="BM8" i="20" l="1"/>
  <c r="BN7" i="20" s="1"/>
  <c r="BC5" i="30"/>
  <c r="BD7" i="30"/>
  <c r="BC6" i="30"/>
  <c r="BC3" i="30"/>
  <c r="AR6" i="20"/>
  <c r="AR3" i="20"/>
  <c r="AH8" i="18"/>
  <c r="AH8" i="17"/>
  <c r="AH8" i="16"/>
  <c r="AE8" i="15"/>
  <c r="AD8" i="14"/>
  <c r="AD5" i="14" s="1"/>
  <c r="AH5" i="18" l="1"/>
  <c r="AE5" i="15"/>
  <c r="AH5" i="16"/>
  <c r="AH5" i="17"/>
  <c r="BN8" i="20"/>
  <c r="BO7" i="20" s="1"/>
  <c r="AD3" i="14"/>
  <c r="BD8" i="30"/>
  <c r="AS5" i="20"/>
  <c r="AH6" i="18"/>
  <c r="AH3" i="18"/>
  <c r="AI7" i="18"/>
  <c r="AH6" i="17"/>
  <c r="AI7" i="17"/>
  <c r="AH3" i="17"/>
  <c r="AI7" i="16"/>
  <c r="AH3" i="16"/>
  <c r="AH6" i="16"/>
  <c r="AE3" i="15"/>
  <c r="AE6" i="15"/>
  <c r="AF7" i="15"/>
  <c r="AD6" i="14"/>
  <c r="AE7" i="14"/>
  <c r="BO8" i="20" l="1"/>
  <c r="BP7" i="20" s="1"/>
  <c r="BD6" i="30"/>
  <c r="BE7" i="30"/>
  <c r="BD3" i="30"/>
  <c r="BD5" i="30"/>
  <c r="AS3" i="20"/>
  <c r="AS6" i="20"/>
  <c r="AI8" i="18"/>
  <c r="AI8" i="17"/>
  <c r="AI8" i="16"/>
  <c r="AF8" i="15"/>
  <c r="AE8" i="14"/>
  <c r="AE5" i="14" s="1"/>
  <c r="AF5" i="15" l="1"/>
  <c r="AI5" i="16"/>
  <c r="AI5" i="18"/>
  <c r="AI5" i="17"/>
  <c r="BP8" i="20"/>
  <c r="BQ7" i="20" s="1"/>
  <c r="AE3" i="14"/>
  <c r="BE8" i="30"/>
  <c r="AT5" i="20"/>
  <c r="AI6" i="18"/>
  <c r="AI3" i="18"/>
  <c r="AJ7" i="18"/>
  <c r="AI6" i="17"/>
  <c r="AJ7" i="17"/>
  <c r="AI3" i="17"/>
  <c r="AI6" i="16"/>
  <c r="AJ7" i="16"/>
  <c r="AI3" i="16"/>
  <c r="AG7" i="15"/>
  <c r="AF6" i="15"/>
  <c r="AF3" i="15"/>
  <c r="AE6" i="14"/>
  <c r="AF7" i="14"/>
  <c r="BQ8" i="20" l="1"/>
  <c r="BR7" i="20" s="1"/>
  <c r="BF7" i="30"/>
  <c r="BE6" i="30"/>
  <c r="BE3" i="30"/>
  <c r="BE5" i="30"/>
  <c r="AT6" i="20"/>
  <c r="AT3" i="20"/>
  <c r="AJ8" i="18"/>
  <c r="AJ8" i="17"/>
  <c r="AJ8" i="16"/>
  <c r="AG8" i="15"/>
  <c r="AF8" i="14"/>
  <c r="AJ5" i="16" l="1"/>
  <c r="AG5" i="15"/>
  <c r="AJ5" i="18"/>
  <c r="AF5" i="14"/>
  <c r="AJ5" i="17"/>
  <c r="BR8" i="20"/>
  <c r="BS7" i="20" s="1"/>
  <c r="AF3" i="14"/>
  <c r="BF8" i="30"/>
  <c r="AU5" i="20"/>
  <c r="AJ6" i="18"/>
  <c r="AJ3" i="18"/>
  <c r="AK7" i="18"/>
  <c r="AK7" i="17"/>
  <c r="AJ3" i="17"/>
  <c r="AJ6" i="17"/>
  <c r="AJ3" i="16"/>
  <c r="AK7" i="16"/>
  <c r="AJ6" i="16"/>
  <c r="AH7" i="15"/>
  <c r="AG6" i="15"/>
  <c r="AG3" i="15"/>
  <c r="AF6" i="14"/>
  <c r="AG7" i="14"/>
  <c r="BS8" i="20" l="1"/>
  <c r="BT7" i="20" s="1"/>
  <c r="BG7" i="30"/>
  <c r="BF6" i="30"/>
  <c r="BF3" i="30"/>
  <c r="BF5" i="30"/>
  <c r="AU6" i="20"/>
  <c r="AU3" i="20"/>
  <c r="AK8" i="18"/>
  <c r="AK8" i="17"/>
  <c r="AK8" i="16"/>
  <c r="AH8" i="15"/>
  <c r="AG8" i="14"/>
  <c r="AG5" i="14" s="1"/>
  <c r="AK5" i="18" l="1"/>
  <c r="AH5" i="15"/>
  <c r="AK5" i="16"/>
  <c r="AK5" i="17"/>
  <c r="BT8" i="20"/>
  <c r="BU7" i="20" s="1"/>
  <c r="AG3" i="14"/>
  <c r="BG8" i="30"/>
  <c r="AV5" i="20"/>
  <c r="AL7" i="18"/>
  <c r="AK6" i="18"/>
  <c r="AK3" i="18"/>
  <c r="AL7" i="17"/>
  <c r="AK3" i="17"/>
  <c r="AK6" i="17"/>
  <c r="AK3" i="16"/>
  <c r="AL7" i="16"/>
  <c r="AK6" i="16"/>
  <c r="AH6" i="15"/>
  <c r="AI7" i="15"/>
  <c r="AH3" i="15"/>
  <c r="AG6" i="14"/>
  <c r="AH7" i="14"/>
  <c r="BU8" i="20" l="1"/>
  <c r="BV7" i="20" s="1"/>
  <c r="BG6" i="30"/>
  <c r="BH7" i="30"/>
  <c r="BG3" i="30"/>
  <c r="BG5" i="30"/>
  <c r="AV6" i="20"/>
  <c r="AV3" i="20"/>
  <c r="AL8" i="18"/>
  <c r="AL8" i="17"/>
  <c r="AL8" i="16"/>
  <c r="AI8" i="15"/>
  <c r="AH8" i="14"/>
  <c r="AI5" i="15" l="1"/>
  <c r="AL5" i="18"/>
  <c r="AL5" i="17"/>
  <c r="AH5" i="14"/>
  <c r="AL5" i="16"/>
  <c r="BV8" i="20"/>
  <c r="BW7" i="20" s="1"/>
  <c r="AH3" i="14"/>
  <c r="BH8" i="30"/>
  <c r="AL6" i="18"/>
  <c r="AM7" i="18"/>
  <c r="AL3" i="18"/>
  <c r="AM7" i="17"/>
  <c r="AL3" i="17"/>
  <c r="AL6" i="17"/>
  <c r="AM7" i="16"/>
  <c r="AL6" i="16"/>
  <c r="AL3" i="16"/>
  <c r="AJ7" i="15"/>
  <c r="AI6" i="15"/>
  <c r="AI3" i="15"/>
  <c r="AI7" i="14"/>
  <c r="AH6" i="14"/>
  <c r="BW8" i="20" l="1"/>
  <c r="BX7" i="20" s="1"/>
  <c r="BH5" i="30"/>
  <c r="BH6" i="30"/>
  <c r="BI7" i="30"/>
  <c r="BH3" i="30"/>
  <c r="AW5" i="20"/>
  <c r="AW6" i="20"/>
  <c r="AW3" i="20"/>
  <c r="AM8" i="18"/>
  <c r="AM8" i="17"/>
  <c r="AM8" i="16"/>
  <c r="AJ8" i="15"/>
  <c r="AI8" i="14"/>
  <c r="AI5" i="14" s="1"/>
  <c r="AJ5" i="15" l="1"/>
  <c r="AM5" i="16"/>
  <c r="AM5" i="17"/>
  <c r="AM5" i="18"/>
  <c r="BX8" i="20"/>
  <c r="BY7" i="20" s="1"/>
  <c r="AI3" i="14"/>
  <c r="BI8" i="30"/>
  <c r="AN7" i="18"/>
  <c r="AM6" i="18"/>
  <c r="AM3" i="18"/>
  <c r="AM6" i="17"/>
  <c r="AM3" i="17"/>
  <c r="AN7" i="17"/>
  <c r="AM6" i="16"/>
  <c r="AN7" i="16"/>
  <c r="AM3" i="16"/>
  <c r="AJ6" i="15"/>
  <c r="AK7" i="15"/>
  <c r="AJ3" i="15"/>
  <c r="AJ7" i="14"/>
  <c r="AI6" i="14"/>
  <c r="BY8" i="20" l="1"/>
  <c r="BZ7" i="20" s="1"/>
  <c r="BI5" i="30"/>
  <c r="BJ7" i="30"/>
  <c r="BI3" i="30"/>
  <c r="BI6" i="30"/>
  <c r="AX5" i="20"/>
  <c r="AX6" i="20"/>
  <c r="AX3" i="20"/>
  <c r="AN8" i="18"/>
  <c r="AN8" i="17"/>
  <c r="AN8" i="16"/>
  <c r="AK8" i="15"/>
  <c r="AJ8" i="14"/>
  <c r="AJ5" i="14" s="1"/>
  <c r="AK5" i="15" l="1"/>
  <c r="AN5" i="16"/>
  <c r="AN5" i="18"/>
  <c r="AN5" i="17"/>
  <c r="BZ8" i="20"/>
  <c r="CA7" i="20" s="1"/>
  <c r="AJ3" i="14"/>
  <c r="BJ8" i="30"/>
  <c r="AN6" i="18"/>
  <c r="AN3" i="18"/>
  <c r="AO7" i="18"/>
  <c r="AO7" i="17"/>
  <c r="AN3" i="17"/>
  <c r="AN6" i="17"/>
  <c r="AO7" i="16"/>
  <c r="AN6" i="16"/>
  <c r="AN3" i="16"/>
  <c r="AK6" i="15"/>
  <c r="AL7" i="15"/>
  <c r="AK3" i="15"/>
  <c r="AK7" i="14"/>
  <c r="AJ6" i="14"/>
  <c r="CA8" i="20" l="1"/>
  <c r="CB7" i="20" s="1"/>
  <c r="BK7" i="30"/>
  <c r="BJ6" i="30"/>
  <c r="BJ3" i="30"/>
  <c r="BJ5" i="30"/>
  <c r="AY5" i="20"/>
  <c r="AY6" i="20"/>
  <c r="AY3" i="20"/>
  <c r="AO8" i="18"/>
  <c r="AO8" i="17"/>
  <c r="AO8" i="16"/>
  <c r="AL8" i="15"/>
  <c r="AK8" i="14"/>
  <c r="AK5" i="14" s="1"/>
  <c r="AO5" i="16" l="1"/>
  <c r="AO5" i="17"/>
  <c r="AL5" i="15"/>
  <c r="AO5" i="18"/>
  <c r="CB8" i="20"/>
  <c r="CC7" i="20" s="1"/>
  <c r="AK3" i="14"/>
  <c r="BK8" i="30"/>
  <c r="AO6" i="18"/>
  <c r="AO3" i="18"/>
  <c r="AP7" i="18"/>
  <c r="AO6" i="17"/>
  <c r="AP7" i="17"/>
  <c r="AO3" i="17"/>
  <c r="AP7" i="16"/>
  <c r="AO6" i="16"/>
  <c r="AO3" i="16"/>
  <c r="AM7" i="15"/>
  <c r="AL3" i="15"/>
  <c r="AL6" i="15"/>
  <c r="AL7" i="14"/>
  <c r="AK6" i="14"/>
  <c r="CC8" i="20" l="1"/>
  <c r="CD7" i="20" s="1"/>
  <c r="BK5" i="30"/>
  <c r="BL7" i="30"/>
  <c r="BK6" i="30"/>
  <c r="BK3" i="30"/>
  <c r="AZ3" i="20"/>
  <c r="AZ6" i="20"/>
  <c r="AZ5" i="20"/>
  <c r="AP8" i="18"/>
  <c r="AP8" i="17"/>
  <c r="AP8" i="16"/>
  <c r="AM8" i="15"/>
  <c r="AL8" i="14"/>
  <c r="AL5" i="14" s="1"/>
  <c r="AP5" i="17" l="1"/>
  <c r="AM5" i="15"/>
  <c r="AP5" i="16"/>
  <c r="AP5" i="18"/>
  <c r="CD8" i="20"/>
  <c r="CE7" i="20" s="1"/>
  <c r="AL3" i="14"/>
  <c r="BL8" i="30"/>
  <c r="AP6" i="18"/>
  <c r="AP3" i="18"/>
  <c r="AQ7" i="18"/>
  <c r="AP6" i="17"/>
  <c r="AQ7" i="17"/>
  <c r="AP3" i="17"/>
  <c r="AQ7" i="16"/>
  <c r="AP6" i="16"/>
  <c r="AP3" i="16"/>
  <c r="AM3" i="15"/>
  <c r="AN7" i="15"/>
  <c r="AM6" i="15"/>
  <c r="AL6" i="14"/>
  <c r="AM7" i="14"/>
  <c r="CE8" i="20" l="1"/>
  <c r="CF7" i="20" s="1"/>
  <c r="BL6" i="30"/>
  <c r="BM7" i="30"/>
  <c r="BL3" i="30"/>
  <c r="BL5" i="30"/>
  <c r="BA5" i="20"/>
  <c r="BA3" i="20"/>
  <c r="BA6" i="20"/>
  <c r="AQ8" i="18"/>
  <c r="AQ8" i="17"/>
  <c r="AQ8" i="16"/>
  <c r="AN8" i="15"/>
  <c r="AM8" i="14"/>
  <c r="AM5" i="14" s="1"/>
  <c r="AQ5" i="18" l="1"/>
  <c r="AN5" i="15"/>
  <c r="AQ5" i="16"/>
  <c r="AQ5" i="17"/>
  <c r="CF8" i="20"/>
  <c r="CG7" i="20" s="1"/>
  <c r="AM3" i="14"/>
  <c r="BM8" i="30"/>
  <c r="AQ6" i="18"/>
  <c r="AQ3" i="18"/>
  <c r="AR7" i="18"/>
  <c r="AQ6" i="17"/>
  <c r="AQ3" i="17"/>
  <c r="AR7" i="17"/>
  <c r="AQ6" i="16"/>
  <c r="AR7" i="16"/>
  <c r="AQ3" i="16"/>
  <c r="AO7" i="15"/>
  <c r="AN6" i="15"/>
  <c r="AN3" i="15"/>
  <c r="AM6" i="14"/>
  <c r="AN7" i="14"/>
  <c r="CG8" i="20" l="1"/>
  <c r="CH7" i="20" s="1"/>
  <c r="BM5" i="30"/>
  <c r="BM3" i="30"/>
  <c r="BN7" i="30"/>
  <c r="BM6" i="30"/>
  <c r="BB3" i="20"/>
  <c r="BB6" i="20"/>
  <c r="BB5" i="20"/>
  <c r="AR8" i="18"/>
  <c r="AR8" i="17"/>
  <c r="AR8" i="16"/>
  <c r="AO8" i="15"/>
  <c r="AN8" i="14"/>
  <c r="AN5" i="14" s="1"/>
  <c r="AO5" i="15" l="1"/>
  <c r="AR5" i="17"/>
  <c r="AR5" i="16"/>
  <c r="AR5" i="18"/>
  <c r="CH8" i="20"/>
  <c r="CI7" i="20" s="1"/>
  <c r="AN3" i="14"/>
  <c r="BN8" i="30"/>
  <c r="AR6" i="18"/>
  <c r="AR3" i="18"/>
  <c r="AS7" i="18"/>
  <c r="AS7" i="17"/>
  <c r="AR3" i="17"/>
  <c r="AR6" i="17"/>
  <c r="AR6" i="16"/>
  <c r="AS7" i="16"/>
  <c r="AR3" i="16"/>
  <c r="AP7" i="15"/>
  <c r="AO6" i="15"/>
  <c r="AO3" i="15"/>
  <c r="AN6" i="14"/>
  <c r="AO7" i="14"/>
  <c r="CI8" i="20" l="1"/>
  <c r="CJ7" i="20" s="1"/>
  <c r="BN5" i="30"/>
  <c r="BN3" i="30"/>
  <c r="BO7" i="30"/>
  <c r="BN6" i="30"/>
  <c r="BC6" i="20"/>
  <c r="BC3" i="20"/>
  <c r="BC5" i="20"/>
  <c r="AS8" i="18"/>
  <c r="AS8" i="17"/>
  <c r="AS8" i="16"/>
  <c r="AP8" i="15"/>
  <c r="AO8" i="14"/>
  <c r="AO5" i="14" s="1"/>
  <c r="AS5" i="16" l="1"/>
  <c r="AS5" i="18"/>
  <c r="AS5" i="17"/>
  <c r="AP5" i="15"/>
  <c r="CJ8" i="20"/>
  <c r="CK7" i="20" s="1"/>
  <c r="AO3" i="14"/>
  <c r="BO8" i="30"/>
  <c r="AT7" i="18"/>
  <c r="AS3" i="18"/>
  <c r="AS6" i="18"/>
  <c r="AT7" i="17"/>
  <c r="AS6" i="17"/>
  <c r="AS3" i="17"/>
  <c r="AT7" i="16"/>
  <c r="AS3" i="16"/>
  <c r="AS6" i="16"/>
  <c r="AP6" i="15"/>
  <c r="AP3" i="15"/>
  <c r="AQ7" i="15"/>
  <c r="AP7" i="14"/>
  <c r="AO6" i="14"/>
  <c r="CK8" i="20" l="1"/>
  <c r="CL7" i="20" s="1"/>
  <c r="BO5" i="30"/>
  <c r="BO6" i="30"/>
  <c r="BP7" i="30"/>
  <c r="BO3" i="30"/>
  <c r="BD6" i="20"/>
  <c r="BD3" i="20"/>
  <c r="BD5" i="20"/>
  <c r="AT8" i="18"/>
  <c r="AT8" i="17"/>
  <c r="AT8" i="16"/>
  <c r="AQ8" i="15"/>
  <c r="AP8" i="14"/>
  <c r="AP5" i="14" s="1"/>
  <c r="AT5" i="17" l="1"/>
  <c r="AQ5" i="15"/>
  <c r="AT5" i="16"/>
  <c r="AT5" i="18"/>
  <c r="CL8" i="20"/>
  <c r="CM7" i="20" s="1"/>
  <c r="AP3" i="14"/>
  <c r="BP8" i="30"/>
  <c r="AU7" i="18"/>
  <c r="AT6" i="18"/>
  <c r="AT3" i="18"/>
  <c r="AU7" i="17"/>
  <c r="AT6" i="17"/>
  <c r="AT3" i="17"/>
  <c r="AU7" i="16"/>
  <c r="AT6" i="16"/>
  <c r="AT3" i="16"/>
  <c r="AQ6" i="15"/>
  <c r="AQ3" i="15"/>
  <c r="AR7" i="15"/>
  <c r="AP6" i="14"/>
  <c r="AQ7" i="14"/>
  <c r="CM8" i="20" l="1"/>
  <c r="CN7" i="20" s="1"/>
  <c r="BP6" i="30"/>
  <c r="BP3" i="30"/>
  <c r="BQ7" i="30"/>
  <c r="BP5" i="30"/>
  <c r="BE5" i="20"/>
  <c r="BE6" i="20"/>
  <c r="BE3" i="20"/>
  <c r="AU8" i="18"/>
  <c r="AU8" i="17"/>
  <c r="AU8" i="16"/>
  <c r="AR8" i="15"/>
  <c r="AQ8" i="14"/>
  <c r="AR5" i="15" l="1"/>
  <c r="AU5" i="16"/>
  <c r="AQ5" i="14"/>
  <c r="AU5" i="17"/>
  <c r="AU5" i="18"/>
  <c r="CN8" i="20"/>
  <c r="CO7" i="20" s="1"/>
  <c r="AQ3" i="14"/>
  <c r="BQ8" i="30"/>
  <c r="AV7" i="18"/>
  <c r="AU6" i="18"/>
  <c r="AU3" i="18"/>
  <c r="AU6" i="17"/>
  <c r="AU3" i="17"/>
  <c r="AV7" i="17"/>
  <c r="AU6" i="16"/>
  <c r="AV7" i="16"/>
  <c r="AU3" i="16"/>
  <c r="AR6" i="15"/>
  <c r="AS7" i="15"/>
  <c r="AR3" i="15"/>
  <c r="AR7" i="14"/>
  <c r="AQ6" i="14"/>
  <c r="CO8" i="20" l="1"/>
  <c r="CP7" i="20" s="1"/>
  <c r="BQ5" i="30"/>
  <c r="BQ3" i="30"/>
  <c r="BR7" i="30"/>
  <c r="BQ6" i="30"/>
  <c r="BF6" i="20"/>
  <c r="BF3" i="20"/>
  <c r="BF5" i="20"/>
  <c r="AV8" i="18"/>
  <c r="AV8" i="17"/>
  <c r="AV8" i="16"/>
  <c r="AS8" i="15"/>
  <c r="AR8" i="14"/>
  <c r="AR5" i="14" s="1"/>
  <c r="AS5" i="15" l="1"/>
  <c r="AV5" i="16"/>
  <c r="AV5" i="18"/>
  <c r="AV5" i="17"/>
  <c r="CP8" i="20"/>
  <c r="CQ7" i="20" s="1"/>
  <c r="AR3" i="14"/>
  <c r="BR8" i="30"/>
  <c r="AV6" i="18"/>
  <c r="AV3" i="18"/>
  <c r="AW7" i="18"/>
  <c r="AV6" i="17"/>
  <c r="AV3" i="17"/>
  <c r="AW7" i="17"/>
  <c r="AW7" i="16"/>
  <c r="AV6" i="16"/>
  <c r="AV3" i="16"/>
  <c r="AS6" i="15"/>
  <c r="AS3" i="15"/>
  <c r="AT7" i="15"/>
  <c r="AS7" i="14"/>
  <c r="AR6" i="14"/>
  <c r="CQ8" i="20" l="1"/>
  <c r="CR7" i="20" s="1"/>
  <c r="BS7" i="30"/>
  <c r="BR3" i="30"/>
  <c r="BR6" i="30"/>
  <c r="BR5" i="30"/>
  <c r="BG5" i="20"/>
  <c r="BG6" i="20"/>
  <c r="BG3" i="20"/>
  <c r="AW8" i="18"/>
  <c r="AW8" i="17"/>
  <c r="AW8" i="16"/>
  <c r="AT8" i="15"/>
  <c r="AS8" i="14"/>
  <c r="AT5" i="15" l="1"/>
  <c r="AS5" i="14"/>
  <c r="CR8" i="20"/>
  <c r="CS7" i="20" s="1"/>
  <c r="AS3" i="14"/>
  <c r="BS8" i="30"/>
  <c r="AW5" i="18"/>
  <c r="AX7" i="18"/>
  <c r="AW6" i="18"/>
  <c r="AW3" i="18"/>
  <c r="AW5" i="17"/>
  <c r="AW6" i="17"/>
  <c r="AX7" i="17"/>
  <c r="AW3" i="17"/>
  <c r="AX7" i="16"/>
  <c r="AW6" i="16"/>
  <c r="AW3" i="16"/>
  <c r="AW5" i="16"/>
  <c r="AU7" i="15"/>
  <c r="AT3" i="15"/>
  <c r="AT6" i="15"/>
  <c r="AT7" i="14"/>
  <c r="AS6" i="14"/>
  <c r="CS8" i="20" l="1"/>
  <c r="CT7" i="20" s="1"/>
  <c r="BS5" i="30"/>
  <c r="BT7" i="30"/>
  <c r="BS6" i="30"/>
  <c r="BS3" i="30"/>
  <c r="BH6" i="20"/>
  <c r="BH3" i="20"/>
  <c r="BH5" i="20"/>
  <c r="AX8" i="18"/>
  <c r="AX8" i="17"/>
  <c r="AX8" i="16"/>
  <c r="AU8" i="15"/>
  <c r="AT8" i="14"/>
  <c r="AU5" i="15" l="1"/>
  <c r="AT5" i="14"/>
  <c r="CT8" i="20"/>
  <c r="CU7" i="20" s="1"/>
  <c r="AT3" i="14"/>
  <c r="BT8" i="30"/>
  <c r="AX6" i="18"/>
  <c r="AX3" i="18"/>
  <c r="AY7" i="18"/>
  <c r="AX5" i="18"/>
  <c r="AX5" i="17"/>
  <c r="AX6" i="17"/>
  <c r="AY7" i="17"/>
  <c r="AX3" i="17"/>
  <c r="AY7" i="16"/>
  <c r="AX6" i="16"/>
  <c r="AX3" i="16"/>
  <c r="AX5" i="16"/>
  <c r="AU3" i="15"/>
  <c r="AU6" i="15"/>
  <c r="AV7" i="15"/>
  <c r="AT6" i="14"/>
  <c r="AU7" i="14"/>
  <c r="CU8" i="20" l="1"/>
  <c r="BT5" i="30"/>
  <c r="BT6" i="30"/>
  <c r="BT3" i="30"/>
  <c r="BU7" i="30"/>
  <c r="BI5" i="20"/>
  <c r="BI3" i="20"/>
  <c r="BI6" i="20"/>
  <c r="AY8" i="18"/>
  <c r="AY8" i="17"/>
  <c r="AY8" i="16"/>
  <c r="AV8" i="15"/>
  <c r="AU8" i="14"/>
  <c r="AU5" i="14" s="1"/>
  <c r="AU3" i="14" l="1"/>
  <c r="BU8" i="30"/>
  <c r="AY5" i="18"/>
  <c r="AY6" i="18"/>
  <c r="AY3" i="18"/>
  <c r="AZ7" i="18"/>
  <c r="AY6" i="17"/>
  <c r="AY3" i="17"/>
  <c r="AZ7" i="17"/>
  <c r="AY5" i="17"/>
  <c r="AY5" i="16"/>
  <c r="AY6" i="16"/>
  <c r="AZ7" i="16"/>
  <c r="AY3" i="16"/>
  <c r="AW7" i="15"/>
  <c r="AV6" i="15"/>
  <c r="AV3" i="15"/>
  <c r="AV5" i="15"/>
  <c r="AU6" i="14"/>
  <c r="AV7" i="14"/>
  <c r="BU5" i="30" l="1"/>
  <c r="BV7" i="30"/>
  <c r="BU6" i="30"/>
  <c r="BU3" i="30"/>
  <c r="BJ3" i="20"/>
  <c r="BJ6" i="20"/>
  <c r="BJ5" i="20"/>
  <c r="AZ8" i="18"/>
  <c r="AZ8" i="17"/>
  <c r="AZ8" i="16"/>
  <c r="AW8" i="15"/>
  <c r="AV8" i="14"/>
  <c r="AV3" i="14" l="1"/>
  <c r="BV8" i="30"/>
  <c r="AZ5" i="18"/>
  <c r="AZ6" i="18"/>
  <c r="AZ3" i="18"/>
  <c r="BA7" i="18"/>
  <c r="AZ5" i="17"/>
  <c r="BA7" i="17"/>
  <c r="AZ3" i="17"/>
  <c r="AZ6" i="17"/>
  <c r="AZ5" i="16"/>
  <c r="AZ3" i="16"/>
  <c r="AZ6" i="16"/>
  <c r="BA7" i="16"/>
  <c r="AW5" i="15"/>
  <c r="AX7" i="15"/>
  <c r="AW6" i="15"/>
  <c r="AW3" i="15"/>
  <c r="AV5" i="14"/>
  <c r="AV6" i="14"/>
  <c r="AW7" i="14"/>
  <c r="BV5" i="30" l="1"/>
  <c r="BW7" i="30"/>
  <c r="BV6" i="30"/>
  <c r="BV3" i="30"/>
  <c r="BK5" i="20"/>
  <c r="BK6" i="20"/>
  <c r="BK3" i="20"/>
  <c r="BA8" i="18"/>
  <c r="BA8" i="17"/>
  <c r="BA8" i="16"/>
  <c r="AX8" i="15"/>
  <c r="AW8" i="14"/>
  <c r="AW3" i="14" l="1"/>
  <c r="BW8" i="30"/>
  <c r="BL5" i="20"/>
  <c r="BA5" i="18"/>
  <c r="BB7" i="18"/>
  <c r="BA3" i="18"/>
  <c r="BA6" i="18"/>
  <c r="BA5" i="17"/>
  <c r="BB7" i="17"/>
  <c r="BA3" i="17"/>
  <c r="BA6" i="17"/>
  <c r="BA5" i="16"/>
  <c r="BA3" i="16"/>
  <c r="BA6" i="16"/>
  <c r="BB7" i="16"/>
  <c r="AX5" i="15"/>
  <c r="AX6" i="15"/>
  <c r="AY7" i="15"/>
  <c r="AX3" i="15"/>
  <c r="AX7" i="14"/>
  <c r="AW6" i="14"/>
  <c r="AW5" i="14"/>
  <c r="BW6" i="30" l="1"/>
  <c r="BW3" i="30"/>
  <c r="BX7" i="30"/>
  <c r="BW5" i="30"/>
  <c r="BL6" i="20"/>
  <c r="BL3" i="20"/>
  <c r="BB8" i="18"/>
  <c r="BB8" i="17"/>
  <c r="BB8" i="16"/>
  <c r="AY8" i="15"/>
  <c r="AX8" i="14"/>
  <c r="AX3" i="14" l="1"/>
  <c r="BX8" i="30"/>
  <c r="BB5" i="18"/>
  <c r="BC7" i="18"/>
  <c r="BB6" i="18"/>
  <c r="BB3" i="18"/>
  <c r="BC7" i="17"/>
  <c r="BB3" i="17"/>
  <c r="BB6" i="17"/>
  <c r="BB5" i="17"/>
  <c r="BB5" i="16"/>
  <c r="BC7" i="16"/>
  <c r="BB6" i="16"/>
  <c r="BB3" i="16"/>
  <c r="AY6" i="15"/>
  <c r="AZ7" i="15"/>
  <c r="AY3" i="15"/>
  <c r="AY5" i="15"/>
  <c r="AX6" i="14"/>
  <c r="AY7" i="14"/>
  <c r="AX5" i="14"/>
  <c r="BX6" i="30" l="1"/>
  <c r="BY7" i="30"/>
  <c r="BX3" i="30"/>
  <c r="BX5" i="30"/>
  <c r="BM6" i="20"/>
  <c r="BM3" i="20"/>
  <c r="BM5" i="20"/>
  <c r="BC8" i="18"/>
  <c r="BC8" i="17"/>
  <c r="BC8" i="16"/>
  <c r="AZ8" i="15"/>
  <c r="AY8" i="14"/>
  <c r="AY3" i="14" l="1"/>
  <c r="BY8" i="30"/>
  <c r="BD7" i="18"/>
  <c r="BC6" i="18"/>
  <c r="BC3" i="18"/>
  <c r="BC5" i="18"/>
  <c r="BC6" i="17"/>
  <c r="BC3" i="17"/>
  <c r="BD7" i="17"/>
  <c r="BC5" i="17"/>
  <c r="BC5" i="16"/>
  <c r="BC6" i="16"/>
  <c r="BD7" i="16"/>
  <c r="BC3" i="16"/>
  <c r="AZ5" i="15"/>
  <c r="AZ6" i="15"/>
  <c r="BA7" i="15"/>
  <c r="AZ3" i="15"/>
  <c r="AZ7" i="14"/>
  <c r="AY6" i="14"/>
  <c r="AY5" i="14"/>
  <c r="BY5" i="30" l="1"/>
  <c r="BY6" i="30"/>
  <c r="BY3" i="30"/>
  <c r="BZ7" i="30"/>
  <c r="BN6" i="20"/>
  <c r="BN3" i="20"/>
  <c r="BN5" i="20"/>
  <c r="BD8" i="18"/>
  <c r="BD8" i="17"/>
  <c r="BD8" i="16"/>
  <c r="BA8" i="15"/>
  <c r="AZ8" i="14"/>
  <c r="AZ3" i="14" l="1"/>
  <c r="BZ8" i="30"/>
  <c r="BD6" i="18"/>
  <c r="BD3" i="18"/>
  <c r="BE7" i="18"/>
  <c r="BD5" i="18"/>
  <c r="BD5" i="17"/>
  <c r="BD3" i="17"/>
  <c r="BE7" i="17"/>
  <c r="BD6" i="17"/>
  <c r="BD5" i="16"/>
  <c r="BD6" i="16"/>
  <c r="BE7" i="16"/>
  <c r="BD3" i="16"/>
  <c r="BA5" i="15"/>
  <c r="BA6" i="15"/>
  <c r="BA3" i="15"/>
  <c r="BB7" i="15"/>
  <c r="BA7" i="14"/>
  <c r="AZ6" i="14"/>
  <c r="AZ5" i="14"/>
  <c r="CA7" i="30" l="1"/>
  <c r="BZ3" i="30"/>
  <c r="BZ6" i="30"/>
  <c r="BZ5" i="30"/>
  <c r="BO6" i="20"/>
  <c r="BO3" i="20"/>
  <c r="BO5" i="20"/>
  <c r="BE8" i="18"/>
  <c r="BE8" i="17"/>
  <c r="BE8" i="16"/>
  <c r="BB8" i="15"/>
  <c r="BA8" i="14"/>
  <c r="BA3" i="14" l="1"/>
  <c r="CA8" i="30"/>
  <c r="BE5" i="18"/>
  <c r="BE6" i="18"/>
  <c r="BE3" i="18"/>
  <c r="BF7" i="18"/>
  <c r="BE5" i="17"/>
  <c r="BE6" i="17"/>
  <c r="BF7" i="17"/>
  <c r="BE3" i="17"/>
  <c r="BE5" i="16"/>
  <c r="BF7" i="16"/>
  <c r="BE6" i="16"/>
  <c r="BE3" i="16"/>
  <c r="BC7" i="15"/>
  <c r="BB3" i="15"/>
  <c r="BB6" i="15"/>
  <c r="BB5" i="15"/>
  <c r="BA6" i="14"/>
  <c r="BB7" i="14"/>
  <c r="BA5" i="14"/>
  <c r="CA5" i="30" l="1"/>
  <c r="CB7" i="30"/>
  <c r="CA3" i="30"/>
  <c r="CA6" i="30"/>
  <c r="BP5" i="20"/>
  <c r="BP6" i="20"/>
  <c r="BP3" i="20"/>
  <c r="BF8" i="18"/>
  <c r="BF8" i="17"/>
  <c r="BF8" i="16"/>
  <c r="BC8" i="15"/>
  <c r="BB8" i="14"/>
  <c r="CB8" i="30" l="1"/>
  <c r="BF5" i="18"/>
  <c r="BF6" i="18"/>
  <c r="BF3" i="18"/>
  <c r="BG7" i="18"/>
  <c r="BF5" i="17"/>
  <c r="BF6" i="17"/>
  <c r="BF3" i="17"/>
  <c r="BG7" i="17"/>
  <c r="BF5" i="16"/>
  <c r="BG7" i="16"/>
  <c r="BF6" i="16"/>
  <c r="BF3" i="16"/>
  <c r="BC5" i="15"/>
  <c r="BC3" i="15"/>
  <c r="BD7" i="15"/>
  <c r="BC6" i="15"/>
  <c r="BB5" i="14"/>
  <c r="BB3" i="14"/>
  <c r="BB6" i="14"/>
  <c r="BC7" i="14"/>
  <c r="CB6" i="30" l="1"/>
  <c r="CB3" i="30"/>
  <c r="CC7" i="30"/>
  <c r="CB5" i="30"/>
  <c r="BQ5" i="20"/>
  <c r="BQ3" i="20"/>
  <c r="BQ6" i="20"/>
  <c r="BG8" i="18"/>
  <c r="BG8" i="17"/>
  <c r="BG8" i="16"/>
  <c r="BD8" i="15"/>
  <c r="BC8" i="14"/>
  <c r="BC3" i="14" l="1"/>
  <c r="CC8" i="30"/>
  <c r="BG5" i="18"/>
  <c r="BG6" i="18"/>
  <c r="BG3" i="18"/>
  <c r="BH7" i="18"/>
  <c r="BG5" i="17"/>
  <c r="BG6" i="17"/>
  <c r="BG3" i="17"/>
  <c r="BH7" i="17"/>
  <c r="BG5" i="16"/>
  <c r="BG6" i="16"/>
  <c r="BH7" i="16"/>
  <c r="BG3" i="16"/>
  <c r="BD5" i="15"/>
  <c r="BE7" i="15"/>
  <c r="BD6" i="15"/>
  <c r="BD3" i="15"/>
  <c r="BC6" i="14"/>
  <c r="BD7" i="14"/>
  <c r="BC5" i="14"/>
  <c r="CC5" i="30" l="1"/>
  <c r="CC3" i="30"/>
  <c r="CD7" i="30"/>
  <c r="CC6" i="30"/>
  <c r="BR5" i="20"/>
  <c r="BR3" i="20"/>
  <c r="BR6" i="20"/>
  <c r="BH8" i="18"/>
  <c r="BH8" i="17"/>
  <c r="BH8" i="16"/>
  <c r="BE8" i="15"/>
  <c r="BD8" i="14"/>
  <c r="BD3" i="14" l="1"/>
  <c r="CD8" i="30"/>
  <c r="BH5" i="18"/>
  <c r="BH6" i="18"/>
  <c r="BH3" i="18"/>
  <c r="BI7" i="18"/>
  <c r="BH5" i="17"/>
  <c r="BI7" i="17"/>
  <c r="BH6" i="17"/>
  <c r="BH3" i="17"/>
  <c r="BH5" i="16"/>
  <c r="BI7" i="16"/>
  <c r="BH3" i="16"/>
  <c r="BH6" i="16"/>
  <c r="BF7" i="15"/>
  <c r="BE3" i="15"/>
  <c r="BE6" i="15"/>
  <c r="BE5" i="15"/>
  <c r="BE7" i="14"/>
  <c r="BD6" i="14"/>
  <c r="BD5" i="14"/>
  <c r="CD5" i="30" l="1"/>
  <c r="CE7" i="30"/>
  <c r="CD6" i="30"/>
  <c r="CD3" i="30"/>
  <c r="BS6" i="20"/>
  <c r="BS3" i="20"/>
  <c r="BS5" i="20"/>
  <c r="BI8" i="18"/>
  <c r="BI8" i="17"/>
  <c r="BI8" i="16"/>
  <c r="BF8" i="15"/>
  <c r="BE8" i="14"/>
  <c r="BE3" i="14" l="1"/>
  <c r="CE8" i="30"/>
  <c r="BI5" i="18"/>
  <c r="BJ7" i="18"/>
  <c r="BI3" i="18"/>
  <c r="BI6" i="18"/>
  <c r="BI5" i="17"/>
  <c r="BJ7" i="17"/>
  <c r="BI6" i="17"/>
  <c r="BI3" i="17"/>
  <c r="BI5" i="16"/>
  <c r="BJ7" i="16"/>
  <c r="BI3" i="16"/>
  <c r="BI6" i="16"/>
  <c r="BF6" i="15"/>
  <c r="BF3" i="15"/>
  <c r="BG7" i="15"/>
  <c r="BF5" i="15"/>
  <c r="BE6" i="14"/>
  <c r="BF7" i="14"/>
  <c r="BE5" i="14"/>
  <c r="CE5" i="30" l="1"/>
  <c r="CE6" i="30"/>
  <c r="CE3" i="30"/>
  <c r="CF7" i="30"/>
  <c r="BT5" i="20"/>
  <c r="BT6" i="20"/>
  <c r="BT3" i="20"/>
  <c r="BJ8" i="18"/>
  <c r="BJ8" i="17"/>
  <c r="BJ8" i="16"/>
  <c r="BG8" i="15"/>
  <c r="BF8" i="14"/>
  <c r="CF8" i="30" l="1"/>
  <c r="BJ5" i="18"/>
  <c r="BK7" i="18"/>
  <c r="BJ6" i="18"/>
  <c r="BJ3" i="18"/>
  <c r="BK7" i="17"/>
  <c r="BJ6" i="17"/>
  <c r="BJ3" i="17"/>
  <c r="BJ5" i="17"/>
  <c r="BJ5" i="16"/>
  <c r="BK7" i="16"/>
  <c r="BJ6" i="16"/>
  <c r="BJ3" i="16"/>
  <c r="BG5" i="15"/>
  <c r="BG6" i="15"/>
  <c r="BH7" i="15"/>
  <c r="BG3" i="15"/>
  <c r="BF5" i="14"/>
  <c r="BF3" i="14"/>
  <c r="BF6" i="14"/>
  <c r="BG7" i="14"/>
  <c r="CF5" i="30" l="1"/>
  <c r="CF6" i="30"/>
  <c r="CG7" i="30"/>
  <c r="CF3" i="30"/>
  <c r="BU5" i="20"/>
  <c r="BU6" i="20"/>
  <c r="BU3" i="20"/>
  <c r="BK8" i="18"/>
  <c r="BK8" i="17"/>
  <c r="BK8" i="16"/>
  <c r="BH8" i="15"/>
  <c r="BG8" i="14"/>
  <c r="BG3" i="14" l="1"/>
  <c r="CG8" i="30"/>
  <c r="BK5" i="18"/>
  <c r="BL7" i="18"/>
  <c r="BK6" i="18"/>
  <c r="BK3" i="18"/>
  <c r="BK6" i="17"/>
  <c r="BK3" i="17"/>
  <c r="BL7" i="17"/>
  <c r="BK5" i="17"/>
  <c r="BK5" i="16"/>
  <c r="BK6" i="16"/>
  <c r="BK3" i="16"/>
  <c r="BL7" i="16"/>
  <c r="BH6" i="15"/>
  <c r="BH3" i="15"/>
  <c r="BI7" i="15"/>
  <c r="BH5" i="15"/>
  <c r="BG6" i="14"/>
  <c r="BH7" i="14"/>
  <c r="BG5" i="14"/>
  <c r="CG5" i="30" l="1"/>
  <c r="CH7" i="30"/>
  <c r="CG6" i="30"/>
  <c r="CG3" i="30"/>
  <c r="BV5" i="20"/>
  <c r="BV6" i="20"/>
  <c r="BV3" i="20"/>
  <c r="BL8" i="18"/>
  <c r="BL8" i="17"/>
  <c r="BL8" i="16"/>
  <c r="BI8" i="15"/>
  <c r="BH8" i="14"/>
  <c r="BH3" i="14" l="1"/>
  <c r="CH8" i="30"/>
  <c r="BW5" i="20"/>
  <c r="BL5" i="18"/>
  <c r="BL6" i="18"/>
  <c r="BL3" i="18"/>
  <c r="BM7" i="18"/>
  <c r="BL5" i="17"/>
  <c r="BM7" i="17"/>
  <c r="BL6" i="17"/>
  <c r="BL3" i="17"/>
  <c r="BL5" i="16"/>
  <c r="BL6" i="16"/>
  <c r="BM7" i="16"/>
  <c r="BL3" i="16"/>
  <c r="BI5" i="15"/>
  <c r="BI6" i="15"/>
  <c r="BI3" i="15"/>
  <c r="BJ7" i="15"/>
  <c r="BH6" i="14"/>
  <c r="BI7" i="14"/>
  <c r="BH5" i="14"/>
  <c r="CH5" i="30" l="1"/>
  <c r="CI7" i="30"/>
  <c r="CH6" i="30"/>
  <c r="CH3" i="30"/>
  <c r="BW6" i="20"/>
  <c r="BW3" i="20"/>
  <c r="BM8" i="18"/>
  <c r="BM8" i="17"/>
  <c r="BM8" i="16"/>
  <c r="BJ8" i="15"/>
  <c r="BI8" i="14"/>
  <c r="BI3" i="14" l="1"/>
  <c r="CI8" i="30"/>
  <c r="BM5" i="18"/>
  <c r="BN7" i="18"/>
  <c r="BM6" i="18"/>
  <c r="BM3" i="18"/>
  <c r="BM5" i="17"/>
  <c r="BM6" i="17"/>
  <c r="BN7" i="17"/>
  <c r="BM3" i="17"/>
  <c r="BN7" i="16"/>
  <c r="BM6" i="16"/>
  <c r="BM3" i="16"/>
  <c r="BM5" i="16"/>
  <c r="BJ5" i="15"/>
  <c r="BK7" i="15"/>
  <c r="BJ6" i="15"/>
  <c r="BJ3" i="15"/>
  <c r="BJ7" i="14"/>
  <c r="BI6" i="14"/>
  <c r="BI5" i="14"/>
  <c r="CI5" i="30" l="1"/>
  <c r="CJ7" i="30"/>
  <c r="CI6" i="30"/>
  <c r="CI3" i="30"/>
  <c r="BX6" i="20"/>
  <c r="BX3" i="20"/>
  <c r="BX5" i="20"/>
  <c r="BN8" i="18"/>
  <c r="BN8" i="17"/>
  <c r="BN8" i="16"/>
  <c r="BK8" i="15"/>
  <c r="BJ8" i="14"/>
  <c r="BJ3" i="14" l="1"/>
  <c r="CJ8" i="30"/>
  <c r="BN6" i="18"/>
  <c r="BN3" i="18"/>
  <c r="BO7" i="18"/>
  <c r="BN5" i="18"/>
  <c r="BN5" i="17"/>
  <c r="BN6" i="17"/>
  <c r="BN3" i="17"/>
  <c r="BO7" i="17"/>
  <c r="BN5" i="16"/>
  <c r="BO7" i="16"/>
  <c r="BN6" i="16"/>
  <c r="BN3" i="16"/>
  <c r="BK6" i="15"/>
  <c r="BL7" i="15"/>
  <c r="BK3" i="15"/>
  <c r="BK5" i="15"/>
  <c r="BJ6" i="14"/>
  <c r="BK7" i="14"/>
  <c r="BJ5" i="14"/>
  <c r="CJ5" i="30" l="1"/>
  <c r="CJ6" i="30"/>
  <c r="CJ3" i="30"/>
  <c r="CK7" i="30"/>
  <c r="BY5" i="20"/>
  <c r="BY6" i="20"/>
  <c r="BY3" i="20"/>
  <c r="BO8" i="18"/>
  <c r="BO8" i="17"/>
  <c r="BO8" i="16"/>
  <c r="BL8" i="15"/>
  <c r="BK8" i="14"/>
  <c r="BK3" i="14" l="1"/>
  <c r="CK8" i="30"/>
  <c r="BZ5" i="20"/>
  <c r="BO6" i="18"/>
  <c r="BO3" i="18"/>
  <c r="BP7" i="18"/>
  <c r="BO5" i="18"/>
  <c r="BO5" i="17"/>
  <c r="BO6" i="17"/>
  <c r="BO3" i="17"/>
  <c r="BP7" i="17"/>
  <c r="BO6" i="16"/>
  <c r="BP7" i="16"/>
  <c r="BO3" i="16"/>
  <c r="BO5" i="16"/>
  <c r="BM7" i="15"/>
  <c r="BL6" i="15"/>
  <c r="BL3" i="15"/>
  <c r="BL5" i="15"/>
  <c r="BK5" i="14"/>
  <c r="BK6" i="14"/>
  <c r="BL7" i="14"/>
  <c r="CK5" i="30" l="1"/>
  <c r="CK6" i="30"/>
  <c r="CK3" i="30"/>
  <c r="CL7" i="30"/>
  <c r="BZ6" i="20"/>
  <c r="BZ3" i="20"/>
  <c r="BP8" i="18"/>
  <c r="BP8" i="17"/>
  <c r="BP8" i="16"/>
  <c r="BM8" i="15"/>
  <c r="BL8" i="14"/>
  <c r="BL3" i="14" l="1"/>
  <c r="CL8" i="30"/>
  <c r="CA5" i="20"/>
  <c r="BP5" i="18"/>
  <c r="BP6" i="18"/>
  <c r="BP3" i="18"/>
  <c r="BQ7" i="18"/>
  <c r="BP5" i="17"/>
  <c r="BQ7" i="17"/>
  <c r="BP3" i="17"/>
  <c r="BP6" i="17"/>
  <c r="BP5" i="16"/>
  <c r="BP3" i="16"/>
  <c r="BP6" i="16"/>
  <c r="BQ7" i="16"/>
  <c r="BM5" i="15"/>
  <c r="BN7" i="15"/>
  <c r="BM6" i="15"/>
  <c r="BM3" i="15"/>
  <c r="BL6" i="14"/>
  <c r="BM7" i="14"/>
  <c r="BL5" i="14"/>
  <c r="CL5" i="30" l="1"/>
  <c r="CL3" i="30"/>
  <c r="CL6" i="30"/>
  <c r="CM7" i="30"/>
  <c r="CA6" i="20"/>
  <c r="CA3" i="20"/>
  <c r="BQ8" i="18"/>
  <c r="BQ8" i="17"/>
  <c r="BQ8" i="16"/>
  <c r="BN8" i="15"/>
  <c r="BM8" i="14"/>
  <c r="BM3" i="14" l="1"/>
  <c r="CM8" i="30"/>
  <c r="CB5" i="20"/>
  <c r="BR7" i="18"/>
  <c r="BQ6" i="18"/>
  <c r="BQ3" i="18"/>
  <c r="BQ5" i="18"/>
  <c r="BQ5" i="17"/>
  <c r="BR7" i="17"/>
  <c r="BQ3" i="17"/>
  <c r="BQ6" i="17"/>
  <c r="BQ5" i="16"/>
  <c r="BQ3" i="16"/>
  <c r="BQ6" i="16"/>
  <c r="BR7" i="16"/>
  <c r="BN6" i="15"/>
  <c r="BN3" i="15"/>
  <c r="BO7" i="15"/>
  <c r="BN5" i="15"/>
  <c r="BM5" i="14"/>
  <c r="BM6" i="14"/>
  <c r="BN7" i="14"/>
  <c r="CM5" i="30" l="1"/>
  <c r="CM6" i="30"/>
  <c r="CM3" i="30"/>
  <c r="CN7" i="30"/>
  <c r="CB6" i="20"/>
  <c r="CB3" i="20"/>
  <c r="BR8" i="18"/>
  <c r="BR8" i="17"/>
  <c r="BR8" i="16"/>
  <c r="BO8" i="15"/>
  <c r="BN8" i="14"/>
  <c r="BN3" i="14" l="1"/>
  <c r="CN8" i="30"/>
  <c r="CC5" i="20"/>
  <c r="BR6" i="18"/>
  <c r="BS7" i="18"/>
  <c r="BR3" i="18"/>
  <c r="BR5" i="18"/>
  <c r="BS7" i="17"/>
  <c r="BR6" i="17"/>
  <c r="BR3" i="17"/>
  <c r="BR5" i="17"/>
  <c r="BR5" i="16"/>
  <c r="BS7" i="16"/>
  <c r="BR6" i="16"/>
  <c r="BR3" i="16"/>
  <c r="BO5" i="15"/>
  <c r="BP7" i="15"/>
  <c r="BO3" i="15"/>
  <c r="BO6" i="15"/>
  <c r="BN6" i="14"/>
  <c r="BO7" i="14"/>
  <c r="BN5" i="14"/>
  <c r="CN5" i="30" l="1"/>
  <c r="CN6" i="30"/>
  <c r="CN3" i="30"/>
  <c r="CO7" i="30"/>
  <c r="CC6" i="20"/>
  <c r="CC3" i="20"/>
  <c r="BS8" i="18"/>
  <c r="BS8" i="17"/>
  <c r="BS8" i="16"/>
  <c r="BP8" i="15"/>
  <c r="BO8" i="14"/>
  <c r="BO3" i="14" l="1"/>
  <c r="CO8" i="30"/>
  <c r="CO5" i="30"/>
  <c r="CD5" i="20"/>
  <c r="BS5" i="18"/>
  <c r="BT7" i="18"/>
  <c r="BS6" i="18"/>
  <c r="BS3" i="18"/>
  <c r="BS6" i="17"/>
  <c r="BS3" i="17"/>
  <c r="BT7" i="17"/>
  <c r="BS5" i="17"/>
  <c r="BS5" i="16"/>
  <c r="BS6" i="16"/>
  <c r="BT7" i="16"/>
  <c r="BS3" i="16"/>
  <c r="BP5" i="15"/>
  <c r="BP6" i="15"/>
  <c r="BP3" i="15"/>
  <c r="BQ7" i="15"/>
  <c r="BP7" i="14"/>
  <c r="BO6" i="14"/>
  <c r="BO5" i="14"/>
  <c r="CP7" i="30" l="1"/>
  <c r="CO6" i="30"/>
  <c r="CO3" i="30"/>
  <c r="CD6" i="20"/>
  <c r="CD3" i="20"/>
  <c r="BT8" i="18"/>
  <c r="BT8" i="17"/>
  <c r="BT8" i="16"/>
  <c r="BQ8" i="15"/>
  <c r="BP8" i="14"/>
  <c r="BP3" i="14" l="1"/>
  <c r="CP8" i="30"/>
  <c r="CP5" i="30"/>
  <c r="CE5" i="20"/>
  <c r="BT5" i="18"/>
  <c r="BT6" i="18"/>
  <c r="BT3" i="18"/>
  <c r="BU7" i="18"/>
  <c r="BT5" i="17"/>
  <c r="BT6" i="17"/>
  <c r="BU7" i="17"/>
  <c r="BT3" i="17"/>
  <c r="BT5" i="16"/>
  <c r="BT6" i="16"/>
  <c r="BU7" i="16"/>
  <c r="BT3" i="16"/>
  <c r="BQ6" i="15"/>
  <c r="BQ3" i="15"/>
  <c r="BR7" i="15"/>
  <c r="BQ5" i="15"/>
  <c r="BP6" i="14"/>
  <c r="BQ7" i="14"/>
  <c r="BP5" i="14"/>
  <c r="CQ7" i="30" l="1"/>
  <c r="CP6" i="30"/>
  <c r="CP3" i="30"/>
  <c r="CE6" i="20"/>
  <c r="CE3" i="20"/>
  <c r="BU8" i="18"/>
  <c r="BU8" i="17"/>
  <c r="BU8" i="16"/>
  <c r="BR8" i="15"/>
  <c r="BQ8" i="14"/>
  <c r="CQ8" i="30" l="1"/>
  <c r="CF5" i="20"/>
  <c r="BU5" i="18"/>
  <c r="BU6" i="18"/>
  <c r="BU3" i="18"/>
  <c r="BV7" i="18"/>
  <c r="BU5" i="17"/>
  <c r="BU6" i="17"/>
  <c r="BV7" i="17"/>
  <c r="BU3" i="17"/>
  <c r="BV7" i="16"/>
  <c r="BU6" i="16"/>
  <c r="BU3" i="16"/>
  <c r="BU5" i="16"/>
  <c r="BR5" i="15"/>
  <c r="BS7" i="15"/>
  <c r="BR3" i="15"/>
  <c r="BR6" i="15"/>
  <c r="BR7" i="14"/>
  <c r="BQ6" i="14"/>
  <c r="BQ3" i="14"/>
  <c r="BQ5" i="14"/>
  <c r="CQ5" i="30" l="1"/>
  <c r="CR7" i="30"/>
  <c r="CQ6" i="30"/>
  <c r="CQ3" i="30"/>
  <c r="CF6" i="20"/>
  <c r="CF3" i="20"/>
  <c r="BV8" i="18"/>
  <c r="BV8" i="17"/>
  <c r="BV8" i="16"/>
  <c r="BS8" i="15"/>
  <c r="BR8" i="14"/>
  <c r="BR5" i="14" l="1"/>
  <c r="CR8" i="30"/>
  <c r="CG5" i="20"/>
  <c r="BV5" i="18"/>
  <c r="BV6" i="18"/>
  <c r="BV3" i="18"/>
  <c r="BW7" i="18"/>
  <c r="BV5" i="17"/>
  <c r="BV6" i="17"/>
  <c r="BV3" i="17"/>
  <c r="BW7" i="17"/>
  <c r="BV5" i="16"/>
  <c r="BW7" i="16"/>
  <c r="BV6" i="16"/>
  <c r="BV3" i="16"/>
  <c r="BS5" i="15"/>
  <c r="BS3" i="15"/>
  <c r="BT7" i="15"/>
  <c r="BS6" i="15"/>
  <c r="BS7" i="14"/>
  <c r="BR3" i="14"/>
  <c r="BR6" i="14"/>
  <c r="CR5" i="30" l="1"/>
  <c r="CR6" i="30"/>
  <c r="CR3" i="30"/>
  <c r="CS7" i="30"/>
  <c r="CG3" i="20"/>
  <c r="CG6" i="20"/>
  <c r="BW8" i="18"/>
  <c r="BW8" i="17"/>
  <c r="BW8" i="16"/>
  <c r="BT8" i="15"/>
  <c r="BS8" i="14"/>
  <c r="CS8" i="30" l="1"/>
  <c r="CH5" i="20"/>
  <c r="BW5" i="18"/>
  <c r="BW6" i="18"/>
  <c r="BW3" i="18"/>
  <c r="BX7" i="18"/>
  <c r="BW6" i="17"/>
  <c r="BW3" i="17"/>
  <c r="BX7" i="17"/>
  <c r="BW5" i="17"/>
  <c r="BW6" i="16"/>
  <c r="BX7" i="16"/>
  <c r="BW3" i="16"/>
  <c r="BW5" i="16"/>
  <c r="BU7" i="15"/>
  <c r="BT6" i="15"/>
  <c r="BT3" i="15"/>
  <c r="BT5" i="15"/>
  <c r="BS5" i="14"/>
  <c r="BS3" i="14"/>
  <c r="BT7" i="14"/>
  <c r="BS6" i="14"/>
  <c r="CS5" i="30" l="1"/>
  <c r="CT7" i="30"/>
  <c r="CS6" i="30"/>
  <c r="CS3" i="30"/>
  <c r="CH6" i="20"/>
  <c r="CH3" i="20"/>
  <c r="BX8" i="18"/>
  <c r="BX8" i="17"/>
  <c r="BX8" i="16"/>
  <c r="BU8" i="15"/>
  <c r="BT8" i="14"/>
  <c r="CT8" i="30" l="1"/>
  <c r="CT5" i="30"/>
  <c r="CI5" i="20"/>
  <c r="BX5" i="18"/>
  <c r="BX6" i="18"/>
  <c r="BX3" i="18"/>
  <c r="BY7" i="18"/>
  <c r="BX5" i="17"/>
  <c r="BY7" i="17"/>
  <c r="BX6" i="17"/>
  <c r="BX3" i="17"/>
  <c r="BX5" i="16"/>
  <c r="BY7" i="16"/>
  <c r="BX3" i="16"/>
  <c r="BX6" i="16"/>
  <c r="BU5" i="15"/>
  <c r="BV7" i="15"/>
  <c r="BU3" i="15"/>
  <c r="BU6" i="15"/>
  <c r="BT5" i="14"/>
  <c r="BT6" i="14"/>
  <c r="BU7" i="14"/>
  <c r="BT3" i="14"/>
  <c r="CU7" i="30" l="1"/>
  <c r="CT6" i="30"/>
  <c r="CT3" i="30"/>
  <c r="CI6" i="20"/>
  <c r="CI3" i="20"/>
  <c r="BY8" i="18"/>
  <c r="BY8" i="17"/>
  <c r="BY8" i="16"/>
  <c r="BV8" i="15"/>
  <c r="BU8" i="14"/>
  <c r="CU8" i="30" l="1"/>
  <c r="CU5" i="30"/>
  <c r="CJ5" i="20"/>
  <c r="BZ7" i="18"/>
  <c r="BY6" i="18"/>
  <c r="BY3" i="18"/>
  <c r="BY5" i="18"/>
  <c r="BY5" i="17"/>
  <c r="BZ7" i="17"/>
  <c r="BY6" i="17"/>
  <c r="BY3" i="17"/>
  <c r="BY5" i="16"/>
  <c r="BZ7" i="16"/>
  <c r="BY3" i="16"/>
  <c r="BY6" i="16"/>
  <c r="BV5" i="15"/>
  <c r="BV6" i="15"/>
  <c r="BV3" i="15"/>
  <c r="BW7" i="15"/>
  <c r="BV7" i="14"/>
  <c r="BU6" i="14"/>
  <c r="BU3" i="14"/>
  <c r="BU5" i="14"/>
  <c r="CU6" i="30" l="1"/>
  <c r="CU3" i="30"/>
  <c r="CJ6" i="20"/>
  <c r="CJ3" i="20"/>
  <c r="BZ8" i="18"/>
  <c r="BZ8" i="17"/>
  <c r="BZ8" i="16"/>
  <c r="BW8" i="15"/>
  <c r="BV8" i="14"/>
  <c r="BZ5" i="17" l="1"/>
  <c r="BZ5" i="18"/>
  <c r="BZ5" i="16"/>
  <c r="CK5" i="20"/>
  <c r="CA7" i="18"/>
  <c r="BZ6" i="18"/>
  <c r="BZ3" i="18"/>
  <c r="CA7" i="17"/>
  <c r="BZ6" i="17"/>
  <c r="BZ3" i="17"/>
  <c r="CA7" i="16"/>
  <c r="BZ6" i="16"/>
  <c r="BZ3" i="16"/>
  <c r="BW5" i="15"/>
  <c r="BW3" i="15"/>
  <c r="BW6" i="15"/>
  <c r="BX7" i="15"/>
  <c r="BV6" i="14"/>
  <c r="BW7" i="14"/>
  <c r="BV3" i="14"/>
  <c r="BV5" i="14"/>
  <c r="CK6" i="20" l="1"/>
  <c r="CK3" i="20"/>
  <c r="CA8" i="18"/>
  <c r="CA8" i="17"/>
  <c r="CA8" i="16"/>
  <c r="BX8" i="15"/>
  <c r="BW8" i="14"/>
  <c r="CA5" i="16" l="1"/>
  <c r="CA5" i="17"/>
  <c r="CA5" i="18"/>
  <c r="CL5" i="20"/>
  <c r="CB7" i="18"/>
  <c r="CA6" i="18"/>
  <c r="CA3" i="18"/>
  <c r="CA6" i="17"/>
  <c r="CA3" i="17"/>
  <c r="CB7" i="17"/>
  <c r="CA6" i="16"/>
  <c r="CB7" i="16"/>
  <c r="CA3" i="16"/>
  <c r="BX5" i="15"/>
  <c r="BX6" i="15"/>
  <c r="BX3" i="15"/>
  <c r="BY7" i="15"/>
  <c r="BW6" i="14"/>
  <c r="BX7" i="14"/>
  <c r="BW3" i="14"/>
  <c r="BW5" i="14"/>
  <c r="CL6" i="20" l="1"/>
  <c r="CL3" i="20"/>
  <c r="CB8" i="18"/>
  <c r="CB8" i="17"/>
  <c r="CB8" i="16"/>
  <c r="BY8" i="15"/>
  <c r="BX8" i="14"/>
  <c r="BY5" i="15" l="1"/>
  <c r="CB5" i="16"/>
  <c r="CB5" i="17"/>
  <c r="CB5" i="18"/>
  <c r="CM5" i="20"/>
  <c r="CB6" i="18"/>
  <c r="CB3" i="18"/>
  <c r="CC7" i="18"/>
  <c r="CB6" i="17"/>
  <c r="CB3" i="17"/>
  <c r="CC7" i="17"/>
  <c r="CB6" i="16"/>
  <c r="CC7" i="16"/>
  <c r="CB3" i="16"/>
  <c r="BY6" i="15"/>
  <c r="BY3" i="15"/>
  <c r="BZ7" i="15"/>
  <c r="BX5" i="14"/>
  <c r="BX6" i="14"/>
  <c r="BY7" i="14"/>
  <c r="BX3" i="14"/>
  <c r="CM6" i="20" l="1"/>
  <c r="CM3" i="20"/>
  <c r="CC8" i="18"/>
  <c r="CC5" i="18"/>
  <c r="CC8" i="17"/>
  <c r="CC5" i="17"/>
  <c r="CC5" i="16"/>
  <c r="CC8" i="16"/>
  <c r="BZ8" i="15"/>
  <c r="BY8" i="14"/>
  <c r="BZ5" i="15" l="1"/>
  <c r="CN5" i="20"/>
  <c r="CC6" i="18"/>
  <c r="CC3" i="18"/>
  <c r="CD7" i="18"/>
  <c r="CC6" i="17"/>
  <c r="CD7" i="17"/>
  <c r="CC3" i="17"/>
  <c r="CD7" i="16"/>
  <c r="CC6" i="16"/>
  <c r="CC3" i="16"/>
  <c r="CA7" i="15"/>
  <c r="BZ6" i="15"/>
  <c r="BZ3" i="15"/>
  <c r="BZ7" i="14"/>
  <c r="BY3" i="14"/>
  <c r="BY6" i="14"/>
  <c r="BY5" i="14"/>
  <c r="CN6" i="20" l="1"/>
  <c r="CN3" i="20"/>
  <c r="CD8" i="18"/>
  <c r="CD5" i="18"/>
  <c r="CD8" i="17"/>
  <c r="CD5" i="17"/>
  <c r="CD8" i="16"/>
  <c r="CD5" i="16"/>
  <c r="CA8" i="15"/>
  <c r="BZ8" i="14"/>
  <c r="CA5" i="15" l="1"/>
  <c r="CO5" i="20"/>
  <c r="CD6" i="18"/>
  <c r="CD3" i="18"/>
  <c r="CE7" i="18"/>
  <c r="CD6" i="17"/>
  <c r="CD3" i="17"/>
  <c r="CE7" i="17"/>
  <c r="CE7" i="16"/>
  <c r="CD6" i="16"/>
  <c r="CD3" i="16"/>
  <c r="CA6" i="15"/>
  <c r="CB7" i="15"/>
  <c r="CA3" i="15"/>
  <c r="BZ5" i="14"/>
  <c r="BZ3" i="14"/>
  <c r="BZ6" i="14"/>
  <c r="CA7" i="14"/>
  <c r="CO3" i="20" l="1"/>
  <c r="CO6" i="20"/>
  <c r="CE8" i="18"/>
  <c r="CE5" i="18"/>
  <c r="CE8" i="17"/>
  <c r="CE8" i="16"/>
  <c r="CB8" i="15"/>
  <c r="CA8" i="14"/>
  <c r="CB5" i="15" l="1"/>
  <c r="CE5" i="16"/>
  <c r="CE5" i="17"/>
  <c r="CA5" i="14"/>
  <c r="CP5" i="20"/>
  <c r="CE6" i="18"/>
  <c r="CE3" i="18"/>
  <c r="CF7" i="18"/>
  <c r="CE6" i="17"/>
  <c r="CE3" i="17"/>
  <c r="CF7" i="17"/>
  <c r="CE6" i="16"/>
  <c r="CF7" i="16"/>
  <c r="CE3" i="16"/>
  <c r="CC7" i="15"/>
  <c r="CB6" i="15"/>
  <c r="CB3" i="15"/>
  <c r="CA3" i="14"/>
  <c r="CB7" i="14"/>
  <c r="CA6" i="14"/>
  <c r="CP3" i="20" l="1"/>
  <c r="CP6" i="20"/>
  <c r="CF8" i="18"/>
  <c r="CF5" i="18"/>
  <c r="CF8" i="17"/>
  <c r="CF5" i="17"/>
  <c r="CF8" i="16"/>
  <c r="CF5" i="16"/>
  <c r="CC8" i="15"/>
  <c r="CB8" i="14"/>
  <c r="CC5" i="15" l="1"/>
  <c r="CB5" i="14"/>
  <c r="CQ5" i="20"/>
  <c r="CF6" i="18"/>
  <c r="CF3" i="18"/>
  <c r="CG7" i="18"/>
  <c r="CG7" i="17"/>
  <c r="CF6" i="17"/>
  <c r="CF3" i="17"/>
  <c r="CF3" i="16"/>
  <c r="CF6" i="16"/>
  <c r="CG7" i="16"/>
  <c r="CD7" i="15"/>
  <c r="CC6" i="15"/>
  <c r="CC3" i="15"/>
  <c r="CB3" i="14"/>
  <c r="CB6" i="14"/>
  <c r="CC7" i="14"/>
  <c r="CQ6" i="20" l="1"/>
  <c r="CQ3" i="20"/>
  <c r="CG8" i="18"/>
  <c r="CG8" i="17"/>
  <c r="CG8" i="16"/>
  <c r="CD8" i="15"/>
  <c r="CD5" i="15"/>
  <c r="CC8" i="14"/>
  <c r="CC5" i="14" s="1"/>
  <c r="CG5" i="16" l="1"/>
  <c r="CG5" i="18"/>
  <c r="CG5" i="17"/>
  <c r="CR5" i="20"/>
  <c r="CH7" i="18"/>
  <c r="CG6" i="18"/>
  <c r="CG3" i="18"/>
  <c r="CH7" i="17"/>
  <c r="CG3" i="17"/>
  <c r="CG6" i="17"/>
  <c r="CG3" i="16"/>
  <c r="CG6" i="16"/>
  <c r="CH7" i="16"/>
  <c r="CD6" i="15"/>
  <c r="CD3" i="15"/>
  <c r="CE7" i="15"/>
  <c r="CC3" i="14"/>
  <c r="CC6" i="14"/>
  <c r="CD7" i="14"/>
  <c r="CR6" i="20" l="1"/>
  <c r="CR3" i="20"/>
  <c r="CH8" i="18"/>
  <c r="CH5" i="18"/>
  <c r="CH5" i="17"/>
  <c r="CH8" i="17"/>
  <c r="CH8" i="16"/>
  <c r="CH5" i="16"/>
  <c r="CE8" i="15"/>
  <c r="CD8" i="14"/>
  <c r="CD5" i="14" s="1"/>
  <c r="CE5" i="15" l="1"/>
  <c r="CS5" i="20"/>
  <c r="CI7" i="18"/>
  <c r="CH6" i="18"/>
  <c r="CH3" i="18"/>
  <c r="CI7" i="17"/>
  <c r="CH3" i="17"/>
  <c r="CH6" i="17"/>
  <c r="CI7" i="16"/>
  <c r="CH6" i="16"/>
  <c r="CH3" i="16"/>
  <c r="CF7" i="15"/>
  <c r="CE3" i="15"/>
  <c r="CE6" i="15"/>
  <c r="CD3" i="14"/>
  <c r="CD6" i="14"/>
  <c r="CE7" i="14"/>
  <c r="CS6" i="20" l="1"/>
  <c r="CS3" i="20"/>
  <c r="CI8" i="18"/>
  <c r="CI5" i="17"/>
  <c r="CI8" i="17"/>
  <c r="CI8" i="16"/>
  <c r="CF8" i="15"/>
  <c r="CF5" i="15"/>
  <c r="CE8" i="14"/>
  <c r="CE5" i="14" s="1"/>
  <c r="CI5" i="16" l="1"/>
  <c r="CI5" i="18"/>
  <c r="CT5" i="20"/>
  <c r="CJ7" i="18"/>
  <c r="CI6" i="18"/>
  <c r="CI3" i="18"/>
  <c r="CI6" i="17"/>
  <c r="CI3" i="17"/>
  <c r="CJ7" i="17"/>
  <c r="CI6" i="16"/>
  <c r="CJ7" i="16"/>
  <c r="CI3" i="16"/>
  <c r="CF6" i="15"/>
  <c r="CF3" i="15"/>
  <c r="CG7" i="15"/>
  <c r="CE6" i="14"/>
  <c r="CF7" i="14"/>
  <c r="CE3" i="14"/>
  <c r="CT6" i="20" l="1"/>
  <c r="CT3" i="20"/>
  <c r="CJ8" i="18"/>
  <c r="CJ8" i="17"/>
  <c r="CJ5" i="17"/>
  <c r="CJ8" i="16"/>
  <c r="CJ5" i="16"/>
  <c r="CG8" i="15"/>
  <c r="CG5" i="15"/>
  <c r="CF8" i="14"/>
  <c r="CF5" i="14" l="1"/>
  <c r="CJ5" i="18"/>
  <c r="CU5" i="20"/>
  <c r="CJ6" i="18"/>
  <c r="CJ3" i="18"/>
  <c r="CK7" i="18"/>
  <c r="CJ3" i="17"/>
  <c r="CJ6" i="17"/>
  <c r="CK7" i="17"/>
  <c r="CJ6" i="16"/>
  <c r="CK7" i="16"/>
  <c r="CJ3" i="16"/>
  <c r="CG6" i="15"/>
  <c r="CG3" i="15"/>
  <c r="CH7" i="15"/>
  <c r="CG7" i="14"/>
  <c r="CF3" i="14"/>
  <c r="CF6" i="14"/>
  <c r="CU6" i="20" l="1"/>
  <c r="CU3" i="20"/>
  <c r="CK8" i="18"/>
  <c r="CK8" i="17"/>
  <c r="CK5" i="17"/>
  <c r="CK8" i="16"/>
  <c r="CH8" i="15"/>
  <c r="CG8" i="14"/>
  <c r="CG5" i="14" s="1"/>
  <c r="CK5" i="16" l="1"/>
  <c r="CK5" i="18"/>
  <c r="CH5" i="15"/>
  <c r="CL7" i="18"/>
  <c r="CK6" i="18"/>
  <c r="CK3" i="18"/>
  <c r="CK6" i="17"/>
  <c r="CL7" i="17"/>
  <c r="CK3" i="17"/>
  <c r="CL7" i="16"/>
  <c r="CK6" i="16"/>
  <c r="CK3" i="16"/>
  <c r="CI7" i="15"/>
  <c r="CH3" i="15"/>
  <c r="CH6" i="15"/>
  <c r="CH7" i="14"/>
  <c r="CG6" i="14"/>
  <c r="CG3" i="14"/>
  <c r="CL8" i="18" l="1"/>
  <c r="CL5" i="18"/>
  <c r="CL8" i="17"/>
  <c r="CL8" i="16"/>
  <c r="CL5" i="16"/>
  <c r="CI8" i="15"/>
  <c r="CH8" i="14"/>
  <c r="CH5" i="14" s="1"/>
  <c r="CI5" i="15" l="1"/>
  <c r="CL5" i="17"/>
  <c r="CL6" i="18"/>
  <c r="CL3" i="18"/>
  <c r="CM7" i="18"/>
  <c r="CL6" i="17"/>
  <c r="CL3" i="17"/>
  <c r="CM7" i="17"/>
  <c r="CM7" i="16"/>
  <c r="CL6" i="16"/>
  <c r="CL3" i="16"/>
  <c r="CI3" i="15"/>
  <c r="CI6" i="15"/>
  <c r="CJ7" i="15"/>
  <c r="CH6" i="14"/>
  <c r="CI7" i="14"/>
  <c r="CH3" i="14"/>
  <c r="CM8" i="18" l="1"/>
  <c r="CM5" i="17"/>
  <c r="CM8" i="17"/>
  <c r="CM5" i="16"/>
  <c r="CM8" i="16"/>
  <c r="CJ5" i="15"/>
  <c r="CJ8" i="15"/>
  <c r="CI8" i="14"/>
  <c r="CM5" i="18" l="1"/>
  <c r="CI5" i="14"/>
  <c r="CM6" i="18"/>
  <c r="CM3" i="18"/>
  <c r="CN7" i="18"/>
  <c r="CM6" i="17"/>
  <c r="CM3" i="17"/>
  <c r="CN7" i="17"/>
  <c r="CM6" i="16"/>
  <c r="CN7" i="16"/>
  <c r="CM3" i="16"/>
  <c r="CK7" i="15"/>
  <c r="CJ6" i="15"/>
  <c r="CJ3" i="15"/>
  <c r="CI3" i="14"/>
  <c r="CI6" i="14"/>
  <c r="CJ7" i="14"/>
  <c r="CN8" i="18" l="1"/>
  <c r="CN8" i="17"/>
  <c r="CN5" i="17"/>
  <c r="CN8" i="16"/>
  <c r="CK8" i="15"/>
  <c r="CJ5" i="14"/>
  <c r="CJ8" i="14"/>
  <c r="CK5" i="15" l="1"/>
  <c r="CN5" i="16"/>
  <c r="CN5" i="18"/>
  <c r="CN6" i="18"/>
  <c r="CN3" i="18"/>
  <c r="CO7" i="18"/>
  <c r="CO7" i="17"/>
  <c r="CN3" i="17"/>
  <c r="CN6" i="17"/>
  <c r="CO7" i="16"/>
  <c r="CN3" i="16"/>
  <c r="CN6" i="16"/>
  <c r="CL7" i="15"/>
  <c r="CK3" i="15"/>
  <c r="CK6" i="15"/>
  <c r="CJ3" i="14"/>
  <c r="CJ6" i="14"/>
  <c r="CK7" i="14"/>
  <c r="CO8" i="18" l="1"/>
  <c r="CO8" i="17"/>
  <c r="CO5" i="17"/>
  <c r="CO8" i="16"/>
  <c r="CL8" i="15"/>
  <c r="CL5" i="15"/>
  <c r="CK8" i="14"/>
  <c r="CK5" i="14" s="1"/>
  <c r="CO5" i="16" l="1"/>
  <c r="CO5" i="18"/>
  <c r="CP7" i="18"/>
  <c r="CO3" i="18"/>
  <c r="CO6" i="18"/>
  <c r="CP7" i="17"/>
  <c r="CO3" i="17"/>
  <c r="CO6" i="17"/>
  <c r="CP7" i="16"/>
  <c r="CO3" i="16"/>
  <c r="CO6" i="16"/>
  <c r="CL6" i="15"/>
  <c r="CL3" i="15"/>
  <c r="CM7" i="15"/>
  <c r="CL7" i="14"/>
  <c r="CK6" i="14"/>
  <c r="CK3" i="14"/>
  <c r="CP8" i="18" l="1"/>
  <c r="CP8" i="17"/>
  <c r="CP8" i="16"/>
  <c r="CM5" i="15"/>
  <c r="CM8" i="15"/>
  <c r="CL8" i="14"/>
  <c r="CP5" i="17" l="1"/>
  <c r="CL5" i="14"/>
  <c r="CP5" i="16"/>
  <c r="CP5" i="18"/>
  <c r="CP6" i="18"/>
  <c r="CQ7" i="18"/>
  <c r="CP3" i="18"/>
  <c r="CQ7" i="17"/>
  <c r="CP6" i="17"/>
  <c r="CP3" i="17"/>
  <c r="CQ7" i="16"/>
  <c r="CP6" i="16"/>
  <c r="CP3" i="16"/>
  <c r="CM6" i="15"/>
  <c r="CM3" i="15"/>
  <c r="CN7" i="15"/>
  <c r="CL6" i="14"/>
  <c r="CM7" i="14"/>
  <c r="CL3" i="14"/>
  <c r="CQ8" i="18" l="1"/>
  <c r="CQ5" i="18"/>
  <c r="CQ8" i="17"/>
  <c r="CQ8" i="16"/>
  <c r="CN8" i="15"/>
  <c r="CM5" i="14"/>
  <c r="CM8" i="14"/>
  <c r="CN5" i="15" l="1"/>
  <c r="CQ5" i="17"/>
  <c r="CQ5" i="16"/>
  <c r="CR7" i="18"/>
  <c r="CQ6" i="18"/>
  <c r="CQ3" i="18"/>
  <c r="CQ6" i="17"/>
  <c r="CQ3" i="17"/>
  <c r="CR7" i="17"/>
  <c r="CQ6" i="16"/>
  <c r="CQ3" i="16"/>
  <c r="CR7" i="16"/>
  <c r="CN6" i="15"/>
  <c r="CN3" i="15"/>
  <c r="CO7" i="15"/>
  <c r="CM6" i="14"/>
  <c r="CN7" i="14"/>
  <c r="CM3" i="14"/>
  <c r="CR8" i="18" l="1"/>
  <c r="CR8" i="17"/>
  <c r="CR5" i="17"/>
  <c r="CR8" i="16"/>
  <c r="CR5" i="16"/>
  <c r="CO8" i="15"/>
  <c r="CN8" i="14"/>
  <c r="CN5" i="14"/>
  <c r="CO5" i="15" l="1"/>
  <c r="CR5" i="18"/>
  <c r="CR6" i="18"/>
  <c r="CR3" i="18"/>
  <c r="CS7" i="18"/>
  <c r="CR6" i="17"/>
  <c r="CS7" i="17"/>
  <c r="CR3" i="17"/>
  <c r="CR6" i="16"/>
  <c r="CS7" i="16"/>
  <c r="CR3" i="16"/>
  <c r="CO6" i="15"/>
  <c r="CO3" i="15"/>
  <c r="CP7" i="15"/>
  <c r="CO7" i="14"/>
  <c r="CN3" i="14"/>
  <c r="CN6" i="14"/>
  <c r="CS8" i="18" l="1"/>
  <c r="CS5" i="18"/>
  <c r="CS8" i="17"/>
  <c r="CS8" i="16"/>
  <c r="CS5" i="16"/>
  <c r="CP8" i="15"/>
  <c r="CO8" i="14"/>
  <c r="CO5" i="14"/>
  <c r="CP5" i="15" l="1"/>
  <c r="CS5" i="17"/>
  <c r="CS6" i="18"/>
  <c r="CS3" i="18"/>
  <c r="CT7" i="18"/>
  <c r="CS6" i="17"/>
  <c r="CT7" i="17"/>
  <c r="CS3" i="17"/>
  <c r="CT7" i="16"/>
  <c r="CS6" i="16"/>
  <c r="CS3" i="16"/>
  <c r="CQ7" i="15"/>
  <c r="CP6" i="15"/>
  <c r="CP3" i="15"/>
  <c r="CO3" i="14"/>
  <c r="CO6" i="14"/>
  <c r="CP7" i="14"/>
  <c r="CT8" i="18" l="1"/>
  <c r="CT5" i="18"/>
  <c r="CT8" i="17"/>
  <c r="CT5" i="17"/>
  <c r="CT8" i="16"/>
  <c r="CT5" i="16"/>
  <c r="CQ5" i="15"/>
  <c r="CQ8" i="15"/>
  <c r="CP8" i="14"/>
  <c r="CP5" i="14" s="1"/>
  <c r="CT6" i="18" l="1"/>
  <c r="CT3" i="18"/>
  <c r="CU7" i="18"/>
  <c r="CT6" i="17"/>
  <c r="CT3" i="17"/>
  <c r="CU7" i="17"/>
  <c r="CU7" i="16"/>
  <c r="CT6" i="16"/>
  <c r="CT3" i="16"/>
  <c r="CQ6" i="15"/>
  <c r="CR7" i="15"/>
  <c r="CQ3" i="15"/>
  <c r="CP3" i="14"/>
  <c r="CQ7" i="14"/>
  <c r="CP6" i="14"/>
  <c r="CU5" i="18" l="1"/>
  <c r="CU8" i="18"/>
  <c r="CU5" i="17"/>
  <c r="CU8" i="17"/>
  <c r="CU5" i="16"/>
  <c r="CU8" i="16"/>
  <c r="CR8" i="15"/>
  <c r="CQ8" i="14"/>
  <c r="CR5" i="15" l="1"/>
  <c r="CQ5" i="14"/>
  <c r="CU6" i="18"/>
  <c r="CU3" i="18"/>
  <c r="CU6" i="17"/>
  <c r="CU3" i="17"/>
  <c r="CU6" i="16"/>
  <c r="CU3" i="16"/>
  <c r="CS7" i="15"/>
  <c r="CR6" i="15"/>
  <c r="CR3" i="15"/>
  <c r="CQ3" i="14"/>
  <c r="CR7" i="14"/>
  <c r="CQ6" i="14"/>
  <c r="CS5" i="15" l="1"/>
  <c r="CS8" i="15"/>
  <c r="CR8" i="14"/>
  <c r="CR5" i="14"/>
  <c r="CT7" i="15" l="1"/>
  <c r="CS6" i="15"/>
  <c r="CS3" i="15"/>
  <c r="CR3" i="14"/>
  <c r="CR6" i="14"/>
  <c r="CS7" i="14"/>
  <c r="CT8" i="15" l="1"/>
  <c r="CT5" i="15"/>
  <c r="CS8" i="14"/>
  <c r="CS5" i="14" l="1"/>
  <c r="CT6" i="15"/>
  <c r="CT3" i="15"/>
  <c r="CS6" i="14"/>
  <c r="CT7" i="14"/>
  <c r="CS3" i="14"/>
  <c r="CT5" i="14" l="1"/>
  <c r="CT8" i="14"/>
  <c r="CT6" i="14" l="1"/>
  <c r="CT3" i="14"/>
  <c r="CU7" i="14"/>
  <c r="CU8" i="14" l="1"/>
  <c r="CU5" i="14"/>
  <c r="CU6" i="14" l="1"/>
  <c r="CU3" i="14"/>
  <c r="F33" i="8" l="1"/>
  <c r="F19" i="8"/>
  <c r="F21" i="8"/>
  <c r="F17" i="8"/>
  <c r="F27" i="8" l="1"/>
</calcChain>
</file>

<file path=xl/sharedStrings.xml><?xml version="1.0" encoding="utf-8"?>
<sst xmlns="http://schemas.openxmlformats.org/spreadsheetml/2006/main" count="1642" uniqueCount="216">
  <si>
    <t>Дата</t>
  </si>
  <si>
    <t>Контрагент</t>
  </si>
  <si>
    <t>ддс-0</t>
  </si>
  <si>
    <t>*</t>
  </si>
  <si>
    <t>ALL</t>
  </si>
  <si>
    <t>ддс-1</t>
  </si>
  <si>
    <t>Справочники и выпадающие списки</t>
  </si>
  <si>
    <t>Есть файлы</t>
  </si>
  <si>
    <t>Поступление</t>
  </si>
  <si>
    <t>Списание</t>
  </si>
  <si>
    <t>Назначение платежа</t>
  </si>
  <si>
    <t>Номер чека</t>
  </si>
  <si>
    <t>Вид операции</t>
  </si>
  <si>
    <t>Вх.номер</t>
  </si>
  <si>
    <t>Вх.дата</t>
  </si>
  <si>
    <t>Банковский счет</t>
  </si>
  <si>
    <t>Дата-f</t>
  </si>
  <si>
    <t>ID-in</t>
  </si>
  <si>
    <t>ID-out</t>
  </si>
  <si>
    <t>валюта</t>
  </si>
  <si>
    <t>RUR</t>
  </si>
  <si>
    <t>USD</t>
  </si>
  <si>
    <t>EUR</t>
  </si>
  <si>
    <t>one</t>
  </si>
  <si>
    <t>число</t>
  </si>
  <si>
    <t>месяц</t>
  </si>
  <si>
    <t>год</t>
  </si>
  <si>
    <t>валюты</t>
  </si>
  <si>
    <t>расчетные счета</t>
  </si>
  <si>
    <t>ID-рсч</t>
  </si>
  <si>
    <t>k2</t>
  </si>
  <si>
    <t>k3</t>
  </si>
  <si>
    <t>ЦФО</t>
  </si>
  <si>
    <t>Поступление ДС</t>
  </si>
  <si>
    <t>Оплаты ДС</t>
  </si>
  <si>
    <t>Остаток ДС на начало периода</t>
  </si>
  <si>
    <t>Остаток ДС на конец периода</t>
  </si>
  <si>
    <t>Финансовый поток</t>
  </si>
  <si>
    <t>Сейчас:</t>
  </si>
  <si>
    <t>итого</t>
  </si>
  <si>
    <t>показатель</t>
  </si>
  <si>
    <t>^</t>
  </si>
  <si>
    <t>в том числе</t>
  </si>
  <si>
    <t>Поступления выручки от продаж</t>
  </si>
  <si>
    <t>Поступления-возвраты по опер. деят-ти</t>
  </si>
  <si>
    <t>Поступления по внеоборотной деят-ти</t>
  </si>
  <si>
    <t>Прочие поступления по основной деят-ти</t>
  </si>
  <si>
    <t>Оплаты поставщикам и подрядчикам за сырье</t>
  </si>
  <si>
    <t>Оплаты поставщикам материалов и подрядчикам за изготовление</t>
  </si>
  <si>
    <t>Оплаты страхования грузов</t>
  </si>
  <si>
    <t>Оплаты таможенного ндс</t>
  </si>
  <si>
    <t>Поступления кредитов и займов</t>
  </si>
  <si>
    <t>Возврат ранее выданных кредитов и займов</t>
  </si>
  <si>
    <t>Предоставление кредитов и займов</t>
  </si>
  <si>
    <t>Поступления %% по ранее выданным кредитам и займам</t>
  </si>
  <si>
    <t>Возврат тела кредитов и займов ранее полученных</t>
  </si>
  <si>
    <t>Оплаты капитальных затрат</t>
  </si>
  <si>
    <t>Прочие операционные оплаты</t>
  </si>
  <si>
    <t>Поступление инвестиционных средств</t>
  </si>
  <si>
    <t>Выплата дивидендов</t>
  </si>
  <si>
    <t>Поступления от Учредителей в собственный капитал</t>
  </si>
  <si>
    <t>Поступления со счета на счет</t>
  </si>
  <si>
    <t>Поступления от продажи валюты</t>
  </si>
  <si>
    <t>Поступление приобретенной валюты</t>
  </si>
  <si>
    <t>Финпоток по финансовой деят-ти</t>
  </si>
  <si>
    <t>Финпоток по основной деят-ти</t>
  </si>
  <si>
    <t>Финпоток по инвестиционной деят-ти</t>
  </si>
  <si>
    <t>Финпоток транзитных операций</t>
  </si>
  <si>
    <t>контроль:</t>
  </si>
  <si>
    <t>Оплаты возвратные покупателям</t>
  </si>
  <si>
    <t>Оплаты таможенных расходов</t>
  </si>
  <si>
    <t>Оплаты з/п</t>
  </si>
  <si>
    <t>Оплаты НДФЛ и соцсборов</t>
  </si>
  <si>
    <t>Оплаты банковских комиссий</t>
  </si>
  <si>
    <t>Оплаты %% по ранее полученным кредитам и займам</t>
  </si>
  <si>
    <t>Оплаты транспортных расходов, страхования и доставки</t>
  </si>
  <si>
    <t>ддс-2</t>
  </si>
  <si>
    <t>Оплаты юридических расходов</t>
  </si>
  <si>
    <t>Оплаты сертификации, декларирования и возмещений</t>
  </si>
  <si>
    <t>Оплаты оборудования</t>
  </si>
  <si>
    <t>Оплаты импортных материалов</t>
  </si>
  <si>
    <t>Оплаты за изготовление продукции, фасовку и упаковку</t>
  </si>
  <si>
    <t>Оплаты за упаковочный материал</t>
  </si>
  <si>
    <t>Оплаты представительских и командировочных расходов</t>
  </si>
  <si>
    <t>Оплаты расходов аренды</t>
  </si>
  <si>
    <t>Оплаты за бухгалтерское обслуживание</t>
  </si>
  <si>
    <t>Оплаты ремонтных и строительных работ</t>
  </si>
  <si>
    <t>Оплаты аренды оборудования</t>
  </si>
  <si>
    <t>Оплаты стикеровки</t>
  </si>
  <si>
    <t>Оплата оборудования для склада</t>
  </si>
  <si>
    <t>Оплаты кодирования продукции</t>
  </si>
  <si>
    <t>Оплаты вступительного взноса</t>
  </si>
  <si>
    <t>Оплаты различных ТМЦ</t>
  </si>
  <si>
    <t>Оплаты расходов рекламы, маркетинга и продвижения</t>
  </si>
  <si>
    <t>Оплаты прочих материалов</t>
  </si>
  <si>
    <t>Оплаты неизвестные</t>
  </si>
  <si>
    <t>Оплаты за ККТ, ОФД и фиск.накопитель</t>
  </si>
  <si>
    <t>Оплаты расходов за собственное авто</t>
  </si>
  <si>
    <t>Оплаты услуг коммуникации, связи, ЭДО и т.п.</t>
  </si>
  <si>
    <t>Оплаты расходов на сайт</t>
  </si>
  <si>
    <t>Оплаты ПО, лицензий и т.п.</t>
  </si>
  <si>
    <t>Оплаты ИТ-аутсорсинга</t>
  </si>
  <si>
    <t>Оплаты оргтехники, гаджетов и аксессуаров</t>
  </si>
  <si>
    <t>Оплаты офисных расходов</t>
  </si>
  <si>
    <t>Оплата услуг охраны и безопасности</t>
  </si>
  <si>
    <t>Оплаты складских и погрузочных работ</t>
  </si>
  <si>
    <t>Оплаты канцелярских и хозяйственных расходов</t>
  </si>
  <si>
    <t>Оплаты производственного оборудования</t>
  </si>
  <si>
    <t>Оплаты УУ-аутсорсинга</t>
  </si>
  <si>
    <t>Оплаты прочих непроизв. услуг</t>
  </si>
  <si>
    <t>Оплаты расходов на персонал</t>
  </si>
  <si>
    <t>Оплаты подотчет</t>
  </si>
  <si>
    <t>Покупка валюты</t>
  </si>
  <si>
    <t>Оплаты прочих налогов и сборов</t>
  </si>
  <si>
    <t>курс</t>
  </si>
  <si>
    <t>CFin-RUR</t>
  </si>
  <si>
    <t>CFout-RUR</t>
  </si>
  <si>
    <t>город</t>
  </si>
  <si>
    <t>Остатки на утро текущего дня</t>
  </si>
  <si>
    <t>Необходимо заполнить остатки в желтых полях</t>
  </si>
  <si>
    <t>Если на остатках ничего нет или данный счет уже закрыт или неактуален, то ставим "0,00" (ноль)</t>
  </si>
  <si>
    <t>Если в компании есть еще счета, не представленные в списке, то их необходимо добавить</t>
  </si>
  <si>
    <t>ответственный</t>
  </si>
  <si>
    <t>расчеты</t>
  </si>
  <si>
    <t>каналы продаж</t>
  </si>
  <si>
    <t>Москва</t>
  </si>
  <si>
    <t>ключевые клиенты</t>
  </si>
  <si>
    <t>Екатеринбург</t>
  </si>
  <si>
    <t>отсрочка 60дн</t>
  </si>
  <si>
    <t>в деньги</t>
  </si>
  <si>
    <t>ритейл</t>
  </si>
  <si>
    <t>отсрочка 90дн</t>
  </si>
  <si>
    <t>прочее</t>
  </si>
  <si>
    <t>HORECA</t>
  </si>
  <si>
    <t>Владивосток</t>
  </si>
  <si>
    <t>Потери от курсовых разниц</t>
  </si>
  <si>
    <t>Остаток ДС на конец периода без уч.курс.разниц</t>
  </si>
  <si>
    <t>менеджер</t>
  </si>
  <si>
    <t>п</t>
  </si>
  <si>
    <t>Махачкала</t>
  </si>
  <si>
    <t>Самара</t>
  </si>
  <si>
    <t>отсрочка 30дн</t>
  </si>
  <si>
    <t>Контроль</t>
  </si>
  <si>
    <t>Оплаты доставок</t>
  </si>
  <si>
    <t>закупка</t>
  </si>
  <si>
    <t>поставка</t>
  </si>
  <si>
    <t>IRR</t>
  </si>
  <si>
    <t>ежемесячная детализация</t>
  </si>
  <si>
    <t>ежегодная детализация</t>
  </si>
  <si>
    <t>продажи</t>
  </si>
  <si>
    <t>доля</t>
  </si>
  <si>
    <t>TD:</t>
  </si>
  <si>
    <t>план</t>
  </si>
  <si>
    <t>факт</t>
  </si>
  <si>
    <t>ост</t>
  </si>
  <si>
    <t>расчетный</t>
  </si>
  <si>
    <t>Оплаты прочие по аренде</t>
  </si>
  <si>
    <t>накопит.</t>
  </si>
  <si>
    <t>Оплаты бонусов</t>
  </si>
  <si>
    <t>Поступления выручки от продаж накопит. итогом за тек.мес.</t>
  </si>
  <si>
    <t>номер р/сч, в Банке (1)</t>
  </si>
  <si>
    <t>номер р/сч, в Банке (2)</t>
  </si>
  <si>
    <t>номер р/сч, в Банке (3)</t>
  </si>
  <si>
    <t>номер р/сч, в Банке (4)</t>
  </si>
  <si>
    <t>номер р/сч, в Банке (5)</t>
  </si>
  <si>
    <t>номер р/сч, в Банке (6)</t>
  </si>
  <si>
    <t>GE-Движение денежных средств</t>
  </si>
  <si>
    <t>Контрагент - Заказчик/Покупатель</t>
  </si>
  <si>
    <t>Заказчик-1</t>
  </si>
  <si>
    <t>Заказчик-2</t>
  </si>
  <si>
    <t>Заказчик-3</t>
  </si>
  <si>
    <t>Заказчик-4</t>
  </si>
  <si>
    <t>Заказчик-5</t>
  </si>
  <si>
    <t>Заказчик-6</t>
  </si>
  <si>
    <t>Заказчик-7</t>
  </si>
  <si>
    <t>менеджер-1</t>
  </si>
  <si>
    <t>менеджер-2</t>
  </si>
  <si>
    <t>менеджер-3</t>
  </si>
  <si>
    <t>менеджер-4</t>
  </si>
  <si>
    <t>предоплата</t>
  </si>
  <si>
    <t>Заказчик-8</t>
  </si>
  <si>
    <t>Заказчик-9</t>
  </si>
  <si>
    <t>Заказчик-10</t>
  </si>
  <si>
    <t>Санкт-Петербург</t>
  </si>
  <si>
    <t>GlerioEsko</t>
  </si>
  <si>
    <t>Партнер-1</t>
  </si>
  <si>
    <t>Партнер-2</t>
  </si>
  <si>
    <t>номер карты - 2</t>
  </si>
  <si>
    <t>номер карты - 1</t>
  </si>
  <si>
    <t>GE-Поступления выручки по типам расчетов</t>
  </si>
  <si>
    <t>GE-Поступления выручки по городам</t>
  </si>
  <si>
    <t>GE-Поступления выручки по менеджерам</t>
  </si>
  <si>
    <t>Поступления транзитные - партнер-1</t>
  </si>
  <si>
    <t>Оплаты транзитные - GE</t>
  </si>
  <si>
    <t>Оплаты транзитные - партнер-1</t>
  </si>
  <si>
    <t>Оплаты транзитные - партнер-2</t>
  </si>
  <si>
    <t>Поступления транзитные - партнер-2</t>
  </si>
  <si>
    <t>Поступления транзитные - парнер-1-партнер-2</t>
  </si>
  <si>
    <t>Оплаты за окраску</t>
  </si>
  <si>
    <t>Оплаты арматуры</t>
  </si>
  <si>
    <t>Оплаты прочих с/ст ингредиентов</t>
  </si>
  <si>
    <t>Оплаты аренды склада</t>
  </si>
  <si>
    <t>Оплата стиля и маркетинга</t>
  </si>
  <si>
    <t>Оплата за мебель</t>
  </si>
  <si>
    <t>Оплаты хранения и перемещения на складе</t>
  </si>
  <si>
    <t>Оплата аренды офиса</t>
  </si>
  <si>
    <t>Оплаты аренды допофиса</t>
  </si>
  <si>
    <t>Оплаты крупных упаковчных материалов</t>
  </si>
  <si>
    <t>Оплаты аренды парковки</t>
  </si>
  <si>
    <t>Оплаты по жкх</t>
  </si>
  <si>
    <t>Юр.расх - проект "торги"</t>
  </si>
  <si>
    <t>Оплаты производственным аутсорсерам</t>
  </si>
  <si>
    <t>GE-Поступления выручки по контрагентам</t>
  </si>
  <si>
    <t>остатки на утро:</t>
  </si>
  <si>
    <t>Компания GE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</si>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</sst>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;@"/>
    <numFmt numFmtId="165" formatCode="dd/mm/yy\ h:mm;@"/>
    <numFmt numFmtId="166" formatCode="[$-FC19]dd\ mmmm\ yyyy\ \г\.;@"/>
    <numFmt numFmtId="167" formatCode="[$-419]mmmm\ yyyy;@"/>
    <numFmt numFmtId="168" formatCode="#,##0.0000"/>
    <numFmt numFmtId="169" formatCode="0.0%"/>
    <numFmt numFmtId="170" formatCode="[$-419]d\ mmm\ yy;@"/>
    <numFmt numFmtId="171" formatCode="[$-419]mmmm;@"/>
  </numFmts>
  <fonts count="4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5" tint="0.7999816888943144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5" tint="-0.499984740745262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8"/>
      <color theme="5" tint="-0.499984740745262"/>
      <name val="Calibri"/>
      <family val="2"/>
      <scheme val="minor"/>
    </font>
    <font>
      <sz val="8"/>
      <color theme="0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8"/>
      <color theme="1" tint="0.34998626667073579"/>
      <name val="Calibri"/>
      <family val="2"/>
      <charset val="204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9"/>
      <color theme="0" tint="-0.249977111117893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6"/>
      <color theme="0" tint="-0.249977111117893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medium">
        <color theme="9" tint="-0.49998474074526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/>
      <diagonal/>
    </border>
    <border>
      <left/>
      <right/>
      <top/>
      <bottom style="dashed">
        <color theme="8" tint="0.3999145481734672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 style="dashed">
        <color theme="8" tint="0.39991454817346722"/>
      </bottom>
      <diagonal/>
    </border>
    <border>
      <left/>
      <right/>
      <top style="dashed">
        <color theme="8" tint="0.39991454817346722"/>
      </top>
      <bottom style="dashed">
        <color theme="8" tint="0.39991454817346722"/>
      </bottom>
      <diagonal/>
    </border>
    <border>
      <left/>
      <right style="dashed">
        <color theme="8" tint="0.39994506668294322"/>
      </right>
      <top style="dashed">
        <color theme="8" tint="0.39991454817346722"/>
      </top>
      <bottom style="dashed">
        <color theme="8" tint="0.39991454817346722"/>
      </bottom>
      <diagonal/>
    </border>
    <border>
      <left/>
      <right/>
      <top style="dashed">
        <color theme="8" tint="0.39991454817346722"/>
      </top>
      <bottom style="medium">
        <color theme="8" tint="0.39991454817346722"/>
      </bottom>
      <diagonal/>
    </border>
    <border>
      <left/>
      <right style="dashed">
        <color theme="8" tint="0.39994506668294322"/>
      </right>
      <top style="dashed">
        <color theme="8" tint="0.39991454817346722"/>
      </top>
      <bottom style="medium">
        <color theme="8" tint="0.39991454817346722"/>
      </bottom>
      <diagonal/>
    </border>
    <border>
      <left/>
      <right/>
      <top/>
      <bottom style="medium">
        <color theme="8" tint="0.3999145481734672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 style="medium">
        <color theme="8" tint="0.39991454817346722"/>
      </bottom>
      <diagonal/>
    </border>
    <border>
      <left/>
      <right/>
      <top style="medium">
        <color theme="8" tint="0.39991454817346722"/>
      </top>
      <bottom style="medium">
        <color theme="8" tint="0.39988402966399123"/>
      </bottom>
      <diagonal/>
    </border>
    <border>
      <left style="dashed">
        <color theme="8" tint="0.39994506668294322"/>
      </left>
      <right style="dashed">
        <color theme="8" tint="0.39994506668294322"/>
      </right>
      <top style="medium">
        <color theme="8" tint="0.39991454817346722"/>
      </top>
      <bottom style="medium">
        <color theme="8" tint="0.39988402966399123"/>
      </bottom>
      <diagonal/>
    </border>
    <border>
      <left/>
      <right/>
      <top style="medium">
        <color theme="8" tint="0.39988402966399123"/>
      </top>
      <bottom style="dashed">
        <color theme="8" tint="0.39991454817346722"/>
      </bottom>
      <diagonal/>
    </border>
    <border>
      <left style="dashed">
        <color theme="8" tint="0.39994506668294322"/>
      </left>
      <right style="dashed">
        <color theme="8" tint="0.39994506668294322"/>
      </right>
      <top style="medium">
        <color theme="8" tint="0.39988402966399123"/>
      </top>
      <bottom style="dashed">
        <color theme="8" tint="0.39991454817346722"/>
      </bottom>
      <diagonal/>
    </border>
    <border>
      <left/>
      <right/>
      <top style="medium">
        <color theme="8" tint="0.39988402966399123"/>
      </top>
      <bottom style="dashed">
        <color theme="8" tint="0.39985351115451523"/>
      </bottom>
      <diagonal/>
    </border>
    <border>
      <left/>
      <right style="dashed">
        <color theme="8" tint="0.39994506668294322"/>
      </right>
      <top style="medium">
        <color theme="8" tint="0.39988402966399123"/>
      </top>
      <bottom style="dashed">
        <color theme="8" tint="0.39985351115451523"/>
      </bottom>
      <diagonal/>
    </border>
    <border>
      <left/>
      <right/>
      <top style="dashed">
        <color theme="8" tint="0.39985351115451523"/>
      </top>
      <bottom style="dashed">
        <color theme="8" tint="0.39985351115451523"/>
      </bottom>
      <diagonal/>
    </border>
    <border>
      <left/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/>
      <right/>
      <top style="dashed">
        <color theme="8" tint="0.39985351115451523"/>
      </top>
      <bottom/>
      <diagonal/>
    </border>
    <border>
      <left/>
      <right style="dashed">
        <color theme="8" tint="0.39994506668294322"/>
      </right>
      <top style="dashed">
        <color theme="8" tint="0.39985351115451523"/>
      </top>
      <bottom/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85351115451523"/>
      </top>
      <bottom/>
      <diagonal/>
    </border>
    <border>
      <left/>
      <right style="mediumDashed">
        <color theme="8" tint="0.39982299264503923"/>
      </right>
      <top/>
      <bottom/>
      <diagonal/>
    </border>
    <border>
      <left style="mediumDashed">
        <color theme="8" tint="0.39982299264503923"/>
      </left>
      <right style="mediumDashed">
        <color theme="8" tint="0.39982299264503923"/>
      </right>
      <top/>
      <bottom/>
      <diagonal/>
    </border>
    <border>
      <left style="mediumDashed">
        <color theme="8" tint="0.39982299264503923"/>
      </left>
      <right/>
      <top/>
      <bottom/>
      <diagonal/>
    </border>
    <border>
      <left/>
      <right style="mediumDashed">
        <color theme="8" tint="0.39982299264503923"/>
      </right>
      <top/>
      <bottom style="medium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/>
      <bottom style="medium">
        <color theme="8" tint="0.39991454817346722"/>
      </bottom>
      <diagonal/>
    </border>
    <border>
      <left style="mediumDashed">
        <color theme="8" tint="0.39982299264503923"/>
      </left>
      <right/>
      <top/>
      <bottom style="medium">
        <color theme="8" tint="0.39991454817346722"/>
      </bottom>
      <diagonal/>
    </border>
    <border>
      <left/>
      <right style="mediumDashed">
        <color theme="8" tint="0.39982299264503923"/>
      </right>
      <top/>
      <bottom style="dashed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/>
      <bottom style="dashed">
        <color theme="8" tint="0.39991454817346722"/>
      </bottom>
      <diagonal/>
    </border>
    <border>
      <left style="mediumDashed">
        <color theme="8" tint="0.39982299264503923"/>
      </left>
      <right/>
      <top/>
      <bottom style="dashed">
        <color theme="8" tint="0.39991454817346722"/>
      </bottom>
      <diagonal/>
    </border>
    <border>
      <left/>
      <right style="mediumDashed">
        <color theme="8" tint="0.39982299264503923"/>
      </right>
      <top style="dashed">
        <color theme="8" tint="0.39991454817346722"/>
      </top>
      <bottom style="dashed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dashed">
        <color theme="8" tint="0.39991454817346722"/>
      </top>
      <bottom style="dashed">
        <color theme="8" tint="0.39991454817346722"/>
      </bottom>
      <diagonal/>
    </border>
    <border>
      <left style="mediumDashed">
        <color theme="8" tint="0.39982299264503923"/>
      </left>
      <right/>
      <top style="dashed">
        <color theme="8" tint="0.39991454817346722"/>
      </top>
      <bottom style="dashed">
        <color theme="8" tint="0.39991454817346722"/>
      </bottom>
      <diagonal/>
    </border>
    <border>
      <left/>
      <right style="mediumDashed">
        <color theme="8" tint="0.39982299264503923"/>
      </right>
      <top style="dashed">
        <color theme="8" tint="0.39991454817346722"/>
      </top>
      <bottom style="medium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dashed">
        <color theme="8" tint="0.39991454817346722"/>
      </top>
      <bottom style="medium">
        <color theme="8" tint="0.39991454817346722"/>
      </bottom>
      <diagonal/>
    </border>
    <border>
      <left style="mediumDashed">
        <color theme="8" tint="0.39982299264503923"/>
      </left>
      <right/>
      <top style="dashed">
        <color theme="8" tint="0.39991454817346722"/>
      </top>
      <bottom style="medium">
        <color theme="8" tint="0.39991454817346722"/>
      </bottom>
      <diagonal/>
    </border>
    <border>
      <left/>
      <right style="mediumDashed">
        <color theme="8" tint="0.39982299264503923"/>
      </right>
      <top style="medium">
        <color theme="8" tint="0.39991454817346722"/>
      </top>
      <bottom style="medium">
        <color theme="8" tint="0.39988402966399123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medium">
        <color theme="8" tint="0.39991454817346722"/>
      </top>
      <bottom style="medium">
        <color theme="8" tint="0.39988402966399123"/>
      </bottom>
      <diagonal/>
    </border>
    <border>
      <left style="mediumDashed">
        <color theme="8" tint="0.39982299264503923"/>
      </left>
      <right/>
      <top style="medium">
        <color theme="8" tint="0.39991454817346722"/>
      </top>
      <bottom style="medium">
        <color theme="8" tint="0.39988402966399123"/>
      </bottom>
      <diagonal/>
    </border>
    <border>
      <left/>
      <right style="mediumDashed">
        <color theme="8" tint="0.39982299264503923"/>
      </right>
      <top style="medium">
        <color theme="8" tint="0.39988402966399123"/>
      </top>
      <bottom style="dashed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medium">
        <color theme="8" tint="0.39988402966399123"/>
      </top>
      <bottom style="dashed">
        <color theme="8" tint="0.39991454817346722"/>
      </bottom>
      <diagonal/>
    </border>
    <border>
      <left style="mediumDashed">
        <color theme="8" tint="0.39982299264503923"/>
      </left>
      <right/>
      <top style="medium">
        <color theme="8" tint="0.39988402966399123"/>
      </top>
      <bottom style="dashed">
        <color theme="8" tint="0.39991454817346722"/>
      </bottom>
      <diagonal/>
    </border>
    <border>
      <left/>
      <right style="mediumDashed">
        <color theme="8" tint="0.39982299264503923"/>
      </right>
      <top style="medium">
        <color theme="8" tint="0.39988402966399123"/>
      </top>
      <bottom style="dashed">
        <color theme="8" tint="0.39985351115451523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medium">
        <color theme="8" tint="0.39988402966399123"/>
      </top>
      <bottom style="dashed">
        <color theme="8" tint="0.39985351115451523"/>
      </bottom>
      <diagonal/>
    </border>
    <border>
      <left style="mediumDashed">
        <color theme="8" tint="0.39982299264503923"/>
      </left>
      <right/>
      <top style="medium">
        <color theme="8" tint="0.39988402966399123"/>
      </top>
      <bottom style="dashed">
        <color theme="8" tint="0.39985351115451523"/>
      </bottom>
      <diagonal/>
    </border>
    <border>
      <left/>
      <right style="mediumDashed">
        <color theme="8" tint="0.39982299264503923"/>
      </right>
      <top style="dashed">
        <color theme="8" tint="0.39985351115451523"/>
      </top>
      <bottom style="dashed">
        <color theme="8" tint="0.39985351115451523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dashed">
        <color theme="8" tint="0.39985351115451523"/>
      </top>
      <bottom style="dashed">
        <color theme="8" tint="0.39985351115451523"/>
      </bottom>
      <diagonal/>
    </border>
    <border>
      <left style="mediumDashed">
        <color theme="8" tint="0.39982299264503923"/>
      </left>
      <right/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79247413556324"/>
      </left>
      <right style="dashed">
        <color theme="8" tint="0.39979247413556324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79247413556324"/>
      </left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/>
      <right style="dashed">
        <color theme="8" tint="0.39982299264503923"/>
      </right>
      <top/>
      <bottom/>
      <diagonal/>
    </border>
    <border>
      <left style="dashed">
        <color theme="8" tint="0.39982299264503923"/>
      </left>
      <right style="dashed">
        <color theme="8" tint="0.39994506668294322"/>
      </right>
      <top/>
      <bottom/>
      <diagonal/>
    </border>
    <border>
      <left/>
      <right style="dashed">
        <color theme="8" tint="0.39982299264503923"/>
      </right>
      <top/>
      <bottom style="medium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/>
      <bottom style="medium">
        <color theme="8" tint="0.39991454817346722"/>
      </bottom>
      <diagonal/>
    </border>
    <border>
      <left/>
      <right style="dashed">
        <color theme="8" tint="0.39982299264503923"/>
      </right>
      <top/>
      <bottom style="dashed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/>
      <bottom style="dashed">
        <color theme="8" tint="0.39991454817346722"/>
      </bottom>
      <diagonal/>
    </border>
    <border>
      <left/>
      <right style="dashed">
        <color theme="8" tint="0.39982299264503923"/>
      </right>
      <top style="dashed">
        <color theme="8" tint="0.39991454817346722"/>
      </top>
      <bottom style="dashed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 style="dashed">
        <color theme="8" tint="0.39991454817346722"/>
      </top>
      <bottom style="dashed">
        <color theme="8" tint="0.39991454817346722"/>
      </bottom>
      <diagonal/>
    </border>
    <border>
      <left/>
      <right style="dashed">
        <color theme="8" tint="0.39982299264503923"/>
      </right>
      <top style="dashed">
        <color theme="8" tint="0.39991454817346722"/>
      </top>
      <bottom style="medium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 style="dashed">
        <color theme="8" tint="0.39991454817346722"/>
      </top>
      <bottom style="medium">
        <color theme="8" tint="0.39991454817346722"/>
      </bottom>
      <diagonal/>
    </border>
    <border>
      <left/>
      <right style="dashed">
        <color theme="8" tint="0.39982299264503923"/>
      </right>
      <top style="medium">
        <color theme="8" tint="0.39991454817346722"/>
      </top>
      <bottom style="medium">
        <color theme="8" tint="0.39988402966399123"/>
      </bottom>
      <diagonal/>
    </border>
    <border>
      <left style="dashed">
        <color theme="8" tint="0.39982299264503923"/>
      </left>
      <right style="dashed">
        <color theme="8" tint="0.39994506668294322"/>
      </right>
      <top style="medium">
        <color theme="8" tint="0.39991454817346722"/>
      </top>
      <bottom style="medium">
        <color theme="8" tint="0.39988402966399123"/>
      </bottom>
      <diagonal/>
    </border>
    <border>
      <left/>
      <right style="dashed">
        <color theme="8" tint="0.39982299264503923"/>
      </right>
      <top style="medium">
        <color theme="8" tint="0.39988402966399123"/>
      </top>
      <bottom style="dashed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 style="medium">
        <color theme="8" tint="0.39988402966399123"/>
      </top>
      <bottom style="dashed">
        <color theme="8" tint="0.39991454817346722"/>
      </bottom>
      <diagonal/>
    </border>
    <border>
      <left/>
      <right style="dashed">
        <color theme="8" tint="0.39982299264503923"/>
      </right>
      <top style="medium">
        <color theme="8" tint="0.39988402966399123"/>
      </top>
      <bottom style="dashed">
        <color theme="8" tint="0.39985351115451523"/>
      </bottom>
      <diagonal/>
    </border>
    <border>
      <left style="dashed">
        <color theme="8" tint="0.39982299264503923"/>
      </left>
      <right style="dashed">
        <color theme="8" tint="0.39994506668294322"/>
      </right>
      <top style="medium">
        <color theme="8" tint="0.39988402966399123"/>
      </top>
      <bottom style="dashed">
        <color theme="8" tint="0.39985351115451523"/>
      </bottom>
      <diagonal/>
    </border>
    <border>
      <left/>
      <right style="dashed">
        <color theme="8" tint="0.39982299264503923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82299264503923"/>
      </left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82299264503923"/>
      </left>
      <right style="dashed">
        <color theme="8" tint="0.39979247413556324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thick">
        <color theme="5" tint="-0.24994659260841701"/>
      </top>
      <bottom style="dashed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/>
    <xf numFmtId="0" fontId="1" fillId="3" borderId="0" xfId="0" applyFont="1" applyFill="1" applyAlignment="1">
      <alignment horizontal="center" vertical="center"/>
    </xf>
    <xf numFmtId="0" fontId="7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4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8" fillId="0" borderId="0" xfId="0" applyFont="1"/>
    <xf numFmtId="0" fontId="9" fillId="0" borderId="0" xfId="0" applyFont="1"/>
    <xf numFmtId="4" fontId="5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 applyAlignment="1">
      <alignment horizontal="right" indent="1"/>
    </xf>
    <xf numFmtId="4" fontId="5" fillId="0" borderId="3" xfId="0" applyNumberFormat="1" applyFont="1" applyBorder="1" applyAlignment="1">
      <alignment horizontal="right" indent="1"/>
    </xf>
    <xf numFmtId="4" fontId="5" fillId="9" borderId="0" xfId="0" applyNumberFormat="1" applyFont="1" applyFill="1"/>
    <xf numFmtId="4" fontId="5" fillId="9" borderId="3" xfId="0" applyNumberFormat="1" applyFont="1" applyFill="1" applyBorder="1" applyAlignment="1">
      <alignment horizontal="right" indent="1"/>
    </xf>
    <xf numFmtId="4" fontId="13" fillId="0" borderId="0" xfId="0" applyNumberFormat="1" applyFont="1"/>
    <xf numFmtId="4" fontId="14" fillId="0" borderId="0" xfId="0" applyNumberFormat="1" applyFont="1"/>
    <xf numFmtId="4" fontId="17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/>
    <xf numFmtId="4" fontId="12" fillId="9" borderId="0" xfId="0" applyNumberFormat="1" applyFont="1" applyFill="1"/>
    <xf numFmtId="3" fontId="5" fillId="0" borderId="0" xfId="0" applyNumberFormat="1" applyFont="1" applyAlignment="1">
      <alignment horizontal="right" indent="1"/>
    </xf>
    <xf numFmtId="4" fontId="19" fillId="0" borderId="4" xfId="0" applyNumberFormat="1" applyFont="1" applyBorder="1"/>
    <xf numFmtId="4" fontId="20" fillId="0" borderId="4" xfId="0" applyNumberFormat="1" applyFont="1" applyBorder="1" applyAlignment="1">
      <alignment horizontal="center" vertical="center"/>
    </xf>
    <xf numFmtId="4" fontId="21" fillId="0" borderId="4" xfId="0" applyNumberFormat="1" applyFont="1" applyBorder="1"/>
    <xf numFmtId="4" fontId="19" fillId="0" borderId="5" xfId="0" applyNumberFormat="1" applyFont="1" applyBorder="1" applyAlignment="1">
      <alignment horizontal="right" indent="1"/>
    </xf>
    <xf numFmtId="4" fontId="13" fillId="0" borderId="6" xfId="0" applyNumberFormat="1" applyFont="1" applyBorder="1"/>
    <xf numFmtId="4" fontId="17" fillId="0" borderId="6" xfId="0" applyNumberFormat="1" applyFont="1" applyBorder="1" applyAlignment="1">
      <alignment horizontal="center" vertical="center"/>
    </xf>
    <xf numFmtId="4" fontId="22" fillId="0" borderId="6" xfId="0" applyNumberFormat="1" applyFont="1" applyBorder="1"/>
    <xf numFmtId="4" fontId="18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right" indent="1"/>
    </xf>
    <xf numFmtId="4" fontId="14" fillId="0" borderId="6" xfId="0" applyNumberFormat="1" applyFont="1" applyBorder="1"/>
    <xf numFmtId="4" fontId="23" fillId="0" borderId="6" xfId="0" applyNumberFormat="1" applyFont="1" applyBorder="1"/>
    <xf numFmtId="4" fontId="14" fillId="0" borderId="7" xfId="0" applyNumberFormat="1" applyFont="1" applyBorder="1" applyAlignment="1">
      <alignment horizontal="right" indent="1"/>
    </xf>
    <xf numFmtId="4" fontId="19" fillId="0" borderId="8" xfId="0" applyNumberFormat="1" applyFont="1" applyBorder="1"/>
    <xf numFmtId="4" fontId="20" fillId="0" borderId="8" xfId="0" applyNumberFormat="1" applyFont="1" applyBorder="1" applyAlignment="1">
      <alignment horizontal="center" vertical="center"/>
    </xf>
    <xf numFmtId="4" fontId="21" fillId="0" borderId="8" xfId="0" applyNumberFormat="1" applyFont="1" applyBorder="1"/>
    <xf numFmtId="4" fontId="19" fillId="0" borderId="9" xfId="0" applyNumberFormat="1" applyFont="1" applyBorder="1" applyAlignment="1">
      <alignment horizontal="right" indent="1"/>
    </xf>
    <xf numFmtId="4" fontId="13" fillId="8" borderId="6" xfId="0" applyNumberFormat="1" applyFont="1" applyFill="1" applyBorder="1"/>
    <xf numFmtId="4" fontId="17" fillId="8" borderId="6" xfId="0" applyNumberFormat="1" applyFont="1" applyFill="1" applyBorder="1" applyAlignment="1">
      <alignment horizontal="center" vertical="center"/>
    </xf>
    <xf numFmtId="4" fontId="12" fillId="8" borderId="6" xfId="0" applyNumberFormat="1" applyFont="1" applyFill="1" applyBorder="1"/>
    <xf numFmtId="4" fontId="18" fillId="8" borderId="6" xfId="0" applyNumberFormat="1" applyFont="1" applyFill="1" applyBorder="1" applyAlignment="1">
      <alignment horizontal="center" vertical="center"/>
    </xf>
    <xf numFmtId="4" fontId="19" fillId="0" borderId="14" xfId="0" applyNumberFormat="1" applyFont="1" applyBorder="1"/>
    <xf numFmtId="4" fontId="20" fillId="0" borderId="14" xfId="0" applyNumberFormat="1" applyFont="1" applyBorder="1" applyAlignment="1">
      <alignment horizontal="center" vertical="center"/>
    </xf>
    <xf numFmtId="4" fontId="21" fillId="0" borderId="14" xfId="0" applyNumberFormat="1" applyFont="1" applyBorder="1"/>
    <xf numFmtId="4" fontId="19" fillId="0" borderId="15" xfId="0" applyNumberFormat="1" applyFont="1" applyBorder="1" applyAlignment="1">
      <alignment horizontal="right" indent="1"/>
    </xf>
    <xf numFmtId="4" fontId="5" fillId="5" borderId="10" xfId="0" applyNumberFormat="1" applyFont="1" applyFill="1" applyBorder="1"/>
    <xf numFmtId="4" fontId="17" fillId="5" borderId="10" xfId="0" applyNumberFormat="1" applyFont="1" applyFill="1" applyBorder="1" applyAlignment="1">
      <alignment horizontal="center" vertical="center"/>
    </xf>
    <xf numFmtId="4" fontId="12" fillId="5" borderId="10" xfId="0" applyNumberFormat="1" applyFont="1" applyFill="1" applyBorder="1"/>
    <xf numFmtId="4" fontId="18" fillId="5" borderId="10" xfId="0" applyNumberFormat="1" applyFont="1" applyFill="1" applyBorder="1" applyAlignment="1">
      <alignment horizontal="center" vertical="center"/>
    </xf>
    <xf numFmtId="4" fontId="5" fillId="5" borderId="11" xfId="0" applyNumberFormat="1" applyFont="1" applyFill="1" applyBorder="1" applyAlignment="1">
      <alignment horizontal="right" indent="1"/>
    </xf>
    <xf numFmtId="4" fontId="5" fillId="5" borderId="12" xfId="0" applyNumberFormat="1" applyFont="1" applyFill="1" applyBorder="1"/>
    <xf numFmtId="4" fontId="17" fillId="5" borderId="12" xfId="0" applyNumberFormat="1" applyFont="1" applyFill="1" applyBorder="1" applyAlignment="1">
      <alignment horizontal="center" vertical="center"/>
    </xf>
    <xf numFmtId="4" fontId="12" fillId="5" borderId="12" xfId="0" applyNumberFormat="1" applyFont="1" applyFill="1" applyBorder="1"/>
    <xf numFmtId="4" fontId="18" fillId="5" borderId="12" xfId="0" applyNumberFormat="1" applyFont="1" applyFill="1" applyBorder="1" applyAlignment="1">
      <alignment horizontal="center" vertical="center"/>
    </xf>
    <xf numFmtId="4" fontId="5" fillId="5" borderId="13" xfId="0" applyNumberFormat="1" applyFont="1" applyFill="1" applyBorder="1" applyAlignment="1">
      <alignment horizontal="right" indent="1"/>
    </xf>
    <xf numFmtId="4" fontId="17" fillId="9" borderId="0" xfId="0" applyNumberFormat="1" applyFont="1" applyFill="1" applyAlignment="1">
      <alignment horizontal="center" vertical="center"/>
    </xf>
    <xf numFmtId="4" fontId="18" fillId="9" borderId="0" xfId="0" applyNumberFormat="1" applyFont="1" applyFill="1" applyAlignment="1">
      <alignment horizontal="center" vertical="center"/>
    </xf>
    <xf numFmtId="4" fontId="13" fillId="0" borderId="16" xfId="0" applyNumberFormat="1" applyFont="1" applyBorder="1"/>
    <xf numFmtId="4" fontId="17" fillId="0" borderId="16" xfId="0" applyNumberFormat="1" applyFont="1" applyBorder="1" applyAlignment="1">
      <alignment horizontal="center" vertical="center"/>
    </xf>
    <xf numFmtId="4" fontId="22" fillId="0" borderId="16" xfId="0" applyNumberFormat="1" applyFont="1" applyBorder="1"/>
    <xf numFmtId="4" fontId="18" fillId="0" borderId="16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indent="1"/>
    </xf>
    <xf numFmtId="4" fontId="10" fillId="0" borderId="18" xfId="0" applyNumberFormat="1" applyFont="1" applyBorder="1"/>
    <xf numFmtId="4" fontId="16" fillId="0" borderId="18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indent="1"/>
    </xf>
    <xf numFmtId="4" fontId="17" fillId="0" borderId="18" xfId="0" applyNumberFormat="1" applyFont="1" applyBorder="1" applyAlignment="1">
      <alignment horizontal="center" vertical="center"/>
    </xf>
    <xf numFmtId="4" fontId="11" fillId="0" borderId="18" xfId="0" applyNumberFormat="1" applyFont="1" applyBorder="1"/>
    <xf numFmtId="4" fontId="18" fillId="0" borderId="18" xfId="0" applyNumberFormat="1" applyFont="1" applyBorder="1" applyAlignment="1">
      <alignment horizontal="center" vertical="center"/>
    </xf>
    <xf numFmtId="4" fontId="5" fillId="0" borderId="18" xfId="0" applyNumberFormat="1" applyFont="1" applyBorder="1"/>
    <xf numFmtId="4" fontId="12" fillId="0" borderId="18" xfId="0" applyNumberFormat="1" applyFont="1" applyBorder="1"/>
    <xf numFmtId="4" fontId="5" fillId="0" borderId="20" xfId="0" applyNumberFormat="1" applyFont="1" applyBorder="1" applyAlignment="1">
      <alignment horizontal="right" indent="1"/>
    </xf>
    <xf numFmtId="4" fontId="5" fillId="0" borderId="21" xfId="0" applyNumberFormat="1" applyFont="1" applyBorder="1"/>
    <xf numFmtId="4" fontId="17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Border="1"/>
    <xf numFmtId="4" fontId="18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right" indent="1"/>
    </xf>
    <xf numFmtId="4" fontId="5" fillId="0" borderId="22" xfId="0" applyNumberFormat="1" applyFont="1" applyBorder="1" applyAlignment="1">
      <alignment horizontal="right" indent="1"/>
    </xf>
    <xf numFmtId="4" fontId="5" fillId="0" borderId="23" xfId="0" applyNumberFormat="1" applyFont="1" applyBorder="1" applyAlignment="1">
      <alignment horizontal="right" indent="1"/>
    </xf>
    <xf numFmtId="4" fontId="11" fillId="0" borderId="19" xfId="0" applyNumberFormat="1" applyFont="1" applyBorder="1" applyAlignment="1">
      <alignment horizontal="right" indent="1"/>
    </xf>
    <xf numFmtId="4" fontId="10" fillId="0" borderId="18" xfId="0" applyNumberFormat="1" applyFont="1" applyBorder="1" applyAlignment="1">
      <alignment horizontal="left" indent="1"/>
    </xf>
    <xf numFmtId="4" fontId="11" fillId="0" borderId="18" xfId="0" applyNumberFormat="1" applyFont="1" applyBorder="1" applyAlignment="1">
      <alignment horizontal="left" indent="1"/>
    </xf>
    <xf numFmtId="4" fontId="5" fillId="0" borderId="24" xfId="0" applyNumberFormat="1" applyFont="1" applyBorder="1"/>
    <xf numFmtId="3" fontId="5" fillId="0" borderId="25" xfId="0" applyNumberFormat="1" applyFont="1" applyBorder="1" applyAlignment="1">
      <alignment horizontal="right" indent="1"/>
    </xf>
    <xf numFmtId="4" fontId="5" fillId="0" borderId="26" xfId="0" applyNumberFormat="1" applyFont="1" applyBorder="1"/>
    <xf numFmtId="4" fontId="5" fillId="9" borderId="24" xfId="0" applyNumberFormat="1" applyFont="1" applyFill="1" applyBorder="1"/>
    <xf numFmtId="3" fontId="5" fillId="9" borderId="25" xfId="0" applyNumberFormat="1" applyFont="1" applyFill="1" applyBorder="1" applyAlignment="1">
      <alignment horizontal="right" indent="1"/>
    </xf>
    <xf numFmtId="4" fontId="5" fillId="9" borderId="26" xfId="0" applyNumberFormat="1" applyFont="1" applyFill="1" applyBorder="1"/>
    <xf numFmtId="4" fontId="5" fillId="5" borderId="27" xfId="0" applyNumberFormat="1" applyFont="1" applyFill="1" applyBorder="1"/>
    <xf numFmtId="3" fontId="5" fillId="5" borderId="28" xfId="0" applyNumberFormat="1" applyFont="1" applyFill="1" applyBorder="1" applyAlignment="1">
      <alignment horizontal="right" indent="1"/>
    </xf>
    <xf numFmtId="4" fontId="5" fillId="5" borderId="29" xfId="0" applyNumberFormat="1" applyFont="1" applyFill="1" applyBorder="1"/>
    <xf numFmtId="4" fontId="19" fillId="0" borderId="30" xfId="0" applyNumberFormat="1" applyFont="1" applyBorder="1"/>
    <xf numFmtId="3" fontId="19" fillId="0" borderId="31" xfId="0" applyNumberFormat="1" applyFont="1" applyBorder="1" applyAlignment="1">
      <alignment horizontal="right" indent="1"/>
    </xf>
    <xf numFmtId="4" fontId="19" fillId="0" borderId="32" xfId="0" applyNumberFormat="1" applyFont="1" applyBorder="1"/>
    <xf numFmtId="4" fontId="13" fillId="0" borderId="33" xfId="0" applyNumberFormat="1" applyFont="1" applyBorder="1"/>
    <xf numFmtId="3" fontId="13" fillId="0" borderId="34" xfId="0" applyNumberFormat="1" applyFont="1" applyBorder="1" applyAlignment="1">
      <alignment horizontal="right" indent="1"/>
    </xf>
    <xf numFmtId="4" fontId="13" fillId="0" borderId="35" xfId="0" applyNumberFormat="1" applyFont="1" applyBorder="1"/>
    <xf numFmtId="4" fontId="14" fillId="0" borderId="33" xfId="0" applyNumberFormat="1" applyFont="1" applyBorder="1"/>
    <xf numFmtId="3" fontId="14" fillId="0" borderId="34" xfId="0" applyNumberFormat="1" applyFont="1" applyBorder="1" applyAlignment="1">
      <alignment horizontal="right" indent="1"/>
    </xf>
    <xf numFmtId="4" fontId="14" fillId="0" borderId="35" xfId="0" applyNumberFormat="1" applyFont="1" applyBorder="1"/>
    <xf numFmtId="4" fontId="13" fillId="8" borderId="33" xfId="0" applyNumberFormat="1" applyFont="1" applyFill="1" applyBorder="1"/>
    <xf numFmtId="3" fontId="13" fillId="8" borderId="34" xfId="0" applyNumberFormat="1" applyFont="1" applyFill="1" applyBorder="1" applyAlignment="1">
      <alignment horizontal="right" indent="1"/>
    </xf>
    <xf numFmtId="4" fontId="13" fillId="8" borderId="35" xfId="0" applyNumberFormat="1" applyFont="1" applyFill="1" applyBorder="1"/>
    <xf numFmtId="4" fontId="19" fillId="0" borderId="36" xfId="0" applyNumberFormat="1" applyFont="1" applyBorder="1"/>
    <xf numFmtId="3" fontId="19" fillId="0" borderId="37" xfId="0" applyNumberFormat="1" applyFont="1" applyBorder="1" applyAlignment="1">
      <alignment horizontal="right" indent="1"/>
    </xf>
    <xf numFmtId="4" fontId="19" fillId="0" borderId="38" xfId="0" applyNumberFormat="1" applyFont="1" applyBorder="1"/>
    <xf numFmtId="4" fontId="5" fillId="5" borderId="39" xfId="0" applyNumberFormat="1" applyFont="1" applyFill="1" applyBorder="1"/>
    <xf numFmtId="3" fontId="5" fillId="5" borderId="40" xfId="0" applyNumberFormat="1" applyFont="1" applyFill="1" applyBorder="1" applyAlignment="1">
      <alignment horizontal="right" indent="1"/>
    </xf>
    <xf numFmtId="4" fontId="5" fillId="5" borderId="41" xfId="0" applyNumberFormat="1" applyFont="1" applyFill="1" applyBorder="1"/>
    <xf numFmtId="4" fontId="19" fillId="0" borderId="42" xfId="0" applyNumberFormat="1" applyFont="1" applyBorder="1"/>
    <xf numFmtId="3" fontId="19" fillId="0" borderId="43" xfId="0" applyNumberFormat="1" applyFont="1" applyBorder="1" applyAlignment="1">
      <alignment horizontal="right" indent="1"/>
    </xf>
    <xf numFmtId="4" fontId="19" fillId="0" borderId="44" xfId="0" applyNumberFormat="1" applyFont="1" applyBorder="1"/>
    <xf numFmtId="4" fontId="13" fillId="0" borderId="45" xfId="0" applyNumberFormat="1" applyFont="1" applyBorder="1"/>
    <xf numFmtId="3" fontId="13" fillId="0" borderId="46" xfId="0" applyNumberFormat="1" applyFont="1" applyBorder="1" applyAlignment="1">
      <alignment horizontal="right" indent="1"/>
    </xf>
    <xf numFmtId="4" fontId="13" fillId="0" borderId="47" xfId="0" applyNumberFormat="1" applyFont="1" applyBorder="1"/>
    <xf numFmtId="4" fontId="10" fillId="0" borderId="50" xfId="0" applyNumberFormat="1" applyFont="1" applyBorder="1"/>
    <xf numFmtId="4" fontId="11" fillId="0" borderId="48" xfId="0" applyNumberFormat="1" applyFont="1" applyBorder="1"/>
    <xf numFmtId="3" fontId="11" fillId="0" borderId="49" xfId="0" applyNumberFormat="1" applyFont="1" applyBorder="1" applyAlignment="1">
      <alignment horizontal="right" indent="1"/>
    </xf>
    <xf numFmtId="4" fontId="11" fillId="0" borderId="50" xfId="0" applyNumberFormat="1" applyFont="1" applyBorder="1"/>
    <xf numFmtId="4" fontId="5" fillId="0" borderId="48" xfId="0" applyNumberFormat="1" applyFont="1" applyBorder="1"/>
    <xf numFmtId="3" fontId="5" fillId="0" borderId="49" xfId="0" applyNumberFormat="1" applyFont="1" applyBorder="1" applyAlignment="1">
      <alignment horizontal="right" indent="1"/>
    </xf>
    <xf numFmtId="4" fontId="5" fillId="0" borderId="50" xfId="0" applyNumberFormat="1" applyFont="1" applyBorder="1"/>
    <xf numFmtId="3" fontId="8" fillId="0" borderId="49" xfId="0" applyNumberFormat="1" applyFont="1" applyBorder="1" applyAlignment="1">
      <alignment horizontal="right" indent="1"/>
    </xf>
    <xf numFmtId="4" fontId="15" fillId="0" borderId="48" xfId="0" applyNumberFormat="1" applyFont="1" applyBorder="1" applyAlignment="1">
      <alignment horizontal="right"/>
    </xf>
    <xf numFmtId="4" fontId="25" fillId="0" borderId="18" xfId="0" applyNumberFormat="1" applyFont="1" applyBorder="1" applyAlignment="1">
      <alignment horizontal="left" indent="1"/>
    </xf>
    <xf numFmtId="4" fontId="5" fillId="0" borderId="53" xfId="0" applyNumberFormat="1" applyFont="1" applyBorder="1"/>
    <xf numFmtId="4" fontId="5" fillId="0" borderId="54" xfId="0" applyNumberFormat="1" applyFont="1" applyBorder="1" applyAlignment="1">
      <alignment horizontal="right" indent="1"/>
    </xf>
    <xf numFmtId="4" fontId="5" fillId="9" borderId="53" xfId="0" applyNumberFormat="1" applyFont="1" applyFill="1" applyBorder="1"/>
    <xf numFmtId="4" fontId="5" fillId="9" borderId="54" xfId="0" applyNumberFormat="1" applyFont="1" applyFill="1" applyBorder="1" applyAlignment="1">
      <alignment horizontal="right" indent="1"/>
    </xf>
    <xf numFmtId="4" fontId="5" fillId="5" borderId="55" xfId="0" applyNumberFormat="1" applyFont="1" applyFill="1" applyBorder="1"/>
    <xf numFmtId="4" fontId="5" fillId="5" borderId="56" xfId="0" applyNumberFormat="1" applyFont="1" applyFill="1" applyBorder="1" applyAlignment="1">
      <alignment horizontal="right" indent="1"/>
    </xf>
    <xf numFmtId="4" fontId="19" fillId="0" borderId="57" xfId="0" applyNumberFormat="1" applyFont="1" applyBorder="1"/>
    <xf numFmtId="4" fontId="19" fillId="0" borderId="58" xfId="0" applyNumberFormat="1" applyFont="1" applyBorder="1" applyAlignment="1">
      <alignment horizontal="right" indent="1"/>
    </xf>
    <xf numFmtId="4" fontId="13" fillId="0" borderId="59" xfId="0" applyNumberFormat="1" applyFont="1" applyBorder="1"/>
    <xf numFmtId="4" fontId="13" fillId="0" borderId="60" xfId="0" applyNumberFormat="1" applyFont="1" applyBorder="1" applyAlignment="1">
      <alignment horizontal="right" indent="1"/>
    </xf>
    <xf numFmtId="4" fontId="14" fillId="0" borderId="59" xfId="0" applyNumberFormat="1" applyFont="1" applyBorder="1"/>
    <xf numFmtId="4" fontId="14" fillId="0" borderId="60" xfId="0" applyNumberFormat="1" applyFont="1" applyBorder="1" applyAlignment="1">
      <alignment horizontal="right" indent="1"/>
    </xf>
    <xf numFmtId="4" fontId="13" fillId="8" borderId="59" xfId="0" applyNumberFormat="1" applyFont="1" applyFill="1" applyBorder="1"/>
    <xf numFmtId="4" fontId="19" fillId="0" borderId="61" xfId="0" applyNumberFormat="1" applyFont="1" applyBorder="1"/>
    <xf numFmtId="4" fontId="19" fillId="0" borderId="62" xfId="0" applyNumberFormat="1" applyFont="1" applyBorder="1" applyAlignment="1">
      <alignment horizontal="right" indent="1"/>
    </xf>
    <xf numFmtId="4" fontId="5" fillId="5" borderId="63" xfId="0" applyNumberFormat="1" applyFont="1" applyFill="1" applyBorder="1"/>
    <xf numFmtId="4" fontId="5" fillId="5" borderId="64" xfId="0" applyNumberFormat="1" applyFont="1" applyFill="1" applyBorder="1" applyAlignment="1">
      <alignment horizontal="right" indent="1"/>
    </xf>
    <xf numFmtId="4" fontId="19" fillId="0" borderId="65" xfId="0" applyNumberFormat="1" applyFont="1" applyBorder="1"/>
    <xf numFmtId="4" fontId="19" fillId="0" borderId="66" xfId="0" applyNumberFormat="1" applyFont="1" applyBorder="1" applyAlignment="1">
      <alignment horizontal="right" indent="1"/>
    </xf>
    <xf numFmtId="4" fontId="13" fillId="0" borderId="67" xfId="0" applyNumberFormat="1" applyFont="1" applyBorder="1"/>
    <xf numFmtId="4" fontId="13" fillId="0" borderId="68" xfId="0" applyNumberFormat="1" applyFont="1" applyBorder="1" applyAlignment="1">
      <alignment horizontal="right" indent="1"/>
    </xf>
    <xf numFmtId="4" fontId="10" fillId="0" borderId="69" xfId="0" applyNumberFormat="1" applyFont="1" applyBorder="1"/>
    <xf numFmtId="4" fontId="10" fillId="0" borderId="70" xfId="0" applyNumberFormat="1" applyFont="1" applyBorder="1" applyAlignment="1">
      <alignment horizontal="right" indent="1"/>
    </xf>
    <xf numFmtId="4" fontId="11" fillId="0" borderId="69" xfId="0" applyNumberFormat="1" applyFont="1" applyBorder="1"/>
    <xf numFmtId="4" fontId="11" fillId="0" borderId="70" xfId="0" applyNumberFormat="1" applyFont="1" applyBorder="1" applyAlignment="1">
      <alignment horizontal="right" indent="1"/>
    </xf>
    <xf numFmtId="4" fontId="5" fillId="0" borderId="69" xfId="0" applyNumberFormat="1" applyFont="1" applyBorder="1"/>
    <xf numFmtId="4" fontId="5" fillId="0" borderId="70" xfId="0" applyNumberFormat="1" applyFont="1" applyBorder="1" applyAlignment="1">
      <alignment horizontal="right" indent="1"/>
    </xf>
    <xf numFmtId="4" fontId="26" fillId="0" borderId="18" xfId="0" applyNumberFormat="1" applyFont="1" applyBorder="1"/>
    <xf numFmtId="4" fontId="27" fillId="0" borderId="18" xfId="0" applyNumberFormat="1" applyFont="1" applyBorder="1" applyAlignment="1">
      <alignment horizontal="center" vertical="center"/>
    </xf>
    <xf numFmtId="4" fontId="26" fillId="0" borderId="48" xfId="0" applyNumberFormat="1" applyFont="1" applyBorder="1"/>
    <xf numFmtId="3" fontId="26" fillId="0" borderId="49" xfId="0" applyNumberFormat="1" applyFont="1" applyBorder="1" applyAlignment="1">
      <alignment horizontal="right" indent="1"/>
    </xf>
    <xf numFmtId="4" fontId="26" fillId="0" borderId="50" xfId="0" applyNumberFormat="1" applyFont="1" applyBorder="1"/>
    <xf numFmtId="4" fontId="26" fillId="0" borderId="69" xfId="0" applyNumberFormat="1" applyFont="1" applyBorder="1"/>
    <xf numFmtId="4" fontId="26" fillId="0" borderId="71" xfId="0" applyNumberFormat="1" applyFont="1" applyBorder="1" applyAlignment="1">
      <alignment horizontal="right" indent="1"/>
    </xf>
    <xf numFmtId="4" fontId="26" fillId="0" borderId="51" xfId="0" applyNumberFormat="1" applyFont="1" applyBorder="1" applyAlignment="1">
      <alignment horizontal="right" indent="1"/>
    </xf>
    <xf numFmtId="4" fontId="26" fillId="0" borderId="52" xfId="0" applyNumberFormat="1" applyFont="1" applyBorder="1" applyAlignment="1">
      <alignment horizontal="right" indent="1"/>
    </xf>
    <xf numFmtId="4" fontId="26" fillId="0" borderId="0" xfId="0" applyNumberFormat="1" applyFont="1"/>
    <xf numFmtId="3" fontId="8" fillId="0" borderId="0" xfId="0" applyNumberFormat="1" applyFont="1"/>
    <xf numFmtId="3" fontId="8" fillId="9" borderId="0" xfId="0" applyNumberFormat="1" applyFont="1" applyFill="1"/>
    <xf numFmtId="3" fontId="8" fillId="5" borderId="10" xfId="0" applyNumberFormat="1" applyFont="1" applyFill="1" applyBorder="1"/>
    <xf numFmtId="3" fontId="8" fillId="0" borderId="4" xfId="0" applyNumberFormat="1" applyFont="1" applyBorder="1"/>
    <xf numFmtId="3" fontId="9" fillId="0" borderId="6" xfId="0" applyNumberFormat="1" applyFont="1" applyBorder="1"/>
    <xf numFmtId="3" fontId="8" fillId="0" borderId="8" xfId="0" applyNumberFormat="1" applyFont="1" applyBorder="1"/>
    <xf numFmtId="3" fontId="8" fillId="5" borderId="12" xfId="0" applyNumberFormat="1" applyFont="1" applyFill="1" applyBorder="1"/>
    <xf numFmtId="3" fontId="8" fillId="0" borderId="14" xfId="0" applyNumberFormat="1" applyFont="1" applyBorder="1"/>
    <xf numFmtId="3" fontId="9" fillId="0" borderId="16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/>
    <xf numFmtId="3" fontId="8" fillId="0" borderId="21" xfId="0" applyNumberFormat="1" applyFont="1" applyBorder="1"/>
    <xf numFmtId="168" fontId="3" fillId="0" borderId="0" xfId="0" applyNumberFormat="1" applyFont="1"/>
    <xf numFmtId="168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3" fontId="28" fillId="0" borderId="18" xfId="0" applyNumberFormat="1" applyFont="1" applyBorder="1"/>
    <xf numFmtId="4" fontId="0" fillId="0" borderId="0" xfId="0" applyNumberFormat="1"/>
    <xf numFmtId="0" fontId="0" fillId="0" borderId="72" xfId="0" applyBorder="1"/>
    <xf numFmtId="0" fontId="0" fillId="0" borderId="73" xfId="0" applyBorder="1"/>
    <xf numFmtId="0" fontId="29" fillId="0" borderId="0" xfId="0" applyFont="1"/>
    <xf numFmtId="4" fontId="29" fillId="0" borderId="0" xfId="0" applyNumberFormat="1" applyFont="1"/>
    <xf numFmtId="4" fontId="29" fillId="10" borderId="74" xfId="0" applyNumberFormat="1" applyFont="1" applyFill="1" applyBorder="1"/>
    <xf numFmtId="0" fontId="0" fillId="10" borderId="0" xfId="0" applyFill="1"/>
    <xf numFmtId="0" fontId="30" fillId="0" borderId="0" xfId="0" applyFont="1"/>
    <xf numFmtId="4" fontId="31" fillId="0" borderId="0" xfId="0" applyNumberFormat="1" applyFont="1"/>
    <xf numFmtId="14" fontId="29" fillId="0" borderId="0" xfId="0" applyNumberFormat="1" applyFont="1"/>
    <xf numFmtId="0" fontId="32" fillId="0" borderId="0" xfId="0" applyFont="1" applyAlignment="1">
      <alignment horizontal="left" indent="1"/>
    </xf>
    <xf numFmtId="0" fontId="0" fillId="0" borderId="1" xfId="0" applyFont="1" applyBorder="1"/>
    <xf numFmtId="0" fontId="32" fillId="10" borderId="1" xfId="0" applyFont="1" applyFill="1" applyBorder="1" applyAlignment="1">
      <alignment horizontal="left" indent="1"/>
    </xf>
    <xf numFmtId="0" fontId="29" fillId="0" borderId="75" xfId="0" applyFont="1" applyBorder="1"/>
    <xf numFmtId="0" fontId="32" fillId="0" borderId="75" xfId="0" applyFont="1" applyBorder="1" applyAlignment="1">
      <alignment horizontal="left" indent="1"/>
    </xf>
    <xf numFmtId="0" fontId="0" fillId="0" borderId="76" xfId="0" applyFont="1" applyBorder="1"/>
    <xf numFmtId="0" fontId="0" fillId="0" borderId="77" xfId="0" applyBorder="1"/>
    <xf numFmtId="0" fontId="32" fillId="10" borderId="76" xfId="0" applyFont="1" applyFill="1" applyBorder="1" applyAlignment="1">
      <alignment horizontal="left" indent="1"/>
    </xf>
    <xf numFmtId="3" fontId="0" fillId="0" borderId="0" xfId="0" applyNumberFormat="1"/>
    <xf numFmtId="3" fontId="5" fillId="0" borderId="0" xfId="0" applyNumberFormat="1" applyFont="1"/>
    <xf numFmtId="3" fontId="5" fillId="9" borderId="0" xfId="0" applyNumberFormat="1" applyFont="1" applyFill="1"/>
    <xf numFmtId="3" fontId="5" fillId="5" borderId="10" xfId="0" applyNumberFormat="1" applyFont="1" applyFill="1" applyBorder="1"/>
    <xf numFmtId="3" fontId="26" fillId="0" borderId="18" xfId="0" applyNumberFormat="1" applyFont="1" applyBorder="1"/>
    <xf numFmtId="4" fontId="20" fillId="0" borderId="18" xfId="0" applyNumberFormat="1" applyFont="1" applyBorder="1" applyAlignment="1">
      <alignment horizontal="center" vertical="center"/>
    </xf>
    <xf numFmtId="4" fontId="20" fillId="0" borderId="18" xfId="0" applyNumberFormat="1" applyFont="1" applyBorder="1"/>
    <xf numFmtId="4" fontId="20" fillId="0" borderId="48" xfId="0" applyNumberFormat="1" applyFont="1" applyBorder="1"/>
    <xf numFmtId="3" fontId="20" fillId="0" borderId="49" xfId="0" applyNumberFormat="1" applyFont="1" applyBorder="1" applyAlignment="1">
      <alignment horizontal="right" indent="1"/>
    </xf>
    <xf numFmtId="4" fontId="1" fillId="0" borderId="18" xfId="0" applyNumberFormat="1" applyFont="1" applyBorder="1"/>
    <xf numFmtId="3" fontId="1" fillId="0" borderId="18" xfId="0" applyNumberFormat="1" applyFont="1" applyBorder="1"/>
    <xf numFmtId="3" fontId="33" fillId="0" borderId="18" xfId="0" applyNumberFormat="1" applyFont="1" applyBorder="1"/>
    <xf numFmtId="4" fontId="1" fillId="0" borderId="18" xfId="0" applyNumberFormat="1" applyFont="1" applyBorder="1" applyAlignment="1">
      <alignment horizontal="left" indent="1"/>
    </xf>
    <xf numFmtId="4" fontId="3" fillId="0" borderId="18" xfId="0" applyNumberFormat="1" applyFont="1" applyBorder="1" applyAlignment="1">
      <alignment horizontal="center" vertical="center"/>
    </xf>
    <xf numFmtId="4" fontId="34" fillId="0" borderId="18" xfId="0" applyNumberFormat="1" applyFont="1" applyBorder="1" applyAlignment="1">
      <alignment horizontal="center" vertical="center"/>
    </xf>
    <xf numFmtId="4" fontId="1" fillId="0" borderId="48" xfId="0" applyNumberFormat="1" applyFont="1" applyBorder="1"/>
    <xf numFmtId="3" fontId="1" fillId="0" borderId="49" xfId="0" applyNumberFormat="1" applyFont="1" applyBorder="1" applyAlignment="1">
      <alignment horizontal="right" indent="1"/>
    </xf>
    <xf numFmtId="4" fontId="1" fillId="0" borderId="50" xfId="0" applyNumberFormat="1" applyFont="1" applyBorder="1"/>
    <xf numFmtId="4" fontId="1" fillId="0" borderId="69" xfId="0" applyNumberFormat="1" applyFont="1" applyBorder="1"/>
    <xf numFmtId="4" fontId="1" fillId="0" borderId="70" xfId="0" applyNumberFormat="1" applyFont="1" applyBorder="1" applyAlignment="1">
      <alignment horizontal="right" indent="1"/>
    </xf>
    <xf numFmtId="4" fontId="1" fillId="0" borderId="19" xfId="0" applyNumberFormat="1" applyFont="1" applyBorder="1" applyAlignment="1">
      <alignment horizontal="right" indent="1"/>
    </xf>
    <xf numFmtId="4" fontId="7" fillId="0" borderId="18" xfId="0" applyNumberFormat="1" applyFont="1" applyBorder="1"/>
    <xf numFmtId="3" fontId="7" fillId="0" borderId="18" xfId="0" applyNumberFormat="1" applyFont="1" applyBorder="1"/>
    <xf numFmtId="4" fontId="7" fillId="0" borderId="18" xfId="0" applyNumberFormat="1" applyFont="1" applyBorder="1" applyAlignment="1">
      <alignment horizontal="left" indent="1"/>
    </xf>
    <xf numFmtId="4" fontId="7" fillId="0" borderId="18" xfId="0" applyNumberFormat="1" applyFont="1" applyBorder="1" applyAlignment="1">
      <alignment horizontal="center" vertical="center"/>
    </xf>
    <xf numFmtId="4" fontId="7" fillId="0" borderId="48" xfId="0" applyNumberFormat="1" applyFont="1" applyBorder="1"/>
    <xf numFmtId="3" fontId="7" fillId="0" borderId="49" xfId="0" applyNumberFormat="1" applyFont="1" applyBorder="1" applyAlignment="1">
      <alignment horizontal="right" indent="1"/>
    </xf>
    <xf numFmtId="4" fontId="7" fillId="0" borderId="50" xfId="0" applyNumberFormat="1" applyFont="1" applyBorder="1"/>
    <xf numFmtId="4" fontId="7" fillId="0" borderId="69" xfId="0" applyNumberFormat="1" applyFont="1" applyBorder="1"/>
    <xf numFmtId="4" fontId="7" fillId="0" borderId="70" xfId="0" applyNumberFormat="1" applyFont="1" applyBorder="1" applyAlignment="1">
      <alignment horizontal="right" indent="1"/>
    </xf>
    <xf numFmtId="4" fontId="7" fillId="0" borderId="19" xfId="0" applyNumberFormat="1" applyFont="1" applyBorder="1" applyAlignment="1">
      <alignment horizontal="right" indent="1"/>
    </xf>
    <xf numFmtId="4" fontId="7" fillId="0" borderId="0" xfId="0" applyNumberFormat="1" applyFont="1"/>
    <xf numFmtId="169" fontId="5" fillId="0" borderId="0" xfId="0" applyNumberFormat="1" applyFont="1"/>
    <xf numFmtId="169" fontId="5" fillId="9" borderId="0" xfId="0" applyNumberFormat="1" applyFont="1" applyFill="1"/>
    <xf numFmtId="169" fontId="5" fillId="5" borderId="10" xfId="0" applyNumberFormat="1" applyFont="1" applyFill="1" applyBorder="1"/>
    <xf numFmtId="169" fontId="19" fillId="0" borderId="4" xfId="0" applyNumberFormat="1" applyFont="1" applyBorder="1"/>
    <xf numFmtId="169" fontId="13" fillId="0" borderId="6" xfId="0" applyNumberFormat="1" applyFont="1" applyBorder="1"/>
    <xf numFmtId="169" fontId="14" fillId="0" borderId="6" xfId="0" applyNumberFormat="1" applyFont="1" applyBorder="1"/>
    <xf numFmtId="169" fontId="13" fillId="8" borderId="6" xfId="0" applyNumberFormat="1" applyFont="1" applyFill="1" applyBorder="1"/>
    <xf numFmtId="169" fontId="19" fillId="0" borderId="8" xfId="0" applyNumberFormat="1" applyFont="1" applyBorder="1"/>
    <xf numFmtId="169" fontId="5" fillId="5" borderId="12" xfId="0" applyNumberFormat="1" applyFont="1" applyFill="1" applyBorder="1"/>
    <xf numFmtId="169" fontId="13" fillId="0" borderId="16" xfId="0" applyNumberFormat="1" applyFont="1" applyBorder="1"/>
    <xf numFmtId="169" fontId="10" fillId="0" borderId="18" xfId="0" applyNumberFormat="1" applyFont="1" applyBorder="1"/>
    <xf numFmtId="169" fontId="11" fillId="0" borderId="18" xfId="0" applyNumberFormat="1" applyFont="1" applyBorder="1"/>
    <xf numFmtId="169" fontId="26" fillId="0" borderId="18" xfId="0" applyNumberFormat="1" applyFont="1" applyBorder="1"/>
    <xf numFmtId="169" fontId="5" fillId="0" borderId="18" xfId="0" applyNumberFormat="1" applyFont="1" applyBorder="1"/>
    <xf numFmtId="169" fontId="5" fillId="0" borderId="21" xfId="0" applyNumberFormat="1" applyFont="1" applyBorder="1"/>
    <xf numFmtId="0" fontId="35" fillId="0" borderId="0" xfId="0" applyFont="1"/>
    <xf numFmtId="4" fontId="36" fillId="0" borderId="0" xfId="0" applyNumberFormat="1" applyFont="1"/>
    <xf numFmtId="4" fontId="20" fillId="0" borderId="8" xfId="0" applyNumberFormat="1" applyFont="1" applyBorder="1"/>
    <xf numFmtId="4" fontId="20" fillId="0" borderId="36" xfId="0" applyNumberFormat="1" applyFont="1" applyBorder="1"/>
    <xf numFmtId="3" fontId="20" fillId="0" borderId="37" xfId="0" applyNumberFormat="1" applyFont="1" applyBorder="1" applyAlignment="1">
      <alignment horizontal="right" indent="1"/>
    </xf>
    <xf numFmtId="4" fontId="20" fillId="0" borderId="38" xfId="0" applyNumberFormat="1" applyFont="1" applyBorder="1"/>
    <xf numFmtId="4" fontId="20" fillId="0" borderId="61" xfId="0" applyNumberFormat="1" applyFont="1" applyBorder="1"/>
    <xf numFmtId="4" fontId="20" fillId="0" borderId="62" xfId="0" applyNumberFormat="1" applyFont="1" applyBorder="1" applyAlignment="1">
      <alignment horizontal="right" indent="1"/>
    </xf>
    <xf numFmtId="4" fontId="20" fillId="0" borderId="9" xfId="0" applyNumberFormat="1" applyFont="1" applyBorder="1" applyAlignment="1">
      <alignment horizontal="right" indent="1"/>
    </xf>
    <xf numFmtId="4" fontId="20" fillId="0" borderId="0" xfId="0" applyNumberFormat="1" applyFont="1"/>
    <xf numFmtId="164" fontId="1" fillId="0" borderId="0" xfId="0" applyNumberFormat="1" applyFont="1"/>
    <xf numFmtId="169" fontId="14" fillId="0" borderId="34" xfId="0" applyNumberFormat="1" applyFont="1" applyBorder="1" applyAlignment="1">
      <alignment horizontal="right" indent="1"/>
    </xf>
    <xf numFmtId="4" fontId="10" fillId="0" borderId="20" xfId="0" applyNumberFormat="1" applyFont="1" applyBorder="1" applyAlignment="1">
      <alignment horizontal="right"/>
    </xf>
    <xf numFmtId="169" fontId="19" fillId="11" borderId="4" xfId="0" applyNumberFormat="1" applyFont="1" applyFill="1" applyBorder="1"/>
    <xf numFmtId="169" fontId="19" fillId="11" borderId="8" xfId="0" applyNumberFormat="1" applyFont="1" applyFill="1" applyBorder="1"/>
    <xf numFmtId="169" fontId="10" fillId="11" borderId="18" xfId="0" applyNumberFormat="1" applyFont="1" applyFill="1" applyBorder="1"/>
    <xf numFmtId="169" fontId="10" fillId="11" borderId="0" xfId="0" applyNumberFormat="1" applyFont="1" applyFill="1"/>
    <xf numFmtId="4" fontId="10" fillId="11" borderId="3" xfId="0" applyNumberFormat="1" applyFont="1" applyFill="1" applyBorder="1" applyAlignment="1">
      <alignment horizontal="right"/>
    </xf>
    <xf numFmtId="4" fontId="10" fillId="9" borderId="3" xfId="0" applyNumberFormat="1" applyFont="1" applyFill="1" applyBorder="1" applyAlignment="1">
      <alignment horizontal="right"/>
    </xf>
    <xf numFmtId="169" fontId="10" fillId="11" borderId="10" xfId="0" applyNumberFormat="1" applyFont="1" applyFill="1" applyBorder="1"/>
    <xf numFmtId="4" fontId="10" fillId="5" borderId="11" xfId="0" applyNumberFormat="1" applyFont="1" applyFill="1" applyBorder="1" applyAlignment="1">
      <alignment horizontal="right"/>
    </xf>
    <xf numFmtId="169" fontId="38" fillId="11" borderId="6" xfId="0" applyNumberFormat="1" applyFont="1" applyFill="1" applyBorder="1"/>
    <xf numFmtId="169" fontId="39" fillId="11" borderId="6" xfId="0" applyNumberFormat="1" applyFont="1" applyFill="1" applyBorder="1"/>
    <xf numFmtId="169" fontId="10" fillId="11" borderId="12" xfId="0" applyNumberFormat="1" applyFont="1" applyFill="1" applyBorder="1"/>
    <xf numFmtId="169" fontId="38" fillId="11" borderId="16" xfId="0" applyNumberFormat="1" applyFont="1" applyFill="1" applyBorder="1"/>
    <xf numFmtId="169" fontId="37" fillId="11" borderId="18" xfId="0" applyNumberFormat="1" applyFont="1" applyFill="1" applyBorder="1"/>
    <xf numFmtId="169" fontId="40" fillId="11" borderId="18" xfId="0" applyNumberFormat="1" applyFont="1" applyFill="1" applyBorder="1"/>
    <xf numFmtId="169" fontId="10" fillId="0" borderId="21" xfId="0" applyNumberFormat="1" applyFont="1" applyBorder="1"/>
    <xf numFmtId="4" fontId="10" fillId="0" borderId="23" xfId="0" applyNumberFormat="1" applyFont="1" applyBorder="1" applyAlignment="1">
      <alignment horizontal="right"/>
    </xf>
    <xf numFmtId="169" fontId="10" fillId="0" borderId="0" xfId="0" applyNumberFormat="1" applyFont="1"/>
    <xf numFmtId="4" fontId="10" fillId="0" borderId="0" xfId="0" applyNumberFormat="1" applyFont="1" applyAlignment="1">
      <alignment horizontal="right"/>
    </xf>
    <xf numFmtId="3" fontId="19" fillId="11" borderId="5" xfId="0" applyNumberFormat="1" applyFont="1" applyFill="1" applyBorder="1" applyAlignment="1">
      <alignment horizontal="right"/>
    </xf>
    <xf numFmtId="3" fontId="38" fillId="11" borderId="7" xfId="0" applyNumberFormat="1" applyFont="1" applyFill="1" applyBorder="1" applyAlignment="1">
      <alignment horizontal="right"/>
    </xf>
    <xf numFmtId="3" fontId="39" fillId="11" borderId="7" xfId="0" applyNumberFormat="1" applyFont="1" applyFill="1" applyBorder="1" applyAlignment="1">
      <alignment horizontal="right"/>
    </xf>
    <xf numFmtId="3" fontId="19" fillId="11" borderId="9" xfId="0" applyNumberFormat="1" applyFont="1" applyFill="1" applyBorder="1" applyAlignment="1">
      <alignment horizontal="right"/>
    </xf>
    <xf numFmtId="3" fontId="39" fillId="11" borderId="60" xfId="0" applyNumberFormat="1" applyFont="1" applyFill="1" applyBorder="1" applyAlignment="1">
      <alignment horizontal="right"/>
    </xf>
    <xf numFmtId="3" fontId="19" fillId="11" borderId="62" xfId="0" applyNumberFormat="1" applyFont="1" applyFill="1" applyBorder="1" applyAlignment="1">
      <alignment horizontal="right"/>
    </xf>
    <xf numFmtId="3" fontId="10" fillId="5" borderId="13" xfId="0" applyNumberFormat="1" applyFont="1" applyFill="1" applyBorder="1" applyAlignment="1">
      <alignment horizontal="right"/>
    </xf>
    <xf numFmtId="3" fontId="38" fillId="11" borderId="17" xfId="0" applyNumberFormat="1" applyFont="1" applyFill="1" applyBorder="1" applyAlignment="1">
      <alignment horizontal="right"/>
    </xf>
    <xf numFmtId="3" fontId="10" fillId="11" borderId="20" xfId="0" applyNumberFormat="1" applyFont="1" applyFill="1" applyBorder="1" applyAlignment="1">
      <alignment horizontal="right"/>
    </xf>
    <xf numFmtId="3" fontId="37" fillId="11" borderId="19" xfId="0" applyNumberFormat="1" applyFont="1" applyFill="1" applyBorder="1" applyAlignment="1">
      <alignment horizontal="right"/>
    </xf>
    <xf numFmtId="3" fontId="40" fillId="11" borderId="71" xfId="0" applyNumberFormat="1" applyFont="1" applyFill="1" applyBorder="1" applyAlignment="1">
      <alignment horizontal="right"/>
    </xf>
    <xf numFmtId="3" fontId="40" fillId="11" borderId="51" xfId="0" applyNumberFormat="1" applyFont="1" applyFill="1" applyBorder="1" applyAlignment="1">
      <alignment horizontal="right"/>
    </xf>
    <xf numFmtId="164" fontId="2" fillId="0" borderId="0" xfId="0" applyNumberFormat="1" applyFont="1"/>
    <xf numFmtId="4" fontId="41" fillId="0" borderId="0" xfId="0" applyNumberFormat="1" applyFont="1"/>
    <xf numFmtId="4" fontId="42" fillId="7" borderId="2" xfId="0" applyNumberFormat="1" applyFont="1" applyFill="1" applyBorder="1"/>
    <xf numFmtId="3" fontId="43" fillId="7" borderId="2" xfId="0" applyNumberFormat="1" applyFont="1" applyFill="1" applyBorder="1"/>
    <xf numFmtId="165" fontId="42" fillId="7" borderId="2" xfId="0" applyNumberFormat="1" applyFont="1" applyFill="1" applyBorder="1"/>
    <xf numFmtId="4" fontId="44" fillId="0" borderId="0" xfId="0" applyNumberFormat="1" applyFont="1" applyAlignment="1">
      <alignment horizontal="center" vertical="center"/>
    </xf>
    <xf numFmtId="4" fontId="45" fillId="0" borderId="0" xfId="0" applyNumberFormat="1" applyFont="1" applyAlignment="1">
      <alignment horizontal="center" vertical="center"/>
    </xf>
    <xf numFmtId="4" fontId="41" fillId="0" borderId="24" xfId="0" applyNumberFormat="1" applyFont="1" applyBorder="1"/>
    <xf numFmtId="3" fontId="41" fillId="0" borderId="25" xfId="0" applyNumberFormat="1" applyFont="1" applyBorder="1" applyAlignment="1">
      <alignment horizontal="right" indent="1"/>
    </xf>
    <xf numFmtId="4" fontId="41" fillId="0" borderId="26" xfId="0" applyNumberFormat="1" applyFont="1" applyBorder="1"/>
    <xf numFmtId="4" fontId="41" fillId="0" borderId="53" xfId="0" applyNumberFormat="1" applyFont="1" applyBorder="1"/>
    <xf numFmtId="4" fontId="41" fillId="0" borderId="54" xfId="0" applyNumberFormat="1" applyFont="1" applyBorder="1" applyAlignment="1">
      <alignment horizontal="right" indent="1"/>
    </xf>
    <xf numFmtId="4" fontId="41" fillId="0" borderId="3" xfId="0" applyNumberFormat="1" applyFont="1" applyBorder="1" applyAlignment="1">
      <alignment horizontal="right" indent="1"/>
    </xf>
    <xf numFmtId="4" fontId="46" fillId="0" borderId="0" xfId="0" applyNumberFormat="1" applyFont="1"/>
    <xf numFmtId="3" fontId="43" fillId="0" borderId="0" xfId="0" applyNumberFormat="1" applyFont="1"/>
    <xf numFmtId="166" fontId="46" fillId="0" borderId="0" xfId="0" applyNumberFormat="1" applyFont="1"/>
    <xf numFmtId="4" fontId="46" fillId="0" borderId="24" xfId="0" applyNumberFormat="1" applyFont="1" applyBorder="1"/>
    <xf numFmtId="3" fontId="46" fillId="0" borderId="25" xfId="0" applyNumberFormat="1" applyFont="1" applyBorder="1" applyAlignment="1">
      <alignment horizontal="right" indent="1"/>
    </xf>
    <xf numFmtId="4" fontId="46" fillId="0" borderId="26" xfId="0" applyNumberFormat="1" applyFont="1" applyBorder="1"/>
    <xf numFmtId="4" fontId="46" fillId="0" borderId="53" xfId="0" applyNumberFormat="1" applyFont="1" applyBorder="1"/>
    <xf numFmtId="4" fontId="46" fillId="0" borderId="54" xfId="0" applyNumberFormat="1" applyFont="1" applyBorder="1" applyAlignment="1">
      <alignment horizontal="right" indent="1"/>
    </xf>
    <xf numFmtId="4" fontId="46" fillId="0" borderId="3" xfId="0" applyNumberFormat="1" applyFont="1" applyBorder="1" applyAlignment="1">
      <alignment horizontal="right" indent="1"/>
    </xf>
    <xf numFmtId="3" fontId="47" fillId="0" borderId="0" xfId="0" applyNumberFormat="1" applyFont="1"/>
    <xf numFmtId="167" fontId="46" fillId="0" borderId="54" xfId="0" applyNumberFormat="1" applyFont="1" applyBorder="1" applyAlignment="1">
      <alignment horizontal="right" indent="1"/>
    </xf>
    <xf numFmtId="167" fontId="46" fillId="0" borderId="3" xfId="0" applyNumberFormat="1" applyFont="1" applyBorder="1" applyAlignment="1">
      <alignment horizontal="right" indent="1"/>
    </xf>
    <xf numFmtId="4" fontId="44" fillId="0" borderId="53" xfId="0" applyNumberFormat="1" applyFont="1" applyFill="1" applyBorder="1" applyAlignment="1">
      <alignment horizontal="center" vertical="center"/>
    </xf>
    <xf numFmtId="164" fontId="42" fillId="9" borderId="54" xfId="0" applyNumberFormat="1" applyFont="1" applyFill="1" applyBorder="1" applyAlignment="1">
      <alignment horizontal="right" indent="1"/>
    </xf>
    <xf numFmtId="164" fontId="46" fillId="6" borderId="3" xfId="0" applyNumberFormat="1" applyFont="1" applyFill="1" applyBorder="1" applyAlignment="1">
      <alignment horizontal="right" indent="1"/>
    </xf>
    <xf numFmtId="164" fontId="46" fillId="6" borderId="54" xfId="0" applyNumberFormat="1" applyFont="1" applyFill="1" applyBorder="1" applyAlignment="1">
      <alignment horizontal="right" indent="1"/>
    </xf>
    <xf numFmtId="164" fontId="42" fillId="7" borderId="2" xfId="0" applyNumberFormat="1" applyFont="1" applyFill="1" applyBorder="1"/>
    <xf numFmtId="169" fontId="41" fillId="11" borderId="0" xfId="0" applyNumberFormat="1" applyFont="1" applyFill="1"/>
    <xf numFmtId="4" fontId="41" fillId="11" borderId="3" xfId="0" applyNumberFormat="1" applyFont="1" applyFill="1" applyBorder="1" applyAlignment="1">
      <alignment horizontal="right"/>
    </xf>
    <xf numFmtId="169" fontId="41" fillId="0" borderId="0" xfId="0" applyNumberFormat="1" applyFont="1"/>
    <xf numFmtId="170" fontId="46" fillId="0" borderId="0" xfId="0" applyNumberFormat="1" applyFont="1"/>
    <xf numFmtId="169" fontId="46" fillId="11" borderId="0" xfId="0" applyNumberFormat="1" applyFont="1" applyFill="1"/>
    <xf numFmtId="4" fontId="46" fillId="11" borderId="3" xfId="0" applyNumberFormat="1" applyFont="1" applyFill="1" applyBorder="1" applyAlignment="1">
      <alignment horizontal="right"/>
    </xf>
    <xf numFmtId="169" fontId="46" fillId="0" borderId="0" xfId="0" applyNumberFormat="1" applyFont="1"/>
    <xf numFmtId="4" fontId="46" fillId="0" borderId="3" xfId="0" applyNumberFormat="1" applyFont="1" applyBorder="1" applyAlignment="1">
      <alignment horizontal="right"/>
    </xf>
    <xf numFmtId="171" fontId="46" fillId="11" borderId="3" xfId="0" applyNumberFormat="1" applyFont="1" applyFill="1" applyBorder="1" applyAlignment="1">
      <alignment horizontal="right"/>
    </xf>
    <xf numFmtId="164" fontId="46" fillId="6" borderId="3" xfId="0" applyNumberFormat="1" applyFont="1" applyFill="1" applyBorder="1" applyAlignment="1">
      <alignment horizontal="right"/>
    </xf>
    <xf numFmtId="1" fontId="46" fillId="0" borderId="54" xfId="0" applyNumberFormat="1" applyFont="1" applyBorder="1" applyAlignment="1">
      <alignment horizontal="right" indent="1"/>
    </xf>
    <xf numFmtId="3" fontId="42" fillId="7" borderId="2" xfId="0" applyNumberFormat="1" applyFont="1" applyFill="1" applyBorder="1"/>
    <xf numFmtId="3" fontId="46" fillId="0" borderId="0" xfId="0" applyNumberFormat="1" applyFont="1"/>
    <xf numFmtId="3" fontId="41" fillId="0" borderId="0" xfId="0" applyNumberFormat="1" applyFont="1"/>
    <xf numFmtId="169" fontId="10" fillId="11" borderId="20" xfId="0" applyNumberFormat="1" applyFont="1" applyFill="1" applyBorder="1" applyAlignment="1">
      <alignment horizontal="right"/>
    </xf>
    <xf numFmtId="3" fontId="11" fillId="12" borderId="49" xfId="0" applyNumberFormat="1" applyFont="1" applyFill="1" applyBorder="1" applyAlignment="1">
      <alignment horizontal="right" indent="1"/>
    </xf>
    <xf numFmtId="0" fontId="48" fillId="0" borderId="0" xfId="0" applyFont="1"/>
    <xf numFmtId="4" fontId="31" fillId="0" borderId="0" xfId="0" applyNumberFormat="1" applyFont="1" applyAlignment="1">
      <alignment horizontal="right"/>
    </xf>
    <xf numFmtId="4" fontId="11" fillId="10" borderId="18" xfId="0" applyNumberFormat="1" applyFont="1" applyFill="1" applyBorder="1"/>
    <xf numFmtId="3" fontId="9" fillId="10" borderId="18" xfId="0" applyNumberFormat="1" applyFont="1" applyFill="1" applyBorder="1"/>
    <xf numFmtId="4" fontId="11" fillId="10" borderId="18" xfId="0" applyNumberFormat="1" applyFont="1" applyFill="1" applyBorder="1" applyAlignment="1">
      <alignment horizontal="left" indent="1"/>
    </xf>
    <xf numFmtId="4" fontId="17" fillId="10" borderId="18" xfId="0" applyNumberFormat="1" applyFont="1" applyFill="1" applyBorder="1" applyAlignment="1">
      <alignment horizontal="center" vertical="center"/>
    </xf>
    <xf numFmtId="4" fontId="18" fillId="10" borderId="18" xfId="0" applyNumberFormat="1" applyFont="1" applyFill="1" applyBorder="1" applyAlignment="1">
      <alignment horizontal="center" vertical="center"/>
    </xf>
    <xf numFmtId="4" fontId="11" fillId="10" borderId="48" xfId="0" applyNumberFormat="1" applyFont="1" applyFill="1" applyBorder="1"/>
    <xf numFmtId="4" fontId="20" fillId="13" borderId="8" xfId="0" applyNumberFormat="1" applyFont="1" applyFill="1" applyBorder="1"/>
    <xf numFmtId="3" fontId="28" fillId="13" borderId="8" xfId="0" applyNumberFormat="1" applyFont="1" applyFill="1" applyBorder="1"/>
  </cellXfs>
  <cellStyles count="1">
    <cellStyle name="Обычный" xfId="0" builtinId="0"/>
  </cellStyles>
  <dxfs count="85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 tint="-0.3499862666707357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 tint="-0.3499862666707357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D2:I33"/>
  <sheetViews>
    <sheetView showGridLines="0" workbookViewId="0"/>
  </sheetViews>
  <sheetFormatPr defaultRowHeight="14.4" x14ac:dyDescent="0.3"/>
  <cols>
    <col min="1" max="3" width="1.6640625" customWidth="1"/>
    <col min="4" max="4" width="68.6640625" bestFit="1" customWidth="1"/>
    <col min="5" max="5" width="6" customWidth="1"/>
    <col min="6" max="6" width="21.6640625" style="203" customWidth="1"/>
  </cols>
  <sheetData>
    <row r="2" spans="4:9" s="202" customFormat="1" x14ac:dyDescent="0.3">
      <c r="D2" s="202" t="s">
        <v>214</v>
      </c>
      <c r="F2" s="203"/>
    </row>
    <row r="3" spans="4:9" s="202" customFormat="1" x14ac:dyDescent="0.3">
      <c r="D3" s="202" t="s">
        <v>118</v>
      </c>
      <c r="F3" s="203"/>
    </row>
    <row r="4" spans="4:9" x14ac:dyDescent="0.3">
      <c r="D4" s="205" t="s">
        <v>119</v>
      </c>
    </row>
    <row r="5" spans="4:9" s="206" customFormat="1" x14ac:dyDescent="0.3">
      <c r="D5" s="206" t="s">
        <v>120</v>
      </c>
      <c r="F5" s="207"/>
    </row>
    <row r="6" spans="4:9" s="206" customFormat="1" x14ac:dyDescent="0.3">
      <c r="D6" s="206" t="s">
        <v>121</v>
      </c>
      <c r="F6" s="207"/>
    </row>
    <row r="7" spans="4:9" s="206" customFormat="1" x14ac:dyDescent="0.3">
      <c r="F7" s="354" t="s">
        <v>213</v>
      </c>
    </row>
    <row r="8" spans="4:9" x14ac:dyDescent="0.3">
      <c r="F8" s="208">
        <f ca="1">TODAY()</f>
        <v>44607</v>
      </c>
    </row>
    <row r="9" spans="4:9" x14ac:dyDescent="0.3">
      <c r="D9" s="200" t="str">
        <f>lists!M11</f>
        <v>номер р/сч, в Банке (1)</v>
      </c>
      <c r="E9" s="201" t="str">
        <f>lists!Q11</f>
        <v>RUR</v>
      </c>
      <c r="F9" s="204">
        <v>0</v>
      </c>
    </row>
    <row r="10" spans="4:9" x14ac:dyDescent="0.3">
      <c r="D10" s="200" t="str">
        <f>lists!M12</f>
        <v>номер р/сч, в Банке (2)</v>
      </c>
      <c r="E10" s="201" t="str">
        <f>lists!Q12</f>
        <v>RUR</v>
      </c>
      <c r="F10" s="204">
        <v>0</v>
      </c>
    </row>
    <row r="11" spans="4:9" x14ac:dyDescent="0.3">
      <c r="D11" s="200" t="str">
        <f>lists!M13</f>
        <v>номер р/сч, в Банке (3)</v>
      </c>
      <c r="E11" s="201" t="str">
        <f>lists!Q13</f>
        <v>RUR</v>
      </c>
      <c r="F11" s="204">
        <v>0</v>
      </c>
    </row>
    <row r="12" spans="4:9" x14ac:dyDescent="0.3">
      <c r="D12" s="200" t="str">
        <f>lists!M14</f>
        <v>номер р/сч, в Банке (4)</v>
      </c>
      <c r="E12" s="201" t="str">
        <f>lists!Q14</f>
        <v>RUR</v>
      </c>
      <c r="F12" s="204">
        <v>0</v>
      </c>
    </row>
    <row r="13" spans="4:9" x14ac:dyDescent="0.3">
      <c r="D13" s="200" t="str">
        <f>lists!M15</f>
        <v>номер р/сч, в Банке (5)</v>
      </c>
      <c r="E13" s="201" t="str">
        <f>lists!Q15</f>
        <v>USD</v>
      </c>
      <c r="F13" s="204">
        <v>0</v>
      </c>
    </row>
    <row r="14" spans="4:9" x14ac:dyDescent="0.3">
      <c r="D14" s="200" t="str">
        <f>lists!M16</f>
        <v>номер р/сч, в Банке (6)</v>
      </c>
      <c r="E14" s="201" t="str">
        <f>lists!Q16</f>
        <v>EUR</v>
      </c>
      <c r="F14" s="204">
        <v>0</v>
      </c>
    </row>
    <row r="16" spans="4:9" x14ac:dyDescent="0.3">
      <c r="D16" t="s">
        <v>39</v>
      </c>
      <c r="E16" t="s">
        <v>20</v>
      </c>
      <c r="F16" s="203">
        <f>SUMIFS(F$9:F$15,$E$9:$E$15,$E16)</f>
        <v>0</v>
      </c>
      <c r="H16" s="217"/>
      <c r="I16" s="199"/>
    </row>
    <row r="17" spans="4:6" s="264" customFormat="1" x14ac:dyDescent="0.3">
      <c r="D17" s="264" t="s">
        <v>142</v>
      </c>
      <c r="F17" s="265">
        <f>F16-CF1S!$U$15</f>
        <v>0</v>
      </c>
    </row>
    <row r="18" spans="4:6" x14ac:dyDescent="0.3">
      <c r="D18" t="s">
        <v>39</v>
      </c>
      <c r="E18" t="s">
        <v>22</v>
      </c>
      <c r="F18" s="203">
        <f>SUMIFS(F$9:F$15,$E$9:$E$15,$E18)</f>
        <v>0</v>
      </c>
    </row>
    <row r="19" spans="4:6" s="264" customFormat="1" x14ac:dyDescent="0.3">
      <c r="D19" s="264" t="s">
        <v>142</v>
      </c>
      <c r="F19" s="265">
        <f>F18-CF1S!U41</f>
        <v>0</v>
      </c>
    </row>
    <row r="20" spans="4:6" x14ac:dyDescent="0.3">
      <c r="D20" t="s">
        <v>39</v>
      </c>
      <c r="E20" t="s">
        <v>21</v>
      </c>
      <c r="F20" s="203">
        <f>SUMIFS(F$9:F$15,$E$9:$E$15,$E20)</f>
        <v>0</v>
      </c>
    </row>
    <row r="21" spans="4:6" s="264" customFormat="1" x14ac:dyDescent="0.3">
      <c r="D21" s="264" t="s">
        <v>142</v>
      </c>
      <c r="F21" s="265">
        <f>F20-CF1S!U35</f>
        <v>0</v>
      </c>
    </row>
    <row r="23" spans="4:6" x14ac:dyDescent="0.3">
      <c r="D23" t="str">
        <f>lists!E12</f>
        <v>Партнер-1</v>
      </c>
      <c r="F23" s="208">
        <f ca="1">F8</f>
        <v>44607</v>
      </c>
    </row>
    <row r="24" spans="4:6" x14ac:dyDescent="0.3">
      <c r="D24" s="200" t="str">
        <f>lists!M17</f>
        <v>номер карты - 1</v>
      </c>
      <c r="E24" s="201" t="str">
        <f>lists!Q17</f>
        <v>RUR</v>
      </c>
      <c r="F24" s="204">
        <v>0</v>
      </c>
    </row>
    <row r="25" spans="4:6" x14ac:dyDescent="0.3">
      <c r="D25" s="200" t="str">
        <f>lists!M19</f>
        <v>Партнер-1</v>
      </c>
      <c r="E25" s="201" t="str">
        <f>lists!Q19</f>
        <v>RUR</v>
      </c>
      <c r="F25" s="204">
        <v>0</v>
      </c>
    </row>
    <row r="27" spans="4:6" s="264" customFormat="1" x14ac:dyDescent="0.3">
      <c r="D27" s="264" t="s">
        <v>142</v>
      </c>
      <c r="F27" s="265">
        <f>SUM(F24:F25)-CF1S!$U$21</f>
        <v>0</v>
      </c>
    </row>
    <row r="29" spans="4:6" x14ac:dyDescent="0.3">
      <c r="D29" t="str">
        <f>lists!E13</f>
        <v>Партнер-2</v>
      </c>
      <c r="F29" s="208">
        <f ca="1">F8</f>
        <v>44607</v>
      </c>
    </row>
    <row r="30" spans="4:6" x14ac:dyDescent="0.3">
      <c r="D30" s="200" t="str">
        <f>lists!M18</f>
        <v>номер карты - 2</v>
      </c>
      <c r="E30" s="201" t="str">
        <f>lists!Q18</f>
        <v>RUR</v>
      </c>
      <c r="F30" s="204">
        <v>0</v>
      </c>
    </row>
    <row r="31" spans="4:6" x14ac:dyDescent="0.3">
      <c r="D31" s="200" t="str">
        <f>lists!M20</f>
        <v>Партнер-2</v>
      </c>
      <c r="E31" s="201" t="str">
        <f>lists!Q20</f>
        <v>RUR</v>
      </c>
      <c r="F31" s="204">
        <v>0</v>
      </c>
    </row>
    <row r="33" spans="4:6" s="264" customFormat="1" x14ac:dyDescent="0.3">
      <c r="D33" s="264" t="s">
        <v>142</v>
      </c>
      <c r="F33" s="265">
        <f>SUM(F30:F31)-CF1S!$U$27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U284"/>
  <sheetViews>
    <sheetView showGridLines="0" zoomScale="110" zoomScaleNormal="11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B10" sqref="B10"/>
    </sheetView>
  </sheetViews>
  <sheetFormatPr defaultColWidth="8.77734375" defaultRowHeight="12" x14ac:dyDescent="0.25"/>
  <cols>
    <col min="1" max="1" width="0.5546875" style="26" customWidth="1"/>
    <col min="2" max="3" width="1.77734375" style="26" customWidth="1"/>
    <col min="4" max="4" width="0.5546875" style="26" customWidth="1"/>
    <col min="5" max="5" width="0.5546875" style="182" customWidth="1"/>
    <col min="6" max="6" width="13.6640625" style="26" customWidth="1"/>
    <col min="7" max="12" width="2.77734375" style="26" customWidth="1"/>
    <col min="13" max="13" width="10.5546875" style="26" customWidth="1"/>
    <col min="14" max="14" width="1.77734375" style="36" customWidth="1"/>
    <col min="15" max="15" width="4.5546875" style="29" bestFit="1" customWidth="1"/>
    <col min="16" max="16" width="1.77734375" style="37" customWidth="1"/>
    <col min="17" max="18" width="0.5546875" style="26" customWidth="1"/>
    <col min="19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0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08" customFormat="1" ht="9" thickBot="1" x14ac:dyDescent="0.25">
      <c r="B2" s="309" t="s">
        <v>38</v>
      </c>
      <c r="C2" s="309"/>
      <c r="D2" s="309"/>
      <c r="E2" s="310"/>
      <c r="F2" s="311">
        <f ca="1">NOW()</f>
        <v>44607.459271990738</v>
      </c>
      <c r="N2" s="312"/>
      <c r="P2" s="313"/>
      <c r="T2" s="314"/>
      <c r="U2" s="315"/>
      <c r="V2" s="316"/>
      <c r="W2" s="317"/>
      <c r="X2" s="318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</row>
    <row r="3" spans="1:99" s="320" customFormat="1" ht="8.4" x14ac:dyDescent="0.2">
      <c r="E3" s="321"/>
      <c r="F3" s="322">
        <f ca="1">F2</f>
        <v>44607.459271990738</v>
      </c>
      <c r="N3" s="312"/>
      <c r="P3" s="313"/>
      <c r="T3" s="323"/>
      <c r="U3" s="324"/>
      <c r="V3" s="325"/>
      <c r="W3" s="326"/>
      <c r="X3" s="327" t="str">
        <f ca="1">IF(X8&lt;INT($F$2),"факт","план")</f>
        <v>факт</v>
      </c>
      <c r="Y3" s="328" t="str">
        <f t="shared" ref="Y3:BQ3" ca="1" si="0">IF(Y8&lt;INT($F$2),"факт","план")</f>
        <v>факт</v>
      </c>
      <c r="Z3" s="328" t="str">
        <f t="shared" ca="1" si="0"/>
        <v>факт</v>
      </c>
      <c r="AA3" s="328" t="str">
        <f t="shared" ca="1" si="0"/>
        <v>факт</v>
      </c>
      <c r="AB3" s="328" t="str">
        <f t="shared" ca="1" si="0"/>
        <v>факт</v>
      </c>
      <c r="AC3" s="328" t="str">
        <f t="shared" ca="1" si="0"/>
        <v>факт</v>
      </c>
      <c r="AD3" s="328" t="str">
        <f t="shared" ca="1" si="0"/>
        <v>факт</v>
      </c>
      <c r="AE3" s="328" t="str">
        <f t="shared" ca="1" si="0"/>
        <v>факт</v>
      </c>
      <c r="AF3" s="328" t="str">
        <f t="shared" ca="1" si="0"/>
        <v>факт</v>
      </c>
      <c r="AG3" s="328" t="str">
        <f t="shared" ca="1" si="0"/>
        <v>факт</v>
      </c>
      <c r="AH3" s="328" t="str">
        <f t="shared" ca="1" si="0"/>
        <v>факт</v>
      </c>
      <c r="AI3" s="328" t="str">
        <f t="shared" ca="1" si="0"/>
        <v>факт</v>
      </c>
      <c r="AJ3" s="328" t="str">
        <f t="shared" ca="1" si="0"/>
        <v>факт</v>
      </c>
      <c r="AK3" s="328" t="str">
        <f t="shared" ca="1" si="0"/>
        <v>факт</v>
      </c>
      <c r="AL3" s="328" t="str">
        <f t="shared" ca="1" si="0"/>
        <v>факт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ref="BR3:CU3" ca="1" si="1">IF(BR8&lt;INT($F$2),"факт","план")</f>
        <v>план</v>
      </c>
      <c r="BS3" s="328" t="str">
        <f t="shared" ca="1" si="1"/>
        <v>план</v>
      </c>
      <c r="BT3" s="328" t="str">
        <f t="shared" ca="1" si="1"/>
        <v>план</v>
      </c>
      <c r="BU3" s="328" t="str">
        <f t="shared" ca="1" si="1"/>
        <v>план</v>
      </c>
      <c r="BV3" s="328" t="str">
        <f t="shared" ca="1" si="1"/>
        <v>план</v>
      </c>
      <c r="BW3" s="328" t="str">
        <f t="shared" ca="1" si="1"/>
        <v>план</v>
      </c>
      <c r="BX3" s="328" t="str">
        <f t="shared" ca="1" si="1"/>
        <v>план</v>
      </c>
      <c r="BY3" s="328" t="str">
        <f t="shared" ca="1" si="1"/>
        <v>план</v>
      </c>
      <c r="BZ3" s="328" t="str">
        <f t="shared" ca="1" si="1"/>
        <v>план</v>
      </c>
      <c r="CA3" s="328" t="str">
        <f t="shared" ca="1" si="1"/>
        <v>план</v>
      </c>
      <c r="CB3" s="328" t="str">
        <f t="shared" ca="1" si="1"/>
        <v>план</v>
      </c>
      <c r="CC3" s="328" t="str">
        <f t="shared" ca="1" si="1"/>
        <v>план</v>
      </c>
      <c r="CD3" s="328" t="str">
        <f t="shared" ca="1" si="1"/>
        <v>план</v>
      </c>
      <c r="CE3" s="328" t="str">
        <f t="shared" ca="1" si="1"/>
        <v>план</v>
      </c>
      <c r="CF3" s="328" t="str">
        <f t="shared" ca="1" si="1"/>
        <v>план</v>
      </c>
      <c r="CG3" s="328" t="str">
        <f t="shared" ca="1" si="1"/>
        <v>план</v>
      </c>
      <c r="CH3" s="328" t="str">
        <f t="shared" ca="1" si="1"/>
        <v>план</v>
      </c>
      <c r="CI3" s="328" t="str">
        <f t="shared" ca="1" si="1"/>
        <v>план</v>
      </c>
      <c r="CJ3" s="328" t="str">
        <f t="shared" ca="1" si="1"/>
        <v>план</v>
      </c>
      <c r="CK3" s="328" t="str">
        <f t="shared" ca="1" si="1"/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  <c r="CU3" s="328" t="str">
        <f t="shared" ca="1" si="1"/>
        <v>план</v>
      </c>
    </row>
    <row r="4" spans="1:99" s="308" customFormat="1" ht="1.95" customHeight="1" x14ac:dyDescent="0.2">
      <c r="E4" s="329"/>
      <c r="N4" s="312"/>
      <c r="P4" s="313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</row>
    <row r="5" spans="1:99" s="320" customFormat="1" ht="8.4" x14ac:dyDescent="0.2">
      <c r="E5" s="321"/>
      <c r="F5" s="320" t="s">
        <v>166</v>
      </c>
      <c r="N5" s="312"/>
      <c r="P5" s="31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 ca="1">IF(Y7="",IF(WEEKDAY(Y8)=1,"вс",IF(WEEKDAY(Y8)=2,"пн",IF(WEEKDAY(Y8)=3,"вт",IF(WEEKDAY(Y8)=4,"ср",IF(WEEKDAY(Y8)=5,"чт",IF(WEEKDAY(Y8)=6,"пт",IF(WEEKDAY(Y8)=7,"сб",0))))))),"")</f>
        <v>вт</v>
      </c>
      <c r="Z5" s="328" t="str">
        <f t="shared" ref="Z5:AH5" ca="1" si="2">IF(Z7="",IF(WEEKDAY(Z8)=1,"вс",IF(WEEKDAY(Z8)=2,"пн",IF(WEEKDAY(Z8)=3,"вт",IF(WEEKDAY(Z8)=4,"ср",IF(WEEKDAY(Z8)=5,"чт",IF(WEEKDAY(Z8)=6,"пт",IF(WEEKDAY(Z8)=7,"сб",0))))))),"")</f>
        <v>ср</v>
      </c>
      <c r="AA5" s="328" t="str">
        <f t="shared" ca="1" si="2"/>
        <v>чт</v>
      </c>
      <c r="AB5" s="328" t="str">
        <f t="shared" ca="1" si="2"/>
        <v>пт</v>
      </c>
      <c r="AC5" s="328" t="str">
        <f t="shared" ca="1" si="2"/>
        <v>сб</v>
      </c>
      <c r="AD5" s="328" t="str">
        <f t="shared" ca="1" si="2"/>
        <v>вс</v>
      </c>
      <c r="AE5" s="328" t="str">
        <f t="shared" ca="1" si="2"/>
        <v>пн</v>
      </c>
      <c r="AF5" s="328" t="str">
        <f t="shared" ca="1" si="2"/>
        <v>вт</v>
      </c>
      <c r="AG5" s="328" t="str">
        <f t="shared" ca="1" si="2"/>
        <v>ср</v>
      </c>
      <c r="AH5" s="328" t="str">
        <f t="shared" ca="1" si="2"/>
        <v>чт</v>
      </c>
      <c r="AI5" s="328" t="str">
        <f t="shared" ref="AI5:BA5" ca="1" si="3">IF(AI7="",IF(WEEKDAY(AI8)=1,"вс",IF(WEEKDAY(AI8)=2,"пн",IF(WEEKDAY(AI8)=3,"вт",IF(WEEKDAY(AI8)=4,"ср",IF(WEEKDAY(AI8)=5,"чт",IF(WEEKDAY(AI8)=6,"пт",IF(WEEKDAY(AI8)=7,"сб",0))))))),"")</f>
        <v>пт</v>
      </c>
      <c r="AJ5" s="328" t="str">
        <f t="shared" ca="1" si="3"/>
        <v>сб</v>
      </c>
      <c r="AK5" s="328" t="str">
        <f t="shared" ca="1" si="3"/>
        <v>вс</v>
      </c>
      <c r="AL5" s="328" t="str">
        <f t="shared" ca="1" si="3"/>
        <v>пн</v>
      </c>
      <c r="AM5" s="328" t="str">
        <f t="shared" ca="1" si="3"/>
        <v>вт</v>
      </c>
      <c r="AN5" s="328" t="str">
        <f t="shared" ca="1" si="3"/>
        <v>ср</v>
      </c>
      <c r="AO5" s="328" t="str">
        <f t="shared" ca="1" si="3"/>
        <v>чт</v>
      </c>
      <c r="AP5" s="328" t="str">
        <f t="shared" ca="1" si="3"/>
        <v>пт</v>
      </c>
      <c r="AQ5" s="328" t="str">
        <f t="shared" ca="1" si="3"/>
        <v>сб</v>
      </c>
      <c r="AR5" s="328" t="str">
        <f t="shared" ca="1" si="3"/>
        <v>вс</v>
      </c>
      <c r="AS5" s="328" t="str">
        <f t="shared" ca="1" si="3"/>
        <v>пн</v>
      </c>
      <c r="AT5" s="328" t="str">
        <f t="shared" ca="1" si="3"/>
        <v>вт</v>
      </c>
      <c r="AU5" s="328" t="str">
        <f t="shared" ca="1" si="3"/>
        <v>ср</v>
      </c>
      <c r="AV5" s="328" t="str">
        <f t="shared" ca="1" si="3"/>
        <v>чт</v>
      </c>
      <c r="AW5" s="328" t="str">
        <f t="shared" ca="1" si="3"/>
        <v>пт</v>
      </c>
      <c r="AX5" s="328" t="str">
        <f t="shared" ca="1" si="3"/>
        <v>сб</v>
      </c>
      <c r="AY5" s="328" t="str">
        <f t="shared" ca="1" si="3"/>
        <v>вс</v>
      </c>
      <c r="AZ5" s="328" t="str">
        <f t="shared" ca="1" si="3"/>
        <v>пн</v>
      </c>
      <c r="BA5" s="328" t="str">
        <f t="shared" ca="1" si="3"/>
        <v/>
      </c>
      <c r="BB5" s="328" t="str">
        <f t="shared" ref="BB5:BQ5" ca="1" si="4">IF(BB7="",IF(WEEKDAY(BB8)=1,"вс",IF(WEEKDAY(BB8)=2,"пн",IF(WEEKDAY(BB8)=3,"вт",IF(WEEKDAY(BB8)=4,"ср",IF(WEEKDAY(BB8)=5,"чт",IF(WEEKDAY(BB8)=6,"пт",IF(WEEKDAY(BB8)=7,"сб",0))))))),"")</f>
        <v/>
      </c>
      <c r="BC5" s="328" t="str">
        <f t="shared" ca="1" si="4"/>
        <v/>
      </c>
      <c r="BD5" s="328" t="str">
        <f t="shared" ca="1" si="4"/>
        <v/>
      </c>
      <c r="BE5" s="328" t="str">
        <f t="shared" ca="1" si="4"/>
        <v/>
      </c>
      <c r="BF5" s="328" t="str">
        <f t="shared" ca="1" si="4"/>
        <v/>
      </c>
      <c r="BG5" s="328" t="str">
        <f t="shared" ca="1" si="4"/>
        <v/>
      </c>
      <c r="BH5" s="328" t="str">
        <f t="shared" ca="1" si="4"/>
        <v/>
      </c>
      <c r="BI5" s="328" t="str">
        <f t="shared" ca="1" si="4"/>
        <v/>
      </c>
      <c r="BJ5" s="328" t="str">
        <f t="shared" ca="1" si="4"/>
        <v/>
      </c>
      <c r="BK5" s="328" t="str">
        <f t="shared" ca="1" si="4"/>
        <v/>
      </c>
      <c r="BL5" s="328" t="str">
        <f t="shared" ca="1" si="4"/>
        <v/>
      </c>
      <c r="BM5" s="328" t="str">
        <f t="shared" ca="1" si="4"/>
        <v/>
      </c>
      <c r="BN5" s="328" t="str">
        <f t="shared" ca="1" si="4"/>
        <v/>
      </c>
      <c r="BO5" s="328" t="str">
        <f t="shared" ca="1" si="4"/>
        <v/>
      </c>
      <c r="BP5" s="328" t="str">
        <f t="shared" ca="1" si="4"/>
        <v/>
      </c>
      <c r="BQ5" s="328" t="str">
        <f t="shared" ca="1" si="4"/>
        <v/>
      </c>
      <c r="BR5" s="328" t="str">
        <f t="shared" ref="BR5:CU5" ca="1" si="5">IF(BR7="",IF(WEEKDAY(BR8)=1,"вс",IF(WEEKDAY(BR8)=2,"пн",IF(WEEKDAY(BR8)=3,"вт",IF(WEEKDAY(BR8)=4,"ср",IF(WEEKDAY(BR8)=5,"чт",IF(WEEKDAY(BR8)=6,"пт",IF(WEEKDAY(BR8)=7,"сб",0))))))),"")</f>
        <v/>
      </c>
      <c r="BS5" s="328" t="str">
        <f t="shared" ca="1" si="5"/>
        <v/>
      </c>
      <c r="BT5" s="328" t="str">
        <f t="shared" ca="1" si="5"/>
        <v/>
      </c>
      <c r="BU5" s="328" t="str">
        <f t="shared" ca="1" si="5"/>
        <v/>
      </c>
      <c r="BV5" s="328" t="str">
        <f t="shared" ca="1" si="5"/>
        <v/>
      </c>
      <c r="BW5" s="328" t="str">
        <f t="shared" ca="1" si="5"/>
        <v/>
      </c>
      <c r="BX5" s="328" t="str">
        <f t="shared" ca="1" si="5"/>
        <v/>
      </c>
      <c r="BY5" s="328" t="str">
        <f t="shared" ca="1" si="5"/>
        <v/>
      </c>
      <c r="BZ5" s="328" t="str">
        <f t="shared" ca="1" si="5"/>
        <v/>
      </c>
      <c r="CA5" s="328" t="str">
        <f t="shared" ca="1" si="5"/>
        <v/>
      </c>
      <c r="CB5" s="328" t="str">
        <f t="shared" ca="1" si="5"/>
        <v/>
      </c>
      <c r="CC5" s="328" t="str">
        <f t="shared" ca="1" si="5"/>
        <v/>
      </c>
      <c r="CD5" s="328" t="str">
        <f t="shared" ca="1" si="5"/>
        <v/>
      </c>
      <c r="CE5" s="328" t="str">
        <f t="shared" ca="1" si="5"/>
        <v/>
      </c>
      <c r="CF5" s="328" t="str">
        <f t="shared" ca="1" si="5"/>
        <v/>
      </c>
      <c r="CG5" s="328" t="str">
        <f t="shared" ca="1" si="5"/>
        <v/>
      </c>
      <c r="CH5" s="328" t="str">
        <f t="shared" ca="1" si="5"/>
        <v/>
      </c>
      <c r="CI5" s="328" t="str">
        <f t="shared" ca="1" si="5"/>
        <v/>
      </c>
      <c r="CJ5" s="328" t="str">
        <f t="shared" ca="1" si="5"/>
        <v/>
      </c>
      <c r="CK5" s="328" t="str">
        <f t="shared" ca="1" si="5"/>
        <v/>
      </c>
      <c r="CL5" s="328" t="str">
        <f t="shared" ca="1" si="5"/>
        <v/>
      </c>
      <c r="CM5" s="328" t="str">
        <f t="shared" ca="1" si="5"/>
        <v/>
      </c>
      <c r="CN5" s="328" t="str">
        <f t="shared" ca="1" si="5"/>
        <v/>
      </c>
      <c r="CO5" s="328" t="str">
        <f t="shared" ca="1" si="5"/>
        <v/>
      </c>
      <c r="CP5" s="328" t="str">
        <f t="shared" ca="1" si="5"/>
        <v/>
      </c>
      <c r="CQ5" s="328" t="str">
        <f t="shared" ca="1" si="5"/>
        <v/>
      </c>
      <c r="CR5" s="328" t="str">
        <f t="shared" ca="1" si="5"/>
        <v/>
      </c>
      <c r="CS5" s="328" t="str">
        <f t="shared" ca="1" si="5"/>
        <v/>
      </c>
      <c r="CT5" s="328" t="str">
        <f t="shared" ca="1" si="5"/>
        <v/>
      </c>
      <c r="CU5" s="328" t="str">
        <f t="shared" ca="1" si="5"/>
        <v/>
      </c>
    </row>
    <row r="6" spans="1:99" s="320" customFormat="1" ht="8.4" x14ac:dyDescent="0.2">
      <c r="E6" s="321"/>
      <c r="N6" s="312"/>
      <c r="P6" s="313"/>
      <c r="T6" s="323"/>
      <c r="U6" s="324"/>
      <c r="V6" s="325"/>
      <c r="W6" s="326"/>
      <c r="X6" s="330">
        <f>X8</f>
        <v>44592</v>
      </c>
      <c r="Y6" s="331">
        <f ca="1">Y8</f>
        <v>44593</v>
      </c>
      <c r="Z6" s="331">
        <f t="shared" ref="Z6:AH6" ca="1" si="6">Z8</f>
        <v>44594</v>
      </c>
      <c r="AA6" s="331">
        <f t="shared" ca="1" si="6"/>
        <v>44595</v>
      </c>
      <c r="AB6" s="331">
        <f t="shared" ca="1" si="6"/>
        <v>44596</v>
      </c>
      <c r="AC6" s="331">
        <f t="shared" ca="1" si="6"/>
        <v>44597</v>
      </c>
      <c r="AD6" s="331">
        <f t="shared" ca="1" si="6"/>
        <v>44598</v>
      </c>
      <c r="AE6" s="331">
        <f t="shared" ca="1" si="6"/>
        <v>44599</v>
      </c>
      <c r="AF6" s="331">
        <f t="shared" ca="1" si="6"/>
        <v>44600</v>
      </c>
      <c r="AG6" s="331">
        <f t="shared" ca="1" si="6"/>
        <v>44601</v>
      </c>
      <c r="AH6" s="331">
        <f t="shared" ca="1" si="6"/>
        <v>44602</v>
      </c>
      <c r="AI6" s="331">
        <f t="shared" ref="AI6:BA6" ca="1" si="7">AI8</f>
        <v>44603</v>
      </c>
      <c r="AJ6" s="331">
        <f t="shared" ca="1" si="7"/>
        <v>44604</v>
      </c>
      <c r="AK6" s="331">
        <f t="shared" ca="1" si="7"/>
        <v>44605</v>
      </c>
      <c r="AL6" s="331">
        <f t="shared" ca="1" si="7"/>
        <v>44606</v>
      </c>
      <c r="AM6" s="331">
        <f t="shared" ca="1" si="7"/>
        <v>44607</v>
      </c>
      <c r="AN6" s="331">
        <f t="shared" ca="1" si="7"/>
        <v>44608</v>
      </c>
      <c r="AO6" s="331">
        <f t="shared" ca="1" si="7"/>
        <v>44609</v>
      </c>
      <c r="AP6" s="331">
        <f t="shared" ca="1" si="7"/>
        <v>44610</v>
      </c>
      <c r="AQ6" s="331">
        <f t="shared" ca="1" si="7"/>
        <v>44611</v>
      </c>
      <c r="AR6" s="331">
        <f t="shared" ca="1" si="7"/>
        <v>44612</v>
      </c>
      <c r="AS6" s="331">
        <f t="shared" ca="1" si="7"/>
        <v>44613</v>
      </c>
      <c r="AT6" s="331">
        <f t="shared" ca="1" si="7"/>
        <v>44614</v>
      </c>
      <c r="AU6" s="331">
        <f t="shared" ca="1" si="7"/>
        <v>44615</v>
      </c>
      <c r="AV6" s="331">
        <f t="shared" ca="1" si="7"/>
        <v>44616</v>
      </c>
      <c r="AW6" s="331">
        <f t="shared" ca="1" si="7"/>
        <v>44617</v>
      </c>
      <c r="AX6" s="331">
        <f t="shared" ca="1" si="7"/>
        <v>44618</v>
      </c>
      <c r="AY6" s="331">
        <f t="shared" ca="1" si="7"/>
        <v>44619</v>
      </c>
      <c r="AZ6" s="331">
        <f t="shared" ca="1" si="7"/>
        <v>44620</v>
      </c>
      <c r="BA6" s="331">
        <f t="shared" ca="1" si="7"/>
        <v>44651</v>
      </c>
      <c r="BB6" s="331">
        <f t="shared" ref="BB6:BQ6" ca="1" si="8">BB8</f>
        <v>44681</v>
      </c>
      <c r="BC6" s="331">
        <f t="shared" ca="1" si="8"/>
        <v>44712</v>
      </c>
      <c r="BD6" s="331">
        <f t="shared" ca="1" si="8"/>
        <v>44742</v>
      </c>
      <c r="BE6" s="331">
        <f t="shared" ca="1" si="8"/>
        <v>44773</v>
      </c>
      <c r="BF6" s="331">
        <f t="shared" ca="1" si="8"/>
        <v>44804</v>
      </c>
      <c r="BG6" s="331">
        <f t="shared" ca="1" si="8"/>
        <v>44834</v>
      </c>
      <c r="BH6" s="331">
        <f t="shared" ca="1" si="8"/>
        <v>44865</v>
      </c>
      <c r="BI6" s="331">
        <f t="shared" ca="1" si="8"/>
        <v>44895</v>
      </c>
      <c r="BJ6" s="331">
        <f t="shared" ca="1" si="8"/>
        <v>44926</v>
      </c>
      <c r="BK6" s="331">
        <f t="shared" ca="1" si="8"/>
        <v>44957</v>
      </c>
      <c r="BL6" s="331">
        <f t="shared" ca="1" si="8"/>
        <v>44985</v>
      </c>
      <c r="BM6" s="331">
        <f t="shared" ca="1" si="8"/>
        <v>45016</v>
      </c>
      <c r="BN6" s="331">
        <f t="shared" ca="1" si="8"/>
        <v>45046</v>
      </c>
      <c r="BO6" s="331">
        <f t="shared" ca="1" si="8"/>
        <v>45077</v>
      </c>
      <c r="BP6" s="331">
        <f t="shared" ca="1" si="8"/>
        <v>45107</v>
      </c>
      <c r="BQ6" s="331">
        <f t="shared" ca="1" si="8"/>
        <v>45138</v>
      </c>
      <c r="BR6" s="331">
        <f t="shared" ref="BR6:CU6" ca="1" si="9">BR8</f>
        <v>45169</v>
      </c>
      <c r="BS6" s="331">
        <f t="shared" ca="1" si="9"/>
        <v>45199</v>
      </c>
      <c r="BT6" s="331">
        <f t="shared" ca="1" si="9"/>
        <v>45230</v>
      </c>
      <c r="BU6" s="331">
        <f t="shared" ca="1" si="9"/>
        <v>45260</v>
      </c>
      <c r="BV6" s="331">
        <f t="shared" ca="1" si="9"/>
        <v>45291</v>
      </c>
      <c r="BW6" s="331">
        <f t="shared" ca="1" si="9"/>
        <v>45322</v>
      </c>
      <c r="BX6" s="331">
        <f t="shared" ca="1" si="9"/>
        <v>45351</v>
      </c>
      <c r="BY6" s="331">
        <f t="shared" ca="1" si="9"/>
        <v>45382</v>
      </c>
      <c r="BZ6" s="331">
        <f t="shared" ca="1" si="9"/>
        <v>45412</v>
      </c>
      <c r="CA6" s="331">
        <f t="shared" ca="1" si="9"/>
        <v>45443</v>
      </c>
      <c r="CB6" s="331">
        <f t="shared" ca="1" si="9"/>
        <v>45473</v>
      </c>
      <c r="CC6" s="331">
        <f t="shared" ca="1" si="9"/>
        <v>45504</v>
      </c>
      <c r="CD6" s="331">
        <f t="shared" ca="1" si="9"/>
        <v>45535</v>
      </c>
      <c r="CE6" s="331">
        <f t="shared" ca="1" si="9"/>
        <v>45565</v>
      </c>
      <c r="CF6" s="331">
        <f t="shared" ca="1" si="9"/>
        <v>45596</v>
      </c>
      <c r="CG6" s="331">
        <f t="shared" ca="1" si="9"/>
        <v>45626</v>
      </c>
      <c r="CH6" s="331">
        <f t="shared" ca="1" si="9"/>
        <v>45657</v>
      </c>
      <c r="CI6" s="331">
        <f t="shared" ca="1" si="9"/>
        <v>45688</v>
      </c>
      <c r="CJ6" s="331">
        <f t="shared" ca="1" si="9"/>
        <v>45716</v>
      </c>
      <c r="CK6" s="331">
        <f t="shared" ca="1" si="9"/>
        <v>45747</v>
      </c>
      <c r="CL6" s="331">
        <f t="shared" ca="1" si="9"/>
        <v>45777</v>
      </c>
      <c r="CM6" s="331">
        <f t="shared" ca="1" si="9"/>
        <v>45808</v>
      </c>
      <c r="CN6" s="331">
        <f t="shared" ca="1" si="9"/>
        <v>45838</v>
      </c>
      <c r="CO6" s="331">
        <f t="shared" ca="1" si="9"/>
        <v>45869</v>
      </c>
      <c r="CP6" s="331">
        <f t="shared" ca="1" si="9"/>
        <v>45900</v>
      </c>
      <c r="CQ6" s="331">
        <f t="shared" ca="1" si="9"/>
        <v>45930</v>
      </c>
      <c r="CR6" s="331">
        <f t="shared" ca="1" si="9"/>
        <v>45961</v>
      </c>
      <c r="CS6" s="331">
        <f t="shared" ca="1" si="9"/>
        <v>45991</v>
      </c>
      <c r="CT6" s="331">
        <f t="shared" ca="1" si="9"/>
        <v>46022</v>
      </c>
      <c r="CU6" s="331">
        <f t="shared" ca="1" si="9"/>
        <v>46053</v>
      </c>
    </row>
    <row r="7" spans="1:99" s="320" customFormat="1" ht="8.4" x14ac:dyDescent="0.2">
      <c r="E7" s="321"/>
      <c r="N7" s="312"/>
      <c r="P7" s="313"/>
      <c r="T7" s="323"/>
      <c r="U7" s="324"/>
      <c r="V7" s="325"/>
      <c r="W7" s="332" t="s">
        <v>3</v>
      </c>
      <c r="X7" s="333">
        <v>44562</v>
      </c>
      <c r="Y7" s="334" t="str">
        <f ca="1">IF(OR(X8&lt;EOMONTH(INT($F$2),-1),X8&gt;=EOMONTH(INT($F$2),0)),X8+1,"")</f>
        <v/>
      </c>
      <c r="Z7" s="334" t="str">
        <f t="shared" ref="Z7:CK7" ca="1" si="10">IF(OR(Y8&lt;EOMONTH(INT($F$2),-1),Y8&gt;=EOMONTH(INT($F$2),0)),Y8+1,"")</f>
        <v/>
      </c>
      <c r="AA7" s="334" t="str">
        <f t="shared" ca="1" si="10"/>
        <v/>
      </c>
      <c r="AB7" s="334" t="str">
        <f t="shared" ca="1" si="10"/>
        <v/>
      </c>
      <c r="AC7" s="334" t="str">
        <f t="shared" ca="1" si="10"/>
        <v/>
      </c>
      <c r="AD7" s="334" t="str">
        <f t="shared" ca="1" si="10"/>
        <v/>
      </c>
      <c r="AE7" s="334" t="str">
        <f t="shared" ca="1" si="10"/>
        <v/>
      </c>
      <c r="AF7" s="334" t="str">
        <f t="shared" ca="1" si="10"/>
        <v/>
      </c>
      <c r="AG7" s="334" t="str">
        <f t="shared" ca="1" si="10"/>
        <v/>
      </c>
      <c r="AH7" s="334" t="str">
        <f t="shared" ca="1" si="10"/>
        <v/>
      </c>
      <c r="AI7" s="334" t="str">
        <f t="shared" ca="1" si="10"/>
        <v/>
      </c>
      <c r="AJ7" s="334" t="str">
        <f t="shared" ca="1" si="10"/>
        <v/>
      </c>
      <c r="AK7" s="334" t="str">
        <f t="shared" ca="1" si="10"/>
        <v/>
      </c>
      <c r="AL7" s="334" t="str">
        <f t="shared" ca="1" si="10"/>
        <v/>
      </c>
      <c r="AM7" s="334" t="str">
        <f t="shared" ca="1" si="10"/>
        <v/>
      </c>
      <c r="AN7" s="334" t="str">
        <f t="shared" ca="1" si="10"/>
        <v/>
      </c>
      <c r="AO7" s="334" t="str">
        <f t="shared" ca="1" si="10"/>
        <v/>
      </c>
      <c r="AP7" s="334" t="str">
        <f t="shared" ca="1" si="10"/>
        <v/>
      </c>
      <c r="AQ7" s="334" t="str">
        <f t="shared" ca="1" si="10"/>
        <v/>
      </c>
      <c r="AR7" s="334" t="str">
        <f t="shared" ca="1" si="10"/>
        <v/>
      </c>
      <c r="AS7" s="334" t="str">
        <f t="shared" ca="1" si="10"/>
        <v/>
      </c>
      <c r="AT7" s="334" t="str">
        <f t="shared" ca="1" si="10"/>
        <v/>
      </c>
      <c r="AU7" s="334" t="str">
        <f t="shared" ca="1" si="10"/>
        <v/>
      </c>
      <c r="AV7" s="334" t="str">
        <f t="shared" ca="1" si="10"/>
        <v/>
      </c>
      <c r="AW7" s="334" t="str">
        <f t="shared" ca="1" si="10"/>
        <v/>
      </c>
      <c r="AX7" s="334" t="str">
        <f t="shared" ca="1" si="10"/>
        <v/>
      </c>
      <c r="AY7" s="334" t="str">
        <f t="shared" ca="1" si="10"/>
        <v/>
      </c>
      <c r="AZ7" s="334" t="str">
        <f t="shared" ca="1" si="10"/>
        <v/>
      </c>
      <c r="BA7" s="334">
        <f t="shared" ca="1" si="10"/>
        <v>44621</v>
      </c>
      <c r="BB7" s="334">
        <f t="shared" ca="1" si="10"/>
        <v>44652</v>
      </c>
      <c r="BC7" s="334">
        <f t="shared" ca="1" si="10"/>
        <v>44682</v>
      </c>
      <c r="BD7" s="334">
        <f t="shared" ca="1" si="10"/>
        <v>44713</v>
      </c>
      <c r="BE7" s="334">
        <f t="shared" ca="1" si="10"/>
        <v>44743</v>
      </c>
      <c r="BF7" s="334">
        <f t="shared" ca="1" si="10"/>
        <v>44774</v>
      </c>
      <c r="BG7" s="334">
        <f t="shared" ca="1" si="10"/>
        <v>44805</v>
      </c>
      <c r="BH7" s="334">
        <f t="shared" ca="1" si="10"/>
        <v>44835</v>
      </c>
      <c r="BI7" s="334">
        <f t="shared" ca="1" si="10"/>
        <v>44866</v>
      </c>
      <c r="BJ7" s="334">
        <f t="shared" ca="1" si="10"/>
        <v>44896</v>
      </c>
      <c r="BK7" s="334">
        <f t="shared" ca="1" si="10"/>
        <v>44927</v>
      </c>
      <c r="BL7" s="334">
        <f t="shared" ca="1" si="10"/>
        <v>44958</v>
      </c>
      <c r="BM7" s="334">
        <f t="shared" ca="1" si="10"/>
        <v>44986</v>
      </c>
      <c r="BN7" s="334">
        <f t="shared" ca="1" si="10"/>
        <v>45017</v>
      </c>
      <c r="BO7" s="334">
        <f t="shared" ca="1" si="10"/>
        <v>45047</v>
      </c>
      <c r="BP7" s="334">
        <f t="shared" ca="1" si="10"/>
        <v>45078</v>
      </c>
      <c r="BQ7" s="334">
        <f t="shared" ca="1" si="10"/>
        <v>45108</v>
      </c>
      <c r="BR7" s="334">
        <f t="shared" ca="1" si="10"/>
        <v>45139</v>
      </c>
      <c r="BS7" s="334">
        <f t="shared" ca="1" si="10"/>
        <v>45170</v>
      </c>
      <c r="BT7" s="334">
        <f t="shared" ca="1" si="10"/>
        <v>45200</v>
      </c>
      <c r="BU7" s="334">
        <f t="shared" ca="1" si="10"/>
        <v>45231</v>
      </c>
      <c r="BV7" s="334">
        <f t="shared" ca="1" si="10"/>
        <v>45261</v>
      </c>
      <c r="BW7" s="334">
        <f t="shared" ca="1" si="10"/>
        <v>45292</v>
      </c>
      <c r="BX7" s="334">
        <f t="shared" ca="1" si="10"/>
        <v>45323</v>
      </c>
      <c r="BY7" s="334">
        <f t="shared" ca="1" si="10"/>
        <v>45352</v>
      </c>
      <c r="BZ7" s="334">
        <f t="shared" ca="1" si="10"/>
        <v>45383</v>
      </c>
      <c r="CA7" s="334">
        <f t="shared" ca="1" si="10"/>
        <v>45413</v>
      </c>
      <c r="CB7" s="334">
        <f t="shared" ca="1" si="10"/>
        <v>45444</v>
      </c>
      <c r="CC7" s="334">
        <f t="shared" ca="1" si="10"/>
        <v>45474</v>
      </c>
      <c r="CD7" s="334">
        <f t="shared" ca="1" si="10"/>
        <v>45505</v>
      </c>
      <c r="CE7" s="334">
        <f t="shared" ca="1" si="10"/>
        <v>45536</v>
      </c>
      <c r="CF7" s="334">
        <f t="shared" ca="1" si="10"/>
        <v>45566</v>
      </c>
      <c r="CG7" s="334">
        <f t="shared" ca="1" si="10"/>
        <v>45597</v>
      </c>
      <c r="CH7" s="334">
        <f t="shared" ca="1" si="10"/>
        <v>45627</v>
      </c>
      <c r="CI7" s="334">
        <f t="shared" ca="1" si="10"/>
        <v>45658</v>
      </c>
      <c r="CJ7" s="334">
        <f t="shared" ca="1" si="10"/>
        <v>45689</v>
      </c>
      <c r="CK7" s="334">
        <f t="shared" ca="1" si="10"/>
        <v>45717</v>
      </c>
      <c r="CL7" s="334">
        <f t="shared" ref="CL7:CU7" ca="1" si="11">IF(OR(CK8&lt;EOMONTH(INT($F$2),-1),CK8&gt;=EOMONTH(INT($F$2),0)),CK8+1,"")</f>
        <v>45748</v>
      </c>
      <c r="CM7" s="334">
        <f t="shared" ca="1" si="11"/>
        <v>45778</v>
      </c>
      <c r="CN7" s="334">
        <f t="shared" ca="1" si="11"/>
        <v>45809</v>
      </c>
      <c r="CO7" s="334">
        <f t="shared" ca="1" si="11"/>
        <v>45839</v>
      </c>
      <c r="CP7" s="334">
        <f t="shared" ca="1" si="11"/>
        <v>45870</v>
      </c>
      <c r="CQ7" s="334">
        <f t="shared" ca="1" si="11"/>
        <v>45901</v>
      </c>
      <c r="CR7" s="334">
        <f t="shared" ca="1" si="11"/>
        <v>45931</v>
      </c>
      <c r="CS7" s="334">
        <f t="shared" ca="1" si="11"/>
        <v>45962</v>
      </c>
      <c r="CT7" s="334">
        <f t="shared" ca="1" si="11"/>
        <v>45992</v>
      </c>
      <c r="CU7" s="334">
        <f t="shared" ca="1" si="11"/>
        <v>46023</v>
      </c>
    </row>
    <row r="8" spans="1:99" s="320" customFormat="1" ht="8.4" x14ac:dyDescent="0.2">
      <c r="E8" s="321"/>
      <c r="F8" s="320" t="s">
        <v>40</v>
      </c>
      <c r="N8" s="312"/>
      <c r="O8" s="320" t="str">
        <f>lists!$I$7</f>
        <v>валюты</v>
      </c>
      <c r="P8" s="313"/>
      <c r="T8" s="323"/>
      <c r="U8" s="324" t="s">
        <v>39</v>
      </c>
      <c r="V8" s="325"/>
      <c r="W8" s="326"/>
      <c r="X8" s="335">
        <f>EOMONTH(X7,0)</f>
        <v>44592</v>
      </c>
      <c r="Y8" s="334">
        <f ca="1">IF(Y7="",X8+1,EOMONTH(Y7,0))</f>
        <v>44593</v>
      </c>
      <c r="Z8" s="334">
        <f t="shared" ref="Z8:AH8" ca="1" si="12">IF(Z7="",Y8+1,EOMONTH(Z7,0))</f>
        <v>44594</v>
      </c>
      <c r="AA8" s="334">
        <f t="shared" ca="1" si="12"/>
        <v>44595</v>
      </c>
      <c r="AB8" s="334">
        <f t="shared" ca="1" si="12"/>
        <v>44596</v>
      </c>
      <c r="AC8" s="334">
        <f t="shared" ca="1" si="12"/>
        <v>44597</v>
      </c>
      <c r="AD8" s="334">
        <f t="shared" ca="1" si="12"/>
        <v>44598</v>
      </c>
      <c r="AE8" s="334">
        <f t="shared" ca="1" si="12"/>
        <v>44599</v>
      </c>
      <c r="AF8" s="334">
        <f t="shared" ca="1" si="12"/>
        <v>44600</v>
      </c>
      <c r="AG8" s="334">
        <f t="shared" ca="1" si="12"/>
        <v>44601</v>
      </c>
      <c r="AH8" s="334">
        <f t="shared" ca="1" si="12"/>
        <v>44602</v>
      </c>
      <c r="AI8" s="334">
        <f t="shared" ref="AI8:BN8" ca="1" si="13">IF(AI7="",AH8+1,EOMONTH(AI7,0))</f>
        <v>44603</v>
      </c>
      <c r="AJ8" s="334">
        <f t="shared" ca="1" si="13"/>
        <v>44604</v>
      </c>
      <c r="AK8" s="334">
        <f t="shared" ca="1" si="13"/>
        <v>44605</v>
      </c>
      <c r="AL8" s="334">
        <f t="shared" ca="1" si="13"/>
        <v>44606</v>
      </c>
      <c r="AM8" s="334">
        <f t="shared" ca="1" si="13"/>
        <v>44607</v>
      </c>
      <c r="AN8" s="334">
        <f t="shared" ca="1" si="13"/>
        <v>44608</v>
      </c>
      <c r="AO8" s="334">
        <f t="shared" ca="1" si="13"/>
        <v>44609</v>
      </c>
      <c r="AP8" s="334">
        <f t="shared" ca="1" si="13"/>
        <v>44610</v>
      </c>
      <c r="AQ8" s="334">
        <f t="shared" ca="1" si="13"/>
        <v>44611</v>
      </c>
      <c r="AR8" s="334">
        <f t="shared" ca="1" si="13"/>
        <v>44612</v>
      </c>
      <c r="AS8" s="334">
        <f t="shared" ca="1" si="13"/>
        <v>44613</v>
      </c>
      <c r="AT8" s="334">
        <f t="shared" ca="1" si="13"/>
        <v>44614</v>
      </c>
      <c r="AU8" s="334">
        <f t="shared" ca="1" si="13"/>
        <v>44615</v>
      </c>
      <c r="AV8" s="334">
        <f t="shared" ca="1" si="13"/>
        <v>44616</v>
      </c>
      <c r="AW8" s="334">
        <f t="shared" ca="1" si="13"/>
        <v>44617</v>
      </c>
      <c r="AX8" s="334">
        <f t="shared" ca="1" si="13"/>
        <v>44618</v>
      </c>
      <c r="AY8" s="334">
        <f t="shared" ca="1" si="13"/>
        <v>44619</v>
      </c>
      <c r="AZ8" s="334">
        <f t="shared" ca="1" si="13"/>
        <v>44620</v>
      </c>
      <c r="BA8" s="334">
        <f t="shared" ca="1" si="13"/>
        <v>44651</v>
      </c>
      <c r="BB8" s="334">
        <f t="shared" ca="1" si="13"/>
        <v>44681</v>
      </c>
      <c r="BC8" s="334">
        <f t="shared" ca="1" si="13"/>
        <v>44712</v>
      </c>
      <c r="BD8" s="334">
        <f t="shared" ca="1" si="13"/>
        <v>44742</v>
      </c>
      <c r="BE8" s="334">
        <f t="shared" ca="1" si="13"/>
        <v>44773</v>
      </c>
      <c r="BF8" s="334">
        <f t="shared" ca="1" si="13"/>
        <v>44804</v>
      </c>
      <c r="BG8" s="334">
        <f t="shared" ca="1" si="13"/>
        <v>44834</v>
      </c>
      <c r="BH8" s="334">
        <f t="shared" ca="1" si="13"/>
        <v>44865</v>
      </c>
      <c r="BI8" s="334">
        <f t="shared" ca="1" si="13"/>
        <v>44895</v>
      </c>
      <c r="BJ8" s="334">
        <f t="shared" ca="1" si="13"/>
        <v>44926</v>
      </c>
      <c r="BK8" s="334">
        <f t="shared" ca="1" si="13"/>
        <v>44957</v>
      </c>
      <c r="BL8" s="334">
        <f t="shared" ca="1" si="13"/>
        <v>44985</v>
      </c>
      <c r="BM8" s="334">
        <f t="shared" ca="1" si="13"/>
        <v>45016</v>
      </c>
      <c r="BN8" s="334">
        <f t="shared" ca="1" si="13"/>
        <v>45046</v>
      </c>
      <c r="BO8" s="334">
        <f t="shared" ref="BO8:CT8" ca="1" si="14">IF(BO7="",BN8+1,EOMONTH(BO7,0))</f>
        <v>45077</v>
      </c>
      <c r="BP8" s="334">
        <f t="shared" ca="1" si="14"/>
        <v>45107</v>
      </c>
      <c r="BQ8" s="334">
        <f t="shared" ca="1" si="14"/>
        <v>45138</v>
      </c>
      <c r="BR8" s="334">
        <f t="shared" ca="1" si="14"/>
        <v>45169</v>
      </c>
      <c r="BS8" s="334">
        <f t="shared" ca="1" si="14"/>
        <v>45199</v>
      </c>
      <c r="BT8" s="334">
        <f t="shared" ca="1" si="14"/>
        <v>45230</v>
      </c>
      <c r="BU8" s="334">
        <f t="shared" ca="1" si="14"/>
        <v>45260</v>
      </c>
      <c r="BV8" s="334">
        <f t="shared" ca="1" si="14"/>
        <v>45291</v>
      </c>
      <c r="BW8" s="334">
        <f t="shared" ca="1" si="14"/>
        <v>45322</v>
      </c>
      <c r="BX8" s="334">
        <f t="shared" ca="1" si="14"/>
        <v>45351</v>
      </c>
      <c r="BY8" s="334">
        <f t="shared" ca="1" si="14"/>
        <v>45382</v>
      </c>
      <c r="BZ8" s="334">
        <f t="shared" ca="1" si="14"/>
        <v>45412</v>
      </c>
      <c r="CA8" s="334">
        <f t="shared" ca="1" si="14"/>
        <v>45443</v>
      </c>
      <c r="CB8" s="334">
        <f t="shared" ca="1" si="14"/>
        <v>45473</v>
      </c>
      <c r="CC8" s="334">
        <f t="shared" ca="1" si="14"/>
        <v>45504</v>
      </c>
      <c r="CD8" s="334">
        <f t="shared" ca="1" si="14"/>
        <v>45535</v>
      </c>
      <c r="CE8" s="334">
        <f t="shared" ca="1" si="14"/>
        <v>45565</v>
      </c>
      <c r="CF8" s="334">
        <f t="shared" ca="1" si="14"/>
        <v>45596</v>
      </c>
      <c r="CG8" s="334">
        <f t="shared" ca="1" si="14"/>
        <v>45626</v>
      </c>
      <c r="CH8" s="334">
        <f t="shared" ca="1" si="14"/>
        <v>45657</v>
      </c>
      <c r="CI8" s="334">
        <f t="shared" ca="1" si="14"/>
        <v>45688</v>
      </c>
      <c r="CJ8" s="334">
        <f t="shared" ca="1" si="14"/>
        <v>45716</v>
      </c>
      <c r="CK8" s="334">
        <f t="shared" ca="1" si="14"/>
        <v>45747</v>
      </c>
      <c r="CL8" s="334">
        <f t="shared" ca="1" si="14"/>
        <v>45777</v>
      </c>
      <c r="CM8" s="334">
        <f t="shared" ca="1" si="14"/>
        <v>45808</v>
      </c>
      <c r="CN8" s="334">
        <f t="shared" ca="1" si="14"/>
        <v>45838</v>
      </c>
      <c r="CO8" s="334">
        <f t="shared" ca="1" si="14"/>
        <v>45869</v>
      </c>
      <c r="CP8" s="334">
        <f t="shared" ca="1" si="14"/>
        <v>45900</v>
      </c>
      <c r="CQ8" s="334">
        <f t="shared" ca="1" si="14"/>
        <v>45930</v>
      </c>
      <c r="CR8" s="334">
        <f t="shared" ca="1" si="14"/>
        <v>45961</v>
      </c>
      <c r="CS8" s="334">
        <f t="shared" ca="1" si="14"/>
        <v>45991</v>
      </c>
      <c r="CT8" s="334">
        <f t="shared" ca="1" si="14"/>
        <v>46022</v>
      </c>
      <c r="CU8" s="334">
        <f t="shared" ref="CU8" ca="1" si="15">IF(CU7="",CT8+1,EOMONTH(CU7,0))</f>
        <v>46053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/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38" customFormat="1" ht="10.199999999999999" x14ac:dyDescent="0.2">
      <c r="A11" s="41"/>
      <c r="B11" s="41"/>
      <c r="C11" s="41"/>
      <c r="D11" s="41"/>
      <c r="E11" s="185"/>
      <c r="F11" s="41" t="s">
        <v>35</v>
      </c>
      <c r="G11" s="41"/>
      <c r="H11" s="41"/>
      <c r="I11" s="41"/>
      <c r="J11" s="41"/>
      <c r="K11" s="41"/>
      <c r="L11" s="41"/>
      <c r="M11" s="41" t="s">
        <v>184</v>
      </c>
      <c r="N11" s="42"/>
      <c r="O11" s="43" t="s">
        <v>20</v>
      </c>
      <c r="P11" s="42"/>
      <c r="Q11" s="41"/>
      <c r="R11" s="41"/>
      <c r="S11" s="41"/>
      <c r="T11" s="111"/>
      <c r="U11" s="112">
        <v>0</v>
      </c>
      <c r="V11" s="113"/>
      <c r="W11" s="151"/>
      <c r="X11" s="152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</row>
    <row r="12" spans="1:99" s="34" customFormat="1" x14ac:dyDescent="0.25">
      <c r="A12" s="45"/>
      <c r="B12" s="45"/>
      <c r="C12" s="45"/>
      <c r="D12" s="45"/>
      <c r="E12" s="186"/>
      <c r="F12" s="45" t="s">
        <v>33</v>
      </c>
      <c r="G12" s="45"/>
      <c r="H12" s="45"/>
      <c r="I12" s="45"/>
      <c r="J12" s="45"/>
      <c r="K12" s="45"/>
      <c r="L12" s="45"/>
      <c r="M12" s="45" t="s">
        <v>184</v>
      </c>
      <c r="N12" s="46" t="s">
        <v>3</v>
      </c>
      <c r="O12" s="47" t="s">
        <v>20</v>
      </c>
      <c r="P12" s="48" t="s">
        <v>41</v>
      </c>
      <c r="Q12" s="45"/>
      <c r="R12" s="45"/>
      <c r="S12" s="45"/>
      <c r="T12" s="114"/>
      <c r="U12" s="115">
        <v>0</v>
      </c>
      <c r="V12" s="116"/>
      <c r="W12" s="153"/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4">
        <v>0</v>
      </c>
      <c r="AY12" s="154">
        <v>0</v>
      </c>
      <c r="AZ12" s="154">
        <v>0</v>
      </c>
      <c r="BA12" s="154">
        <v>0</v>
      </c>
      <c r="BB12" s="154">
        <v>0</v>
      </c>
      <c r="BC12" s="154">
        <v>0</v>
      </c>
      <c r="BD12" s="154">
        <v>0</v>
      </c>
      <c r="BE12" s="154">
        <v>0</v>
      </c>
      <c r="BF12" s="154">
        <v>0</v>
      </c>
      <c r="BG12" s="154">
        <v>0</v>
      </c>
      <c r="BH12" s="154">
        <v>0</v>
      </c>
      <c r="BI12" s="154">
        <v>0</v>
      </c>
      <c r="BJ12" s="154">
        <v>0</v>
      </c>
      <c r="BK12" s="154">
        <v>0</v>
      </c>
      <c r="BL12" s="154">
        <v>0</v>
      </c>
      <c r="BM12" s="154">
        <v>0</v>
      </c>
      <c r="BN12" s="154">
        <v>0</v>
      </c>
      <c r="BO12" s="154">
        <v>0</v>
      </c>
      <c r="BP12" s="154">
        <v>0</v>
      </c>
      <c r="BQ12" s="154">
        <v>0</v>
      </c>
      <c r="BR12" s="154">
        <v>0</v>
      </c>
      <c r="BS12" s="154">
        <v>0</v>
      </c>
      <c r="BT12" s="154">
        <v>0</v>
      </c>
      <c r="BU12" s="154">
        <v>0</v>
      </c>
      <c r="BV12" s="154">
        <v>0</v>
      </c>
      <c r="BW12" s="154">
        <v>0</v>
      </c>
      <c r="BX12" s="154">
        <v>0</v>
      </c>
      <c r="BY12" s="154">
        <v>0</v>
      </c>
      <c r="BZ12" s="154">
        <v>0</v>
      </c>
      <c r="CA12" s="154">
        <v>0</v>
      </c>
      <c r="CB12" s="154">
        <v>0</v>
      </c>
      <c r="CC12" s="154">
        <v>0</v>
      </c>
      <c r="CD12" s="154">
        <v>0</v>
      </c>
      <c r="CE12" s="154">
        <v>0</v>
      </c>
      <c r="CF12" s="154">
        <v>0</v>
      </c>
      <c r="CG12" s="154">
        <v>0</v>
      </c>
      <c r="CH12" s="154">
        <v>0</v>
      </c>
      <c r="CI12" s="154">
        <v>0</v>
      </c>
      <c r="CJ12" s="154">
        <v>0</v>
      </c>
      <c r="CK12" s="154">
        <v>0</v>
      </c>
      <c r="CL12" s="154">
        <v>0</v>
      </c>
      <c r="CM12" s="154">
        <v>0</v>
      </c>
      <c r="CN12" s="154">
        <v>0</v>
      </c>
      <c r="CO12" s="154">
        <v>0</v>
      </c>
      <c r="CP12" s="154">
        <v>0</v>
      </c>
      <c r="CQ12" s="154">
        <v>0</v>
      </c>
      <c r="CR12" s="154">
        <v>0</v>
      </c>
      <c r="CS12" s="154">
        <v>0</v>
      </c>
      <c r="CT12" s="154">
        <v>0</v>
      </c>
      <c r="CU12" s="154">
        <v>0</v>
      </c>
    </row>
    <row r="13" spans="1:99" s="35" customFormat="1" x14ac:dyDescent="0.25">
      <c r="A13" s="50"/>
      <c r="B13" s="50"/>
      <c r="C13" s="50"/>
      <c r="D13" s="50"/>
      <c r="E13" s="186"/>
      <c r="F13" s="50" t="s">
        <v>34</v>
      </c>
      <c r="G13" s="50"/>
      <c r="H13" s="50"/>
      <c r="I13" s="50"/>
      <c r="J13" s="50"/>
      <c r="K13" s="50"/>
      <c r="L13" s="50"/>
      <c r="M13" s="50" t="s">
        <v>184</v>
      </c>
      <c r="N13" s="46" t="s">
        <v>3</v>
      </c>
      <c r="O13" s="51" t="s">
        <v>20</v>
      </c>
      <c r="P13" s="48" t="s">
        <v>41</v>
      </c>
      <c r="Q13" s="50"/>
      <c r="R13" s="50"/>
      <c r="S13" s="50"/>
      <c r="T13" s="117"/>
      <c r="U13" s="118">
        <v>0</v>
      </c>
      <c r="V13" s="119"/>
      <c r="W13" s="155"/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  <c r="AL13" s="156">
        <v>0</v>
      </c>
      <c r="AM13" s="156">
        <v>0</v>
      </c>
      <c r="AN13" s="156">
        <v>0</v>
      </c>
      <c r="AO13" s="156">
        <v>0</v>
      </c>
      <c r="AP13" s="156">
        <v>0</v>
      </c>
      <c r="AQ13" s="156">
        <v>0</v>
      </c>
      <c r="AR13" s="156">
        <v>0</v>
      </c>
      <c r="AS13" s="156">
        <v>0</v>
      </c>
      <c r="AT13" s="156">
        <v>0</v>
      </c>
      <c r="AU13" s="156">
        <v>0</v>
      </c>
      <c r="AV13" s="156">
        <v>0</v>
      </c>
      <c r="AW13" s="156">
        <v>0</v>
      </c>
      <c r="AX13" s="156">
        <v>0</v>
      </c>
      <c r="AY13" s="156">
        <v>0</v>
      </c>
      <c r="AZ13" s="156">
        <v>0</v>
      </c>
      <c r="BA13" s="156">
        <v>0</v>
      </c>
      <c r="BB13" s="156">
        <v>0</v>
      </c>
      <c r="BC13" s="156">
        <v>0</v>
      </c>
      <c r="BD13" s="156">
        <v>0</v>
      </c>
      <c r="BE13" s="156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</row>
    <row r="14" spans="1:99" s="34" customFormat="1" x14ac:dyDescent="0.25">
      <c r="A14" s="45"/>
      <c r="B14" s="45"/>
      <c r="C14" s="45"/>
      <c r="D14" s="45"/>
      <c r="E14" s="186"/>
      <c r="F14" s="57" t="s">
        <v>37</v>
      </c>
      <c r="G14" s="57"/>
      <c r="H14" s="57"/>
      <c r="I14" s="57"/>
      <c r="J14" s="57"/>
      <c r="K14" s="57"/>
      <c r="L14" s="57"/>
      <c r="M14" s="57" t="s">
        <v>184</v>
      </c>
      <c r="N14" s="58"/>
      <c r="O14" s="59" t="s">
        <v>20</v>
      </c>
      <c r="P14" s="60"/>
      <c r="Q14" s="57"/>
      <c r="R14" s="57"/>
      <c r="S14" s="57"/>
      <c r="T14" s="120"/>
      <c r="U14" s="121">
        <v>0</v>
      </c>
      <c r="V14" s="122"/>
      <c r="W14" s="157"/>
      <c r="X14" s="154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0</v>
      </c>
      <c r="CA14" s="49">
        <v>0</v>
      </c>
      <c r="CB14" s="49">
        <v>0</v>
      </c>
      <c r="CC14" s="49">
        <v>0</v>
      </c>
      <c r="CD14" s="49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</row>
    <row r="15" spans="1:99" s="38" customFormat="1" ht="10.8" thickBot="1" x14ac:dyDescent="0.25">
      <c r="A15" s="53"/>
      <c r="B15" s="53"/>
      <c r="C15" s="53"/>
      <c r="D15" s="53"/>
      <c r="E15" s="187"/>
      <c r="F15" s="53" t="s">
        <v>36</v>
      </c>
      <c r="G15" s="53"/>
      <c r="H15" s="53"/>
      <c r="I15" s="53"/>
      <c r="J15" s="53"/>
      <c r="K15" s="53"/>
      <c r="L15" s="53"/>
      <c r="M15" s="53" t="s">
        <v>184</v>
      </c>
      <c r="N15" s="54"/>
      <c r="O15" s="55" t="s">
        <v>20</v>
      </c>
      <c r="P15" s="54"/>
      <c r="Q15" s="53"/>
      <c r="R15" s="53"/>
      <c r="S15" s="53"/>
      <c r="T15" s="123"/>
      <c r="U15" s="124">
        <v>0</v>
      </c>
      <c r="V15" s="125"/>
      <c r="W15" s="158"/>
      <c r="X15" s="159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</row>
    <row r="16" spans="1:99" ht="7.05" customHeight="1" thickBot="1" x14ac:dyDescent="0.3">
      <c r="A16" s="70"/>
      <c r="B16" s="70"/>
      <c r="C16" s="70"/>
      <c r="D16" s="70"/>
      <c r="E16" s="188"/>
      <c r="F16" s="70"/>
      <c r="G16" s="70"/>
      <c r="H16" s="70"/>
      <c r="I16" s="70"/>
      <c r="J16" s="70"/>
      <c r="K16" s="70"/>
      <c r="L16" s="70"/>
      <c r="M16" s="70"/>
      <c r="N16" s="71"/>
      <c r="O16" s="72"/>
      <c r="P16" s="73"/>
      <c r="Q16" s="70"/>
      <c r="R16" s="70"/>
      <c r="S16" s="70"/>
      <c r="T16" s="126"/>
      <c r="U16" s="127"/>
      <c r="V16" s="128"/>
      <c r="W16" s="160"/>
      <c r="X16" s="161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</row>
    <row r="17" spans="1:99" s="38" customFormat="1" ht="10.199999999999999" x14ac:dyDescent="0.2">
      <c r="A17" s="41"/>
      <c r="B17" s="41"/>
      <c r="C17" s="41"/>
      <c r="D17" s="41"/>
      <c r="E17" s="185"/>
      <c r="F17" s="41" t="s">
        <v>35</v>
      </c>
      <c r="G17" s="41"/>
      <c r="H17" s="41"/>
      <c r="I17" s="41"/>
      <c r="J17" s="41"/>
      <c r="K17" s="41"/>
      <c r="L17" s="41"/>
      <c r="M17" s="41" t="s">
        <v>185</v>
      </c>
      <c r="N17" s="42"/>
      <c r="O17" s="43" t="s">
        <v>20</v>
      </c>
      <c r="P17" s="42"/>
      <c r="Q17" s="41"/>
      <c r="R17" s="41"/>
      <c r="S17" s="41"/>
      <c r="T17" s="111"/>
      <c r="U17" s="112">
        <v>0</v>
      </c>
      <c r="V17" s="113"/>
      <c r="W17" s="151"/>
      <c r="X17" s="152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</row>
    <row r="18" spans="1:99" s="34" customFormat="1" x14ac:dyDescent="0.25">
      <c r="A18" s="45"/>
      <c r="B18" s="45"/>
      <c r="C18" s="45"/>
      <c r="D18" s="45"/>
      <c r="E18" s="186"/>
      <c r="F18" s="45" t="s">
        <v>33</v>
      </c>
      <c r="G18" s="45"/>
      <c r="H18" s="45"/>
      <c r="I18" s="45"/>
      <c r="J18" s="45"/>
      <c r="K18" s="45"/>
      <c r="L18" s="45"/>
      <c r="M18" s="45" t="s">
        <v>185</v>
      </c>
      <c r="N18" s="46" t="s">
        <v>3</v>
      </c>
      <c r="O18" s="47" t="s">
        <v>20</v>
      </c>
      <c r="P18" s="48" t="s">
        <v>41</v>
      </c>
      <c r="Q18" s="45"/>
      <c r="R18" s="45"/>
      <c r="S18" s="45"/>
      <c r="T18" s="114"/>
      <c r="U18" s="115">
        <v>0</v>
      </c>
      <c r="V18" s="116"/>
      <c r="W18" s="153"/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0</v>
      </c>
      <c r="AL18" s="154">
        <v>0</v>
      </c>
      <c r="AM18" s="154">
        <v>0</v>
      </c>
      <c r="AN18" s="154">
        <v>0</v>
      </c>
      <c r="AO18" s="154">
        <v>0</v>
      </c>
      <c r="AP18" s="154">
        <v>0</v>
      </c>
      <c r="AQ18" s="154">
        <v>0</v>
      </c>
      <c r="AR18" s="154">
        <v>0</v>
      </c>
      <c r="AS18" s="154">
        <v>0</v>
      </c>
      <c r="AT18" s="154">
        <v>0</v>
      </c>
      <c r="AU18" s="154">
        <v>0</v>
      </c>
      <c r="AV18" s="154">
        <v>0</v>
      </c>
      <c r="AW18" s="154">
        <v>0</v>
      </c>
      <c r="AX18" s="154">
        <v>0</v>
      </c>
      <c r="AY18" s="154">
        <v>0</v>
      </c>
      <c r="AZ18" s="154">
        <v>0</v>
      </c>
      <c r="BA18" s="154">
        <v>0</v>
      </c>
      <c r="BB18" s="154">
        <v>0</v>
      </c>
      <c r="BC18" s="154">
        <v>0</v>
      </c>
      <c r="BD18" s="154">
        <v>0</v>
      </c>
      <c r="BE18" s="154">
        <v>0</v>
      </c>
      <c r="BF18" s="154">
        <v>0</v>
      </c>
      <c r="BG18" s="154">
        <v>0</v>
      </c>
      <c r="BH18" s="154">
        <v>0</v>
      </c>
      <c r="BI18" s="154">
        <v>0</v>
      </c>
      <c r="BJ18" s="154">
        <v>0</v>
      </c>
      <c r="BK18" s="154">
        <v>0</v>
      </c>
      <c r="BL18" s="154">
        <v>0</v>
      </c>
      <c r="BM18" s="154">
        <v>0</v>
      </c>
      <c r="BN18" s="154">
        <v>0</v>
      </c>
      <c r="BO18" s="154">
        <v>0</v>
      </c>
      <c r="BP18" s="154">
        <v>0</v>
      </c>
      <c r="BQ18" s="154">
        <v>0</v>
      </c>
      <c r="BR18" s="154">
        <v>0</v>
      </c>
      <c r="BS18" s="154">
        <v>0</v>
      </c>
      <c r="BT18" s="154">
        <v>0</v>
      </c>
      <c r="BU18" s="154">
        <v>0</v>
      </c>
      <c r="BV18" s="154">
        <v>0</v>
      </c>
      <c r="BW18" s="154">
        <v>0</v>
      </c>
      <c r="BX18" s="154">
        <v>0</v>
      </c>
      <c r="BY18" s="154">
        <v>0</v>
      </c>
      <c r="BZ18" s="154">
        <v>0</v>
      </c>
      <c r="CA18" s="154">
        <v>0</v>
      </c>
      <c r="CB18" s="154">
        <v>0</v>
      </c>
      <c r="CC18" s="154">
        <v>0</v>
      </c>
      <c r="CD18" s="154">
        <v>0</v>
      </c>
      <c r="CE18" s="154">
        <v>0</v>
      </c>
      <c r="CF18" s="154">
        <v>0</v>
      </c>
      <c r="CG18" s="154">
        <v>0</v>
      </c>
      <c r="CH18" s="154">
        <v>0</v>
      </c>
      <c r="CI18" s="154">
        <v>0</v>
      </c>
      <c r="CJ18" s="154">
        <v>0</v>
      </c>
      <c r="CK18" s="154">
        <v>0</v>
      </c>
      <c r="CL18" s="154">
        <v>0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0</v>
      </c>
    </row>
    <row r="19" spans="1:99" s="35" customFormat="1" x14ac:dyDescent="0.25">
      <c r="A19" s="50"/>
      <c r="B19" s="50"/>
      <c r="C19" s="50"/>
      <c r="D19" s="50"/>
      <c r="E19" s="186"/>
      <c r="F19" s="50" t="s">
        <v>34</v>
      </c>
      <c r="G19" s="50"/>
      <c r="H19" s="50"/>
      <c r="I19" s="50"/>
      <c r="J19" s="50"/>
      <c r="K19" s="50"/>
      <c r="L19" s="50"/>
      <c r="M19" s="50" t="s">
        <v>185</v>
      </c>
      <c r="N19" s="46" t="s">
        <v>3</v>
      </c>
      <c r="O19" s="51" t="s">
        <v>20</v>
      </c>
      <c r="P19" s="48" t="s">
        <v>41</v>
      </c>
      <c r="Q19" s="50"/>
      <c r="R19" s="50"/>
      <c r="S19" s="50"/>
      <c r="T19" s="117"/>
      <c r="U19" s="118">
        <v>0</v>
      </c>
      <c r="V19" s="119"/>
      <c r="W19" s="155"/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156">
        <v>0</v>
      </c>
      <c r="BE19" s="156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</row>
    <row r="20" spans="1:99" s="34" customFormat="1" x14ac:dyDescent="0.25">
      <c r="A20" s="45"/>
      <c r="B20" s="45"/>
      <c r="C20" s="45"/>
      <c r="D20" s="45"/>
      <c r="E20" s="186"/>
      <c r="F20" s="57" t="s">
        <v>37</v>
      </c>
      <c r="G20" s="57"/>
      <c r="H20" s="57"/>
      <c r="I20" s="57"/>
      <c r="J20" s="57"/>
      <c r="K20" s="57"/>
      <c r="L20" s="57"/>
      <c r="M20" s="57" t="s">
        <v>185</v>
      </c>
      <c r="N20" s="58"/>
      <c r="O20" s="59" t="s">
        <v>20</v>
      </c>
      <c r="P20" s="60"/>
      <c r="Q20" s="57"/>
      <c r="R20" s="57"/>
      <c r="S20" s="57"/>
      <c r="T20" s="120"/>
      <c r="U20" s="121">
        <v>0</v>
      </c>
      <c r="V20" s="122"/>
      <c r="W20" s="157"/>
      <c r="X20" s="154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49">
        <v>0</v>
      </c>
      <c r="BL20" s="49">
        <v>0</v>
      </c>
      <c r="BM20" s="49">
        <v>0</v>
      </c>
      <c r="BN20" s="49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9">
        <v>0</v>
      </c>
      <c r="CA20" s="49">
        <v>0</v>
      </c>
      <c r="CB20" s="49">
        <v>0</v>
      </c>
      <c r="CC20" s="49">
        <v>0</v>
      </c>
      <c r="CD20" s="49">
        <v>0</v>
      </c>
      <c r="CE20" s="49">
        <v>0</v>
      </c>
      <c r="CF20" s="49">
        <v>0</v>
      </c>
      <c r="CG20" s="49">
        <v>0</v>
      </c>
      <c r="CH20" s="49">
        <v>0</v>
      </c>
      <c r="CI20" s="49">
        <v>0</v>
      </c>
      <c r="CJ20" s="49">
        <v>0</v>
      </c>
      <c r="CK20" s="49">
        <v>0</v>
      </c>
      <c r="CL20" s="49">
        <v>0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49">
        <v>0</v>
      </c>
      <c r="CU20" s="49">
        <v>0</v>
      </c>
    </row>
    <row r="21" spans="1:99" s="38" customFormat="1" ht="10.8" thickBot="1" x14ac:dyDescent="0.25">
      <c r="A21" s="53"/>
      <c r="B21" s="53"/>
      <c r="C21" s="53"/>
      <c r="D21" s="53"/>
      <c r="E21" s="187"/>
      <c r="F21" s="53" t="s">
        <v>36</v>
      </c>
      <c r="G21" s="53"/>
      <c r="H21" s="53"/>
      <c r="I21" s="53"/>
      <c r="J21" s="53"/>
      <c r="K21" s="53"/>
      <c r="L21" s="53"/>
      <c r="M21" s="53" t="s">
        <v>185</v>
      </c>
      <c r="N21" s="54"/>
      <c r="O21" s="55" t="s">
        <v>20</v>
      </c>
      <c r="P21" s="54"/>
      <c r="Q21" s="53"/>
      <c r="R21" s="53"/>
      <c r="S21" s="53"/>
      <c r="T21" s="123"/>
      <c r="U21" s="124">
        <v>0</v>
      </c>
      <c r="V21" s="125"/>
      <c r="W21" s="158"/>
      <c r="X21" s="159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</row>
    <row r="22" spans="1:99" ht="7.05" customHeight="1" thickBot="1" x14ac:dyDescent="0.3">
      <c r="A22" s="70"/>
      <c r="B22" s="70"/>
      <c r="C22" s="70"/>
      <c r="D22" s="70"/>
      <c r="E22" s="188"/>
      <c r="F22" s="70"/>
      <c r="G22" s="70"/>
      <c r="H22" s="70"/>
      <c r="I22" s="70"/>
      <c r="J22" s="70"/>
      <c r="K22" s="70"/>
      <c r="L22" s="70"/>
      <c r="M22" s="70"/>
      <c r="N22" s="71"/>
      <c r="O22" s="72"/>
      <c r="P22" s="73"/>
      <c r="Q22" s="70"/>
      <c r="R22" s="70"/>
      <c r="S22" s="70"/>
      <c r="T22" s="126"/>
      <c r="U22" s="127"/>
      <c r="V22" s="128"/>
      <c r="W22" s="160"/>
      <c r="X22" s="161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</row>
    <row r="23" spans="1:99" s="38" customFormat="1" ht="10.199999999999999" x14ac:dyDescent="0.2">
      <c r="A23" s="41"/>
      <c r="B23" s="41"/>
      <c r="C23" s="41"/>
      <c r="D23" s="41"/>
      <c r="E23" s="185"/>
      <c r="F23" s="41" t="s">
        <v>35</v>
      </c>
      <c r="G23" s="41"/>
      <c r="H23" s="41"/>
      <c r="I23" s="41"/>
      <c r="J23" s="41"/>
      <c r="K23" s="41"/>
      <c r="L23" s="41"/>
      <c r="M23" s="41" t="s">
        <v>186</v>
      </c>
      <c r="N23" s="42"/>
      <c r="O23" s="43" t="s">
        <v>20</v>
      </c>
      <c r="P23" s="42"/>
      <c r="Q23" s="41"/>
      <c r="R23" s="41"/>
      <c r="S23" s="41"/>
      <c r="T23" s="111"/>
      <c r="U23" s="112">
        <v>0</v>
      </c>
      <c r="V23" s="113"/>
      <c r="W23" s="151"/>
      <c r="X23" s="152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</row>
    <row r="24" spans="1:99" s="34" customFormat="1" x14ac:dyDescent="0.25">
      <c r="A24" s="45"/>
      <c r="B24" s="45"/>
      <c r="C24" s="45"/>
      <c r="D24" s="45"/>
      <c r="E24" s="186"/>
      <c r="F24" s="45" t="s">
        <v>33</v>
      </c>
      <c r="G24" s="45"/>
      <c r="H24" s="45"/>
      <c r="I24" s="45"/>
      <c r="J24" s="45"/>
      <c r="K24" s="45"/>
      <c r="L24" s="45"/>
      <c r="M24" s="45" t="s">
        <v>186</v>
      </c>
      <c r="N24" s="46" t="s">
        <v>3</v>
      </c>
      <c r="O24" s="47" t="s">
        <v>20</v>
      </c>
      <c r="P24" s="48" t="s">
        <v>41</v>
      </c>
      <c r="Q24" s="45"/>
      <c r="R24" s="45"/>
      <c r="S24" s="45"/>
      <c r="T24" s="114"/>
      <c r="U24" s="115">
        <v>0</v>
      </c>
      <c r="V24" s="116"/>
      <c r="W24" s="153"/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  <c r="AX24" s="154">
        <v>0</v>
      </c>
      <c r="AY24" s="154">
        <v>0</v>
      </c>
      <c r="AZ24" s="154">
        <v>0</v>
      </c>
      <c r="BA24" s="154">
        <v>0</v>
      </c>
      <c r="BB24" s="154">
        <v>0</v>
      </c>
      <c r="BC24" s="154">
        <v>0</v>
      </c>
      <c r="BD24" s="154">
        <v>0</v>
      </c>
      <c r="BE24" s="154">
        <v>0</v>
      </c>
      <c r="BF24" s="154">
        <v>0</v>
      </c>
      <c r="BG24" s="154">
        <v>0</v>
      </c>
      <c r="BH24" s="154">
        <v>0</v>
      </c>
      <c r="BI24" s="154">
        <v>0</v>
      </c>
      <c r="BJ24" s="154">
        <v>0</v>
      </c>
      <c r="BK24" s="154">
        <v>0</v>
      </c>
      <c r="BL24" s="154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0</v>
      </c>
      <c r="BR24" s="154">
        <v>0</v>
      </c>
      <c r="BS24" s="154">
        <v>0</v>
      </c>
      <c r="BT24" s="154">
        <v>0</v>
      </c>
      <c r="BU24" s="154">
        <v>0</v>
      </c>
      <c r="BV24" s="154">
        <v>0</v>
      </c>
      <c r="BW24" s="154">
        <v>0</v>
      </c>
      <c r="BX24" s="154">
        <v>0</v>
      </c>
      <c r="BY24" s="154">
        <v>0</v>
      </c>
      <c r="BZ24" s="154">
        <v>0</v>
      </c>
      <c r="CA24" s="154">
        <v>0</v>
      </c>
      <c r="CB24" s="154">
        <v>0</v>
      </c>
      <c r="CC24" s="154">
        <v>0</v>
      </c>
      <c r="CD24" s="154">
        <v>0</v>
      </c>
      <c r="CE24" s="154">
        <v>0</v>
      </c>
      <c r="CF24" s="154">
        <v>0</v>
      </c>
      <c r="CG24" s="154">
        <v>0</v>
      </c>
      <c r="CH24" s="154">
        <v>0</v>
      </c>
      <c r="CI24" s="154">
        <v>0</v>
      </c>
      <c r="CJ24" s="154">
        <v>0</v>
      </c>
      <c r="CK24" s="154">
        <v>0</v>
      </c>
      <c r="CL24" s="154">
        <v>0</v>
      </c>
      <c r="CM24" s="154">
        <v>0</v>
      </c>
      <c r="CN24" s="154">
        <v>0</v>
      </c>
      <c r="CO24" s="154">
        <v>0</v>
      </c>
      <c r="CP24" s="154">
        <v>0</v>
      </c>
      <c r="CQ24" s="154">
        <v>0</v>
      </c>
      <c r="CR24" s="154">
        <v>0</v>
      </c>
      <c r="CS24" s="154">
        <v>0</v>
      </c>
      <c r="CT24" s="154">
        <v>0</v>
      </c>
      <c r="CU24" s="154">
        <v>0</v>
      </c>
    </row>
    <row r="25" spans="1:99" s="35" customFormat="1" x14ac:dyDescent="0.25">
      <c r="A25" s="50"/>
      <c r="B25" s="50"/>
      <c r="C25" s="50"/>
      <c r="D25" s="50"/>
      <c r="E25" s="186"/>
      <c r="F25" s="50" t="s">
        <v>34</v>
      </c>
      <c r="G25" s="50"/>
      <c r="H25" s="50"/>
      <c r="I25" s="50"/>
      <c r="J25" s="50"/>
      <c r="K25" s="50"/>
      <c r="L25" s="50"/>
      <c r="M25" s="50" t="s">
        <v>186</v>
      </c>
      <c r="N25" s="46" t="s">
        <v>3</v>
      </c>
      <c r="O25" s="51" t="s">
        <v>20</v>
      </c>
      <c r="P25" s="48" t="s">
        <v>41</v>
      </c>
      <c r="Q25" s="50"/>
      <c r="R25" s="50"/>
      <c r="S25" s="50"/>
      <c r="T25" s="117"/>
      <c r="U25" s="118">
        <v>0</v>
      </c>
      <c r="V25" s="119"/>
      <c r="W25" s="155"/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156">
        <v>0</v>
      </c>
      <c r="AU25" s="156">
        <v>0</v>
      </c>
      <c r="AV25" s="156">
        <v>0</v>
      </c>
      <c r="AW25" s="156">
        <v>0</v>
      </c>
      <c r="AX25" s="156">
        <v>0</v>
      </c>
      <c r="AY25" s="156">
        <v>0</v>
      </c>
      <c r="AZ25" s="156">
        <v>0</v>
      </c>
      <c r="BA25" s="156">
        <v>0</v>
      </c>
      <c r="BB25" s="156">
        <v>0</v>
      </c>
      <c r="BC25" s="156">
        <v>0</v>
      </c>
      <c r="BD25" s="156">
        <v>0</v>
      </c>
      <c r="BE25" s="156">
        <v>0</v>
      </c>
      <c r="BF25" s="156">
        <v>0</v>
      </c>
      <c r="BG25" s="156">
        <v>0</v>
      </c>
      <c r="BH25" s="156">
        <v>0</v>
      </c>
      <c r="BI25" s="156">
        <v>0</v>
      </c>
      <c r="BJ25" s="156">
        <v>0</v>
      </c>
      <c r="BK25" s="156">
        <v>0</v>
      </c>
      <c r="BL25" s="156">
        <v>0</v>
      </c>
      <c r="BM25" s="156">
        <v>0</v>
      </c>
      <c r="BN25" s="156">
        <v>0</v>
      </c>
      <c r="BO25" s="156">
        <v>0</v>
      </c>
      <c r="BP25" s="156">
        <v>0</v>
      </c>
      <c r="BQ25" s="156">
        <v>0</v>
      </c>
      <c r="BR25" s="156">
        <v>0</v>
      </c>
      <c r="BS25" s="156">
        <v>0</v>
      </c>
      <c r="BT25" s="156">
        <v>0</v>
      </c>
      <c r="BU25" s="156">
        <v>0</v>
      </c>
      <c r="BV25" s="156">
        <v>0</v>
      </c>
      <c r="BW25" s="156">
        <v>0</v>
      </c>
      <c r="BX25" s="156">
        <v>0</v>
      </c>
      <c r="BY25" s="156">
        <v>0</v>
      </c>
      <c r="BZ25" s="156">
        <v>0</v>
      </c>
      <c r="CA25" s="156">
        <v>0</v>
      </c>
      <c r="CB25" s="156">
        <v>0</v>
      </c>
      <c r="CC25" s="156">
        <v>0</v>
      </c>
      <c r="CD25" s="156">
        <v>0</v>
      </c>
      <c r="CE25" s="156">
        <v>0</v>
      </c>
      <c r="CF25" s="156">
        <v>0</v>
      </c>
      <c r="CG25" s="156">
        <v>0</v>
      </c>
      <c r="CH25" s="156">
        <v>0</v>
      </c>
      <c r="CI25" s="156">
        <v>0</v>
      </c>
      <c r="CJ25" s="156">
        <v>0</v>
      </c>
      <c r="CK25" s="156">
        <v>0</v>
      </c>
      <c r="CL25" s="156">
        <v>0</v>
      </c>
      <c r="CM25" s="156"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v>0</v>
      </c>
      <c r="CS25" s="156">
        <v>0</v>
      </c>
      <c r="CT25" s="156">
        <v>0</v>
      </c>
      <c r="CU25" s="156">
        <v>0</v>
      </c>
    </row>
    <row r="26" spans="1:99" s="34" customFormat="1" x14ac:dyDescent="0.25">
      <c r="A26" s="45"/>
      <c r="B26" s="45"/>
      <c r="C26" s="45"/>
      <c r="D26" s="45"/>
      <c r="E26" s="186"/>
      <c r="F26" s="57" t="s">
        <v>37</v>
      </c>
      <c r="G26" s="57"/>
      <c r="H26" s="57"/>
      <c r="I26" s="57"/>
      <c r="J26" s="57"/>
      <c r="K26" s="57"/>
      <c r="L26" s="57"/>
      <c r="M26" s="57" t="s">
        <v>186</v>
      </c>
      <c r="N26" s="58"/>
      <c r="O26" s="59" t="s">
        <v>20</v>
      </c>
      <c r="P26" s="60"/>
      <c r="Q26" s="57"/>
      <c r="R26" s="57"/>
      <c r="S26" s="57"/>
      <c r="T26" s="120"/>
      <c r="U26" s="121">
        <v>0</v>
      </c>
      <c r="V26" s="122"/>
      <c r="W26" s="157"/>
      <c r="X26" s="154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49">
        <v>0</v>
      </c>
      <c r="CU26" s="49">
        <v>0</v>
      </c>
    </row>
    <row r="27" spans="1:99" s="38" customFormat="1" ht="10.8" thickBot="1" x14ac:dyDescent="0.25">
      <c r="A27" s="53"/>
      <c r="B27" s="53"/>
      <c r="C27" s="53"/>
      <c r="D27" s="53"/>
      <c r="E27" s="187"/>
      <c r="F27" s="53" t="s">
        <v>36</v>
      </c>
      <c r="G27" s="53"/>
      <c r="H27" s="53"/>
      <c r="I27" s="53"/>
      <c r="J27" s="53"/>
      <c r="K27" s="53"/>
      <c r="L27" s="53"/>
      <c r="M27" s="53" t="s">
        <v>186</v>
      </c>
      <c r="N27" s="54"/>
      <c r="O27" s="55" t="s">
        <v>20</v>
      </c>
      <c r="P27" s="54"/>
      <c r="Q27" s="53"/>
      <c r="R27" s="53"/>
      <c r="S27" s="53"/>
      <c r="T27" s="123"/>
      <c r="U27" s="124">
        <v>0</v>
      </c>
      <c r="V27" s="125"/>
      <c r="W27" s="158"/>
      <c r="X27" s="159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</row>
    <row r="28" spans="1:99" ht="7.05" customHeight="1" thickBot="1" x14ac:dyDescent="0.3">
      <c r="A28" s="70"/>
      <c r="B28" s="70"/>
      <c r="C28" s="70"/>
      <c r="D28" s="70"/>
      <c r="E28" s="188"/>
      <c r="F28" s="70"/>
      <c r="G28" s="70"/>
      <c r="H28" s="70"/>
      <c r="I28" s="70"/>
      <c r="J28" s="70"/>
      <c r="K28" s="70"/>
      <c r="L28" s="70"/>
      <c r="M28" s="70"/>
      <c r="N28" s="71"/>
      <c r="O28" s="72"/>
      <c r="P28" s="73"/>
      <c r="Q28" s="70"/>
      <c r="R28" s="70"/>
      <c r="S28" s="70"/>
      <c r="T28" s="126"/>
      <c r="U28" s="127"/>
      <c r="V28" s="128"/>
      <c r="W28" s="160"/>
      <c r="X28" s="161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</row>
    <row r="29" spans="1:99" s="273" customFormat="1" ht="10.8" thickBot="1" x14ac:dyDescent="0.25">
      <c r="A29" s="361"/>
      <c r="B29" s="361"/>
      <c r="C29" s="361"/>
      <c r="D29" s="361"/>
      <c r="E29" s="362"/>
      <c r="F29" s="266" t="s">
        <v>36</v>
      </c>
      <c r="G29" s="266"/>
      <c r="H29" s="266"/>
      <c r="I29" s="266"/>
      <c r="J29" s="266"/>
      <c r="K29" s="266"/>
      <c r="L29" s="266"/>
      <c r="M29" s="266" t="s">
        <v>4</v>
      </c>
      <c r="N29" s="54"/>
      <c r="O29" s="266" t="s">
        <v>20</v>
      </c>
      <c r="P29" s="54"/>
      <c r="Q29" s="266"/>
      <c r="R29" s="266"/>
      <c r="S29" s="266"/>
      <c r="T29" s="267"/>
      <c r="U29" s="268">
        <v>0</v>
      </c>
      <c r="V29" s="269"/>
      <c r="W29" s="270"/>
      <c r="X29" s="271">
        <v>0</v>
      </c>
      <c r="Y29" s="272">
        <v>0</v>
      </c>
      <c r="Z29" s="272">
        <v>0</v>
      </c>
      <c r="AA29" s="272">
        <v>0</v>
      </c>
      <c r="AB29" s="272">
        <v>0</v>
      </c>
      <c r="AC29" s="272">
        <v>0</v>
      </c>
      <c r="AD29" s="272">
        <v>0</v>
      </c>
      <c r="AE29" s="272">
        <v>0</v>
      </c>
      <c r="AF29" s="272">
        <v>0</v>
      </c>
      <c r="AG29" s="272">
        <v>0</v>
      </c>
      <c r="AH29" s="272">
        <v>0</v>
      </c>
      <c r="AI29" s="272">
        <v>0</v>
      </c>
      <c r="AJ29" s="272">
        <v>0</v>
      </c>
      <c r="AK29" s="272"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  <c r="AT29" s="272">
        <v>0</v>
      </c>
      <c r="AU29" s="272">
        <v>0</v>
      </c>
      <c r="AV29" s="272">
        <v>0</v>
      </c>
      <c r="AW29" s="272">
        <v>0</v>
      </c>
      <c r="AX29" s="272">
        <v>0</v>
      </c>
      <c r="AY29" s="272">
        <v>0</v>
      </c>
      <c r="AZ29" s="272">
        <v>0</v>
      </c>
      <c r="BA29" s="272">
        <v>0</v>
      </c>
      <c r="BB29" s="272">
        <v>0</v>
      </c>
      <c r="BC29" s="272">
        <v>0</v>
      </c>
      <c r="BD29" s="272">
        <v>0</v>
      </c>
      <c r="BE29" s="272">
        <v>0</v>
      </c>
      <c r="BF29" s="272">
        <v>0</v>
      </c>
      <c r="BG29" s="272">
        <v>0</v>
      </c>
      <c r="BH29" s="272">
        <v>0</v>
      </c>
      <c r="BI29" s="272">
        <v>0</v>
      </c>
      <c r="BJ29" s="272">
        <v>0</v>
      </c>
      <c r="BK29" s="272">
        <v>0</v>
      </c>
      <c r="BL29" s="272">
        <v>0</v>
      </c>
      <c r="BM29" s="272">
        <v>0</v>
      </c>
      <c r="BN29" s="272">
        <v>0</v>
      </c>
      <c r="BO29" s="272">
        <v>0</v>
      </c>
      <c r="BP29" s="272">
        <v>0</v>
      </c>
      <c r="BQ29" s="272">
        <v>0</v>
      </c>
      <c r="BR29" s="272">
        <v>0</v>
      </c>
      <c r="BS29" s="272">
        <v>0</v>
      </c>
      <c r="BT29" s="272">
        <v>0</v>
      </c>
      <c r="BU29" s="272">
        <v>0</v>
      </c>
      <c r="BV29" s="272">
        <v>0</v>
      </c>
      <c r="BW29" s="272">
        <v>0</v>
      </c>
      <c r="BX29" s="272">
        <v>0</v>
      </c>
      <c r="BY29" s="272">
        <v>0</v>
      </c>
      <c r="BZ29" s="272">
        <v>0</v>
      </c>
      <c r="CA29" s="272">
        <v>0</v>
      </c>
      <c r="CB29" s="272">
        <v>0</v>
      </c>
      <c r="CC29" s="272">
        <v>0</v>
      </c>
      <c r="CD29" s="272">
        <v>0</v>
      </c>
      <c r="CE29" s="272">
        <v>0</v>
      </c>
      <c r="CF29" s="272">
        <v>0</v>
      </c>
      <c r="CG29" s="272">
        <v>0</v>
      </c>
      <c r="CH29" s="272">
        <v>0</v>
      </c>
      <c r="CI29" s="272">
        <v>0</v>
      </c>
      <c r="CJ29" s="272">
        <v>0</v>
      </c>
      <c r="CK29" s="272">
        <v>0</v>
      </c>
      <c r="CL29" s="272">
        <v>0</v>
      </c>
      <c r="CM29" s="272">
        <v>0</v>
      </c>
      <c r="CN29" s="272">
        <v>0</v>
      </c>
      <c r="CO29" s="272">
        <v>0</v>
      </c>
      <c r="CP29" s="272">
        <v>0</v>
      </c>
      <c r="CQ29" s="272">
        <v>0</v>
      </c>
      <c r="CR29" s="272">
        <v>0</v>
      </c>
      <c r="CS29" s="272">
        <v>0</v>
      </c>
      <c r="CT29" s="272">
        <v>0</v>
      </c>
      <c r="CU29" s="272">
        <v>0</v>
      </c>
    </row>
    <row r="30" spans="1:99" ht="7.05" customHeight="1" thickBot="1" x14ac:dyDescent="0.3">
      <c r="A30" s="70"/>
      <c r="B30" s="70"/>
      <c r="C30" s="70"/>
      <c r="D30" s="70"/>
      <c r="E30" s="188"/>
      <c r="F30" s="70"/>
      <c r="G30" s="70"/>
      <c r="H30" s="70"/>
      <c r="I30" s="70"/>
      <c r="J30" s="70"/>
      <c r="K30" s="70"/>
      <c r="L30" s="70"/>
      <c r="M30" s="70"/>
      <c r="N30" s="71"/>
      <c r="O30" s="72"/>
      <c r="P30" s="73"/>
      <c r="Q30" s="70"/>
      <c r="R30" s="70"/>
      <c r="S30" s="70"/>
      <c r="T30" s="126"/>
      <c r="U30" s="127"/>
      <c r="V30" s="128"/>
      <c r="W30" s="160"/>
      <c r="X30" s="161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</row>
    <row r="31" spans="1:99" s="38" customFormat="1" ht="10.199999999999999" x14ac:dyDescent="0.2">
      <c r="A31" s="61"/>
      <c r="B31" s="61"/>
      <c r="C31" s="61"/>
      <c r="D31" s="61"/>
      <c r="E31" s="189"/>
      <c r="F31" s="61" t="s">
        <v>35</v>
      </c>
      <c r="G31" s="61"/>
      <c r="H31" s="61"/>
      <c r="I31" s="61"/>
      <c r="J31" s="61"/>
      <c r="K31" s="61"/>
      <c r="L31" s="61"/>
      <c r="M31" s="61"/>
      <c r="N31" s="62"/>
      <c r="O31" s="63" t="s">
        <v>21</v>
      </c>
      <c r="P31" s="62"/>
      <c r="Q31" s="61"/>
      <c r="R31" s="61"/>
      <c r="S31" s="61"/>
      <c r="T31" s="129"/>
      <c r="U31" s="130">
        <v>0</v>
      </c>
      <c r="V31" s="131"/>
      <c r="W31" s="162"/>
      <c r="X31" s="163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  <c r="BQ31" s="64">
        <v>0</v>
      </c>
      <c r="BR31" s="64">
        <v>0</v>
      </c>
      <c r="BS31" s="64">
        <v>0</v>
      </c>
      <c r="BT31" s="64">
        <v>0</v>
      </c>
      <c r="BU31" s="64">
        <v>0</v>
      </c>
      <c r="BV31" s="64">
        <v>0</v>
      </c>
      <c r="BW31" s="64">
        <v>0</v>
      </c>
      <c r="BX31" s="64">
        <v>0</v>
      </c>
      <c r="BY31" s="64">
        <v>0</v>
      </c>
      <c r="BZ31" s="64">
        <v>0</v>
      </c>
      <c r="CA31" s="64">
        <v>0</v>
      </c>
      <c r="CB31" s="64">
        <v>0</v>
      </c>
      <c r="CC31" s="64">
        <v>0</v>
      </c>
      <c r="CD31" s="64">
        <v>0</v>
      </c>
      <c r="CE31" s="64">
        <v>0</v>
      </c>
      <c r="CF31" s="64">
        <v>0</v>
      </c>
      <c r="CG31" s="64">
        <v>0</v>
      </c>
      <c r="CH31" s="64">
        <v>0</v>
      </c>
      <c r="CI31" s="64">
        <v>0</v>
      </c>
      <c r="CJ31" s="64">
        <v>0</v>
      </c>
      <c r="CK31" s="64">
        <v>0</v>
      </c>
      <c r="CL31" s="64">
        <v>0</v>
      </c>
      <c r="CM31" s="64">
        <v>0</v>
      </c>
      <c r="CN31" s="64">
        <v>0</v>
      </c>
      <c r="CO31" s="64">
        <v>0</v>
      </c>
      <c r="CP31" s="64">
        <v>0</v>
      </c>
      <c r="CQ31" s="64">
        <v>0</v>
      </c>
      <c r="CR31" s="64">
        <v>0</v>
      </c>
      <c r="CS31" s="64">
        <v>0</v>
      </c>
      <c r="CT31" s="64">
        <v>0</v>
      </c>
      <c r="CU31" s="64">
        <v>0</v>
      </c>
    </row>
    <row r="32" spans="1:99" s="34" customFormat="1" x14ac:dyDescent="0.25">
      <c r="A32" s="45"/>
      <c r="B32" s="45"/>
      <c r="C32" s="45"/>
      <c r="D32" s="45"/>
      <c r="E32" s="186"/>
      <c r="F32" s="45" t="s">
        <v>33</v>
      </c>
      <c r="G32" s="45"/>
      <c r="H32" s="45"/>
      <c r="I32" s="45"/>
      <c r="J32" s="45"/>
      <c r="K32" s="45"/>
      <c r="L32" s="45"/>
      <c r="M32" s="45"/>
      <c r="N32" s="46" t="s">
        <v>3</v>
      </c>
      <c r="O32" s="47" t="s">
        <v>21</v>
      </c>
      <c r="P32" s="48" t="s">
        <v>41</v>
      </c>
      <c r="Q32" s="45"/>
      <c r="R32" s="45"/>
      <c r="S32" s="45"/>
      <c r="T32" s="114"/>
      <c r="U32" s="115">
        <v>0</v>
      </c>
      <c r="V32" s="116"/>
      <c r="W32" s="153"/>
      <c r="X32" s="154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</row>
    <row r="33" spans="1:99" s="35" customFormat="1" x14ac:dyDescent="0.25">
      <c r="A33" s="50"/>
      <c r="B33" s="50"/>
      <c r="C33" s="50"/>
      <c r="D33" s="50"/>
      <c r="E33" s="186"/>
      <c r="F33" s="50" t="s">
        <v>34</v>
      </c>
      <c r="G33" s="50"/>
      <c r="H33" s="50"/>
      <c r="I33" s="50"/>
      <c r="J33" s="50"/>
      <c r="K33" s="50"/>
      <c r="L33" s="50"/>
      <c r="M33" s="50"/>
      <c r="N33" s="46" t="s">
        <v>3</v>
      </c>
      <c r="O33" s="51" t="s">
        <v>21</v>
      </c>
      <c r="P33" s="48" t="s">
        <v>41</v>
      </c>
      <c r="Q33" s="50"/>
      <c r="R33" s="50"/>
      <c r="S33" s="50"/>
      <c r="T33" s="117"/>
      <c r="U33" s="118">
        <v>0</v>
      </c>
      <c r="V33" s="119"/>
      <c r="W33" s="155"/>
      <c r="X33" s="156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0</v>
      </c>
      <c r="BQ33" s="52">
        <v>0</v>
      </c>
      <c r="BR33" s="52">
        <v>0</v>
      </c>
      <c r="BS33" s="52">
        <v>0</v>
      </c>
      <c r="BT33" s="52">
        <v>0</v>
      </c>
      <c r="BU33" s="52">
        <v>0</v>
      </c>
      <c r="BV33" s="52">
        <v>0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0</v>
      </c>
      <c r="CC33" s="52">
        <v>0</v>
      </c>
      <c r="CD33" s="52">
        <v>0</v>
      </c>
      <c r="CE33" s="52">
        <v>0</v>
      </c>
      <c r="CF33" s="52">
        <v>0</v>
      </c>
      <c r="CG33" s="52">
        <v>0</v>
      </c>
      <c r="CH33" s="52">
        <v>0</v>
      </c>
      <c r="CI33" s="52">
        <v>0</v>
      </c>
      <c r="CJ33" s="52">
        <v>0</v>
      </c>
      <c r="CK33" s="52">
        <v>0</v>
      </c>
      <c r="CL33" s="52">
        <v>0</v>
      </c>
      <c r="CM33" s="52">
        <v>0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0</v>
      </c>
    </row>
    <row r="34" spans="1:99" s="34" customFormat="1" x14ac:dyDescent="0.25">
      <c r="A34" s="45"/>
      <c r="B34" s="45"/>
      <c r="C34" s="45"/>
      <c r="D34" s="45"/>
      <c r="E34" s="186"/>
      <c r="F34" s="57" t="s">
        <v>37</v>
      </c>
      <c r="G34" s="57"/>
      <c r="H34" s="57"/>
      <c r="I34" s="57"/>
      <c r="J34" s="57"/>
      <c r="K34" s="57"/>
      <c r="L34" s="57"/>
      <c r="M34" s="57"/>
      <c r="N34" s="58"/>
      <c r="O34" s="59" t="s">
        <v>21</v>
      </c>
      <c r="P34" s="60"/>
      <c r="Q34" s="57"/>
      <c r="R34" s="57"/>
      <c r="S34" s="57"/>
      <c r="T34" s="120"/>
      <c r="U34" s="121">
        <v>0</v>
      </c>
      <c r="V34" s="122"/>
      <c r="W34" s="157"/>
      <c r="X34" s="154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49">
        <v>0</v>
      </c>
      <c r="CH34" s="49">
        <v>0</v>
      </c>
      <c r="CI34" s="49">
        <v>0</v>
      </c>
      <c r="CJ34" s="49">
        <v>0</v>
      </c>
      <c r="CK34" s="49">
        <v>0</v>
      </c>
      <c r="CL34" s="49">
        <v>0</v>
      </c>
      <c r="CM34" s="49">
        <v>0</v>
      </c>
      <c r="CN34" s="49">
        <v>0</v>
      </c>
      <c r="CO34" s="49">
        <v>0</v>
      </c>
      <c r="CP34" s="49">
        <v>0</v>
      </c>
      <c r="CQ34" s="49">
        <v>0</v>
      </c>
      <c r="CR34" s="49">
        <v>0</v>
      </c>
      <c r="CS34" s="49">
        <v>0</v>
      </c>
      <c r="CT34" s="49">
        <v>0</v>
      </c>
      <c r="CU34" s="49">
        <v>0</v>
      </c>
    </row>
    <row r="35" spans="1:99" s="38" customFormat="1" ht="10.8" thickBot="1" x14ac:dyDescent="0.25">
      <c r="A35" s="53"/>
      <c r="B35" s="53"/>
      <c r="C35" s="53"/>
      <c r="D35" s="53"/>
      <c r="E35" s="187"/>
      <c r="F35" s="53" t="s">
        <v>36</v>
      </c>
      <c r="G35" s="53"/>
      <c r="H35" s="53"/>
      <c r="I35" s="53"/>
      <c r="J35" s="53"/>
      <c r="K35" s="53"/>
      <c r="L35" s="53"/>
      <c r="M35" s="53"/>
      <c r="N35" s="54"/>
      <c r="O35" s="55" t="s">
        <v>21</v>
      </c>
      <c r="P35" s="54"/>
      <c r="Q35" s="53"/>
      <c r="R35" s="53"/>
      <c r="S35" s="53"/>
      <c r="T35" s="123"/>
      <c r="U35" s="124">
        <v>0</v>
      </c>
      <c r="V35" s="125"/>
      <c r="W35" s="158"/>
      <c r="X35" s="159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</row>
    <row r="36" spans="1:99" ht="7.05" customHeight="1" thickBot="1" x14ac:dyDescent="0.3">
      <c r="A36" s="70"/>
      <c r="B36" s="70"/>
      <c r="C36" s="70"/>
      <c r="D36" s="70"/>
      <c r="E36" s="188"/>
      <c r="F36" s="70"/>
      <c r="G36" s="70"/>
      <c r="H36" s="70"/>
      <c r="I36" s="70"/>
      <c r="J36" s="70"/>
      <c r="K36" s="70"/>
      <c r="L36" s="70"/>
      <c r="M36" s="70"/>
      <c r="N36" s="71"/>
      <c r="O36" s="72"/>
      <c r="P36" s="73"/>
      <c r="Q36" s="70"/>
      <c r="R36" s="70"/>
      <c r="S36" s="70"/>
      <c r="T36" s="126"/>
      <c r="U36" s="127"/>
      <c r="V36" s="128"/>
      <c r="W36" s="160"/>
      <c r="X36" s="161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</row>
    <row r="37" spans="1:99" s="38" customFormat="1" ht="10.199999999999999" x14ac:dyDescent="0.2">
      <c r="A37" s="61"/>
      <c r="B37" s="61"/>
      <c r="C37" s="61"/>
      <c r="D37" s="61"/>
      <c r="E37" s="189"/>
      <c r="F37" s="61" t="s">
        <v>35</v>
      </c>
      <c r="G37" s="61"/>
      <c r="H37" s="61"/>
      <c r="I37" s="61"/>
      <c r="J37" s="61"/>
      <c r="K37" s="61"/>
      <c r="L37" s="61"/>
      <c r="M37" s="61"/>
      <c r="N37" s="62"/>
      <c r="O37" s="63" t="s">
        <v>22</v>
      </c>
      <c r="P37" s="62"/>
      <c r="Q37" s="61"/>
      <c r="R37" s="61"/>
      <c r="S37" s="61"/>
      <c r="T37" s="129"/>
      <c r="U37" s="130">
        <v>0</v>
      </c>
      <c r="V37" s="131"/>
      <c r="W37" s="162"/>
      <c r="X37" s="163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  <c r="BQ37" s="64">
        <v>0</v>
      </c>
      <c r="BR37" s="64">
        <v>0</v>
      </c>
      <c r="BS37" s="64">
        <v>0</v>
      </c>
      <c r="BT37" s="64">
        <v>0</v>
      </c>
      <c r="BU37" s="64">
        <v>0</v>
      </c>
      <c r="BV37" s="64">
        <v>0</v>
      </c>
      <c r="BW37" s="64">
        <v>0</v>
      </c>
      <c r="BX37" s="64">
        <v>0</v>
      </c>
      <c r="BY37" s="64">
        <v>0</v>
      </c>
      <c r="BZ37" s="64">
        <v>0</v>
      </c>
      <c r="CA37" s="64">
        <v>0</v>
      </c>
      <c r="CB37" s="64">
        <v>0</v>
      </c>
      <c r="CC37" s="64">
        <v>0</v>
      </c>
      <c r="CD37" s="64">
        <v>0</v>
      </c>
      <c r="CE37" s="64">
        <v>0</v>
      </c>
      <c r="CF37" s="64">
        <v>0</v>
      </c>
      <c r="CG37" s="64">
        <v>0</v>
      </c>
      <c r="CH37" s="64">
        <v>0</v>
      </c>
      <c r="CI37" s="64">
        <v>0</v>
      </c>
      <c r="CJ37" s="64">
        <v>0</v>
      </c>
      <c r="CK37" s="64">
        <v>0</v>
      </c>
      <c r="CL37" s="64">
        <v>0</v>
      </c>
      <c r="CM37" s="64">
        <v>0</v>
      </c>
      <c r="CN37" s="64">
        <v>0</v>
      </c>
      <c r="CO37" s="64">
        <v>0</v>
      </c>
      <c r="CP37" s="64">
        <v>0</v>
      </c>
      <c r="CQ37" s="64">
        <v>0</v>
      </c>
      <c r="CR37" s="64">
        <v>0</v>
      </c>
      <c r="CS37" s="64">
        <v>0</v>
      </c>
      <c r="CT37" s="64">
        <v>0</v>
      </c>
      <c r="CU37" s="64">
        <v>0</v>
      </c>
    </row>
    <row r="38" spans="1:99" s="34" customFormat="1" x14ac:dyDescent="0.25">
      <c r="A38" s="45"/>
      <c r="B38" s="45"/>
      <c r="C38" s="45"/>
      <c r="D38" s="45"/>
      <c r="E38" s="186"/>
      <c r="F38" s="45" t="s">
        <v>33</v>
      </c>
      <c r="G38" s="45"/>
      <c r="H38" s="45"/>
      <c r="I38" s="45"/>
      <c r="J38" s="45"/>
      <c r="K38" s="45"/>
      <c r="L38" s="45"/>
      <c r="M38" s="45"/>
      <c r="N38" s="46" t="s">
        <v>3</v>
      </c>
      <c r="O38" s="47" t="s">
        <v>22</v>
      </c>
      <c r="P38" s="48" t="s">
        <v>41</v>
      </c>
      <c r="Q38" s="45"/>
      <c r="R38" s="45"/>
      <c r="S38" s="45"/>
      <c r="T38" s="114"/>
      <c r="U38" s="115">
        <v>0</v>
      </c>
      <c r="V38" s="116"/>
      <c r="W38" s="153"/>
      <c r="X38" s="154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49">
        <v>0</v>
      </c>
      <c r="CH38" s="49">
        <v>0</v>
      </c>
      <c r="CI38" s="49">
        <v>0</v>
      </c>
      <c r="CJ38" s="49">
        <v>0</v>
      </c>
      <c r="CK38" s="49">
        <v>0</v>
      </c>
      <c r="CL38" s="49">
        <v>0</v>
      </c>
      <c r="CM38" s="49">
        <v>0</v>
      </c>
      <c r="CN38" s="49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</row>
    <row r="39" spans="1:99" s="35" customFormat="1" x14ac:dyDescent="0.25">
      <c r="A39" s="50"/>
      <c r="B39" s="50"/>
      <c r="C39" s="50"/>
      <c r="D39" s="50"/>
      <c r="E39" s="186"/>
      <c r="F39" s="50" t="s">
        <v>34</v>
      </c>
      <c r="G39" s="50"/>
      <c r="H39" s="50"/>
      <c r="I39" s="50"/>
      <c r="J39" s="50"/>
      <c r="K39" s="50"/>
      <c r="L39" s="50"/>
      <c r="M39" s="50"/>
      <c r="N39" s="46" t="s">
        <v>3</v>
      </c>
      <c r="O39" s="51" t="s">
        <v>22</v>
      </c>
      <c r="P39" s="48" t="s">
        <v>41</v>
      </c>
      <c r="Q39" s="50"/>
      <c r="R39" s="50"/>
      <c r="S39" s="50"/>
      <c r="T39" s="117"/>
      <c r="U39" s="118">
        <v>0</v>
      </c>
      <c r="V39" s="119"/>
      <c r="W39" s="155"/>
      <c r="X39" s="156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52">
        <v>0</v>
      </c>
      <c r="BD39" s="52">
        <v>0</v>
      </c>
      <c r="BE39" s="52">
        <v>0</v>
      </c>
      <c r="BF39" s="52">
        <v>0</v>
      </c>
      <c r="BG39" s="52">
        <v>0</v>
      </c>
      <c r="BH39" s="52">
        <v>0</v>
      </c>
      <c r="BI39" s="52"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52">
        <v>0</v>
      </c>
      <c r="BV39" s="52">
        <v>0</v>
      </c>
      <c r="BW39" s="52">
        <v>0</v>
      </c>
      <c r="BX39" s="52">
        <v>0</v>
      </c>
      <c r="BY39" s="52">
        <v>0</v>
      </c>
      <c r="BZ39" s="52">
        <v>0</v>
      </c>
      <c r="CA39" s="52">
        <v>0</v>
      </c>
      <c r="CB39" s="52">
        <v>0</v>
      </c>
      <c r="CC39" s="52">
        <v>0</v>
      </c>
      <c r="CD39" s="52">
        <v>0</v>
      </c>
      <c r="CE39" s="52">
        <v>0</v>
      </c>
      <c r="CF39" s="52">
        <v>0</v>
      </c>
      <c r="CG39" s="52">
        <v>0</v>
      </c>
      <c r="CH39" s="52">
        <v>0</v>
      </c>
      <c r="CI39" s="52">
        <v>0</v>
      </c>
      <c r="CJ39" s="52">
        <v>0</v>
      </c>
      <c r="CK39" s="52">
        <v>0</v>
      </c>
      <c r="CL39" s="52">
        <v>0</v>
      </c>
      <c r="CM39" s="52">
        <v>0</v>
      </c>
      <c r="CN39" s="52">
        <v>0</v>
      </c>
      <c r="CO39" s="52">
        <v>0</v>
      </c>
      <c r="CP39" s="52">
        <v>0</v>
      </c>
      <c r="CQ39" s="52">
        <v>0</v>
      </c>
      <c r="CR39" s="52">
        <v>0</v>
      </c>
      <c r="CS39" s="52">
        <v>0</v>
      </c>
      <c r="CT39" s="52">
        <v>0</v>
      </c>
      <c r="CU39" s="52">
        <v>0</v>
      </c>
    </row>
    <row r="40" spans="1:99" s="34" customFormat="1" x14ac:dyDescent="0.25">
      <c r="A40" s="45"/>
      <c r="B40" s="45"/>
      <c r="C40" s="45"/>
      <c r="D40" s="45"/>
      <c r="E40" s="186"/>
      <c r="F40" s="57" t="s">
        <v>37</v>
      </c>
      <c r="G40" s="57"/>
      <c r="H40" s="57"/>
      <c r="I40" s="57"/>
      <c r="J40" s="57"/>
      <c r="K40" s="57"/>
      <c r="L40" s="57"/>
      <c r="M40" s="57"/>
      <c r="N40" s="58"/>
      <c r="O40" s="59" t="s">
        <v>22</v>
      </c>
      <c r="P40" s="60"/>
      <c r="Q40" s="57"/>
      <c r="R40" s="57"/>
      <c r="S40" s="57"/>
      <c r="T40" s="120"/>
      <c r="U40" s="121">
        <v>0</v>
      </c>
      <c r="V40" s="122"/>
      <c r="W40" s="157"/>
      <c r="X40" s="154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49">
        <v>0</v>
      </c>
      <c r="BV40" s="49">
        <v>0</v>
      </c>
      <c r="BW40" s="49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0</v>
      </c>
      <c r="CE40" s="49">
        <v>0</v>
      </c>
      <c r="CF40" s="49">
        <v>0</v>
      </c>
      <c r="CG40" s="49">
        <v>0</v>
      </c>
      <c r="CH40" s="49">
        <v>0</v>
      </c>
      <c r="CI40" s="49">
        <v>0</v>
      </c>
      <c r="CJ40" s="49">
        <v>0</v>
      </c>
      <c r="CK40" s="49">
        <v>0</v>
      </c>
      <c r="CL40" s="49">
        <v>0</v>
      </c>
      <c r="CM40" s="49">
        <v>0</v>
      </c>
      <c r="CN40" s="49">
        <v>0</v>
      </c>
      <c r="CO40" s="49">
        <v>0</v>
      </c>
      <c r="CP40" s="49">
        <v>0</v>
      </c>
      <c r="CQ40" s="49">
        <v>0</v>
      </c>
      <c r="CR40" s="49">
        <v>0</v>
      </c>
      <c r="CS40" s="49">
        <v>0</v>
      </c>
      <c r="CT40" s="49">
        <v>0</v>
      </c>
      <c r="CU40" s="49">
        <v>0</v>
      </c>
    </row>
    <row r="41" spans="1:99" s="38" customFormat="1" ht="10.8" thickBot="1" x14ac:dyDescent="0.25">
      <c r="A41" s="53"/>
      <c r="B41" s="53"/>
      <c r="C41" s="53"/>
      <c r="D41" s="53"/>
      <c r="E41" s="187"/>
      <c r="F41" s="53" t="s">
        <v>36</v>
      </c>
      <c r="G41" s="53"/>
      <c r="H41" s="53"/>
      <c r="I41" s="53"/>
      <c r="J41" s="53"/>
      <c r="K41" s="53"/>
      <c r="L41" s="53"/>
      <c r="M41" s="53"/>
      <c r="N41" s="54"/>
      <c r="O41" s="55" t="s">
        <v>22</v>
      </c>
      <c r="P41" s="54"/>
      <c r="Q41" s="53"/>
      <c r="R41" s="53"/>
      <c r="S41" s="53"/>
      <c r="T41" s="123"/>
      <c r="U41" s="124">
        <v>0</v>
      </c>
      <c r="V41" s="125"/>
      <c r="W41" s="158"/>
      <c r="X41" s="159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</row>
    <row r="42" spans="1:99" ht="7.05" customHeight="1" thickBot="1" x14ac:dyDescent="0.3">
      <c r="A42" s="70"/>
      <c r="B42" s="70"/>
      <c r="C42" s="70"/>
      <c r="D42" s="70"/>
      <c r="E42" s="188"/>
      <c r="F42" s="70"/>
      <c r="G42" s="70"/>
      <c r="H42" s="70"/>
      <c r="I42" s="70"/>
      <c r="J42" s="70"/>
      <c r="K42" s="70"/>
      <c r="L42" s="70"/>
      <c r="M42" s="70"/>
      <c r="N42" s="71"/>
      <c r="O42" s="72"/>
      <c r="P42" s="73"/>
      <c r="Q42" s="70"/>
      <c r="R42" s="70"/>
      <c r="S42" s="70"/>
      <c r="T42" s="126"/>
      <c r="U42" s="127"/>
      <c r="V42" s="128"/>
      <c r="W42" s="160"/>
      <c r="X42" s="161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</row>
    <row r="43" spans="1:99" s="34" customFormat="1" x14ac:dyDescent="0.25">
      <c r="A43" s="77"/>
      <c r="B43" s="77"/>
      <c r="C43" s="77"/>
      <c r="D43" s="77"/>
      <c r="E43" s="190"/>
      <c r="F43" s="77" t="s">
        <v>33</v>
      </c>
      <c r="G43" s="77"/>
      <c r="H43" s="77"/>
      <c r="I43" s="77"/>
      <c r="J43" s="77"/>
      <c r="K43" s="77"/>
      <c r="L43" s="77"/>
      <c r="M43" s="77"/>
      <c r="N43" s="78" t="s">
        <v>3</v>
      </c>
      <c r="O43" s="79" t="s">
        <v>20</v>
      </c>
      <c r="P43" s="80" t="s">
        <v>41</v>
      </c>
      <c r="Q43" s="77"/>
      <c r="R43" s="77"/>
      <c r="S43" s="77"/>
      <c r="T43" s="132"/>
      <c r="U43" s="133">
        <v>0</v>
      </c>
      <c r="V43" s="134"/>
      <c r="W43" s="164"/>
      <c r="X43" s="165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</row>
    <row r="44" spans="1:99" s="27" customFormat="1" ht="10.199999999999999" x14ac:dyDescent="0.2">
      <c r="A44" s="82"/>
      <c r="B44" s="82"/>
      <c r="C44" s="82"/>
      <c r="D44" s="82"/>
      <c r="E44" s="191"/>
      <c r="F44" s="100" t="s">
        <v>42</v>
      </c>
      <c r="G44" s="82"/>
      <c r="H44" s="82"/>
      <c r="I44" s="82"/>
      <c r="J44" s="82"/>
      <c r="K44" s="82"/>
      <c r="L44" s="82"/>
      <c r="M44" s="82"/>
      <c r="N44" s="83"/>
      <c r="O44" s="82" t="s">
        <v>20</v>
      </c>
      <c r="P44" s="84"/>
      <c r="Q44" s="82"/>
      <c r="R44" s="82"/>
      <c r="S44" s="82"/>
      <c r="T44" s="143" t="s">
        <v>68</v>
      </c>
      <c r="U44" s="142">
        <v>0</v>
      </c>
      <c r="V44" s="135"/>
      <c r="W44" s="166"/>
      <c r="X44" s="167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</row>
    <row r="45" spans="1:99" s="28" customFormat="1" ht="10.199999999999999" x14ac:dyDescent="0.2">
      <c r="A45" s="355"/>
      <c r="B45" s="355"/>
      <c r="C45" s="355"/>
      <c r="D45" s="355"/>
      <c r="E45" s="356"/>
      <c r="F45" s="357" t="s">
        <v>159</v>
      </c>
      <c r="G45" s="355"/>
      <c r="H45" s="355"/>
      <c r="I45" s="355"/>
      <c r="J45" s="355"/>
      <c r="K45" s="355"/>
      <c r="L45" s="355"/>
      <c r="M45" s="355"/>
      <c r="N45" s="358"/>
      <c r="O45" s="355" t="s">
        <v>20</v>
      </c>
      <c r="P45" s="359"/>
      <c r="Q45" s="355"/>
      <c r="R45" s="355"/>
      <c r="S45" s="355"/>
      <c r="T45" s="360"/>
      <c r="U45" s="352">
        <v>0</v>
      </c>
      <c r="V45" s="138"/>
      <c r="W45" s="168"/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  <c r="AX45" s="169">
        <v>0</v>
      </c>
      <c r="AY45" s="169">
        <v>0</v>
      </c>
      <c r="AZ45" s="169">
        <v>0</v>
      </c>
      <c r="BA45" s="169">
        <v>0</v>
      </c>
      <c r="BB45" s="169">
        <v>0</v>
      </c>
      <c r="BC45" s="169">
        <v>0</v>
      </c>
      <c r="BD45" s="169">
        <v>0</v>
      </c>
      <c r="BE45" s="169">
        <v>0</v>
      </c>
      <c r="BF45" s="169">
        <v>0</v>
      </c>
      <c r="BG45" s="169">
        <v>0</v>
      </c>
      <c r="BH45" s="169">
        <v>0</v>
      </c>
      <c r="BI45" s="169">
        <v>0</v>
      </c>
      <c r="BJ45" s="169">
        <v>0</v>
      </c>
      <c r="BK45" s="169">
        <v>0</v>
      </c>
      <c r="BL45" s="169">
        <v>0</v>
      </c>
      <c r="BM45" s="169">
        <v>0</v>
      </c>
      <c r="BN45" s="169">
        <v>0</v>
      </c>
      <c r="BO45" s="169">
        <v>0</v>
      </c>
      <c r="BP45" s="169">
        <v>0</v>
      </c>
      <c r="BQ45" s="169">
        <v>0</v>
      </c>
      <c r="BR45" s="169">
        <v>0</v>
      </c>
      <c r="BS45" s="169">
        <v>0</v>
      </c>
      <c r="BT45" s="169">
        <v>0</v>
      </c>
      <c r="BU45" s="169">
        <v>0</v>
      </c>
      <c r="BV45" s="169">
        <v>0</v>
      </c>
      <c r="BW45" s="169">
        <v>0</v>
      </c>
      <c r="BX45" s="169">
        <v>0</v>
      </c>
      <c r="BY45" s="169">
        <v>0</v>
      </c>
      <c r="BZ45" s="169">
        <v>0</v>
      </c>
      <c r="CA45" s="169">
        <v>0</v>
      </c>
      <c r="CB45" s="169">
        <v>0</v>
      </c>
      <c r="CC45" s="169">
        <v>0</v>
      </c>
      <c r="CD45" s="169">
        <v>0</v>
      </c>
      <c r="CE45" s="169">
        <v>0</v>
      </c>
      <c r="CF45" s="169">
        <v>0</v>
      </c>
      <c r="CG45" s="169">
        <v>0</v>
      </c>
      <c r="CH45" s="169">
        <v>0</v>
      </c>
      <c r="CI45" s="169">
        <v>0</v>
      </c>
      <c r="CJ45" s="169">
        <v>0</v>
      </c>
      <c r="CK45" s="169">
        <v>0</v>
      </c>
      <c r="CL45" s="169">
        <v>0</v>
      </c>
      <c r="CM45" s="169">
        <v>0</v>
      </c>
      <c r="CN45" s="169">
        <v>0</v>
      </c>
      <c r="CO45" s="169">
        <v>0</v>
      </c>
      <c r="CP45" s="169">
        <v>0</v>
      </c>
      <c r="CQ45" s="169">
        <v>0</v>
      </c>
      <c r="CR45" s="169">
        <v>0</v>
      </c>
      <c r="CS45" s="169">
        <v>0</v>
      </c>
      <c r="CT45" s="169">
        <v>0</v>
      </c>
      <c r="CU45" s="169">
        <v>0</v>
      </c>
    </row>
    <row r="46" spans="1:99" s="28" customFormat="1" ht="10.199999999999999" x14ac:dyDescent="0.2">
      <c r="A46" s="87"/>
      <c r="B46" s="87"/>
      <c r="C46" s="87"/>
      <c r="D46" s="87"/>
      <c r="E46" s="192"/>
      <c r="F46" s="101" t="s">
        <v>43</v>
      </c>
      <c r="G46" s="87"/>
      <c r="H46" s="87"/>
      <c r="I46" s="87"/>
      <c r="J46" s="87"/>
      <c r="K46" s="87"/>
      <c r="L46" s="87"/>
      <c r="M46" s="87"/>
      <c r="N46" s="86"/>
      <c r="O46" s="87" t="s">
        <v>20</v>
      </c>
      <c r="P46" s="88"/>
      <c r="Q46" s="87"/>
      <c r="R46" s="87"/>
      <c r="S46" s="87"/>
      <c r="T46" s="136"/>
      <c r="U46" s="137">
        <v>0</v>
      </c>
      <c r="V46" s="138"/>
      <c r="W46" s="168"/>
      <c r="X46" s="16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>
        <v>0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9">
        <v>0</v>
      </c>
      <c r="AZ46" s="99">
        <v>0</v>
      </c>
      <c r="BA46" s="99">
        <v>0</v>
      </c>
      <c r="BB46" s="99">
        <v>0</v>
      </c>
      <c r="BC46" s="99">
        <v>0</v>
      </c>
      <c r="BD46" s="99">
        <v>0</v>
      </c>
      <c r="BE46" s="99">
        <v>0</v>
      </c>
      <c r="BF46" s="99">
        <v>0</v>
      </c>
      <c r="BG46" s="99">
        <v>0</v>
      </c>
      <c r="BH46" s="99">
        <v>0</v>
      </c>
      <c r="BI46" s="99">
        <v>0</v>
      </c>
      <c r="BJ46" s="99">
        <v>0</v>
      </c>
      <c r="BK46" s="99">
        <v>0</v>
      </c>
      <c r="BL46" s="99">
        <v>0</v>
      </c>
      <c r="BM46" s="99">
        <v>0</v>
      </c>
      <c r="BN46" s="99">
        <v>0</v>
      </c>
      <c r="BO46" s="99">
        <v>0</v>
      </c>
      <c r="BP46" s="99">
        <v>0</v>
      </c>
      <c r="BQ46" s="99">
        <v>0</v>
      </c>
      <c r="BR46" s="99">
        <v>0</v>
      </c>
      <c r="BS46" s="99">
        <v>0</v>
      </c>
      <c r="BT46" s="99">
        <v>0</v>
      </c>
      <c r="BU46" s="99">
        <v>0</v>
      </c>
      <c r="BV46" s="99">
        <v>0</v>
      </c>
      <c r="BW46" s="99">
        <v>0</v>
      </c>
      <c r="BX46" s="99">
        <v>0</v>
      </c>
      <c r="BY46" s="99">
        <v>0</v>
      </c>
      <c r="BZ46" s="99">
        <v>0</v>
      </c>
      <c r="CA46" s="99">
        <v>0</v>
      </c>
      <c r="CB46" s="99">
        <v>0</v>
      </c>
      <c r="CC46" s="99">
        <v>0</v>
      </c>
      <c r="CD46" s="99">
        <v>0</v>
      </c>
      <c r="CE46" s="99">
        <v>0</v>
      </c>
      <c r="CF46" s="99">
        <v>0</v>
      </c>
      <c r="CG46" s="99">
        <v>0</v>
      </c>
      <c r="CH46" s="99">
        <v>0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>
        <v>0</v>
      </c>
      <c r="CQ46" s="99">
        <v>0</v>
      </c>
      <c r="CR46" s="99">
        <v>0</v>
      </c>
      <c r="CS46" s="99">
        <v>0</v>
      </c>
      <c r="CT46" s="99">
        <v>0</v>
      </c>
      <c r="CU46" s="99">
        <v>0</v>
      </c>
    </row>
    <row r="47" spans="1:99" s="28" customFormat="1" ht="10.199999999999999" x14ac:dyDescent="0.2">
      <c r="A47" s="87"/>
      <c r="B47" s="87"/>
      <c r="C47" s="87"/>
      <c r="D47" s="87"/>
      <c r="E47" s="198"/>
      <c r="F47" s="101" t="s">
        <v>44</v>
      </c>
      <c r="G47" s="87"/>
      <c r="H47" s="87"/>
      <c r="I47" s="87"/>
      <c r="J47" s="87"/>
      <c r="K47" s="87"/>
      <c r="L47" s="87"/>
      <c r="M47" s="87"/>
      <c r="N47" s="86"/>
      <c r="O47" s="87" t="s">
        <v>20</v>
      </c>
      <c r="P47" s="88"/>
      <c r="Q47" s="87"/>
      <c r="R47" s="87"/>
      <c r="S47" s="87"/>
      <c r="T47" s="136"/>
      <c r="U47" s="137">
        <v>0</v>
      </c>
      <c r="V47" s="138"/>
      <c r="W47" s="168"/>
      <c r="X47" s="16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9">
        <v>0</v>
      </c>
      <c r="AZ47" s="99">
        <v>0</v>
      </c>
      <c r="BA47" s="99">
        <v>0</v>
      </c>
      <c r="BB47" s="99">
        <v>0</v>
      </c>
      <c r="BC47" s="99">
        <v>0</v>
      </c>
      <c r="BD47" s="99">
        <v>0</v>
      </c>
      <c r="BE47" s="99">
        <v>0</v>
      </c>
      <c r="BF47" s="99">
        <v>0</v>
      </c>
      <c r="BG47" s="99">
        <v>0</v>
      </c>
      <c r="BH47" s="99">
        <v>0</v>
      </c>
      <c r="BI47" s="99">
        <v>0</v>
      </c>
      <c r="BJ47" s="99">
        <v>0</v>
      </c>
      <c r="BK47" s="99">
        <v>0</v>
      </c>
      <c r="BL47" s="99">
        <v>0</v>
      </c>
      <c r="BM47" s="99">
        <v>0</v>
      </c>
      <c r="BN47" s="99">
        <v>0</v>
      </c>
      <c r="BO47" s="99">
        <v>0</v>
      </c>
      <c r="BP47" s="99">
        <v>0</v>
      </c>
      <c r="BQ47" s="99">
        <v>0</v>
      </c>
      <c r="BR47" s="99">
        <v>0</v>
      </c>
      <c r="BS47" s="99">
        <v>0</v>
      </c>
      <c r="BT47" s="99">
        <v>0</v>
      </c>
      <c r="BU47" s="99">
        <v>0</v>
      </c>
      <c r="BV47" s="99">
        <v>0</v>
      </c>
      <c r="BW47" s="99">
        <v>0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99">
        <v>0</v>
      </c>
      <c r="CF47" s="99">
        <v>0</v>
      </c>
      <c r="CG47" s="99">
        <v>0</v>
      </c>
      <c r="CH47" s="99">
        <v>0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>
        <v>0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</row>
    <row r="48" spans="1:99" s="28" customFormat="1" ht="10.199999999999999" x14ac:dyDescent="0.2">
      <c r="A48" s="87"/>
      <c r="B48" s="87"/>
      <c r="C48" s="87"/>
      <c r="D48" s="87"/>
      <c r="E48" s="198"/>
      <c r="F48" s="101" t="s">
        <v>46</v>
      </c>
      <c r="G48" s="87"/>
      <c r="H48" s="87"/>
      <c r="I48" s="87"/>
      <c r="J48" s="87"/>
      <c r="K48" s="87"/>
      <c r="L48" s="87"/>
      <c r="M48" s="87"/>
      <c r="N48" s="86"/>
      <c r="O48" s="87" t="s">
        <v>20</v>
      </c>
      <c r="P48" s="88"/>
      <c r="Q48" s="87"/>
      <c r="R48" s="87"/>
      <c r="S48" s="87"/>
      <c r="T48" s="136"/>
      <c r="U48" s="137">
        <v>0</v>
      </c>
      <c r="V48" s="138"/>
      <c r="W48" s="168"/>
      <c r="X48" s="16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9">
        <v>0</v>
      </c>
      <c r="AI48" s="99">
        <v>0</v>
      </c>
      <c r="AJ48" s="99">
        <v>0</v>
      </c>
      <c r="AK48" s="99">
        <v>0</v>
      </c>
      <c r="AL48" s="99">
        <v>0</v>
      </c>
      <c r="AM48" s="99">
        <v>0</v>
      </c>
      <c r="AN48" s="99">
        <v>0</v>
      </c>
      <c r="AO48" s="99">
        <v>0</v>
      </c>
      <c r="AP48" s="99">
        <v>0</v>
      </c>
      <c r="AQ48" s="99">
        <v>0</v>
      </c>
      <c r="AR48" s="99">
        <v>0</v>
      </c>
      <c r="AS48" s="99">
        <v>0</v>
      </c>
      <c r="AT48" s="99">
        <v>0</v>
      </c>
      <c r="AU48" s="99">
        <v>0</v>
      </c>
      <c r="AV48" s="99">
        <v>0</v>
      </c>
      <c r="AW48" s="99">
        <v>0</v>
      </c>
      <c r="AX48" s="99">
        <v>0</v>
      </c>
      <c r="AY48" s="99">
        <v>0</v>
      </c>
      <c r="AZ48" s="99">
        <v>0</v>
      </c>
      <c r="BA48" s="99">
        <v>0</v>
      </c>
      <c r="BB48" s="99">
        <v>0</v>
      </c>
      <c r="BC48" s="99">
        <v>0</v>
      </c>
      <c r="BD48" s="99">
        <v>0</v>
      </c>
      <c r="BE48" s="99">
        <v>0</v>
      </c>
      <c r="BF48" s="99">
        <v>0</v>
      </c>
      <c r="BG48" s="99">
        <v>0</v>
      </c>
      <c r="BH48" s="99">
        <v>0</v>
      </c>
      <c r="BI48" s="99">
        <v>0</v>
      </c>
      <c r="BJ48" s="99">
        <v>0</v>
      </c>
      <c r="BK48" s="99">
        <v>0</v>
      </c>
      <c r="BL48" s="99">
        <v>0</v>
      </c>
      <c r="BM48" s="99">
        <v>0</v>
      </c>
      <c r="BN48" s="99">
        <v>0</v>
      </c>
      <c r="BO48" s="99">
        <v>0</v>
      </c>
      <c r="BP48" s="99">
        <v>0</v>
      </c>
      <c r="BQ48" s="99">
        <v>0</v>
      </c>
      <c r="BR48" s="99">
        <v>0</v>
      </c>
      <c r="BS48" s="99">
        <v>0</v>
      </c>
      <c r="BT48" s="99">
        <v>0</v>
      </c>
      <c r="BU48" s="99">
        <v>0</v>
      </c>
      <c r="BV48" s="99">
        <v>0</v>
      </c>
      <c r="BW48" s="99">
        <v>0</v>
      </c>
      <c r="BX48" s="99">
        <v>0</v>
      </c>
      <c r="BY48" s="99">
        <v>0</v>
      </c>
      <c r="BZ48" s="99">
        <v>0</v>
      </c>
      <c r="CA48" s="99">
        <v>0</v>
      </c>
      <c r="CB48" s="99">
        <v>0</v>
      </c>
      <c r="CC48" s="99">
        <v>0</v>
      </c>
      <c r="CD48" s="99">
        <v>0</v>
      </c>
      <c r="CE48" s="99">
        <v>0</v>
      </c>
      <c r="CF48" s="99">
        <v>0</v>
      </c>
      <c r="CG48" s="99">
        <v>0</v>
      </c>
      <c r="CH48" s="99">
        <v>0</v>
      </c>
      <c r="CI48" s="99">
        <v>0</v>
      </c>
      <c r="CJ48" s="99">
        <v>0</v>
      </c>
      <c r="CK48" s="99">
        <v>0</v>
      </c>
      <c r="CL48" s="99">
        <v>0</v>
      </c>
      <c r="CM48" s="99">
        <v>0</v>
      </c>
      <c r="CN48" s="99">
        <v>0</v>
      </c>
      <c r="CO48" s="99">
        <v>0</v>
      </c>
      <c r="CP48" s="99">
        <v>0</v>
      </c>
      <c r="CQ48" s="99">
        <v>0</v>
      </c>
      <c r="CR48" s="99">
        <v>0</v>
      </c>
      <c r="CS48" s="99">
        <v>0</v>
      </c>
      <c r="CT48" s="99">
        <v>0</v>
      </c>
      <c r="CU48" s="99">
        <v>0</v>
      </c>
    </row>
    <row r="49" spans="1:99" ht="3" customHeight="1" x14ac:dyDescent="0.25">
      <c r="A49" s="89"/>
      <c r="B49" s="89"/>
      <c r="C49" s="89"/>
      <c r="D49" s="89"/>
      <c r="E49" s="191"/>
      <c r="F49" s="89"/>
      <c r="G49" s="89"/>
      <c r="H49" s="89"/>
      <c r="I49" s="89"/>
      <c r="J49" s="89"/>
      <c r="K49" s="89"/>
      <c r="L49" s="89"/>
      <c r="M49" s="89"/>
      <c r="N49" s="86"/>
      <c r="O49" s="90"/>
      <c r="P49" s="88"/>
      <c r="Q49" s="89"/>
      <c r="R49" s="89"/>
      <c r="S49" s="89"/>
      <c r="T49" s="139"/>
      <c r="U49" s="140"/>
      <c r="V49" s="141"/>
      <c r="W49" s="170"/>
      <c r="X49" s="17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</row>
    <row r="50" spans="1:99" ht="3" customHeight="1" x14ac:dyDescent="0.25">
      <c r="A50" s="89"/>
      <c r="B50" s="89"/>
      <c r="C50" s="89"/>
      <c r="D50" s="89"/>
      <c r="E50" s="191"/>
      <c r="F50" s="89"/>
      <c r="G50" s="89"/>
      <c r="H50" s="89"/>
      <c r="I50" s="89"/>
      <c r="J50" s="89"/>
      <c r="K50" s="89"/>
      <c r="L50" s="89"/>
      <c r="M50" s="89"/>
      <c r="N50" s="86"/>
      <c r="O50" s="90"/>
      <c r="P50" s="88"/>
      <c r="Q50" s="89"/>
      <c r="R50" s="89"/>
      <c r="S50" s="89"/>
      <c r="T50" s="139"/>
      <c r="U50" s="140"/>
      <c r="V50" s="141"/>
      <c r="W50" s="170"/>
      <c r="X50" s="17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</row>
    <row r="51" spans="1:99" s="28" customFormat="1" ht="10.199999999999999" x14ac:dyDescent="0.2">
      <c r="A51" s="87"/>
      <c r="B51" s="87"/>
      <c r="C51" s="87"/>
      <c r="D51" s="87"/>
      <c r="E51" s="192"/>
      <c r="F51" s="101" t="s">
        <v>51</v>
      </c>
      <c r="G51" s="87"/>
      <c r="H51" s="87"/>
      <c r="I51" s="87"/>
      <c r="J51" s="87"/>
      <c r="K51" s="87"/>
      <c r="L51" s="87"/>
      <c r="M51" s="87"/>
      <c r="N51" s="86"/>
      <c r="O51" s="87" t="s">
        <v>20</v>
      </c>
      <c r="P51" s="88"/>
      <c r="Q51" s="87"/>
      <c r="R51" s="87"/>
      <c r="S51" s="87"/>
      <c r="T51" s="136"/>
      <c r="U51" s="137">
        <v>0</v>
      </c>
      <c r="V51" s="138"/>
      <c r="W51" s="168"/>
      <c r="X51" s="16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99">
        <v>0</v>
      </c>
      <c r="AO51" s="99">
        <v>0</v>
      </c>
      <c r="AP51" s="99">
        <v>0</v>
      </c>
      <c r="AQ51" s="99">
        <v>0</v>
      </c>
      <c r="AR51" s="99">
        <v>0</v>
      </c>
      <c r="AS51" s="99">
        <v>0</v>
      </c>
      <c r="AT51" s="99">
        <v>0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  <c r="BA51" s="99">
        <v>0</v>
      </c>
      <c r="BB51" s="99">
        <v>0</v>
      </c>
      <c r="BC51" s="99">
        <v>0</v>
      </c>
      <c r="BD51" s="99">
        <v>0</v>
      </c>
      <c r="BE51" s="99">
        <v>0</v>
      </c>
      <c r="BF51" s="99">
        <v>0</v>
      </c>
      <c r="BG51" s="99">
        <v>0</v>
      </c>
      <c r="BH51" s="99">
        <v>0</v>
      </c>
      <c r="BI51" s="99">
        <v>0</v>
      </c>
      <c r="BJ51" s="99">
        <v>0</v>
      </c>
      <c r="BK51" s="99">
        <v>0</v>
      </c>
      <c r="BL51" s="99">
        <v>0</v>
      </c>
      <c r="BM51" s="99">
        <v>0</v>
      </c>
      <c r="BN51" s="99">
        <v>0</v>
      </c>
      <c r="BO51" s="99">
        <v>0</v>
      </c>
      <c r="BP51" s="99">
        <v>0</v>
      </c>
      <c r="BQ51" s="99">
        <v>0</v>
      </c>
      <c r="BR51" s="99">
        <v>0</v>
      </c>
      <c r="BS51" s="99">
        <v>0</v>
      </c>
      <c r="BT51" s="99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</row>
    <row r="52" spans="1:99" ht="3" customHeight="1" x14ac:dyDescent="0.25">
      <c r="A52" s="89"/>
      <c r="B52" s="89"/>
      <c r="C52" s="89"/>
      <c r="D52" s="89"/>
      <c r="E52" s="191"/>
      <c r="F52" s="89"/>
      <c r="G52" s="89"/>
      <c r="H52" s="89"/>
      <c r="I52" s="89"/>
      <c r="J52" s="89"/>
      <c r="K52" s="89"/>
      <c r="L52" s="89"/>
      <c r="M52" s="89"/>
      <c r="N52" s="86"/>
      <c r="O52" s="90"/>
      <c r="P52" s="88"/>
      <c r="Q52" s="89"/>
      <c r="R52" s="89"/>
      <c r="S52" s="89"/>
      <c r="T52" s="139"/>
      <c r="U52" s="140"/>
      <c r="V52" s="141"/>
      <c r="W52" s="170"/>
      <c r="X52" s="17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</row>
    <row r="53" spans="1:99" ht="3" customHeight="1" x14ac:dyDescent="0.25">
      <c r="A53" s="89"/>
      <c r="B53" s="89"/>
      <c r="C53" s="89"/>
      <c r="D53" s="89"/>
      <c r="E53" s="191"/>
      <c r="F53" s="89"/>
      <c r="G53" s="89"/>
      <c r="H53" s="89"/>
      <c r="I53" s="89"/>
      <c r="J53" s="89"/>
      <c r="K53" s="89"/>
      <c r="L53" s="89"/>
      <c r="M53" s="89"/>
      <c r="N53" s="86"/>
      <c r="O53" s="90"/>
      <c r="P53" s="88"/>
      <c r="Q53" s="89"/>
      <c r="R53" s="89"/>
      <c r="S53" s="89"/>
      <c r="T53" s="139"/>
      <c r="U53" s="140"/>
      <c r="V53" s="141"/>
      <c r="W53" s="170"/>
      <c r="X53" s="17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</row>
    <row r="54" spans="1:99" s="28" customFormat="1" ht="10.199999999999999" x14ac:dyDescent="0.2">
      <c r="A54" s="87"/>
      <c r="B54" s="87"/>
      <c r="C54" s="87"/>
      <c r="D54" s="87"/>
      <c r="E54" s="192"/>
      <c r="F54" s="101" t="s">
        <v>60</v>
      </c>
      <c r="G54" s="87"/>
      <c r="H54" s="87"/>
      <c r="I54" s="87"/>
      <c r="J54" s="87"/>
      <c r="K54" s="87"/>
      <c r="L54" s="87"/>
      <c r="M54" s="87"/>
      <c r="N54" s="86"/>
      <c r="O54" s="87" t="s">
        <v>20</v>
      </c>
      <c r="P54" s="88"/>
      <c r="Q54" s="87"/>
      <c r="R54" s="87"/>
      <c r="S54" s="87"/>
      <c r="T54" s="136"/>
      <c r="U54" s="137">
        <v>0</v>
      </c>
      <c r="V54" s="138"/>
      <c r="W54" s="168"/>
      <c r="X54" s="16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0</v>
      </c>
      <c r="AJ54" s="99">
        <v>0</v>
      </c>
      <c r="AK54" s="99">
        <v>0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>
        <v>0</v>
      </c>
      <c r="AR54" s="99">
        <v>0</v>
      </c>
      <c r="AS54" s="99">
        <v>0</v>
      </c>
      <c r="AT54" s="99">
        <v>0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0</v>
      </c>
      <c r="BB54" s="99">
        <v>0</v>
      </c>
      <c r="BC54" s="99">
        <v>0</v>
      </c>
      <c r="BD54" s="99">
        <v>0</v>
      </c>
      <c r="BE54" s="99">
        <v>0</v>
      </c>
      <c r="BF54" s="99">
        <v>0</v>
      </c>
      <c r="BG54" s="99">
        <v>0</v>
      </c>
      <c r="BH54" s="99">
        <v>0</v>
      </c>
      <c r="BI54" s="99">
        <v>0</v>
      </c>
      <c r="BJ54" s="99">
        <v>0</v>
      </c>
      <c r="BK54" s="99">
        <v>0</v>
      </c>
      <c r="BL54" s="99">
        <v>0</v>
      </c>
      <c r="BM54" s="99">
        <v>0</v>
      </c>
      <c r="BN54" s="99">
        <v>0</v>
      </c>
      <c r="BO54" s="99">
        <v>0</v>
      </c>
      <c r="BP54" s="99">
        <v>0</v>
      </c>
      <c r="BQ54" s="99">
        <v>0</v>
      </c>
      <c r="BR54" s="99">
        <v>0</v>
      </c>
      <c r="BS54" s="99">
        <v>0</v>
      </c>
      <c r="BT54" s="99">
        <v>0</v>
      </c>
      <c r="BU54" s="99">
        <v>0</v>
      </c>
      <c r="BV54" s="99">
        <v>0</v>
      </c>
      <c r="BW54" s="99">
        <v>0</v>
      </c>
      <c r="BX54" s="99">
        <v>0</v>
      </c>
      <c r="BY54" s="99">
        <v>0</v>
      </c>
      <c r="BZ54" s="99">
        <v>0</v>
      </c>
      <c r="CA54" s="99">
        <v>0</v>
      </c>
      <c r="CB54" s="99">
        <v>0</v>
      </c>
      <c r="CC54" s="99">
        <v>0</v>
      </c>
      <c r="CD54" s="99">
        <v>0</v>
      </c>
      <c r="CE54" s="99">
        <v>0</v>
      </c>
      <c r="CF54" s="99">
        <v>0</v>
      </c>
      <c r="CG54" s="99">
        <v>0</v>
      </c>
      <c r="CH54" s="99">
        <v>0</v>
      </c>
      <c r="CI54" s="99">
        <v>0</v>
      </c>
      <c r="CJ54" s="99">
        <v>0</v>
      </c>
      <c r="CK54" s="99">
        <v>0</v>
      </c>
      <c r="CL54" s="99">
        <v>0</v>
      </c>
      <c r="CM54" s="99">
        <v>0</v>
      </c>
      <c r="CN54" s="99">
        <v>0</v>
      </c>
      <c r="CO54" s="99">
        <v>0</v>
      </c>
      <c r="CP54" s="99">
        <v>0</v>
      </c>
      <c r="CQ54" s="99">
        <v>0</v>
      </c>
      <c r="CR54" s="99">
        <v>0</v>
      </c>
      <c r="CS54" s="99">
        <v>0</v>
      </c>
      <c r="CT54" s="99">
        <v>0</v>
      </c>
      <c r="CU54" s="99">
        <v>0</v>
      </c>
    </row>
    <row r="55" spans="1:99" ht="3" customHeight="1" x14ac:dyDescent="0.25">
      <c r="A55" s="89"/>
      <c r="B55" s="89"/>
      <c r="C55" s="89"/>
      <c r="D55" s="89"/>
      <c r="E55" s="191"/>
      <c r="F55" s="89"/>
      <c r="G55" s="89"/>
      <c r="H55" s="89"/>
      <c r="I55" s="89"/>
      <c r="J55" s="89"/>
      <c r="K55" s="89"/>
      <c r="L55" s="89"/>
      <c r="M55" s="89"/>
      <c r="N55" s="86"/>
      <c r="O55" s="90"/>
      <c r="P55" s="88"/>
      <c r="Q55" s="89"/>
      <c r="R55" s="89"/>
      <c r="S55" s="89"/>
      <c r="T55" s="139"/>
      <c r="U55" s="140"/>
      <c r="V55" s="141"/>
      <c r="W55" s="170"/>
      <c r="X55" s="17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</row>
    <row r="56" spans="1:99" ht="3" customHeight="1" x14ac:dyDescent="0.25">
      <c r="A56" s="89"/>
      <c r="B56" s="89"/>
      <c r="C56" s="89"/>
      <c r="D56" s="89"/>
      <c r="E56" s="191"/>
      <c r="F56" s="89"/>
      <c r="G56" s="89"/>
      <c r="H56" s="89"/>
      <c r="I56" s="89"/>
      <c r="J56" s="89"/>
      <c r="K56" s="89"/>
      <c r="L56" s="89"/>
      <c r="M56" s="89"/>
      <c r="N56" s="86"/>
      <c r="O56" s="90"/>
      <c r="P56" s="88"/>
      <c r="Q56" s="89"/>
      <c r="R56" s="89"/>
      <c r="S56" s="89"/>
      <c r="T56" s="139"/>
      <c r="U56" s="140"/>
      <c r="V56" s="141"/>
      <c r="W56" s="170"/>
      <c r="X56" s="17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</row>
    <row r="57" spans="1:99" s="28" customFormat="1" ht="10.199999999999999" x14ac:dyDescent="0.2">
      <c r="A57" s="87"/>
      <c r="B57" s="87"/>
      <c r="C57" s="87"/>
      <c r="D57" s="87"/>
      <c r="E57" s="192"/>
      <c r="F57" s="101" t="s">
        <v>62</v>
      </c>
      <c r="G57" s="87"/>
      <c r="H57" s="87"/>
      <c r="I57" s="87"/>
      <c r="J57" s="87"/>
      <c r="K57" s="87"/>
      <c r="L57" s="87"/>
      <c r="M57" s="87"/>
      <c r="N57" s="86"/>
      <c r="O57" s="87" t="s">
        <v>20</v>
      </c>
      <c r="P57" s="88"/>
      <c r="Q57" s="87"/>
      <c r="R57" s="87"/>
      <c r="S57" s="87"/>
      <c r="T57" s="136"/>
      <c r="U57" s="137">
        <v>0</v>
      </c>
      <c r="V57" s="138"/>
      <c r="W57" s="168"/>
      <c r="X57" s="16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0</v>
      </c>
      <c r="AX57" s="99">
        <v>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99">
        <v>0</v>
      </c>
      <c r="BE57" s="99">
        <v>0</v>
      </c>
      <c r="BF57" s="99">
        <v>0</v>
      </c>
      <c r="BG57" s="99">
        <v>0</v>
      </c>
      <c r="BH57" s="99">
        <v>0</v>
      </c>
      <c r="BI57" s="99">
        <v>0</v>
      </c>
      <c r="BJ57" s="99">
        <v>0</v>
      </c>
      <c r="BK57" s="99">
        <v>0</v>
      </c>
      <c r="BL57" s="99">
        <v>0</v>
      </c>
      <c r="BM57" s="99">
        <v>0</v>
      </c>
      <c r="BN57" s="99">
        <v>0</v>
      </c>
      <c r="BO57" s="99">
        <v>0</v>
      </c>
      <c r="BP57" s="99">
        <v>0</v>
      </c>
      <c r="BQ57" s="99">
        <v>0</v>
      </c>
      <c r="BR57" s="99">
        <v>0</v>
      </c>
      <c r="BS57" s="99">
        <v>0</v>
      </c>
      <c r="BT57" s="99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</row>
    <row r="58" spans="1:99" s="28" customFormat="1" ht="10.199999999999999" x14ac:dyDescent="0.2">
      <c r="A58" s="87"/>
      <c r="B58" s="87"/>
      <c r="C58" s="87"/>
      <c r="D58" s="87"/>
      <c r="E58" s="198"/>
      <c r="F58" s="101" t="s">
        <v>61</v>
      </c>
      <c r="G58" s="87"/>
      <c r="H58" s="87"/>
      <c r="I58" s="87"/>
      <c r="J58" s="87"/>
      <c r="K58" s="87"/>
      <c r="L58" s="87"/>
      <c r="M58" s="87"/>
      <c r="N58" s="86"/>
      <c r="O58" s="87" t="s">
        <v>20</v>
      </c>
      <c r="P58" s="88"/>
      <c r="Q58" s="87"/>
      <c r="R58" s="87"/>
      <c r="S58" s="87"/>
      <c r="T58" s="136"/>
      <c r="U58" s="137">
        <v>0</v>
      </c>
      <c r="V58" s="138"/>
      <c r="W58" s="168"/>
      <c r="X58" s="16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>
        <v>0</v>
      </c>
      <c r="AR58" s="99">
        <v>0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0</v>
      </c>
      <c r="AZ58" s="99">
        <v>0</v>
      </c>
      <c r="BA58" s="99">
        <v>0</v>
      </c>
      <c r="BB58" s="99">
        <v>0</v>
      </c>
      <c r="BC58" s="99">
        <v>0</v>
      </c>
      <c r="BD58" s="99">
        <v>0</v>
      </c>
      <c r="BE58" s="99">
        <v>0</v>
      </c>
      <c r="BF58" s="99">
        <v>0</v>
      </c>
      <c r="BG58" s="99">
        <v>0</v>
      </c>
      <c r="BH58" s="99">
        <v>0</v>
      </c>
      <c r="BI58" s="99">
        <v>0</v>
      </c>
      <c r="BJ58" s="99">
        <v>0</v>
      </c>
      <c r="BK58" s="99">
        <v>0</v>
      </c>
      <c r="BL58" s="99">
        <v>0</v>
      </c>
      <c r="BM58" s="99">
        <v>0</v>
      </c>
      <c r="BN58" s="99">
        <v>0</v>
      </c>
      <c r="BO58" s="99">
        <v>0</v>
      </c>
      <c r="BP58" s="99">
        <v>0</v>
      </c>
      <c r="BQ58" s="99">
        <v>0</v>
      </c>
      <c r="BR58" s="99">
        <v>0</v>
      </c>
      <c r="BS58" s="99">
        <v>0</v>
      </c>
      <c r="BT58" s="99">
        <v>0</v>
      </c>
      <c r="BU58" s="99">
        <v>0</v>
      </c>
      <c r="BV58" s="99">
        <v>0</v>
      </c>
      <c r="BW58" s="99">
        <v>0</v>
      </c>
      <c r="BX58" s="99">
        <v>0</v>
      </c>
      <c r="BY58" s="99">
        <v>0</v>
      </c>
      <c r="BZ58" s="99">
        <v>0</v>
      </c>
      <c r="CA58" s="99">
        <v>0</v>
      </c>
      <c r="CB58" s="99">
        <v>0</v>
      </c>
      <c r="CC58" s="99">
        <v>0</v>
      </c>
      <c r="CD58" s="99">
        <v>0</v>
      </c>
      <c r="CE58" s="99">
        <v>0</v>
      </c>
      <c r="CF58" s="99">
        <v>0</v>
      </c>
      <c r="CG58" s="99">
        <v>0</v>
      </c>
      <c r="CH58" s="99">
        <v>0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>
        <v>0</v>
      </c>
      <c r="CQ58" s="99">
        <v>0</v>
      </c>
      <c r="CR58" s="99">
        <v>0</v>
      </c>
      <c r="CS58" s="99">
        <v>0</v>
      </c>
      <c r="CT58" s="99">
        <v>0</v>
      </c>
      <c r="CU58" s="99">
        <v>0</v>
      </c>
    </row>
    <row r="59" spans="1:99" s="28" customFormat="1" ht="10.199999999999999" x14ac:dyDescent="0.2">
      <c r="A59" s="87"/>
      <c r="B59" s="87"/>
      <c r="C59" s="87"/>
      <c r="D59" s="87"/>
      <c r="E59" s="198"/>
      <c r="F59" s="101" t="s">
        <v>63</v>
      </c>
      <c r="G59" s="87"/>
      <c r="H59" s="87"/>
      <c r="I59" s="87"/>
      <c r="J59" s="87"/>
      <c r="K59" s="87"/>
      <c r="L59" s="87"/>
      <c r="M59" s="87"/>
      <c r="N59" s="86"/>
      <c r="O59" s="87" t="s">
        <v>20</v>
      </c>
      <c r="P59" s="88"/>
      <c r="Q59" s="87"/>
      <c r="R59" s="87"/>
      <c r="S59" s="87"/>
      <c r="T59" s="136"/>
      <c r="U59" s="137">
        <v>0</v>
      </c>
      <c r="V59" s="138"/>
      <c r="W59" s="168"/>
      <c r="X59" s="16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9">
        <v>0</v>
      </c>
      <c r="AZ59" s="99">
        <v>0</v>
      </c>
      <c r="BA59" s="99">
        <v>0</v>
      </c>
      <c r="BB59" s="99">
        <v>0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99">
        <v>0</v>
      </c>
      <c r="BJ59" s="99">
        <v>0</v>
      </c>
      <c r="BK59" s="99">
        <v>0</v>
      </c>
      <c r="BL59" s="99">
        <v>0</v>
      </c>
      <c r="BM59" s="99">
        <v>0</v>
      </c>
      <c r="BN59" s="99">
        <v>0</v>
      </c>
      <c r="BO59" s="99">
        <v>0</v>
      </c>
      <c r="BP59" s="99">
        <v>0</v>
      </c>
      <c r="BQ59" s="99">
        <v>0</v>
      </c>
      <c r="BR59" s="99">
        <v>0</v>
      </c>
      <c r="BS59" s="99">
        <v>0</v>
      </c>
      <c r="BT59" s="99">
        <v>0</v>
      </c>
      <c r="BU59" s="99">
        <v>0</v>
      </c>
      <c r="BV59" s="99">
        <v>0</v>
      </c>
      <c r="BW59" s="99">
        <v>0</v>
      </c>
      <c r="BX59" s="99">
        <v>0</v>
      </c>
      <c r="BY59" s="99">
        <v>0</v>
      </c>
      <c r="BZ59" s="99">
        <v>0</v>
      </c>
      <c r="CA59" s="99">
        <v>0</v>
      </c>
      <c r="CB59" s="99">
        <v>0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99">
        <v>0</v>
      </c>
      <c r="CS59" s="99">
        <v>0</v>
      </c>
      <c r="CT59" s="99">
        <v>0</v>
      </c>
      <c r="CU59" s="99">
        <v>0</v>
      </c>
    </row>
    <row r="60" spans="1:99" ht="3" customHeight="1" x14ac:dyDescent="0.25">
      <c r="A60" s="89"/>
      <c r="B60" s="89"/>
      <c r="C60" s="89"/>
      <c r="D60" s="89"/>
      <c r="E60" s="191"/>
      <c r="F60" s="89"/>
      <c r="G60" s="89"/>
      <c r="H60" s="89"/>
      <c r="I60" s="89"/>
      <c r="J60" s="89"/>
      <c r="K60" s="89"/>
      <c r="L60" s="89"/>
      <c r="M60" s="89"/>
      <c r="N60" s="86"/>
      <c r="O60" s="90"/>
      <c r="P60" s="88"/>
      <c r="Q60" s="89"/>
      <c r="R60" s="89"/>
      <c r="S60" s="89"/>
      <c r="T60" s="139"/>
      <c r="U60" s="140"/>
      <c r="V60" s="141"/>
      <c r="W60" s="170"/>
      <c r="X60" s="17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</row>
    <row r="61" spans="1:99" ht="3" customHeight="1" x14ac:dyDescent="0.25">
      <c r="A61" s="89"/>
      <c r="B61" s="89"/>
      <c r="C61" s="89"/>
      <c r="D61" s="89"/>
      <c r="E61" s="191"/>
      <c r="F61" s="89"/>
      <c r="G61" s="89"/>
      <c r="H61" s="89"/>
      <c r="I61" s="89"/>
      <c r="J61" s="89"/>
      <c r="K61" s="89"/>
      <c r="L61" s="89"/>
      <c r="M61" s="89"/>
      <c r="N61" s="86"/>
      <c r="O61" s="90"/>
      <c r="P61" s="88"/>
      <c r="Q61" s="89"/>
      <c r="R61" s="89"/>
      <c r="S61" s="89"/>
      <c r="T61" s="139"/>
      <c r="U61" s="140"/>
      <c r="V61" s="141"/>
      <c r="W61" s="170"/>
      <c r="X61" s="17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</row>
    <row r="62" spans="1:99" s="28" customFormat="1" ht="10.199999999999999" x14ac:dyDescent="0.2">
      <c r="A62" s="87"/>
      <c r="B62" s="87"/>
      <c r="C62" s="87"/>
      <c r="D62" s="87"/>
      <c r="E62" s="192"/>
      <c r="F62" s="101" t="s">
        <v>192</v>
      </c>
      <c r="G62" s="87"/>
      <c r="H62" s="87"/>
      <c r="I62" s="87"/>
      <c r="J62" s="87"/>
      <c r="K62" s="87"/>
      <c r="L62" s="87"/>
      <c r="M62" s="87"/>
      <c r="N62" s="86"/>
      <c r="O62" s="87" t="s">
        <v>20</v>
      </c>
      <c r="P62" s="88"/>
      <c r="Q62" s="87"/>
      <c r="R62" s="87"/>
      <c r="S62" s="87"/>
      <c r="T62" s="136"/>
      <c r="U62" s="137">
        <v>0</v>
      </c>
      <c r="V62" s="138"/>
      <c r="W62" s="168"/>
      <c r="X62" s="16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9">
        <v>0</v>
      </c>
      <c r="BS62" s="99">
        <v>0</v>
      </c>
      <c r="BT62" s="99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</row>
    <row r="63" spans="1:99" s="28" customFormat="1" ht="10.199999999999999" x14ac:dyDescent="0.2">
      <c r="A63" s="87"/>
      <c r="B63" s="87"/>
      <c r="C63" s="87"/>
      <c r="D63" s="87"/>
      <c r="E63" s="192"/>
      <c r="F63" s="101" t="s">
        <v>196</v>
      </c>
      <c r="G63" s="87"/>
      <c r="H63" s="87"/>
      <c r="I63" s="87"/>
      <c r="J63" s="87"/>
      <c r="K63" s="87"/>
      <c r="L63" s="87"/>
      <c r="M63" s="87"/>
      <c r="N63" s="86"/>
      <c r="O63" s="87" t="s">
        <v>20</v>
      </c>
      <c r="P63" s="88"/>
      <c r="Q63" s="87"/>
      <c r="R63" s="87"/>
      <c r="S63" s="87"/>
      <c r="T63" s="136"/>
      <c r="U63" s="137">
        <v>0</v>
      </c>
      <c r="V63" s="138"/>
      <c r="W63" s="168"/>
      <c r="X63" s="16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  <c r="AR63" s="99">
        <v>0</v>
      </c>
      <c r="AS63" s="99">
        <v>0</v>
      </c>
      <c r="AT63" s="99">
        <v>0</v>
      </c>
      <c r="AU63" s="99">
        <v>0</v>
      </c>
      <c r="AV63" s="99">
        <v>0</v>
      </c>
      <c r="AW63" s="99">
        <v>0</v>
      </c>
      <c r="AX63" s="99">
        <v>0</v>
      </c>
      <c r="AY63" s="99">
        <v>0</v>
      </c>
      <c r="AZ63" s="99">
        <v>0</v>
      </c>
      <c r="BA63" s="99">
        <v>0</v>
      </c>
      <c r="BB63" s="99">
        <v>0</v>
      </c>
      <c r="BC63" s="99">
        <v>0</v>
      </c>
      <c r="BD63" s="99">
        <v>0</v>
      </c>
      <c r="BE63" s="99">
        <v>0</v>
      </c>
      <c r="BF63" s="99">
        <v>0</v>
      </c>
      <c r="BG63" s="99">
        <v>0</v>
      </c>
      <c r="BH63" s="99">
        <v>0</v>
      </c>
      <c r="BI63" s="99">
        <v>0</v>
      </c>
      <c r="BJ63" s="99">
        <v>0</v>
      </c>
      <c r="BK63" s="99">
        <v>0</v>
      </c>
      <c r="BL63" s="99">
        <v>0</v>
      </c>
      <c r="BM63" s="99">
        <v>0</v>
      </c>
      <c r="BN63" s="99">
        <v>0</v>
      </c>
      <c r="BO63" s="99">
        <v>0</v>
      </c>
      <c r="BP63" s="99">
        <v>0</v>
      </c>
      <c r="BQ63" s="99">
        <v>0</v>
      </c>
      <c r="BR63" s="99">
        <v>0</v>
      </c>
      <c r="BS63" s="99">
        <v>0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99">
        <v>0</v>
      </c>
      <c r="CF63" s="99">
        <v>0</v>
      </c>
      <c r="CG63" s="99">
        <v>0</v>
      </c>
      <c r="CH63" s="99">
        <v>0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99">
        <v>0</v>
      </c>
      <c r="CR63" s="99">
        <v>0</v>
      </c>
      <c r="CS63" s="99">
        <v>0</v>
      </c>
      <c r="CT63" s="99">
        <v>0</v>
      </c>
      <c r="CU63" s="99">
        <v>0</v>
      </c>
    </row>
    <row r="64" spans="1:99" s="28" customFormat="1" ht="10.199999999999999" x14ac:dyDescent="0.2">
      <c r="A64" s="87"/>
      <c r="B64" s="87"/>
      <c r="C64" s="87"/>
      <c r="D64" s="87"/>
      <c r="E64" s="192"/>
      <c r="F64" s="101" t="s">
        <v>197</v>
      </c>
      <c r="G64" s="87"/>
      <c r="H64" s="87"/>
      <c r="I64" s="87"/>
      <c r="J64" s="87"/>
      <c r="K64" s="87"/>
      <c r="L64" s="87"/>
      <c r="M64" s="87"/>
      <c r="N64" s="86"/>
      <c r="O64" s="87" t="s">
        <v>20</v>
      </c>
      <c r="P64" s="88"/>
      <c r="Q64" s="87"/>
      <c r="R64" s="87"/>
      <c r="S64" s="87"/>
      <c r="T64" s="136"/>
      <c r="U64" s="137">
        <v>0</v>
      </c>
      <c r="V64" s="138"/>
      <c r="W64" s="168"/>
      <c r="X64" s="16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>
        <v>0</v>
      </c>
      <c r="AR64" s="99">
        <v>0</v>
      </c>
      <c r="AS64" s="99">
        <v>0</v>
      </c>
      <c r="AT64" s="99">
        <v>0</v>
      </c>
      <c r="AU64" s="99">
        <v>0</v>
      </c>
      <c r="AV64" s="99">
        <v>0</v>
      </c>
      <c r="AW64" s="99">
        <v>0</v>
      </c>
      <c r="AX64" s="99">
        <v>0</v>
      </c>
      <c r="AY64" s="99">
        <v>0</v>
      </c>
      <c r="AZ64" s="99">
        <v>0</v>
      </c>
      <c r="BA64" s="99">
        <v>0</v>
      </c>
      <c r="BB64" s="99">
        <v>0</v>
      </c>
      <c r="BC64" s="99">
        <v>0</v>
      </c>
      <c r="BD64" s="99">
        <v>0</v>
      </c>
      <c r="BE64" s="99">
        <v>0</v>
      </c>
      <c r="BF64" s="99">
        <v>0</v>
      </c>
      <c r="BG64" s="99">
        <v>0</v>
      </c>
      <c r="BH64" s="99">
        <v>0</v>
      </c>
      <c r="BI64" s="99">
        <v>0</v>
      </c>
      <c r="BJ64" s="99">
        <v>0</v>
      </c>
      <c r="BK64" s="99">
        <v>0</v>
      </c>
      <c r="BL64" s="99">
        <v>0</v>
      </c>
      <c r="BM64" s="99">
        <v>0</v>
      </c>
      <c r="BN64" s="99">
        <v>0</v>
      </c>
      <c r="BO64" s="99">
        <v>0</v>
      </c>
      <c r="BP64" s="99">
        <v>0</v>
      </c>
      <c r="BQ64" s="99">
        <v>0</v>
      </c>
      <c r="BR64" s="99">
        <v>0</v>
      </c>
      <c r="BS64" s="99">
        <v>0</v>
      </c>
      <c r="BT64" s="99">
        <v>0</v>
      </c>
      <c r="BU64" s="99">
        <v>0</v>
      </c>
      <c r="BV64" s="99">
        <v>0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99">
        <v>0</v>
      </c>
      <c r="CF64" s="99">
        <v>0</v>
      </c>
      <c r="CG64" s="99">
        <v>0</v>
      </c>
      <c r="CH64" s="99">
        <v>0</v>
      </c>
      <c r="CI64" s="99">
        <v>0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99">
        <v>0</v>
      </c>
      <c r="CR64" s="99">
        <v>0</v>
      </c>
      <c r="CS64" s="99">
        <v>0</v>
      </c>
      <c r="CT64" s="99">
        <v>0</v>
      </c>
      <c r="CU64" s="99">
        <v>0</v>
      </c>
    </row>
    <row r="65" spans="1:99" ht="3" customHeight="1" x14ac:dyDescent="0.25">
      <c r="A65" s="89"/>
      <c r="B65" s="89"/>
      <c r="C65" s="89"/>
      <c r="D65" s="89"/>
      <c r="E65" s="191"/>
      <c r="F65" s="89"/>
      <c r="G65" s="89"/>
      <c r="H65" s="89"/>
      <c r="I65" s="89"/>
      <c r="J65" s="89"/>
      <c r="K65" s="89"/>
      <c r="L65" s="89"/>
      <c r="M65" s="89"/>
      <c r="N65" s="86"/>
      <c r="O65" s="90"/>
      <c r="P65" s="88"/>
      <c r="Q65" s="89"/>
      <c r="R65" s="89"/>
      <c r="S65" s="89"/>
      <c r="T65" s="139"/>
      <c r="U65" s="140"/>
      <c r="V65" s="141"/>
      <c r="W65" s="170"/>
      <c r="X65" s="17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</row>
    <row r="66" spans="1:99" ht="3" customHeight="1" x14ac:dyDescent="0.25">
      <c r="A66" s="89"/>
      <c r="B66" s="89"/>
      <c r="C66" s="89"/>
      <c r="D66" s="89"/>
      <c r="E66" s="191"/>
      <c r="F66" s="89"/>
      <c r="G66" s="89"/>
      <c r="H66" s="89"/>
      <c r="I66" s="89"/>
      <c r="J66" s="89"/>
      <c r="K66" s="89"/>
      <c r="L66" s="89"/>
      <c r="M66" s="89"/>
      <c r="N66" s="86"/>
      <c r="O66" s="90"/>
      <c r="P66" s="88"/>
      <c r="Q66" s="89"/>
      <c r="R66" s="89"/>
      <c r="S66" s="89"/>
      <c r="T66" s="139"/>
      <c r="U66" s="140"/>
      <c r="V66" s="141"/>
      <c r="W66" s="170"/>
      <c r="X66" s="17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</row>
    <row r="67" spans="1:99" ht="7.05" customHeight="1" thickBot="1" x14ac:dyDescent="0.3">
      <c r="A67" s="89"/>
      <c r="B67" s="89"/>
      <c r="C67" s="89"/>
      <c r="D67" s="89"/>
      <c r="E67" s="191"/>
      <c r="F67" s="89"/>
      <c r="G67" s="89"/>
      <c r="H67" s="89"/>
      <c r="I67" s="89"/>
      <c r="J67" s="89"/>
      <c r="K67" s="89"/>
      <c r="L67" s="89"/>
      <c r="M67" s="89"/>
      <c r="N67" s="86"/>
      <c r="O67" s="90"/>
      <c r="P67" s="88"/>
      <c r="Q67" s="89"/>
      <c r="R67" s="89"/>
      <c r="S67" s="89"/>
      <c r="T67" s="139"/>
      <c r="U67" s="140"/>
      <c r="V67" s="141"/>
      <c r="W67" s="170"/>
      <c r="X67" s="17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</row>
    <row r="68" spans="1:99" ht="7.05" customHeight="1" thickBot="1" x14ac:dyDescent="0.3">
      <c r="A68" s="70"/>
      <c r="B68" s="70"/>
      <c r="C68" s="70"/>
      <c r="D68" s="70"/>
      <c r="E68" s="188"/>
      <c r="F68" s="70"/>
      <c r="G68" s="70"/>
      <c r="H68" s="70"/>
      <c r="I68" s="70"/>
      <c r="J68" s="70"/>
      <c r="K68" s="70"/>
      <c r="L68" s="70"/>
      <c r="M68" s="70"/>
      <c r="N68" s="71"/>
      <c r="O68" s="72"/>
      <c r="P68" s="73"/>
      <c r="Q68" s="70"/>
      <c r="R68" s="70"/>
      <c r="S68" s="70"/>
      <c r="T68" s="126"/>
      <c r="U68" s="127"/>
      <c r="V68" s="128"/>
      <c r="W68" s="160"/>
      <c r="X68" s="161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</row>
    <row r="69" spans="1:99" s="35" customFormat="1" x14ac:dyDescent="0.25">
      <c r="A69" s="50"/>
      <c r="B69" s="50"/>
      <c r="C69" s="50"/>
      <c r="D69" s="50"/>
      <c r="E69" s="186"/>
      <c r="F69" s="50" t="s">
        <v>34</v>
      </c>
      <c r="G69" s="50"/>
      <c r="H69" s="50"/>
      <c r="I69" s="50"/>
      <c r="J69" s="50"/>
      <c r="K69" s="50"/>
      <c r="L69" s="50"/>
      <c r="M69" s="50"/>
      <c r="N69" s="46" t="s">
        <v>3</v>
      </c>
      <c r="O69" s="51" t="s">
        <v>20</v>
      </c>
      <c r="P69" s="48" t="s">
        <v>41</v>
      </c>
      <c r="Q69" s="50"/>
      <c r="R69" s="50"/>
      <c r="S69" s="50"/>
      <c r="T69" s="117"/>
      <c r="U69" s="118">
        <v>0</v>
      </c>
      <c r="V69" s="119"/>
      <c r="W69" s="155"/>
      <c r="X69" s="156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52">
        <v>0</v>
      </c>
      <c r="AE69" s="52">
        <v>0</v>
      </c>
      <c r="AF69" s="52">
        <v>0</v>
      </c>
      <c r="AG69" s="52">
        <v>0</v>
      </c>
      <c r="AH69" s="52">
        <v>0</v>
      </c>
      <c r="AI69" s="52"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>
        <v>0</v>
      </c>
      <c r="BB69" s="52">
        <v>0</v>
      </c>
      <c r="BC69" s="52">
        <v>0</v>
      </c>
      <c r="BD69" s="52">
        <v>0</v>
      </c>
      <c r="BE69" s="52">
        <v>0</v>
      </c>
      <c r="BF69" s="52">
        <v>0</v>
      </c>
      <c r="BG69" s="52">
        <v>0</v>
      </c>
      <c r="BH69" s="52">
        <v>0</v>
      </c>
      <c r="BI69" s="52"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0</v>
      </c>
      <c r="BP69" s="52">
        <v>0</v>
      </c>
      <c r="BQ69" s="52">
        <v>0</v>
      </c>
      <c r="BR69" s="52">
        <v>0</v>
      </c>
      <c r="BS69" s="52">
        <v>0</v>
      </c>
      <c r="BT69" s="52">
        <v>0</v>
      </c>
      <c r="BU69" s="52">
        <v>0</v>
      </c>
      <c r="BV69" s="52">
        <v>0</v>
      </c>
      <c r="BW69" s="52">
        <v>0</v>
      </c>
      <c r="BX69" s="52">
        <v>0</v>
      </c>
      <c r="BY69" s="52">
        <v>0</v>
      </c>
      <c r="BZ69" s="52">
        <v>0</v>
      </c>
      <c r="CA69" s="52">
        <v>0</v>
      </c>
      <c r="CB69" s="52">
        <v>0</v>
      </c>
      <c r="CC69" s="52">
        <v>0</v>
      </c>
      <c r="CD69" s="52">
        <v>0</v>
      </c>
      <c r="CE69" s="52">
        <v>0</v>
      </c>
      <c r="CF69" s="52">
        <v>0</v>
      </c>
      <c r="CG69" s="52">
        <v>0</v>
      </c>
      <c r="CH69" s="52">
        <v>0</v>
      </c>
      <c r="CI69" s="52">
        <v>0</v>
      </c>
      <c r="CJ69" s="52">
        <v>0</v>
      </c>
      <c r="CK69" s="52">
        <v>0</v>
      </c>
      <c r="CL69" s="52">
        <v>0</v>
      </c>
      <c r="CM69" s="52">
        <v>0</v>
      </c>
      <c r="CN69" s="52">
        <v>0</v>
      </c>
      <c r="CO69" s="52">
        <v>0</v>
      </c>
      <c r="CP69" s="52">
        <v>0</v>
      </c>
      <c r="CQ69" s="52">
        <v>0</v>
      </c>
      <c r="CR69" s="52">
        <v>0</v>
      </c>
      <c r="CS69" s="52">
        <v>0</v>
      </c>
      <c r="CT69" s="52">
        <v>0</v>
      </c>
      <c r="CU69" s="52">
        <v>0</v>
      </c>
    </row>
    <row r="70" spans="1:99" s="27" customFormat="1" ht="10.199999999999999" x14ac:dyDescent="0.2">
      <c r="A70" s="82"/>
      <c r="B70" s="82"/>
      <c r="C70" s="82"/>
      <c r="D70" s="82"/>
      <c r="E70" s="191">
        <v>1</v>
      </c>
      <c r="F70" s="100" t="s">
        <v>42</v>
      </c>
      <c r="G70" s="82"/>
      <c r="H70" s="82"/>
      <c r="I70" s="82"/>
      <c r="J70" s="82"/>
      <c r="K70" s="82"/>
      <c r="L70" s="82"/>
      <c r="M70" s="82"/>
      <c r="N70" s="83"/>
      <c r="O70" s="82" t="s">
        <v>20</v>
      </c>
      <c r="P70" s="84"/>
      <c r="Q70" s="82"/>
      <c r="R70" s="82"/>
      <c r="S70" s="82"/>
      <c r="T70" s="143" t="s">
        <v>68</v>
      </c>
      <c r="U70" s="142">
        <v>0</v>
      </c>
      <c r="V70" s="135"/>
      <c r="W70" s="166"/>
      <c r="X70" s="167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</row>
    <row r="71" spans="1:99" s="28" customFormat="1" ht="10.199999999999999" x14ac:dyDescent="0.2">
      <c r="A71" s="87"/>
      <c r="B71" s="87"/>
      <c r="C71" s="87"/>
      <c r="D71" s="87"/>
      <c r="E71" s="192">
        <v>1</v>
      </c>
      <c r="F71" s="101" t="s">
        <v>69</v>
      </c>
      <c r="G71" s="87"/>
      <c r="H71" s="87"/>
      <c r="I71" s="87"/>
      <c r="J71" s="87"/>
      <c r="K71" s="87"/>
      <c r="L71" s="87"/>
      <c r="M71" s="87"/>
      <c r="N71" s="86"/>
      <c r="O71" s="87" t="s">
        <v>20</v>
      </c>
      <c r="P71" s="88"/>
      <c r="Q71" s="87"/>
      <c r="R71" s="87"/>
      <c r="S71" s="87"/>
      <c r="T71" s="136"/>
      <c r="U71" s="137">
        <v>0</v>
      </c>
      <c r="V71" s="138"/>
      <c r="W71" s="168"/>
      <c r="X71" s="16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>
        <v>0</v>
      </c>
      <c r="AR71" s="99">
        <v>0</v>
      </c>
      <c r="AS71" s="99">
        <v>0</v>
      </c>
      <c r="AT71" s="99">
        <v>0</v>
      </c>
      <c r="AU71" s="99">
        <v>0</v>
      </c>
      <c r="AV71" s="99">
        <v>0</v>
      </c>
      <c r="AW71" s="99">
        <v>0</v>
      </c>
      <c r="AX71" s="99">
        <v>0</v>
      </c>
      <c r="AY71" s="99">
        <v>0</v>
      </c>
      <c r="AZ71" s="99">
        <v>0</v>
      </c>
      <c r="BA71" s="99">
        <v>0</v>
      </c>
      <c r="BB71" s="99">
        <v>0</v>
      </c>
      <c r="BC71" s="99">
        <v>0</v>
      </c>
      <c r="BD71" s="99">
        <v>0</v>
      </c>
      <c r="BE71" s="99">
        <v>0</v>
      </c>
      <c r="BF71" s="99">
        <v>0</v>
      </c>
      <c r="BG71" s="99">
        <v>0</v>
      </c>
      <c r="BH71" s="99">
        <v>0</v>
      </c>
      <c r="BI71" s="99">
        <v>0</v>
      </c>
      <c r="BJ71" s="99">
        <v>0</v>
      </c>
      <c r="BK71" s="99">
        <v>0</v>
      </c>
      <c r="BL71" s="99">
        <v>0</v>
      </c>
      <c r="BM71" s="99">
        <v>0</v>
      </c>
      <c r="BN71" s="99">
        <v>0</v>
      </c>
      <c r="BO71" s="99">
        <v>0</v>
      </c>
      <c r="BP71" s="99">
        <v>0</v>
      </c>
      <c r="BQ71" s="99">
        <v>0</v>
      </c>
      <c r="BR71" s="99">
        <v>0</v>
      </c>
      <c r="BS71" s="99">
        <v>0</v>
      </c>
      <c r="BT71" s="99">
        <v>0</v>
      </c>
      <c r="BU71" s="99">
        <v>0</v>
      </c>
      <c r="BV71" s="99">
        <v>0</v>
      </c>
      <c r="BW71" s="99">
        <v>0</v>
      </c>
      <c r="BX71" s="99">
        <v>0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0</v>
      </c>
      <c r="CE71" s="99">
        <v>0</v>
      </c>
      <c r="CF71" s="99">
        <v>0</v>
      </c>
      <c r="CG71" s="99">
        <v>0</v>
      </c>
      <c r="CH71" s="99">
        <v>0</v>
      </c>
      <c r="CI71" s="99">
        <v>0</v>
      </c>
      <c r="CJ71" s="99">
        <v>0</v>
      </c>
      <c r="CK71" s="99">
        <v>0</v>
      </c>
      <c r="CL71" s="99">
        <v>0</v>
      </c>
      <c r="CM71" s="99">
        <v>0</v>
      </c>
      <c r="CN71" s="99">
        <v>0</v>
      </c>
      <c r="CO71" s="99">
        <v>0</v>
      </c>
      <c r="CP71" s="99">
        <v>0</v>
      </c>
      <c r="CQ71" s="99">
        <v>0</v>
      </c>
      <c r="CR71" s="99">
        <v>0</v>
      </c>
      <c r="CS71" s="99">
        <v>0</v>
      </c>
      <c r="CT71" s="99">
        <v>0</v>
      </c>
      <c r="CU71" s="99">
        <v>0</v>
      </c>
    </row>
    <row r="72" spans="1:99" s="28" customFormat="1" ht="10.199999999999999" x14ac:dyDescent="0.2">
      <c r="A72" s="87"/>
      <c r="B72" s="87"/>
      <c r="C72" s="87"/>
      <c r="D72" s="87"/>
      <c r="E72" s="192">
        <v>1</v>
      </c>
      <c r="F72" s="101" t="s">
        <v>47</v>
      </c>
      <c r="G72" s="87"/>
      <c r="H72" s="87"/>
      <c r="I72" s="87"/>
      <c r="J72" s="87"/>
      <c r="K72" s="87"/>
      <c r="L72" s="87"/>
      <c r="M72" s="87"/>
      <c r="N72" s="86"/>
      <c r="O72" s="87" t="s">
        <v>20</v>
      </c>
      <c r="P72" s="88"/>
      <c r="Q72" s="87"/>
      <c r="R72" s="87"/>
      <c r="S72" s="87"/>
      <c r="T72" s="136"/>
      <c r="U72" s="137">
        <v>0</v>
      </c>
      <c r="V72" s="138"/>
      <c r="W72" s="168"/>
      <c r="X72" s="16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99">
        <v>0</v>
      </c>
      <c r="AH72" s="99">
        <v>0</v>
      </c>
      <c r="AI72" s="99">
        <v>0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0</v>
      </c>
      <c r="AP72" s="99">
        <v>0</v>
      </c>
      <c r="AQ72" s="99">
        <v>0</v>
      </c>
      <c r="AR72" s="99">
        <v>0</v>
      </c>
      <c r="AS72" s="99">
        <v>0</v>
      </c>
      <c r="AT72" s="99">
        <v>0</v>
      </c>
      <c r="AU72" s="99">
        <v>0</v>
      </c>
      <c r="AV72" s="99">
        <v>0</v>
      </c>
      <c r="AW72" s="99">
        <v>0</v>
      </c>
      <c r="AX72" s="99">
        <v>0</v>
      </c>
      <c r="AY72" s="99">
        <v>0</v>
      </c>
      <c r="AZ72" s="99">
        <v>0</v>
      </c>
      <c r="BA72" s="99">
        <v>0</v>
      </c>
      <c r="BB72" s="99">
        <v>0</v>
      </c>
      <c r="BC72" s="99">
        <v>0</v>
      </c>
      <c r="BD72" s="99">
        <v>0</v>
      </c>
      <c r="BE72" s="99">
        <v>0</v>
      </c>
      <c r="BF72" s="99">
        <v>0</v>
      </c>
      <c r="BG72" s="99">
        <v>0</v>
      </c>
      <c r="BH72" s="99">
        <v>0</v>
      </c>
      <c r="BI72" s="99">
        <v>0</v>
      </c>
      <c r="BJ72" s="99">
        <v>0</v>
      </c>
      <c r="BK72" s="99">
        <v>0</v>
      </c>
      <c r="BL72" s="99">
        <v>0</v>
      </c>
      <c r="BM72" s="99">
        <v>0</v>
      </c>
      <c r="BN72" s="99">
        <v>0</v>
      </c>
      <c r="BO72" s="99">
        <v>0</v>
      </c>
      <c r="BP72" s="99">
        <v>0</v>
      </c>
      <c r="BQ72" s="99">
        <v>0</v>
      </c>
      <c r="BR72" s="99">
        <v>0</v>
      </c>
      <c r="BS72" s="99">
        <v>0</v>
      </c>
      <c r="BT72" s="99">
        <v>0</v>
      </c>
      <c r="BU72" s="99">
        <v>0</v>
      </c>
      <c r="BV72" s="99">
        <v>0</v>
      </c>
      <c r="BW72" s="99">
        <v>0</v>
      </c>
      <c r="BX72" s="99">
        <v>0</v>
      </c>
      <c r="BY72" s="99">
        <v>0</v>
      </c>
      <c r="BZ72" s="99">
        <v>0</v>
      </c>
      <c r="CA72" s="99">
        <v>0</v>
      </c>
      <c r="CB72" s="99">
        <v>0</v>
      </c>
      <c r="CC72" s="99">
        <v>0</v>
      </c>
      <c r="CD72" s="99">
        <v>0</v>
      </c>
      <c r="CE72" s="99">
        <v>0</v>
      </c>
      <c r="CF72" s="99">
        <v>0</v>
      </c>
      <c r="CG72" s="99">
        <v>0</v>
      </c>
      <c r="CH72" s="99">
        <v>0</v>
      </c>
      <c r="CI72" s="99">
        <v>0</v>
      </c>
      <c r="CJ72" s="99">
        <v>0</v>
      </c>
      <c r="CK72" s="99">
        <v>0</v>
      </c>
      <c r="CL72" s="99">
        <v>0</v>
      </c>
      <c r="CM72" s="99">
        <v>0</v>
      </c>
      <c r="CN72" s="99">
        <v>0</v>
      </c>
      <c r="CO72" s="99">
        <v>0</v>
      </c>
      <c r="CP72" s="99">
        <v>0</v>
      </c>
      <c r="CQ72" s="99">
        <v>0</v>
      </c>
      <c r="CR72" s="99">
        <v>0</v>
      </c>
      <c r="CS72" s="99">
        <v>0</v>
      </c>
      <c r="CT72" s="99">
        <v>0</v>
      </c>
      <c r="CU72" s="99">
        <v>0</v>
      </c>
    </row>
    <row r="73" spans="1:99" s="28" customFormat="1" ht="10.199999999999999" x14ac:dyDescent="0.2">
      <c r="A73" s="87"/>
      <c r="B73" s="87"/>
      <c r="C73" s="87"/>
      <c r="D73" s="87"/>
      <c r="E73" s="192">
        <v>1</v>
      </c>
      <c r="F73" s="101" t="s">
        <v>48</v>
      </c>
      <c r="G73" s="87"/>
      <c r="H73" s="87"/>
      <c r="I73" s="87"/>
      <c r="J73" s="87"/>
      <c r="K73" s="87"/>
      <c r="L73" s="87"/>
      <c r="M73" s="87"/>
      <c r="N73" s="86"/>
      <c r="O73" s="87" t="s">
        <v>20</v>
      </c>
      <c r="P73" s="88"/>
      <c r="Q73" s="87"/>
      <c r="R73" s="87"/>
      <c r="S73" s="87"/>
      <c r="T73" s="136"/>
      <c r="U73" s="137">
        <v>0</v>
      </c>
      <c r="V73" s="138"/>
      <c r="W73" s="168"/>
      <c r="X73" s="16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0</v>
      </c>
      <c r="AJ73" s="99">
        <v>0</v>
      </c>
      <c r="AK73" s="99">
        <v>0</v>
      </c>
      <c r="AL73" s="99">
        <v>0</v>
      </c>
      <c r="AM73" s="99">
        <v>0</v>
      </c>
      <c r="AN73" s="99">
        <v>0</v>
      </c>
      <c r="AO73" s="99">
        <v>0</v>
      </c>
      <c r="AP73" s="99">
        <v>0</v>
      </c>
      <c r="AQ73" s="99">
        <v>0</v>
      </c>
      <c r="AR73" s="99">
        <v>0</v>
      </c>
      <c r="AS73" s="99">
        <v>0</v>
      </c>
      <c r="AT73" s="99">
        <v>0</v>
      </c>
      <c r="AU73" s="99">
        <v>0</v>
      </c>
      <c r="AV73" s="99">
        <v>0</v>
      </c>
      <c r="AW73" s="99">
        <v>0</v>
      </c>
      <c r="AX73" s="99">
        <v>0</v>
      </c>
      <c r="AY73" s="99">
        <v>0</v>
      </c>
      <c r="AZ73" s="99">
        <v>0</v>
      </c>
      <c r="BA73" s="99">
        <v>0</v>
      </c>
      <c r="BB73" s="99">
        <v>0</v>
      </c>
      <c r="BC73" s="99">
        <v>0</v>
      </c>
      <c r="BD73" s="99">
        <v>0</v>
      </c>
      <c r="BE73" s="99">
        <v>0</v>
      </c>
      <c r="BF73" s="99">
        <v>0</v>
      </c>
      <c r="BG73" s="99">
        <v>0</v>
      </c>
      <c r="BH73" s="99">
        <v>0</v>
      </c>
      <c r="BI73" s="99">
        <v>0</v>
      </c>
      <c r="BJ73" s="99">
        <v>0</v>
      </c>
      <c r="BK73" s="99">
        <v>0</v>
      </c>
      <c r="BL73" s="99">
        <v>0</v>
      </c>
      <c r="BM73" s="99">
        <v>0</v>
      </c>
      <c r="BN73" s="99">
        <v>0</v>
      </c>
      <c r="BO73" s="99">
        <v>0</v>
      </c>
      <c r="BP73" s="99">
        <v>0</v>
      </c>
      <c r="BQ73" s="99">
        <v>0</v>
      </c>
      <c r="BR73" s="99">
        <v>0</v>
      </c>
      <c r="BS73" s="99">
        <v>0</v>
      </c>
      <c r="BT73" s="99">
        <v>0</v>
      </c>
      <c r="BU73" s="99">
        <v>0</v>
      </c>
      <c r="BV73" s="99">
        <v>0</v>
      </c>
      <c r="BW73" s="99">
        <v>0</v>
      </c>
      <c r="BX73" s="99">
        <v>0</v>
      </c>
      <c r="BY73" s="99">
        <v>0</v>
      </c>
      <c r="BZ73" s="99">
        <v>0</v>
      </c>
      <c r="CA73" s="99">
        <v>0</v>
      </c>
      <c r="CB73" s="99">
        <v>0</v>
      </c>
      <c r="CC73" s="99">
        <v>0</v>
      </c>
      <c r="CD73" s="99">
        <v>0</v>
      </c>
      <c r="CE73" s="99">
        <v>0</v>
      </c>
      <c r="CF73" s="99">
        <v>0</v>
      </c>
      <c r="CG73" s="99">
        <v>0</v>
      </c>
      <c r="CH73" s="99">
        <v>0</v>
      </c>
      <c r="CI73" s="99">
        <v>0</v>
      </c>
      <c r="CJ73" s="99">
        <v>0</v>
      </c>
      <c r="CK73" s="99">
        <v>0</v>
      </c>
      <c r="CL73" s="99">
        <v>0</v>
      </c>
      <c r="CM73" s="99">
        <v>0</v>
      </c>
      <c r="CN73" s="99">
        <v>0</v>
      </c>
      <c r="CO73" s="99">
        <v>0</v>
      </c>
      <c r="CP73" s="99">
        <v>0</v>
      </c>
      <c r="CQ73" s="99">
        <v>0</v>
      </c>
      <c r="CR73" s="99">
        <v>0</v>
      </c>
      <c r="CS73" s="99">
        <v>0</v>
      </c>
      <c r="CT73" s="99">
        <v>0</v>
      </c>
      <c r="CU73" s="99">
        <v>0</v>
      </c>
    </row>
    <row r="74" spans="1:99" s="181" customFormat="1" ht="10.199999999999999" x14ac:dyDescent="0.2">
      <c r="A74" s="172"/>
      <c r="B74" s="172"/>
      <c r="C74" s="172"/>
      <c r="D74" s="172"/>
      <c r="E74" s="191">
        <v>2</v>
      </c>
      <c r="F74" s="144" t="s">
        <v>48</v>
      </c>
      <c r="G74" s="172" t="s">
        <v>198</v>
      </c>
      <c r="H74" s="172"/>
      <c r="I74" s="172"/>
      <c r="J74" s="172"/>
      <c r="K74" s="172"/>
      <c r="L74" s="172"/>
      <c r="M74" s="172"/>
      <c r="N74" s="173"/>
      <c r="O74" s="172" t="s">
        <v>20</v>
      </c>
      <c r="P74" s="173"/>
      <c r="Q74" s="172"/>
      <c r="R74" s="172"/>
      <c r="S74" s="172"/>
      <c r="T74" s="174"/>
      <c r="U74" s="175">
        <v>0</v>
      </c>
      <c r="V74" s="176"/>
      <c r="W74" s="177"/>
      <c r="X74" s="178">
        <v>0</v>
      </c>
      <c r="Y74" s="179">
        <v>0</v>
      </c>
      <c r="Z74" s="179">
        <v>0</v>
      </c>
      <c r="AA74" s="179">
        <v>0</v>
      </c>
      <c r="AB74" s="179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179">
        <v>0</v>
      </c>
      <c r="AI74" s="179">
        <v>0</v>
      </c>
      <c r="AJ74" s="179">
        <v>0</v>
      </c>
      <c r="AK74" s="179">
        <v>0</v>
      </c>
      <c r="AL74" s="179">
        <v>0</v>
      </c>
      <c r="AM74" s="179">
        <v>0</v>
      </c>
      <c r="AN74" s="179">
        <v>0</v>
      </c>
      <c r="AO74" s="179">
        <v>0</v>
      </c>
      <c r="AP74" s="179">
        <v>0</v>
      </c>
      <c r="AQ74" s="179">
        <v>0</v>
      </c>
      <c r="AR74" s="179">
        <v>0</v>
      </c>
      <c r="AS74" s="179">
        <v>0</v>
      </c>
      <c r="AT74" s="179">
        <v>0</v>
      </c>
      <c r="AU74" s="179">
        <v>0</v>
      </c>
      <c r="AV74" s="179">
        <v>0</v>
      </c>
      <c r="AW74" s="179">
        <v>0</v>
      </c>
      <c r="AX74" s="179">
        <v>0</v>
      </c>
      <c r="AY74" s="179">
        <v>0</v>
      </c>
      <c r="AZ74" s="179">
        <v>0</v>
      </c>
      <c r="BA74" s="179">
        <v>0</v>
      </c>
      <c r="BB74" s="179">
        <v>0</v>
      </c>
      <c r="BC74" s="179">
        <v>0</v>
      </c>
      <c r="BD74" s="179">
        <v>0</v>
      </c>
      <c r="BE74" s="179">
        <v>0</v>
      </c>
      <c r="BF74" s="179">
        <v>0</v>
      </c>
      <c r="BG74" s="179">
        <v>0</v>
      </c>
      <c r="BH74" s="179">
        <v>0</v>
      </c>
      <c r="BI74" s="179">
        <v>0</v>
      </c>
      <c r="BJ74" s="179">
        <v>0</v>
      </c>
      <c r="BK74" s="179">
        <v>0</v>
      </c>
      <c r="BL74" s="179">
        <v>0</v>
      </c>
      <c r="BM74" s="179">
        <v>0</v>
      </c>
      <c r="BN74" s="179">
        <v>0</v>
      </c>
      <c r="BO74" s="179">
        <v>0</v>
      </c>
      <c r="BP74" s="179">
        <v>0</v>
      </c>
      <c r="BQ74" s="179">
        <v>0</v>
      </c>
      <c r="BR74" s="179">
        <v>0</v>
      </c>
      <c r="BS74" s="179">
        <v>0</v>
      </c>
      <c r="BT74" s="179">
        <v>0</v>
      </c>
      <c r="BU74" s="179">
        <v>0</v>
      </c>
      <c r="BV74" s="179">
        <v>0</v>
      </c>
      <c r="BW74" s="179">
        <v>0</v>
      </c>
      <c r="BX74" s="179">
        <v>0</v>
      </c>
      <c r="BY74" s="179">
        <v>0</v>
      </c>
      <c r="BZ74" s="179">
        <v>0</v>
      </c>
      <c r="CA74" s="179">
        <v>0</v>
      </c>
      <c r="CB74" s="179">
        <v>0</v>
      </c>
      <c r="CC74" s="179">
        <v>0</v>
      </c>
      <c r="CD74" s="179">
        <v>0</v>
      </c>
      <c r="CE74" s="179">
        <v>0</v>
      </c>
      <c r="CF74" s="179">
        <v>0</v>
      </c>
      <c r="CG74" s="179">
        <v>0</v>
      </c>
      <c r="CH74" s="179">
        <v>0</v>
      </c>
      <c r="CI74" s="179">
        <v>0</v>
      </c>
      <c r="CJ74" s="179">
        <v>0</v>
      </c>
      <c r="CK74" s="179">
        <v>0</v>
      </c>
      <c r="CL74" s="179">
        <v>0</v>
      </c>
      <c r="CM74" s="179">
        <v>0</v>
      </c>
      <c r="CN74" s="179">
        <v>0</v>
      </c>
      <c r="CO74" s="179">
        <v>0</v>
      </c>
      <c r="CP74" s="179">
        <v>0</v>
      </c>
      <c r="CQ74" s="179">
        <v>0</v>
      </c>
      <c r="CR74" s="179">
        <v>0</v>
      </c>
      <c r="CS74" s="179">
        <v>0</v>
      </c>
      <c r="CT74" s="179">
        <v>0</v>
      </c>
      <c r="CU74" s="180">
        <v>0</v>
      </c>
    </row>
    <row r="75" spans="1:99" s="181" customFormat="1" ht="10.199999999999999" x14ac:dyDescent="0.2">
      <c r="A75" s="172"/>
      <c r="B75" s="172"/>
      <c r="C75" s="172"/>
      <c r="D75" s="172"/>
      <c r="E75" s="191">
        <v>2</v>
      </c>
      <c r="F75" s="144" t="s">
        <v>48</v>
      </c>
      <c r="G75" s="172" t="s">
        <v>81</v>
      </c>
      <c r="H75" s="172"/>
      <c r="I75" s="172"/>
      <c r="J75" s="172"/>
      <c r="K75" s="172"/>
      <c r="L75" s="172"/>
      <c r="M75" s="172"/>
      <c r="N75" s="173"/>
      <c r="O75" s="172" t="s">
        <v>20</v>
      </c>
      <c r="P75" s="173"/>
      <c r="Q75" s="172"/>
      <c r="R75" s="172"/>
      <c r="S75" s="172"/>
      <c r="T75" s="174"/>
      <c r="U75" s="175">
        <v>0</v>
      </c>
      <c r="V75" s="176"/>
      <c r="W75" s="177"/>
      <c r="X75" s="178">
        <v>0</v>
      </c>
      <c r="Y75" s="179">
        <v>0</v>
      </c>
      <c r="Z75" s="179">
        <v>0</v>
      </c>
      <c r="AA75" s="179">
        <v>0</v>
      </c>
      <c r="AB75" s="179">
        <v>0</v>
      </c>
      <c r="AC75" s="179">
        <v>0</v>
      </c>
      <c r="AD75" s="179">
        <v>0</v>
      </c>
      <c r="AE75" s="179">
        <v>0</v>
      </c>
      <c r="AF75" s="179">
        <v>0</v>
      </c>
      <c r="AG75" s="179">
        <v>0</v>
      </c>
      <c r="AH75" s="179">
        <v>0</v>
      </c>
      <c r="AI75" s="179">
        <v>0</v>
      </c>
      <c r="AJ75" s="179">
        <v>0</v>
      </c>
      <c r="AK75" s="179">
        <v>0</v>
      </c>
      <c r="AL75" s="179">
        <v>0</v>
      </c>
      <c r="AM75" s="179">
        <v>0</v>
      </c>
      <c r="AN75" s="179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  <c r="AT75" s="179">
        <v>0</v>
      </c>
      <c r="AU75" s="179">
        <v>0</v>
      </c>
      <c r="AV75" s="179">
        <v>0</v>
      </c>
      <c r="AW75" s="179">
        <v>0</v>
      </c>
      <c r="AX75" s="179">
        <v>0</v>
      </c>
      <c r="AY75" s="179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179">
        <v>0</v>
      </c>
      <c r="BF75" s="179">
        <v>0</v>
      </c>
      <c r="BG75" s="179">
        <v>0</v>
      </c>
      <c r="BH75" s="179">
        <v>0</v>
      </c>
      <c r="BI75" s="179">
        <v>0</v>
      </c>
      <c r="BJ75" s="179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  <c r="BP75" s="179">
        <v>0</v>
      </c>
      <c r="BQ75" s="179">
        <v>0</v>
      </c>
      <c r="BR75" s="179">
        <v>0</v>
      </c>
      <c r="BS75" s="179">
        <v>0</v>
      </c>
      <c r="BT75" s="179">
        <v>0</v>
      </c>
      <c r="BU75" s="179">
        <v>0</v>
      </c>
      <c r="BV75" s="179">
        <v>0</v>
      </c>
      <c r="BW75" s="179">
        <v>0</v>
      </c>
      <c r="BX75" s="179">
        <v>0</v>
      </c>
      <c r="BY75" s="179">
        <v>0</v>
      </c>
      <c r="BZ75" s="179">
        <v>0</v>
      </c>
      <c r="CA75" s="179">
        <v>0</v>
      </c>
      <c r="CB75" s="179">
        <v>0</v>
      </c>
      <c r="CC75" s="179">
        <v>0</v>
      </c>
      <c r="CD75" s="179">
        <v>0</v>
      </c>
      <c r="CE75" s="179">
        <v>0</v>
      </c>
      <c r="CF75" s="179">
        <v>0</v>
      </c>
      <c r="CG75" s="179">
        <v>0</v>
      </c>
      <c r="CH75" s="179">
        <v>0</v>
      </c>
      <c r="CI75" s="179">
        <v>0</v>
      </c>
      <c r="CJ75" s="179">
        <v>0</v>
      </c>
      <c r="CK75" s="179">
        <v>0</v>
      </c>
      <c r="CL75" s="179">
        <v>0</v>
      </c>
      <c r="CM75" s="179">
        <v>0</v>
      </c>
      <c r="CN75" s="179">
        <v>0</v>
      </c>
      <c r="CO75" s="179">
        <v>0</v>
      </c>
      <c r="CP75" s="179">
        <v>0</v>
      </c>
      <c r="CQ75" s="179">
        <v>0</v>
      </c>
      <c r="CR75" s="179">
        <v>0</v>
      </c>
      <c r="CS75" s="179">
        <v>0</v>
      </c>
      <c r="CT75" s="179">
        <v>0</v>
      </c>
      <c r="CU75" s="180">
        <v>0</v>
      </c>
    </row>
    <row r="76" spans="1:99" s="181" customFormat="1" ht="10.199999999999999" x14ac:dyDescent="0.2">
      <c r="A76" s="172"/>
      <c r="B76" s="172"/>
      <c r="C76" s="172"/>
      <c r="D76" s="172"/>
      <c r="E76" s="191">
        <v>2</v>
      </c>
      <c r="F76" s="144" t="s">
        <v>48</v>
      </c>
      <c r="G76" s="172" t="s">
        <v>82</v>
      </c>
      <c r="H76" s="172"/>
      <c r="I76" s="172"/>
      <c r="J76" s="172"/>
      <c r="K76" s="172"/>
      <c r="L76" s="172"/>
      <c r="M76" s="172"/>
      <c r="N76" s="173"/>
      <c r="O76" s="172" t="s">
        <v>20</v>
      </c>
      <c r="P76" s="173"/>
      <c r="Q76" s="172"/>
      <c r="R76" s="172"/>
      <c r="S76" s="172"/>
      <c r="T76" s="174"/>
      <c r="U76" s="175">
        <v>0</v>
      </c>
      <c r="V76" s="176"/>
      <c r="W76" s="177"/>
      <c r="X76" s="178">
        <v>0</v>
      </c>
      <c r="Y76" s="179">
        <v>0</v>
      </c>
      <c r="Z76" s="179">
        <v>0</v>
      </c>
      <c r="AA76" s="179">
        <v>0</v>
      </c>
      <c r="AB76" s="179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179">
        <v>0</v>
      </c>
      <c r="AI76" s="179">
        <v>0</v>
      </c>
      <c r="AJ76" s="179">
        <v>0</v>
      </c>
      <c r="AK76" s="179">
        <v>0</v>
      </c>
      <c r="AL76" s="179">
        <v>0</v>
      </c>
      <c r="AM76" s="179">
        <v>0</v>
      </c>
      <c r="AN76" s="179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179">
        <v>0</v>
      </c>
      <c r="AU76" s="179">
        <v>0</v>
      </c>
      <c r="AV76" s="179">
        <v>0</v>
      </c>
      <c r="AW76" s="179">
        <v>0</v>
      </c>
      <c r="AX76" s="179">
        <v>0</v>
      </c>
      <c r="AY76" s="179">
        <v>0</v>
      </c>
      <c r="AZ76" s="179">
        <v>0</v>
      </c>
      <c r="BA76" s="179">
        <v>0</v>
      </c>
      <c r="BB76" s="179">
        <v>0</v>
      </c>
      <c r="BC76" s="179">
        <v>0</v>
      </c>
      <c r="BD76" s="179">
        <v>0</v>
      </c>
      <c r="BE76" s="179">
        <v>0</v>
      </c>
      <c r="BF76" s="179">
        <v>0</v>
      </c>
      <c r="BG76" s="179">
        <v>0</v>
      </c>
      <c r="BH76" s="179">
        <v>0</v>
      </c>
      <c r="BI76" s="179">
        <v>0</v>
      </c>
      <c r="BJ76" s="179">
        <v>0</v>
      </c>
      <c r="BK76" s="179">
        <v>0</v>
      </c>
      <c r="BL76" s="179">
        <v>0</v>
      </c>
      <c r="BM76" s="179">
        <v>0</v>
      </c>
      <c r="BN76" s="179">
        <v>0</v>
      </c>
      <c r="BO76" s="179">
        <v>0</v>
      </c>
      <c r="BP76" s="179">
        <v>0</v>
      </c>
      <c r="BQ76" s="179">
        <v>0</v>
      </c>
      <c r="BR76" s="179">
        <v>0</v>
      </c>
      <c r="BS76" s="179">
        <v>0</v>
      </c>
      <c r="BT76" s="179">
        <v>0</v>
      </c>
      <c r="BU76" s="179">
        <v>0</v>
      </c>
      <c r="BV76" s="179">
        <v>0</v>
      </c>
      <c r="BW76" s="179">
        <v>0</v>
      </c>
      <c r="BX76" s="179">
        <v>0</v>
      </c>
      <c r="BY76" s="179">
        <v>0</v>
      </c>
      <c r="BZ76" s="179">
        <v>0</v>
      </c>
      <c r="CA76" s="179">
        <v>0</v>
      </c>
      <c r="CB76" s="179">
        <v>0</v>
      </c>
      <c r="CC76" s="179">
        <v>0</v>
      </c>
      <c r="CD76" s="179">
        <v>0</v>
      </c>
      <c r="CE76" s="179">
        <v>0</v>
      </c>
      <c r="CF76" s="179">
        <v>0</v>
      </c>
      <c r="CG76" s="179">
        <v>0</v>
      </c>
      <c r="CH76" s="179">
        <v>0</v>
      </c>
      <c r="CI76" s="179">
        <v>0</v>
      </c>
      <c r="CJ76" s="179">
        <v>0</v>
      </c>
      <c r="CK76" s="179">
        <v>0</v>
      </c>
      <c r="CL76" s="179">
        <v>0</v>
      </c>
      <c r="CM76" s="179">
        <v>0</v>
      </c>
      <c r="CN76" s="179">
        <v>0</v>
      </c>
      <c r="CO76" s="179">
        <v>0</v>
      </c>
      <c r="CP76" s="179">
        <v>0</v>
      </c>
      <c r="CQ76" s="179">
        <v>0</v>
      </c>
      <c r="CR76" s="179">
        <v>0</v>
      </c>
      <c r="CS76" s="179">
        <v>0</v>
      </c>
      <c r="CT76" s="179">
        <v>0</v>
      </c>
      <c r="CU76" s="180">
        <v>0</v>
      </c>
    </row>
    <row r="77" spans="1:99" s="181" customFormat="1" ht="10.199999999999999" x14ac:dyDescent="0.2">
      <c r="A77" s="172"/>
      <c r="B77" s="172"/>
      <c r="C77" s="172"/>
      <c r="D77" s="172"/>
      <c r="E77" s="191">
        <v>2</v>
      </c>
      <c r="F77" s="144" t="s">
        <v>48</v>
      </c>
      <c r="G77" s="172" t="s">
        <v>200</v>
      </c>
      <c r="H77" s="172"/>
      <c r="I77" s="172"/>
      <c r="J77" s="172"/>
      <c r="K77" s="172"/>
      <c r="L77" s="172"/>
      <c r="M77" s="172"/>
      <c r="N77" s="173"/>
      <c r="O77" s="172" t="s">
        <v>20</v>
      </c>
      <c r="P77" s="173"/>
      <c r="Q77" s="172"/>
      <c r="R77" s="172"/>
      <c r="S77" s="172"/>
      <c r="T77" s="174"/>
      <c r="U77" s="175">
        <v>0</v>
      </c>
      <c r="V77" s="176"/>
      <c r="W77" s="177"/>
      <c r="X77" s="178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79">
        <v>0</v>
      </c>
      <c r="AO77" s="179">
        <v>0</v>
      </c>
      <c r="AP77" s="179">
        <v>0</v>
      </c>
      <c r="AQ77" s="179">
        <v>0</v>
      </c>
      <c r="AR77" s="179">
        <v>0</v>
      </c>
      <c r="AS77" s="179">
        <v>0</v>
      </c>
      <c r="AT77" s="179">
        <v>0</v>
      </c>
      <c r="AU77" s="179">
        <v>0</v>
      </c>
      <c r="AV77" s="179">
        <v>0</v>
      </c>
      <c r="AW77" s="179">
        <v>0</v>
      </c>
      <c r="AX77" s="179">
        <v>0</v>
      </c>
      <c r="AY77" s="179">
        <v>0</v>
      </c>
      <c r="AZ77" s="179">
        <v>0</v>
      </c>
      <c r="BA77" s="179">
        <v>0</v>
      </c>
      <c r="BB77" s="179">
        <v>0</v>
      </c>
      <c r="BC77" s="179">
        <v>0</v>
      </c>
      <c r="BD77" s="179">
        <v>0</v>
      </c>
      <c r="BE77" s="179">
        <v>0</v>
      </c>
      <c r="BF77" s="179">
        <v>0</v>
      </c>
      <c r="BG77" s="179">
        <v>0</v>
      </c>
      <c r="BH77" s="179">
        <v>0</v>
      </c>
      <c r="BI77" s="179">
        <v>0</v>
      </c>
      <c r="BJ77" s="179">
        <v>0</v>
      </c>
      <c r="BK77" s="179">
        <v>0</v>
      </c>
      <c r="BL77" s="179">
        <v>0</v>
      </c>
      <c r="BM77" s="179">
        <v>0</v>
      </c>
      <c r="BN77" s="179">
        <v>0</v>
      </c>
      <c r="BO77" s="179">
        <v>0</v>
      </c>
      <c r="BP77" s="179">
        <v>0</v>
      </c>
      <c r="BQ77" s="179">
        <v>0</v>
      </c>
      <c r="BR77" s="179">
        <v>0</v>
      </c>
      <c r="BS77" s="179">
        <v>0</v>
      </c>
      <c r="BT77" s="179">
        <v>0</v>
      </c>
      <c r="BU77" s="179">
        <v>0</v>
      </c>
      <c r="BV77" s="179">
        <v>0</v>
      </c>
      <c r="BW77" s="179">
        <v>0</v>
      </c>
      <c r="BX77" s="179">
        <v>0</v>
      </c>
      <c r="BY77" s="179">
        <v>0</v>
      </c>
      <c r="BZ77" s="179">
        <v>0</v>
      </c>
      <c r="CA77" s="179">
        <v>0</v>
      </c>
      <c r="CB77" s="179">
        <v>0</v>
      </c>
      <c r="CC77" s="179">
        <v>0</v>
      </c>
      <c r="CD77" s="179">
        <v>0</v>
      </c>
      <c r="CE77" s="179">
        <v>0</v>
      </c>
      <c r="CF77" s="179">
        <v>0</v>
      </c>
      <c r="CG77" s="179">
        <v>0</v>
      </c>
      <c r="CH77" s="179">
        <v>0</v>
      </c>
      <c r="CI77" s="179">
        <v>0</v>
      </c>
      <c r="CJ77" s="179">
        <v>0</v>
      </c>
      <c r="CK77" s="179">
        <v>0</v>
      </c>
      <c r="CL77" s="179">
        <v>0</v>
      </c>
      <c r="CM77" s="179">
        <v>0</v>
      </c>
      <c r="CN77" s="179">
        <v>0</v>
      </c>
      <c r="CO77" s="179">
        <v>0</v>
      </c>
      <c r="CP77" s="179">
        <v>0</v>
      </c>
      <c r="CQ77" s="179">
        <v>0</v>
      </c>
      <c r="CR77" s="179">
        <v>0</v>
      </c>
      <c r="CS77" s="179">
        <v>0</v>
      </c>
      <c r="CT77" s="179">
        <v>0</v>
      </c>
      <c r="CU77" s="180">
        <v>0</v>
      </c>
    </row>
    <row r="78" spans="1:99" s="181" customFormat="1" ht="10.199999999999999" x14ac:dyDescent="0.2">
      <c r="A78" s="172"/>
      <c r="B78" s="172"/>
      <c r="C78" s="172"/>
      <c r="D78" s="172"/>
      <c r="E78" s="191">
        <v>2</v>
      </c>
      <c r="F78" s="144" t="s">
        <v>48</v>
      </c>
      <c r="G78" s="172" t="s">
        <v>88</v>
      </c>
      <c r="H78" s="172"/>
      <c r="I78" s="172"/>
      <c r="J78" s="172"/>
      <c r="K78" s="172"/>
      <c r="L78" s="172"/>
      <c r="M78" s="172"/>
      <c r="N78" s="173"/>
      <c r="O78" s="172" t="s">
        <v>20</v>
      </c>
      <c r="P78" s="173"/>
      <c r="Q78" s="172"/>
      <c r="R78" s="172"/>
      <c r="S78" s="172"/>
      <c r="T78" s="174"/>
      <c r="U78" s="175">
        <v>0</v>
      </c>
      <c r="V78" s="176"/>
      <c r="W78" s="177"/>
      <c r="X78" s="178">
        <v>0</v>
      </c>
      <c r="Y78" s="179">
        <v>0</v>
      </c>
      <c r="Z78" s="179">
        <v>0</v>
      </c>
      <c r="AA78" s="179">
        <v>0</v>
      </c>
      <c r="AB78" s="179">
        <v>0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179">
        <v>0</v>
      </c>
      <c r="AI78" s="179">
        <v>0</v>
      </c>
      <c r="AJ78" s="179">
        <v>0</v>
      </c>
      <c r="AK78" s="179">
        <v>0</v>
      </c>
      <c r="AL78" s="179">
        <v>0</v>
      </c>
      <c r="AM78" s="179">
        <v>0</v>
      </c>
      <c r="AN78" s="179">
        <v>0</v>
      </c>
      <c r="AO78" s="179">
        <v>0</v>
      </c>
      <c r="AP78" s="179">
        <v>0</v>
      </c>
      <c r="AQ78" s="179">
        <v>0</v>
      </c>
      <c r="AR78" s="179">
        <v>0</v>
      </c>
      <c r="AS78" s="179">
        <v>0</v>
      </c>
      <c r="AT78" s="179">
        <v>0</v>
      </c>
      <c r="AU78" s="179">
        <v>0</v>
      </c>
      <c r="AV78" s="179">
        <v>0</v>
      </c>
      <c r="AW78" s="179">
        <v>0</v>
      </c>
      <c r="AX78" s="179">
        <v>0</v>
      </c>
      <c r="AY78" s="179">
        <v>0</v>
      </c>
      <c r="AZ78" s="179">
        <v>0</v>
      </c>
      <c r="BA78" s="179">
        <v>0</v>
      </c>
      <c r="BB78" s="179">
        <v>0</v>
      </c>
      <c r="BC78" s="179">
        <v>0</v>
      </c>
      <c r="BD78" s="179">
        <v>0</v>
      </c>
      <c r="BE78" s="179">
        <v>0</v>
      </c>
      <c r="BF78" s="179">
        <v>0</v>
      </c>
      <c r="BG78" s="179">
        <v>0</v>
      </c>
      <c r="BH78" s="179">
        <v>0</v>
      </c>
      <c r="BI78" s="179">
        <v>0</v>
      </c>
      <c r="BJ78" s="179">
        <v>0</v>
      </c>
      <c r="BK78" s="179">
        <v>0</v>
      </c>
      <c r="BL78" s="179">
        <v>0</v>
      </c>
      <c r="BM78" s="179">
        <v>0</v>
      </c>
      <c r="BN78" s="179">
        <v>0</v>
      </c>
      <c r="BO78" s="179">
        <v>0</v>
      </c>
      <c r="BP78" s="179">
        <v>0</v>
      </c>
      <c r="BQ78" s="179">
        <v>0</v>
      </c>
      <c r="BR78" s="179">
        <v>0</v>
      </c>
      <c r="BS78" s="179">
        <v>0</v>
      </c>
      <c r="BT78" s="179">
        <v>0</v>
      </c>
      <c r="BU78" s="179">
        <v>0</v>
      </c>
      <c r="BV78" s="179">
        <v>0</v>
      </c>
      <c r="BW78" s="179">
        <v>0</v>
      </c>
      <c r="BX78" s="179">
        <v>0</v>
      </c>
      <c r="BY78" s="179">
        <v>0</v>
      </c>
      <c r="BZ78" s="179">
        <v>0</v>
      </c>
      <c r="CA78" s="179">
        <v>0</v>
      </c>
      <c r="CB78" s="179">
        <v>0</v>
      </c>
      <c r="CC78" s="179">
        <v>0</v>
      </c>
      <c r="CD78" s="179">
        <v>0</v>
      </c>
      <c r="CE78" s="179">
        <v>0</v>
      </c>
      <c r="CF78" s="179">
        <v>0</v>
      </c>
      <c r="CG78" s="179">
        <v>0</v>
      </c>
      <c r="CH78" s="179">
        <v>0</v>
      </c>
      <c r="CI78" s="179">
        <v>0</v>
      </c>
      <c r="CJ78" s="179">
        <v>0</v>
      </c>
      <c r="CK78" s="179">
        <v>0</v>
      </c>
      <c r="CL78" s="179">
        <v>0</v>
      </c>
      <c r="CM78" s="179">
        <v>0</v>
      </c>
      <c r="CN78" s="179">
        <v>0</v>
      </c>
      <c r="CO78" s="179">
        <v>0</v>
      </c>
      <c r="CP78" s="179">
        <v>0</v>
      </c>
      <c r="CQ78" s="179">
        <v>0</v>
      </c>
      <c r="CR78" s="179">
        <v>0</v>
      </c>
      <c r="CS78" s="179">
        <v>0</v>
      </c>
      <c r="CT78" s="179">
        <v>0</v>
      </c>
      <c r="CU78" s="180">
        <v>0</v>
      </c>
    </row>
    <row r="79" spans="1:99" s="181" customFormat="1" ht="10.199999999999999" x14ac:dyDescent="0.2">
      <c r="A79" s="172"/>
      <c r="B79" s="172"/>
      <c r="C79" s="172"/>
      <c r="D79" s="172"/>
      <c r="E79" s="191">
        <v>2</v>
      </c>
      <c r="F79" s="144" t="s">
        <v>48</v>
      </c>
      <c r="G79" s="172" t="s">
        <v>94</v>
      </c>
      <c r="H79" s="172"/>
      <c r="I79" s="172"/>
      <c r="J79" s="172"/>
      <c r="K79" s="172"/>
      <c r="L79" s="172"/>
      <c r="M79" s="172"/>
      <c r="N79" s="173"/>
      <c r="O79" s="172" t="s">
        <v>20</v>
      </c>
      <c r="P79" s="173"/>
      <c r="Q79" s="172"/>
      <c r="R79" s="172"/>
      <c r="S79" s="172"/>
      <c r="T79" s="174"/>
      <c r="U79" s="175">
        <v>0</v>
      </c>
      <c r="V79" s="176"/>
      <c r="W79" s="177"/>
      <c r="X79" s="178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0</v>
      </c>
      <c r="AD79" s="179">
        <v>0</v>
      </c>
      <c r="AE79" s="179">
        <v>0</v>
      </c>
      <c r="AF79" s="179">
        <v>0</v>
      </c>
      <c r="AG79" s="179">
        <v>0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79">
        <v>0</v>
      </c>
      <c r="AO79" s="179">
        <v>0</v>
      </c>
      <c r="AP79" s="179">
        <v>0</v>
      </c>
      <c r="AQ79" s="179">
        <v>0</v>
      </c>
      <c r="AR79" s="179">
        <v>0</v>
      </c>
      <c r="AS79" s="179">
        <v>0</v>
      </c>
      <c r="AT79" s="179">
        <v>0</v>
      </c>
      <c r="AU79" s="179">
        <v>0</v>
      </c>
      <c r="AV79" s="179">
        <v>0</v>
      </c>
      <c r="AW79" s="179">
        <v>0</v>
      </c>
      <c r="AX79" s="179">
        <v>0</v>
      </c>
      <c r="AY79" s="179">
        <v>0</v>
      </c>
      <c r="AZ79" s="179">
        <v>0</v>
      </c>
      <c r="BA79" s="179">
        <v>0</v>
      </c>
      <c r="BB79" s="179">
        <v>0</v>
      </c>
      <c r="BC79" s="179">
        <v>0</v>
      </c>
      <c r="BD79" s="179">
        <v>0</v>
      </c>
      <c r="BE79" s="179">
        <v>0</v>
      </c>
      <c r="BF79" s="179">
        <v>0</v>
      </c>
      <c r="BG79" s="179">
        <v>0</v>
      </c>
      <c r="BH79" s="179">
        <v>0</v>
      </c>
      <c r="BI79" s="179">
        <v>0</v>
      </c>
      <c r="BJ79" s="179">
        <v>0</v>
      </c>
      <c r="BK79" s="179">
        <v>0</v>
      </c>
      <c r="BL79" s="179">
        <v>0</v>
      </c>
      <c r="BM79" s="179">
        <v>0</v>
      </c>
      <c r="BN79" s="179">
        <v>0</v>
      </c>
      <c r="BO79" s="179">
        <v>0</v>
      </c>
      <c r="BP79" s="179">
        <v>0</v>
      </c>
      <c r="BQ79" s="179">
        <v>0</v>
      </c>
      <c r="BR79" s="179">
        <v>0</v>
      </c>
      <c r="BS79" s="179">
        <v>0</v>
      </c>
      <c r="BT79" s="179">
        <v>0</v>
      </c>
      <c r="BU79" s="179">
        <v>0</v>
      </c>
      <c r="BV79" s="179">
        <v>0</v>
      </c>
      <c r="BW79" s="179">
        <v>0</v>
      </c>
      <c r="BX79" s="179">
        <v>0</v>
      </c>
      <c r="BY79" s="179">
        <v>0</v>
      </c>
      <c r="BZ79" s="179">
        <v>0</v>
      </c>
      <c r="CA79" s="179">
        <v>0</v>
      </c>
      <c r="CB79" s="179">
        <v>0</v>
      </c>
      <c r="CC79" s="179">
        <v>0</v>
      </c>
      <c r="CD79" s="179">
        <v>0</v>
      </c>
      <c r="CE79" s="179">
        <v>0</v>
      </c>
      <c r="CF79" s="179">
        <v>0</v>
      </c>
      <c r="CG79" s="179">
        <v>0</v>
      </c>
      <c r="CH79" s="179">
        <v>0</v>
      </c>
      <c r="CI79" s="179">
        <v>0</v>
      </c>
      <c r="CJ79" s="179">
        <v>0</v>
      </c>
      <c r="CK79" s="179">
        <v>0</v>
      </c>
      <c r="CL79" s="179">
        <v>0</v>
      </c>
      <c r="CM79" s="179">
        <v>0</v>
      </c>
      <c r="CN79" s="179">
        <v>0</v>
      </c>
      <c r="CO79" s="179">
        <v>0</v>
      </c>
      <c r="CP79" s="179">
        <v>0</v>
      </c>
      <c r="CQ79" s="179">
        <v>0</v>
      </c>
      <c r="CR79" s="179">
        <v>0</v>
      </c>
      <c r="CS79" s="179">
        <v>0</v>
      </c>
      <c r="CT79" s="179">
        <v>0</v>
      </c>
      <c r="CU79" s="180">
        <v>0</v>
      </c>
    </row>
    <row r="80" spans="1:99" s="181" customFormat="1" ht="10.199999999999999" x14ac:dyDescent="0.2">
      <c r="A80" s="172"/>
      <c r="B80" s="172"/>
      <c r="C80" s="172"/>
      <c r="D80" s="172"/>
      <c r="E80" s="191">
        <v>2</v>
      </c>
      <c r="F80" s="144" t="s">
        <v>48</v>
      </c>
      <c r="G80" s="172" t="s">
        <v>207</v>
      </c>
      <c r="H80" s="172"/>
      <c r="I80" s="172"/>
      <c r="J80" s="172"/>
      <c r="K80" s="172"/>
      <c r="L80" s="172"/>
      <c r="M80" s="172"/>
      <c r="N80" s="173"/>
      <c r="O80" s="172" t="s">
        <v>20</v>
      </c>
      <c r="P80" s="173"/>
      <c r="Q80" s="172"/>
      <c r="R80" s="172"/>
      <c r="S80" s="172"/>
      <c r="T80" s="174"/>
      <c r="U80" s="175">
        <v>0</v>
      </c>
      <c r="V80" s="176"/>
      <c r="W80" s="177"/>
      <c r="X80" s="178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0</v>
      </c>
      <c r="AD80" s="179">
        <v>0</v>
      </c>
      <c r="AE80" s="179">
        <v>0</v>
      </c>
      <c r="AF80" s="179">
        <v>0</v>
      </c>
      <c r="AG80" s="179">
        <v>0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79">
        <v>0</v>
      </c>
      <c r="AO80" s="179">
        <v>0</v>
      </c>
      <c r="AP80" s="179">
        <v>0</v>
      </c>
      <c r="AQ80" s="179">
        <v>0</v>
      </c>
      <c r="AR80" s="179">
        <v>0</v>
      </c>
      <c r="AS80" s="179">
        <v>0</v>
      </c>
      <c r="AT80" s="179">
        <v>0</v>
      </c>
      <c r="AU80" s="179">
        <v>0</v>
      </c>
      <c r="AV80" s="179">
        <v>0</v>
      </c>
      <c r="AW80" s="179">
        <v>0</v>
      </c>
      <c r="AX80" s="179">
        <v>0</v>
      </c>
      <c r="AY80" s="179">
        <v>0</v>
      </c>
      <c r="AZ80" s="179">
        <v>0</v>
      </c>
      <c r="BA80" s="179">
        <v>0</v>
      </c>
      <c r="BB80" s="179">
        <v>0</v>
      </c>
      <c r="BC80" s="179">
        <v>0</v>
      </c>
      <c r="BD80" s="179">
        <v>0</v>
      </c>
      <c r="BE80" s="179">
        <v>0</v>
      </c>
      <c r="BF80" s="179">
        <v>0</v>
      </c>
      <c r="BG80" s="179">
        <v>0</v>
      </c>
      <c r="BH80" s="179">
        <v>0</v>
      </c>
      <c r="BI80" s="179">
        <v>0</v>
      </c>
      <c r="BJ80" s="179">
        <v>0</v>
      </c>
      <c r="BK80" s="179">
        <v>0</v>
      </c>
      <c r="BL80" s="179">
        <v>0</v>
      </c>
      <c r="BM80" s="179">
        <v>0</v>
      </c>
      <c r="BN80" s="179">
        <v>0</v>
      </c>
      <c r="BO80" s="179">
        <v>0</v>
      </c>
      <c r="BP80" s="179">
        <v>0</v>
      </c>
      <c r="BQ80" s="179">
        <v>0</v>
      </c>
      <c r="BR80" s="179">
        <v>0</v>
      </c>
      <c r="BS80" s="179">
        <v>0</v>
      </c>
      <c r="BT80" s="179">
        <v>0</v>
      </c>
      <c r="BU80" s="179">
        <v>0</v>
      </c>
      <c r="BV80" s="179">
        <v>0</v>
      </c>
      <c r="BW80" s="179">
        <v>0</v>
      </c>
      <c r="BX80" s="179">
        <v>0</v>
      </c>
      <c r="BY80" s="179">
        <v>0</v>
      </c>
      <c r="BZ80" s="179">
        <v>0</v>
      </c>
      <c r="CA80" s="179">
        <v>0</v>
      </c>
      <c r="CB80" s="179">
        <v>0</v>
      </c>
      <c r="CC80" s="179">
        <v>0</v>
      </c>
      <c r="CD80" s="179">
        <v>0</v>
      </c>
      <c r="CE80" s="179">
        <v>0</v>
      </c>
      <c r="CF80" s="179">
        <v>0</v>
      </c>
      <c r="CG80" s="179">
        <v>0</v>
      </c>
      <c r="CH80" s="179">
        <v>0</v>
      </c>
      <c r="CI80" s="179">
        <v>0</v>
      </c>
      <c r="CJ80" s="179">
        <v>0</v>
      </c>
      <c r="CK80" s="179">
        <v>0</v>
      </c>
      <c r="CL80" s="179">
        <v>0</v>
      </c>
      <c r="CM80" s="179">
        <v>0</v>
      </c>
      <c r="CN80" s="179">
        <v>0</v>
      </c>
      <c r="CO80" s="179">
        <v>0</v>
      </c>
      <c r="CP80" s="179">
        <v>0</v>
      </c>
      <c r="CQ80" s="179">
        <v>0</v>
      </c>
      <c r="CR80" s="179">
        <v>0</v>
      </c>
      <c r="CS80" s="179">
        <v>0</v>
      </c>
      <c r="CT80" s="179">
        <v>0</v>
      </c>
      <c r="CU80" s="180">
        <v>0</v>
      </c>
    </row>
    <row r="81" spans="1:99" s="181" customFormat="1" ht="10.199999999999999" x14ac:dyDescent="0.2">
      <c r="A81" s="172"/>
      <c r="B81" s="172"/>
      <c r="C81" s="172"/>
      <c r="D81" s="172"/>
      <c r="E81" s="191">
        <v>2</v>
      </c>
      <c r="F81" s="144" t="s">
        <v>48</v>
      </c>
      <c r="G81" s="172" t="s">
        <v>107</v>
      </c>
      <c r="H81" s="172"/>
      <c r="I81" s="172"/>
      <c r="J81" s="172"/>
      <c r="K81" s="172"/>
      <c r="L81" s="172"/>
      <c r="M81" s="172"/>
      <c r="N81" s="173"/>
      <c r="O81" s="172" t="s">
        <v>20</v>
      </c>
      <c r="P81" s="173"/>
      <c r="Q81" s="172"/>
      <c r="R81" s="172"/>
      <c r="S81" s="172"/>
      <c r="T81" s="174"/>
      <c r="U81" s="175">
        <v>0</v>
      </c>
      <c r="V81" s="176"/>
      <c r="W81" s="177"/>
      <c r="X81" s="178">
        <v>0</v>
      </c>
      <c r="Y81" s="179">
        <v>0</v>
      </c>
      <c r="Z81" s="179">
        <v>0</v>
      </c>
      <c r="AA81" s="179">
        <v>0</v>
      </c>
      <c r="AB81" s="179">
        <v>0</v>
      </c>
      <c r="AC81" s="179">
        <v>0</v>
      </c>
      <c r="AD81" s="179">
        <v>0</v>
      </c>
      <c r="AE81" s="179">
        <v>0</v>
      </c>
      <c r="AF81" s="179">
        <v>0</v>
      </c>
      <c r="AG81" s="179">
        <v>0</v>
      </c>
      <c r="AH81" s="179">
        <v>0</v>
      </c>
      <c r="AI81" s="179">
        <v>0</v>
      </c>
      <c r="AJ81" s="179">
        <v>0</v>
      </c>
      <c r="AK81" s="179">
        <v>0</v>
      </c>
      <c r="AL81" s="179">
        <v>0</v>
      </c>
      <c r="AM81" s="179">
        <v>0</v>
      </c>
      <c r="AN81" s="179">
        <v>0</v>
      </c>
      <c r="AO81" s="179">
        <v>0</v>
      </c>
      <c r="AP81" s="179">
        <v>0</v>
      </c>
      <c r="AQ81" s="179">
        <v>0</v>
      </c>
      <c r="AR81" s="179">
        <v>0</v>
      </c>
      <c r="AS81" s="179">
        <v>0</v>
      </c>
      <c r="AT81" s="179">
        <v>0</v>
      </c>
      <c r="AU81" s="179">
        <v>0</v>
      </c>
      <c r="AV81" s="179">
        <v>0</v>
      </c>
      <c r="AW81" s="179">
        <v>0</v>
      </c>
      <c r="AX81" s="179">
        <v>0</v>
      </c>
      <c r="AY81" s="179">
        <v>0</v>
      </c>
      <c r="AZ81" s="179">
        <v>0</v>
      </c>
      <c r="BA81" s="179">
        <v>0</v>
      </c>
      <c r="BB81" s="179">
        <v>0</v>
      </c>
      <c r="BC81" s="179">
        <v>0</v>
      </c>
      <c r="BD81" s="179">
        <v>0</v>
      </c>
      <c r="BE81" s="179">
        <v>0</v>
      </c>
      <c r="BF81" s="179">
        <v>0</v>
      </c>
      <c r="BG81" s="179">
        <v>0</v>
      </c>
      <c r="BH81" s="179">
        <v>0</v>
      </c>
      <c r="BI81" s="179">
        <v>0</v>
      </c>
      <c r="BJ81" s="179">
        <v>0</v>
      </c>
      <c r="BK81" s="179">
        <v>0</v>
      </c>
      <c r="BL81" s="179">
        <v>0</v>
      </c>
      <c r="BM81" s="179">
        <v>0</v>
      </c>
      <c r="BN81" s="179">
        <v>0</v>
      </c>
      <c r="BO81" s="179">
        <v>0</v>
      </c>
      <c r="BP81" s="179">
        <v>0</v>
      </c>
      <c r="BQ81" s="179">
        <v>0</v>
      </c>
      <c r="BR81" s="179">
        <v>0</v>
      </c>
      <c r="BS81" s="179">
        <v>0</v>
      </c>
      <c r="BT81" s="179">
        <v>0</v>
      </c>
      <c r="BU81" s="179">
        <v>0</v>
      </c>
      <c r="BV81" s="179">
        <v>0</v>
      </c>
      <c r="BW81" s="179">
        <v>0</v>
      </c>
      <c r="BX81" s="179">
        <v>0</v>
      </c>
      <c r="BY81" s="179">
        <v>0</v>
      </c>
      <c r="BZ81" s="179">
        <v>0</v>
      </c>
      <c r="CA81" s="179">
        <v>0</v>
      </c>
      <c r="CB81" s="179">
        <v>0</v>
      </c>
      <c r="CC81" s="179">
        <v>0</v>
      </c>
      <c r="CD81" s="179">
        <v>0</v>
      </c>
      <c r="CE81" s="179">
        <v>0</v>
      </c>
      <c r="CF81" s="179">
        <v>0</v>
      </c>
      <c r="CG81" s="179">
        <v>0</v>
      </c>
      <c r="CH81" s="179">
        <v>0</v>
      </c>
      <c r="CI81" s="179">
        <v>0</v>
      </c>
      <c r="CJ81" s="179">
        <v>0</v>
      </c>
      <c r="CK81" s="179">
        <v>0</v>
      </c>
      <c r="CL81" s="179">
        <v>0</v>
      </c>
      <c r="CM81" s="179">
        <v>0</v>
      </c>
      <c r="CN81" s="179">
        <v>0</v>
      </c>
      <c r="CO81" s="179">
        <v>0</v>
      </c>
      <c r="CP81" s="179">
        <v>0</v>
      </c>
      <c r="CQ81" s="179">
        <v>0</v>
      </c>
      <c r="CR81" s="179">
        <v>0</v>
      </c>
      <c r="CS81" s="179">
        <v>0</v>
      </c>
      <c r="CT81" s="179">
        <v>0</v>
      </c>
      <c r="CU81" s="180">
        <v>0</v>
      </c>
    </row>
    <row r="82" spans="1:99" s="28" customFormat="1" ht="10.199999999999999" x14ac:dyDescent="0.2">
      <c r="A82" s="87"/>
      <c r="B82" s="87"/>
      <c r="C82" s="87"/>
      <c r="D82" s="87"/>
      <c r="E82" s="198">
        <v>1</v>
      </c>
      <c r="F82" s="101" t="s">
        <v>75</v>
      </c>
      <c r="G82" s="87"/>
      <c r="H82" s="87"/>
      <c r="I82" s="87"/>
      <c r="J82" s="87"/>
      <c r="K82" s="87"/>
      <c r="L82" s="87"/>
      <c r="M82" s="87"/>
      <c r="N82" s="86"/>
      <c r="O82" s="87" t="s">
        <v>20</v>
      </c>
      <c r="P82" s="88"/>
      <c r="Q82" s="87"/>
      <c r="R82" s="87"/>
      <c r="S82" s="87"/>
      <c r="T82" s="136"/>
      <c r="U82" s="137">
        <v>0</v>
      </c>
      <c r="V82" s="138"/>
      <c r="W82" s="168"/>
      <c r="X82" s="16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>
        <v>0</v>
      </c>
      <c r="AR82" s="99">
        <v>0</v>
      </c>
      <c r="AS82" s="99">
        <v>0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  <c r="BA82" s="99">
        <v>0</v>
      </c>
      <c r="BB82" s="99">
        <v>0</v>
      </c>
      <c r="BC82" s="99">
        <v>0</v>
      </c>
      <c r="BD82" s="99">
        <v>0</v>
      </c>
      <c r="BE82" s="99">
        <v>0</v>
      </c>
      <c r="BF82" s="99">
        <v>0</v>
      </c>
      <c r="BG82" s="99">
        <v>0</v>
      </c>
      <c r="BH82" s="99">
        <v>0</v>
      </c>
      <c r="BI82" s="99">
        <v>0</v>
      </c>
      <c r="BJ82" s="99">
        <v>0</v>
      </c>
      <c r="BK82" s="99">
        <v>0</v>
      </c>
      <c r="BL82" s="99">
        <v>0</v>
      </c>
      <c r="BM82" s="99">
        <v>0</v>
      </c>
      <c r="BN82" s="99">
        <v>0</v>
      </c>
      <c r="BO82" s="99">
        <v>0</v>
      </c>
      <c r="BP82" s="99">
        <v>0</v>
      </c>
      <c r="BQ82" s="99">
        <v>0</v>
      </c>
      <c r="BR82" s="99">
        <v>0</v>
      </c>
      <c r="BS82" s="99">
        <v>0</v>
      </c>
      <c r="BT82" s="99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</row>
    <row r="83" spans="1:99" s="28" customFormat="1" ht="10.199999999999999" x14ac:dyDescent="0.2">
      <c r="A83" s="87"/>
      <c r="B83" s="87"/>
      <c r="C83" s="87"/>
      <c r="D83" s="87"/>
      <c r="E83" s="198">
        <v>1</v>
      </c>
      <c r="F83" s="101" t="s">
        <v>70</v>
      </c>
      <c r="G83" s="87"/>
      <c r="H83" s="87"/>
      <c r="I83" s="87"/>
      <c r="J83" s="87"/>
      <c r="K83" s="87"/>
      <c r="L83" s="87"/>
      <c r="M83" s="87"/>
      <c r="N83" s="86"/>
      <c r="O83" s="87" t="s">
        <v>20</v>
      </c>
      <c r="P83" s="88"/>
      <c r="Q83" s="87"/>
      <c r="R83" s="87"/>
      <c r="S83" s="87"/>
      <c r="T83" s="136"/>
      <c r="U83" s="137">
        <v>0</v>
      </c>
      <c r="V83" s="138"/>
      <c r="W83" s="168"/>
      <c r="X83" s="16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0</v>
      </c>
      <c r="AK83" s="99">
        <v>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>
        <v>0</v>
      </c>
      <c r="AR83" s="99">
        <v>0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  <c r="BA83" s="99">
        <v>0</v>
      </c>
      <c r="BB83" s="99">
        <v>0</v>
      </c>
      <c r="BC83" s="99">
        <v>0</v>
      </c>
      <c r="BD83" s="99">
        <v>0</v>
      </c>
      <c r="BE83" s="99">
        <v>0</v>
      </c>
      <c r="BF83" s="99">
        <v>0</v>
      </c>
      <c r="BG83" s="99">
        <v>0</v>
      </c>
      <c r="BH83" s="99">
        <v>0</v>
      </c>
      <c r="BI83" s="99">
        <v>0</v>
      </c>
      <c r="BJ83" s="99">
        <v>0</v>
      </c>
      <c r="BK83" s="99">
        <v>0</v>
      </c>
      <c r="BL83" s="99">
        <v>0</v>
      </c>
      <c r="BM83" s="99">
        <v>0</v>
      </c>
      <c r="BN83" s="99">
        <v>0</v>
      </c>
      <c r="BO83" s="99">
        <v>0</v>
      </c>
      <c r="BP83" s="99">
        <v>0</v>
      </c>
      <c r="BQ83" s="99">
        <v>0</v>
      </c>
      <c r="BR83" s="99">
        <v>0</v>
      </c>
      <c r="BS83" s="99">
        <v>0</v>
      </c>
      <c r="BT83" s="99">
        <v>0</v>
      </c>
      <c r="BU83" s="99">
        <v>0</v>
      </c>
      <c r="BV83" s="99">
        <v>0</v>
      </c>
      <c r="BW83" s="99">
        <v>0</v>
      </c>
      <c r="BX83" s="99">
        <v>0</v>
      </c>
      <c r="BY83" s="99">
        <v>0</v>
      </c>
      <c r="BZ83" s="99">
        <v>0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</v>
      </c>
    </row>
    <row r="84" spans="1:99" s="28" customFormat="1" ht="10.199999999999999" x14ac:dyDescent="0.2">
      <c r="A84" s="87"/>
      <c r="B84" s="87"/>
      <c r="C84" s="87"/>
      <c r="D84" s="87"/>
      <c r="E84" s="198">
        <v>1</v>
      </c>
      <c r="F84" s="101" t="s">
        <v>78</v>
      </c>
      <c r="G84" s="87"/>
      <c r="H84" s="87"/>
      <c r="I84" s="87"/>
      <c r="J84" s="87"/>
      <c r="K84" s="87"/>
      <c r="L84" s="87"/>
      <c r="M84" s="87"/>
      <c r="N84" s="86"/>
      <c r="O84" s="87" t="s">
        <v>20</v>
      </c>
      <c r="P84" s="88"/>
      <c r="Q84" s="87"/>
      <c r="R84" s="87"/>
      <c r="S84" s="87"/>
      <c r="T84" s="136"/>
      <c r="U84" s="137">
        <v>0</v>
      </c>
      <c r="V84" s="138"/>
      <c r="W84" s="168"/>
      <c r="X84" s="16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0</v>
      </c>
      <c r="BI84" s="99">
        <v>0</v>
      </c>
      <c r="BJ84" s="99">
        <v>0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0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99">
        <v>0</v>
      </c>
      <c r="CK84" s="99">
        <v>0</v>
      </c>
      <c r="CL84" s="99">
        <v>0</v>
      </c>
      <c r="CM84" s="99">
        <v>0</v>
      </c>
      <c r="CN84" s="99">
        <v>0</v>
      </c>
      <c r="CO84" s="99">
        <v>0</v>
      </c>
      <c r="CP84" s="99">
        <v>0</v>
      </c>
      <c r="CQ84" s="99">
        <v>0</v>
      </c>
      <c r="CR84" s="99">
        <v>0</v>
      </c>
      <c r="CS84" s="99">
        <v>0</v>
      </c>
      <c r="CT84" s="99">
        <v>0</v>
      </c>
      <c r="CU84" s="99">
        <v>0</v>
      </c>
    </row>
    <row r="85" spans="1:99" s="28" customFormat="1" ht="10.199999999999999" x14ac:dyDescent="0.2">
      <c r="A85" s="87"/>
      <c r="B85" s="87"/>
      <c r="C85" s="87"/>
      <c r="D85" s="87"/>
      <c r="E85" s="198">
        <v>1</v>
      </c>
      <c r="F85" s="101" t="s">
        <v>93</v>
      </c>
      <c r="G85" s="87"/>
      <c r="H85" s="87"/>
      <c r="I85" s="87"/>
      <c r="J85" s="87"/>
      <c r="K85" s="87"/>
      <c r="L85" s="87"/>
      <c r="M85" s="87"/>
      <c r="N85" s="86"/>
      <c r="O85" s="87" t="s">
        <v>20</v>
      </c>
      <c r="P85" s="88"/>
      <c r="Q85" s="87"/>
      <c r="R85" s="87"/>
      <c r="S85" s="87"/>
      <c r="T85" s="136"/>
      <c r="U85" s="137">
        <v>0</v>
      </c>
      <c r="V85" s="138"/>
      <c r="W85" s="168"/>
      <c r="X85" s="16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0</v>
      </c>
      <c r="AU85" s="99">
        <v>0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0</v>
      </c>
      <c r="BI85" s="99">
        <v>0</v>
      </c>
      <c r="BJ85" s="99">
        <v>0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99">
        <v>0</v>
      </c>
      <c r="CK85" s="99">
        <v>0</v>
      </c>
      <c r="CL85" s="99">
        <v>0</v>
      </c>
      <c r="CM85" s="99">
        <v>0</v>
      </c>
      <c r="CN85" s="99">
        <v>0</v>
      </c>
      <c r="CO85" s="99">
        <v>0</v>
      </c>
      <c r="CP85" s="99">
        <v>0</v>
      </c>
      <c r="CQ85" s="99">
        <v>0</v>
      </c>
      <c r="CR85" s="99">
        <v>0</v>
      </c>
      <c r="CS85" s="99">
        <v>0</v>
      </c>
      <c r="CT85" s="99">
        <v>0</v>
      </c>
      <c r="CU85" s="99">
        <v>0</v>
      </c>
    </row>
    <row r="86" spans="1:99" s="28" customFormat="1" ht="10.199999999999999" x14ac:dyDescent="0.2">
      <c r="A86" s="87"/>
      <c r="B86" s="87"/>
      <c r="C86" s="87"/>
      <c r="D86" s="87"/>
      <c r="E86" s="192">
        <v>1</v>
      </c>
      <c r="F86" s="101" t="s">
        <v>84</v>
      </c>
      <c r="G86" s="87"/>
      <c r="H86" s="87"/>
      <c r="I86" s="87"/>
      <c r="J86" s="87"/>
      <c r="K86" s="87"/>
      <c r="L86" s="87"/>
      <c r="M86" s="87"/>
      <c r="N86" s="86"/>
      <c r="O86" s="87" t="s">
        <v>20</v>
      </c>
      <c r="P86" s="88"/>
      <c r="Q86" s="87"/>
      <c r="R86" s="87"/>
      <c r="S86" s="87"/>
      <c r="T86" s="136"/>
      <c r="U86" s="137">
        <v>0</v>
      </c>
      <c r="V86" s="138"/>
      <c r="W86" s="168"/>
      <c r="X86" s="16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0</v>
      </c>
      <c r="BJ86" s="99">
        <v>0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99">
        <v>0</v>
      </c>
      <c r="CS86" s="99">
        <v>0</v>
      </c>
      <c r="CT86" s="99">
        <v>0</v>
      </c>
      <c r="CU86" s="99">
        <v>0</v>
      </c>
    </row>
    <row r="87" spans="1:99" s="181" customFormat="1" ht="10.199999999999999" x14ac:dyDescent="0.2">
      <c r="A87" s="172"/>
      <c r="B87" s="172"/>
      <c r="C87" s="172"/>
      <c r="D87" s="172"/>
      <c r="E87" s="191">
        <v>2</v>
      </c>
      <c r="F87" s="144" t="s">
        <v>84</v>
      </c>
      <c r="G87" s="172" t="s">
        <v>201</v>
      </c>
      <c r="H87" s="172"/>
      <c r="I87" s="172"/>
      <c r="J87" s="172"/>
      <c r="K87" s="172"/>
      <c r="L87" s="172"/>
      <c r="M87" s="172"/>
      <c r="N87" s="173"/>
      <c r="O87" s="172" t="s">
        <v>20</v>
      </c>
      <c r="P87" s="173"/>
      <c r="Q87" s="172"/>
      <c r="R87" s="172"/>
      <c r="S87" s="172"/>
      <c r="T87" s="174"/>
      <c r="U87" s="175">
        <v>0</v>
      </c>
      <c r="V87" s="176"/>
      <c r="W87" s="177"/>
      <c r="X87" s="178">
        <v>0</v>
      </c>
      <c r="Y87" s="179">
        <v>0</v>
      </c>
      <c r="Z87" s="179">
        <v>0</v>
      </c>
      <c r="AA87" s="179">
        <v>0</v>
      </c>
      <c r="AB87" s="179">
        <v>0</v>
      </c>
      <c r="AC87" s="179">
        <v>0</v>
      </c>
      <c r="AD87" s="179">
        <v>0</v>
      </c>
      <c r="AE87" s="179">
        <v>0</v>
      </c>
      <c r="AF87" s="179">
        <v>0</v>
      </c>
      <c r="AG87" s="179">
        <v>0</v>
      </c>
      <c r="AH87" s="179">
        <v>0</v>
      </c>
      <c r="AI87" s="179">
        <v>0</v>
      </c>
      <c r="AJ87" s="179">
        <v>0</v>
      </c>
      <c r="AK87" s="179">
        <v>0</v>
      </c>
      <c r="AL87" s="179">
        <v>0</v>
      </c>
      <c r="AM87" s="179">
        <v>0</v>
      </c>
      <c r="AN87" s="179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  <c r="AT87" s="179">
        <v>0</v>
      </c>
      <c r="AU87" s="179">
        <v>0</v>
      </c>
      <c r="AV87" s="179">
        <v>0</v>
      </c>
      <c r="AW87" s="179">
        <v>0</v>
      </c>
      <c r="AX87" s="179">
        <v>0</v>
      </c>
      <c r="AY87" s="179">
        <v>0</v>
      </c>
      <c r="AZ87" s="179">
        <v>0</v>
      </c>
      <c r="BA87" s="179">
        <v>0</v>
      </c>
      <c r="BB87" s="179">
        <v>0</v>
      </c>
      <c r="BC87" s="179">
        <v>0</v>
      </c>
      <c r="BD87" s="179">
        <v>0</v>
      </c>
      <c r="BE87" s="179">
        <v>0</v>
      </c>
      <c r="BF87" s="179">
        <v>0</v>
      </c>
      <c r="BG87" s="179">
        <v>0</v>
      </c>
      <c r="BH87" s="179">
        <v>0</v>
      </c>
      <c r="BI87" s="179">
        <v>0</v>
      </c>
      <c r="BJ87" s="179">
        <v>0</v>
      </c>
      <c r="BK87" s="179">
        <v>0</v>
      </c>
      <c r="BL87" s="179">
        <v>0</v>
      </c>
      <c r="BM87" s="179">
        <v>0</v>
      </c>
      <c r="BN87" s="179">
        <v>0</v>
      </c>
      <c r="BO87" s="179">
        <v>0</v>
      </c>
      <c r="BP87" s="179">
        <v>0</v>
      </c>
      <c r="BQ87" s="179">
        <v>0</v>
      </c>
      <c r="BR87" s="179">
        <v>0</v>
      </c>
      <c r="BS87" s="179">
        <v>0</v>
      </c>
      <c r="BT87" s="179">
        <v>0</v>
      </c>
      <c r="BU87" s="179">
        <v>0</v>
      </c>
      <c r="BV87" s="179">
        <v>0</v>
      </c>
      <c r="BW87" s="179">
        <v>0</v>
      </c>
      <c r="BX87" s="179">
        <v>0</v>
      </c>
      <c r="BY87" s="179">
        <v>0</v>
      </c>
      <c r="BZ87" s="179">
        <v>0</v>
      </c>
      <c r="CA87" s="179">
        <v>0</v>
      </c>
      <c r="CB87" s="179">
        <v>0</v>
      </c>
      <c r="CC87" s="179">
        <v>0</v>
      </c>
      <c r="CD87" s="179">
        <v>0</v>
      </c>
      <c r="CE87" s="179">
        <v>0</v>
      </c>
      <c r="CF87" s="179">
        <v>0</v>
      </c>
      <c r="CG87" s="179">
        <v>0</v>
      </c>
      <c r="CH87" s="179">
        <v>0</v>
      </c>
      <c r="CI87" s="179">
        <v>0</v>
      </c>
      <c r="CJ87" s="179">
        <v>0</v>
      </c>
      <c r="CK87" s="179">
        <v>0</v>
      </c>
      <c r="CL87" s="179">
        <v>0</v>
      </c>
      <c r="CM87" s="179">
        <v>0</v>
      </c>
      <c r="CN87" s="179">
        <v>0</v>
      </c>
      <c r="CO87" s="179">
        <v>0</v>
      </c>
      <c r="CP87" s="179">
        <v>0</v>
      </c>
      <c r="CQ87" s="179">
        <v>0</v>
      </c>
      <c r="CR87" s="179">
        <v>0</v>
      </c>
      <c r="CS87" s="179">
        <v>0</v>
      </c>
      <c r="CT87" s="179">
        <v>0</v>
      </c>
      <c r="CU87" s="180">
        <v>0</v>
      </c>
    </row>
    <row r="88" spans="1:99" s="181" customFormat="1" ht="10.199999999999999" x14ac:dyDescent="0.2">
      <c r="A88" s="172"/>
      <c r="B88" s="172"/>
      <c r="C88" s="172"/>
      <c r="D88" s="172"/>
      <c r="E88" s="191">
        <v>2</v>
      </c>
      <c r="F88" s="144" t="s">
        <v>84</v>
      </c>
      <c r="G88" s="172" t="s">
        <v>204</v>
      </c>
      <c r="H88" s="172"/>
      <c r="I88" s="172"/>
      <c r="J88" s="172"/>
      <c r="K88" s="172"/>
      <c r="L88" s="172"/>
      <c r="M88" s="172"/>
      <c r="N88" s="173"/>
      <c r="O88" s="172" t="s">
        <v>20</v>
      </c>
      <c r="P88" s="173"/>
      <c r="Q88" s="172"/>
      <c r="R88" s="172"/>
      <c r="S88" s="172"/>
      <c r="T88" s="174"/>
      <c r="U88" s="175">
        <v>0</v>
      </c>
      <c r="V88" s="176"/>
      <c r="W88" s="177"/>
      <c r="X88" s="178">
        <v>0</v>
      </c>
      <c r="Y88" s="179">
        <v>0</v>
      </c>
      <c r="Z88" s="179">
        <v>0</v>
      </c>
      <c r="AA88" s="179">
        <v>0</v>
      </c>
      <c r="AB88" s="179">
        <v>0</v>
      </c>
      <c r="AC88" s="179">
        <v>0</v>
      </c>
      <c r="AD88" s="179">
        <v>0</v>
      </c>
      <c r="AE88" s="179">
        <v>0</v>
      </c>
      <c r="AF88" s="179">
        <v>0</v>
      </c>
      <c r="AG88" s="179">
        <v>0</v>
      </c>
      <c r="AH88" s="179">
        <v>0</v>
      </c>
      <c r="AI88" s="179">
        <v>0</v>
      </c>
      <c r="AJ88" s="179">
        <v>0</v>
      </c>
      <c r="AK88" s="179">
        <v>0</v>
      </c>
      <c r="AL88" s="179">
        <v>0</v>
      </c>
      <c r="AM88" s="179">
        <v>0</v>
      </c>
      <c r="AN88" s="179">
        <v>0</v>
      </c>
      <c r="AO88" s="179">
        <v>0</v>
      </c>
      <c r="AP88" s="179">
        <v>0</v>
      </c>
      <c r="AQ88" s="179">
        <v>0</v>
      </c>
      <c r="AR88" s="179">
        <v>0</v>
      </c>
      <c r="AS88" s="179">
        <v>0</v>
      </c>
      <c r="AT88" s="179">
        <v>0</v>
      </c>
      <c r="AU88" s="179">
        <v>0</v>
      </c>
      <c r="AV88" s="179">
        <v>0</v>
      </c>
      <c r="AW88" s="179">
        <v>0</v>
      </c>
      <c r="AX88" s="179">
        <v>0</v>
      </c>
      <c r="AY88" s="179">
        <v>0</v>
      </c>
      <c r="AZ88" s="179">
        <v>0</v>
      </c>
      <c r="BA88" s="179">
        <v>0</v>
      </c>
      <c r="BB88" s="179">
        <v>0</v>
      </c>
      <c r="BC88" s="179">
        <v>0</v>
      </c>
      <c r="BD88" s="179">
        <v>0</v>
      </c>
      <c r="BE88" s="179">
        <v>0</v>
      </c>
      <c r="BF88" s="179">
        <v>0</v>
      </c>
      <c r="BG88" s="179">
        <v>0</v>
      </c>
      <c r="BH88" s="179">
        <v>0</v>
      </c>
      <c r="BI88" s="179">
        <v>0</v>
      </c>
      <c r="BJ88" s="179">
        <v>0</v>
      </c>
      <c r="BK88" s="179">
        <v>0</v>
      </c>
      <c r="BL88" s="179">
        <v>0</v>
      </c>
      <c r="BM88" s="179">
        <v>0</v>
      </c>
      <c r="BN88" s="179">
        <v>0</v>
      </c>
      <c r="BO88" s="179">
        <v>0</v>
      </c>
      <c r="BP88" s="179">
        <v>0</v>
      </c>
      <c r="BQ88" s="179">
        <v>0</v>
      </c>
      <c r="BR88" s="179">
        <v>0</v>
      </c>
      <c r="BS88" s="179">
        <v>0</v>
      </c>
      <c r="BT88" s="179">
        <v>0</v>
      </c>
      <c r="BU88" s="179">
        <v>0</v>
      </c>
      <c r="BV88" s="179">
        <v>0</v>
      </c>
      <c r="BW88" s="179">
        <v>0</v>
      </c>
      <c r="BX88" s="179">
        <v>0</v>
      </c>
      <c r="BY88" s="179">
        <v>0</v>
      </c>
      <c r="BZ88" s="179">
        <v>0</v>
      </c>
      <c r="CA88" s="179">
        <v>0</v>
      </c>
      <c r="CB88" s="179">
        <v>0</v>
      </c>
      <c r="CC88" s="179">
        <v>0</v>
      </c>
      <c r="CD88" s="179">
        <v>0</v>
      </c>
      <c r="CE88" s="179">
        <v>0</v>
      </c>
      <c r="CF88" s="179">
        <v>0</v>
      </c>
      <c r="CG88" s="179">
        <v>0</v>
      </c>
      <c r="CH88" s="179">
        <v>0</v>
      </c>
      <c r="CI88" s="179">
        <v>0</v>
      </c>
      <c r="CJ88" s="179">
        <v>0</v>
      </c>
      <c r="CK88" s="179">
        <v>0</v>
      </c>
      <c r="CL88" s="179">
        <v>0</v>
      </c>
      <c r="CM88" s="179">
        <v>0</v>
      </c>
      <c r="CN88" s="179">
        <v>0</v>
      </c>
      <c r="CO88" s="179">
        <v>0</v>
      </c>
      <c r="CP88" s="179">
        <v>0</v>
      </c>
      <c r="CQ88" s="179">
        <v>0</v>
      </c>
      <c r="CR88" s="179">
        <v>0</v>
      </c>
      <c r="CS88" s="179">
        <v>0</v>
      </c>
      <c r="CT88" s="179">
        <v>0</v>
      </c>
      <c r="CU88" s="180">
        <v>0</v>
      </c>
    </row>
    <row r="89" spans="1:99" s="181" customFormat="1" ht="10.199999999999999" x14ac:dyDescent="0.2">
      <c r="A89" s="172"/>
      <c r="B89" s="172"/>
      <c r="C89" s="172"/>
      <c r="D89" s="172"/>
      <c r="E89" s="191">
        <v>2</v>
      </c>
      <c r="F89" s="144" t="s">
        <v>84</v>
      </c>
      <c r="G89" s="172" t="s">
        <v>205</v>
      </c>
      <c r="H89" s="172"/>
      <c r="I89" s="172"/>
      <c r="J89" s="172"/>
      <c r="K89" s="172"/>
      <c r="L89" s="172"/>
      <c r="M89" s="172"/>
      <c r="N89" s="173"/>
      <c r="O89" s="172" t="s">
        <v>20</v>
      </c>
      <c r="P89" s="173"/>
      <c r="Q89" s="172"/>
      <c r="R89" s="172"/>
      <c r="S89" s="172"/>
      <c r="T89" s="174"/>
      <c r="U89" s="175">
        <v>0</v>
      </c>
      <c r="V89" s="176"/>
      <c r="W89" s="177"/>
      <c r="X89" s="178">
        <v>0</v>
      </c>
      <c r="Y89" s="179">
        <v>0</v>
      </c>
      <c r="Z89" s="179">
        <v>0</v>
      </c>
      <c r="AA89" s="179">
        <v>0</v>
      </c>
      <c r="AB89" s="179">
        <v>0</v>
      </c>
      <c r="AC89" s="179">
        <v>0</v>
      </c>
      <c r="AD89" s="179">
        <v>0</v>
      </c>
      <c r="AE89" s="179">
        <v>0</v>
      </c>
      <c r="AF89" s="179">
        <v>0</v>
      </c>
      <c r="AG89" s="179">
        <v>0</v>
      </c>
      <c r="AH89" s="179">
        <v>0</v>
      </c>
      <c r="AI89" s="179">
        <v>0</v>
      </c>
      <c r="AJ89" s="179">
        <v>0</v>
      </c>
      <c r="AK89" s="179">
        <v>0</v>
      </c>
      <c r="AL89" s="179">
        <v>0</v>
      </c>
      <c r="AM89" s="179">
        <v>0</v>
      </c>
      <c r="AN89" s="179">
        <v>0</v>
      </c>
      <c r="AO89" s="179">
        <v>0</v>
      </c>
      <c r="AP89" s="179">
        <v>0</v>
      </c>
      <c r="AQ89" s="179">
        <v>0</v>
      </c>
      <c r="AR89" s="179">
        <v>0</v>
      </c>
      <c r="AS89" s="179">
        <v>0</v>
      </c>
      <c r="AT89" s="179">
        <v>0</v>
      </c>
      <c r="AU89" s="179">
        <v>0</v>
      </c>
      <c r="AV89" s="179">
        <v>0</v>
      </c>
      <c r="AW89" s="179">
        <v>0</v>
      </c>
      <c r="AX89" s="179">
        <v>0</v>
      </c>
      <c r="AY89" s="179">
        <v>0</v>
      </c>
      <c r="AZ89" s="179">
        <v>0</v>
      </c>
      <c r="BA89" s="179">
        <v>0</v>
      </c>
      <c r="BB89" s="179">
        <v>0</v>
      </c>
      <c r="BC89" s="179">
        <v>0</v>
      </c>
      <c r="BD89" s="179">
        <v>0</v>
      </c>
      <c r="BE89" s="179">
        <v>0</v>
      </c>
      <c r="BF89" s="179">
        <v>0</v>
      </c>
      <c r="BG89" s="179">
        <v>0</v>
      </c>
      <c r="BH89" s="179">
        <v>0</v>
      </c>
      <c r="BI89" s="179">
        <v>0</v>
      </c>
      <c r="BJ89" s="179">
        <v>0</v>
      </c>
      <c r="BK89" s="179">
        <v>0</v>
      </c>
      <c r="BL89" s="179">
        <v>0</v>
      </c>
      <c r="BM89" s="179">
        <v>0</v>
      </c>
      <c r="BN89" s="179">
        <v>0</v>
      </c>
      <c r="BO89" s="179">
        <v>0</v>
      </c>
      <c r="BP89" s="179">
        <v>0</v>
      </c>
      <c r="BQ89" s="179">
        <v>0</v>
      </c>
      <c r="BR89" s="179">
        <v>0</v>
      </c>
      <c r="BS89" s="179">
        <v>0</v>
      </c>
      <c r="BT89" s="179">
        <v>0</v>
      </c>
      <c r="BU89" s="179">
        <v>0</v>
      </c>
      <c r="BV89" s="179">
        <v>0</v>
      </c>
      <c r="BW89" s="179">
        <v>0</v>
      </c>
      <c r="BX89" s="179">
        <v>0</v>
      </c>
      <c r="BY89" s="179">
        <v>0</v>
      </c>
      <c r="BZ89" s="179">
        <v>0</v>
      </c>
      <c r="CA89" s="179">
        <v>0</v>
      </c>
      <c r="CB89" s="179">
        <v>0</v>
      </c>
      <c r="CC89" s="179">
        <v>0</v>
      </c>
      <c r="CD89" s="179">
        <v>0</v>
      </c>
      <c r="CE89" s="179">
        <v>0</v>
      </c>
      <c r="CF89" s="179">
        <v>0</v>
      </c>
      <c r="CG89" s="179">
        <v>0</v>
      </c>
      <c r="CH89" s="179">
        <v>0</v>
      </c>
      <c r="CI89" s="179">
        <v>0</v>
      </c>
      <c r="CJ89" s="179">
        <v>0</v>
      </c>
      <c r="CK89" s="179">
        <v>0</v>
      </c>
      <c r="CL89" s="179">
        <v>0</v>
      </c>
      <c r="CM89" s="179">
        <v>0</v>
      </c>
      <c r="CN89" s="179">
        <v>0</v>
      </c>
      <c r="CO89" s="179">
        <v>0</v>
      </c>
      <c r="CP89" s="179">
        <v>0</v>
      </c>
      <c r="CQ89" s="179">
        <v>0</v>
      </c>
      <c r="CR89" s="179">
        <v>0</v>
      </c>
      <c r="CS89" s="179">
        <v>0</v>
      </c>
      <c r="CT89" s="179">
        <v>0</v>
      </c>
      <c r="CU89" s="180">
        <v>0</v>
      </c>
    </row>
    <row r="90" spans="1:99" s="181" customFormat="1" ht="10.199999999999999" x14ac:dyDescent="0.2">
      <c r="A90" s="172"/>
      <c r="B90" s="172"/>
      <c r="C90" s="172"/>
      <c r="D90" s="172"/>
      <c r="E90" s="191">
        <v>2</v>
      </c>
      <c r="F90" s="144" t="s">
        <v>84</v>
      </c>
      <c r="G90" s="172" t="s">
        <v>206</v>
      </c>
      <c r="H90" s="172"/>
      <c r="I90" s="172"/>
      <c r="J90" s="172"/>
      <c r="K90" s="172"/>
      <c r="L90" s="172"/>
      <c r="M90" s="172"/>
      <c r="N90" s="173"/>
      <c r="O90" s="172" t="s">
        <v>20</v>
      </c>
      <c r="P90" s="173"/>
      <c r="Q90" s="172"/>
      <c r="R90" s="172"/>
      <c r="S90" s="172"/>
      <c r="T90" s="174"/>
      <c r="U90" s="175">
        <v>0</v>
      </c>
      <c r="V90" s="176"/>
      <c r="W90" s="177"/>
      <c r="X90" s="178">
        <v>0</v>
      </c>
      <c r="Y90" s="179">
        <v>0</v>
      </c>
      <c r="Z90" s="179">
        <v>0</v>
      </c>
      <c r="AA90" s="179">
        <v>0</v>
      </c>
      <c r="AB90" s="179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179">
        <v>0</v>
      </c>
      <c r="AI90" s="179">
        <v>0</v>
      </c>
      <c r="AJ90" s="179">
        <v>0</v>
      </c>
      <c r="AK90" s="179">
        <v>0</v>
      </c>
      <c r="AL90" s="179">
        <v>0</v>
      </c>
      <c r="AM90" s="179">
        <v>0</v>
      </c>
      <c r="AN90" s="179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  <c r="AT90" s="179">
        <v>0</v>
      </c>
      <c r="AU90" s="179">
        <v>0</v>
      </c>
      <c r="AV90" s="179">
        <v>0</v>
      </c>
      <c r="AW90" s="179">
        <v>0</v>
      </c>
      <c r="AX90" s="179">
        <v>0</v>
      </c>
      <c r="AY90" s="179">
        <v>0</v>
      </c>
      <c r="AZ90" s="179">
        <v>0</v>
      </c>
      <c r="BA90" s="179">
        <v>0</v>
      </c>
      <c r="BB90" s="179">
        <v>0</v>
      </c>
      <c r="BC90" s="179">
        <v>0</v>
      </c>
      <c r="BD90" s="179">
        <v>0</v>
      </c>
      <c r="BE90" s="179">
        <v>0</v>
      </c>
      <c r="BF90" s="179">
        <v>0</v>
      </c>
      <c r="BG90" s="179">
        <v>0</v>
      </c>
      <c r="BH90" s="179">
        <v>0</v>
      </c>
      <c r="BI90" s="179">
        <v>0</v>
      </c>
      <c r="BJ90" s="179">
        <v>0</v>
      </c>
      <c r="BK90" s="179">
        <v>0</v>
      </c>
      <c r="BL90" s="179">
        <v>0</v>
      </c>
      <c r="BM90" s="179">
        <v>0</v>
      </c>
      <c r="BN90" s="179">
        <v>0</v>
      </c>
      <c r="BO90" s="179">
        <v>0</v>
      </c>
      <c r="BP90" s="179">
        <v>0</v>
      </c>
      <c r="BQ90" s="179">
        <v>0</v>
      </c>
      <c r="BR90" s="179">
        <v>0</v>
      </c>
      <c r="BS90" s="179">
        <v>0</v>
      </c>
      <c r="BT90" s="179">
        <v>0</v>
      </c>
      <c r="BU90" s="179">
        <v>0</v>
      </c>
      <c r="BV90" s="179">
        <v>0</v>
      </c>
      <c r="BW90" s="179">
        <v>0</v>
      </c>
      <c r="BX90" s="179">
        <v>0</v>
      </c>
      <c r="BY90" s="179">
        <v>0</v>
      </c>
      <c r="BZ90" s="179">
        <v>0</v>
      </c>
      <c r="CA90" s="179">
        <v>0</v>
      </c>
      <c r="CB90" s="179">
        <v>0</v>
      </c>
      <c r="CC90" s="179">
        <v>0</v>
      </c>
      <c r="CD90" s="179">
        <v>0</v>
      </c>
      <c r="CE90" s="179">
        <v>0</v>
      </c>
      <c r="CF90" s="179">
        <v>0</v>
      </c>
      <c r="CG90" s="179">
        <v>0</v>
      </c>
      <c r="CH90" s="179">
        <v>0</v>
      </c>
      <c r="CI90" s="179">
        <v>0</v>
      </c>
      <c r="CJ90" s="179">
        <v>0</v>
      </c>
      <c r="CK90" s="179">
        <v>0</v>
      </c>
      <c r="CL90" s="179">
        <v>0</v>
      </c>
      <c r="CM90" s="179">
        <v>0</v>
      </c>
      <c r="CN90" s="179">
        <v>0</v>
      </c>
      <c r="CO90" s="179">
        <v>0</v>
      </c>
      <c r="CP90" s="179">
        <v>0</v>
      </c>
      <c r="CQ90" s="179">
        <v>0</v>
      </c>
      <c r="CR90" s="179">
        <v>0</v>
      </c>
      <c r="CS90" s="179">
        <v>0</v>
      </c>
      <c r="CT90" s="179">
        <v>0</v>
      </c>
      <c r="CU90" s="180">
        <v>0</v>
      </c>
    </row>
    <row r="91" spans="1:99" s="181" customFormat="1" ht="10.199999999999999" x14ac:dyDescent="0.2">
      <c r="A91" s="172"/>
      <c r="B91" s="172"/>
      <c r="C91" s="172"/>
      <c r="D91" s="172"/>
      <c r="E91" s="191">
        <v>2</v>
      </c>
      <c r="F91" s="144" t="s">
        <v>84</v>
      </c>
      <c r="G91" s="172" t="s">
        <v>208</v>
      </c>
      <c r="H91" s="172"/>
      <c r="I91" s="172"/>
      <c r="J91" s="172"/>
      <c r="K91" s="172"/>
      <c r="L91" s="172"/>
      <c r="M91" s="172"/>
      <c r="N91" s="173"/>
      <c r="O91" s="172" t="s">
        <v>20</v>
      </c>
      <c r="P91" s="173"/>
      <c r="Q91" s="172"/>
      <c r="R91" s="172"/>
      <c r="S91" s="172"/>
      <c r="T91" s="174"/>
      <c r="U91" s="175">
        <v>0</v>
      </c>
      <c r="V91" s="176"/>
      <c r="W91" s="177"/>
      <c r="X91" s="178">
        <v>0</v>
      </c>
      <c r="Y91" s="179">
        <v>0</v>
      </c>
      <c r="Z91" s="179">
        <v>0</v>
      </c>
      <c r="AA91" s="179">
        <v>0</v>
      </c>
      <c r="AB91" s="179">
        <v>0</v>
      </c>
      <c r="AC91" s="179">
        <v>0</v>
      </c>
      <c r="AD91" s="179">
        <v>0</v>
      </c>
      <c r="AE91" s="179">
        <v>0</v>
      </c>
      <c r="AF91" s="179">
        <v>0</v>
      </c>
      <c r="AG91" s="179">
        <v>0</v>
      </c>
      <c r="AH91" s="179">
        <v>0</v>
      </c>
      <c r="AI91" s="179">
        <v>0</v>
      </c>
      <c r="AJ91" s="179">
        <v>0</v>
      </c>
      <c r="AK91" s="179">
        <v>0</v>
      </c>
      <c r="AL91" s="179">
        <v>0</v>
      </c>
      <c r="AM91" s="179">
        <v>0</v>
      </c>
      <c r="AN91" s="179">
        <v>0</v>
      </c>
      <c r="AO91" s="179">
        <v>0</v>
      </c>
      <c r="AP91" s="179">
        <v>0</v>
      </c>
      <c r="AQ91" s="179">
        <v>0</v>
      </c>
      <c r="AR91" s="179">
        <v>0</v>
      </c>
      <c r="AS91" s="179">
        <v>0</v>
      </c>
      <c r="AT91" s="179">
        <v>0</v>
      </c>
      <c r="AU91" s="179">
        <v>0</v>
      </c>
      <c r="AV91" s="179">
        <v>0</v>
      </c>
      <c r="AW91" s="179">
        <v>0</v>
      </c>
      <c r="AX91" s="179">
        <v>0</v>
      </c>
      <c r="AY91" s="179">
        <v>0</v>
      </c>
      <c r="AZ91" s="179">
        <v>0</v>
      </c>
      <c r="BA91" s="179">
        <v>0</v>
      </c>
      <c r="BB91" s="179">
        <v>0</v>
      </c>
      <c r="BC91" s="179">
        <v>0</v>
      </c>
      <c r="BD91" s="179">
        <v>0</v>
      </c>
      <c r="BE91" s="179">
        <v>0</v>
      </c>
      <c r="BF91" s="179">
        <v>0</v>
      </c>
      <c r="BG91" s="179">
        <v>0</v>
      </c>
      <c r="BH91" s="179">
        <v>0</v>
      </c>
      <c r="BI91" s="179">
        <v>0</v>
      </c>
      <c r="BJ91" s="179">
        <v>0</v>
      </c>
      <c r="BK91" s="179">
        <v>0</v>
      </c>
      <c r="BL91" s="179">
        <v>0</v>
      </c>
      <c r="BM91" s="179">
        <v>0</v>
      </c>
      <c r="BN91" s="179">
        <v>0</v>
      </c>
      <c r="BO91" s="179">
        <v>0</v>
      </c>
      <c r="BP91" s="179">
        <v>0</v>
      </c>
      <c r="BQ91" s="179">
        <v>0</v>
      </c>
      <c r="BR91" s="179">
        <v>0</v>
      </c>
      <c r="BS91" s="179">
        <v>0</v>
      </c>
      <c r="BT91" s="179">
        <v>0</v>
      </c>
      <c r="BU91" s="179">
        <v>0</v>
      </c>
      <c r="BV91" s="179">
        <v>0</v>
      </c>
      <c r="BW91" s="179">
        <v>0</v>
      </c>
      <c r="BX91" s="179">
        <v>0</v>
      </c>
      <c r="BY91" s="179">
        <v>0</v>
      </c>
      <c r="BZ91" s="179">
        <v>0</v>
      </c>
      <c r="CA91" s="179">
        <v>0</v>
      </c>
      <c r="CB91" s="179">
        <v>0</v>
      </c>
      <c r="CC91" s="179">
        <v>0</v>
      </c>
      <c r="CD91" s="179">
        <v>0</v>
      </c>
      <c r="CE91" s="179">
        <v>0</v>
      </c>
      <c r="CF91" s="179">
        <v>0</v>
      </c>
      <c r="CG91" s="179">
        <v>0</v>
      </c>
      <c r="CH91" s="179">
        <v>0</v>
      </c>
      <c r="CI91" s="179">
        <v>0</v>
      </c>
      <c r="CJ91" s="179">
        <v>0</v>
      </c>
      <c r="CK91" s="179">
        <v>0</v>
      </c>
      <c r="CL91" s="179">
        <v>0</v>
      </c>
      <c r="CM91" s="179">
        <v>0</v>
      </c>
      <c r="CN91" s="179">
        <v>0</v>
      </c>
      <c r="CO91" s="179">
        <v>0</v>
      </c>
      <c r="CP91" s="179">
        <v>0</v>
      </c>
      <c r="CQ91" s="179">
        <v>0</v>
      </c>
      <c r="CR91" s="179">
        <v>0</v>
      </c>
      <c r="CS91" s="179">
        <v>0</v>
      </c>
      <c r="CT91" s="179">
        <v>0</v>
      </c>
      <c r="CU91" s="180">
        <v>0</v>
      </c>
    </row>
    <row r="92" spans="1:99" s="181" customFormat="1" ht="10.199999999999999" x14ac:dyDescent="0.2">
      <c r="A92" s="172"/>
      <c r="B92" s="172"/>
      <c r="C92" s="172"/>
      <c r="D92" s="172"/>
      <c r="E92" s="191">
        <v>2</v>
      </c>
      <c r="F92" s="144" t="s">
        <v>84</v>
      </c>
      <c r="G92" s="172" t="s">
        <v>209</v>
      </c>
      <c r="H92" s="172"/>
      <c r="I92" s="172"/>
      <c r="J92" s="172"/>
      <c r="K92" s="172"/>
      <c r="L92" s="172"/>
      <c r="M92" s="172"/>
      <c r="N92" s="173"/>
      <c r="O92" s="172" t="s">
        <v>20</v>
      </c>
      <c r="P92" s="173"/>
      <c r="Q92" s="172"/>
      <c r="R92" s="172"/>
      <c r="S92" s="172"/>
      <c r="T92" s="174"/>
      <c r="U92" s="175">
        <v>0</v>
      </c>
      <c r="V92" s="176"/>
      <c r="W92" s="177"/>
      <c r="X92" s="178">
        <v>0</v>
      </c>
      <c r="Y92" s="179">
        <v>0</v>
      </c>
      <c r="Z92" s="179">
        <v>0</v>
      </c>
      <c r="AA92" s="179">
        <v>0</v>
      </c>
      <c r="AB92" s="179">
        <v>0</v>
      </c>
      <c r="AC92" s="179">
        <v>0</v>
      </c>
      <c r="AD92" s="179">
        <v>0</v>
      </c>
      <c r="AE92" s="179">
        <v>0</v>
      </c>
      <c r="AF92" s="179">
        <v>0</v>
      </c>
      <c r="AG92" s="179">
        <v>0</v>
      </c>
      <c r="AH92" s="179">
        <v>0</v>
      </c>
      <c r="AI92" s="179">
        <v>0</v>
      </c>
      <c r="AJ92" s="179">
        <v>0</v>
      </c>
      <c r="AK92" s="179">
        <v>0</v>
      </c>
      <c r="AL92" s="179">
        <v>0</v>
      </c>
      <c r="AM92" s="179">
        <v>0</v>
      </c>
      <c r="AN92" s="179">
        <v>0</v>
      </c>
      <c r="AO92" s="179">
        <v>0</v>
      </c>
      <c r="AP92" s="179">
        <v>0</v>
      </c>
      <c r="AQ92" s="179">
        <v>0</v>
      </c>
      <c r="AR92" s="179">
        <v>0</v>
      </c>
      <c r="AS92" s="179">
        <v>0</v>
      </c>
      <c r="AT92" s="179">
        <v>0</v>
      </c>
      <c r="AU92" s="179">
        <v>0</v>
      </c>
      <c r="AV92" s="179">
        <v>0</v>
      </c>
      <c r="AW92" s="179">
        <v>0</v>
      </c>
      <c r="AX92" s="179">
        <v>0</v>
      </c>
      <c r="AY92" s="179">
        <v>0</v>
      </c>
      <c r="AZ92" s="179">
        <v>0</v>
      </c>
      <c r="BA92" s="179">
        <v>0</v>
      </c>
      <c r="BB92" s="179">
        <v>0</v>
      </c>
      <c r="BC92" s="179">
        <v>0</v>
      </c>
      <c r="BD92" s="179">
        <v>0</v>
      </c>
      <c r="BE92" s="179">
        <v>0</v>
      </c>
      <c r="BF92" s="179">
        <v>0</v>
      </c>
      <c r="BG92" s="179">
        <v>0</v>
      </c>
      <c r="BH92" s="179">
        <v>0</v>
      </c>
      <c r="BI92" s="179">
        <v>0</v>
      </c>
      <c r="BJ92" s="179">
        <v>0</v>
      </c>
      <c r="BK92" s="179">
        <v>0</v>
      </c>
      <c r="BL92" s="179">
        <v>0</v>
      </c>
      <c r="BM92" s="179">
        <v>0</v>
      </c>
      <c r="BN92" s="179">
        <v>0</v>
      </c>
      <c r="BO92" s="179">
        <v>0</v>
      </c>
      <c r="BP92" s="179">
        <v>0</v>
      </c>
      <c r="BQ92" s="179">
        <v>0</v>
      </c>
      <c r="BR92" s="179">
        <v>0</v>
      </c>
      <c r="BS92" s="179">
        <v>0</v>
      </c>
      <c r="BT92" s="179">
        <v>0</v>
      </c>
      <c r="BU92" s="179">
        <v>0</v>
      </c>
      <c r="BV92" s="179">
        <v>0</v>
      </c>
      <c r="BW92" s="179">
        <v>0</v>
      </c>
      <c r="BX92" s="179">
        <v>0</v>
      </c>
      <c r="BY92" s="179">
        <v>0</v>
      </c>
      <c r="BZ92" s="179">
        <v>0</v>
      </c>
      <c r="CA92" s="179">
        <v>0</v>
      </c>
      <c r="CB92" s="179">
        <v>0</v>
      </c>
      <c r="CC92" s="179">
        <v>0</v>
      </c>
      <c r="CD92" s="179">
        <v>0</v>
      </c>
      <c r="CE92" s="179">
        <v>0</v>
      </c>
      <c r="CF92" s="179">
        <v>0</v>
      </c>
      <c r="CG92" s="179">
        <v>0</v>
      </c>
      <c r="CH92" s="179">
        <v>0</v>
      </c>
      <c r="CI92" s="179">
        <v>0</v>
      </c>
      <c r="CJ92" s="179">
        <v>0</v>
      </c>
      <c r="CK92" s="179">
        <v>0</v>
      </c>
      <c r="CL92" s="179">
        <v>0</v>
      </c>
      <c r="CM92" s="179">
        <v>0</v>
      </c>
      <c r="CN92" s="179">
        <v>0</v>
      </c>
      <c r="CO92" s="179">
        <v>0</v>
      </c>
      <c r="CP92" s="179">
        <v>0</v>
      </c>
      <c r="CQ92" s="179">
        <v>0</v>
      </c>
      <c r="CR92" s="179">
        <v>0</v>
      </c>
      <c r="CS92" s="179">
        <v>0</v>
      </c>
      <c r="CT92" s="179">
        <v>0</v>
      </c>
      <c r="CU92" s="180">
        <v>0</v>
      </c>
    </row>
    <row r="93" spans="1:99" s="181" customFormat="1" ht="10.199999999999999" x14ac:dyDescent="0.2">
      <c r="A93" s="172"/>
      <c r="B93" s="172"/>
      <c r="C93" s="172"/>
      <c r="D93" s="172"/>
      <c r="E93" s="191">
        <v>2</v>
      </c>
      <c r="F93" s="144" t="s">
        <v>84</v>
      </c>
      <c r="G93" s="172" t="s">
        <v>156</v>
      </c>
      <c r="H93" s="172"/>
      <c r="I93" s="172"/>
      <c r="J93" s="172"/>
      <c r="K93" s="172"/>
      <c r="L93" s="172"/>
      <c r="M93" s="172"/>
      <c r="N93" s="173"/>
      <c r="O93" s="172" t="s">
        <v>20</v>
      </c>
      <c r="P93" s="173"/>
      <c r="Q93" s="172"/>
      <c r="R93" s="172"/>
      <c r="S93" s="172"/>
      <c r="T93" s="174"/>
      <c r="U93" s="175">
        <v>0</v>
      </c>
      <c r="V93" s="176"/>
      <c r="W93" s="177"/>
      <c r="X93" s="178">
        <v>0</v>
      </c>
      <c r="Y93" s="179">
        <v>0</v>
      </c>
      <c r="Z93" s="179">
        <v>0</v>
      </c>
      <c r="AA93" s="179">
        <v>0</v>
      </c>
      <c r="AB93" s="179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179">
        <v>0</v>
      </c>
      <c r="AI93" s="179">
        <v>0</v>
      </c>
      <c r="AJ93" s="179">
        <v>0</v>
      </c>
      <c r="AK93" s="179">
        <v>0</v>
      </c>
      <c r="AL93" s="179">
        <v>0</v>
      </c>
      <c r="AM93" s="179">
        <v>0</v>
      </c>
      <c r="AN93" s="179">
        <v>0</v>
      </c>
      <c r="AO93" s="179">
        <v>0</v>
      </c>
      <c r="AP93" s="179">
        <v>0</v>
      </c>
      <c r="AQ93" s="179">
        <v>0</v>
      </c>
      <c r="AR93" s="179">
        <v>0</v>
      </c>
      <c r="AS93" s="179">
        <v>0</v>
      </c>
      <c r="AT93" s="179">
        <v>0</v>
      </c>
      <c r="AU93" s="179">
        <v>0</v>
      </c>
      <c r="AV93" s="179">
        <v>0</v>
      </c>
      <c r="AW93" s="179">
        <v>0</v>
      </c>
      <c r="AX93" s="179">
        <v>0</v>
      </c>
      <c r="AY93" s="179">
        <v>0</v>
      </c>
      <c r="AZ93" s="179">
        <v>0</v>
      </c>
      <c r="BA93" s="179">
        <v>0</v>
      </c>
      <c r="BB93" s="179">
        <v>0</v>
      </c>
      <c r="BC93" s="179">
        <v>0</v>
      </c>
      <c r="BD93" s="179">
        <v>0</v>
      </c>
      <c r="BE93" s="179">
        <v>0</v>
      </c>
      <c r="BF93" s="179">
        <v>0</v>
      </c>
      <c r="BG93" s="179">
        <v>0</v>
      </c>
      <c r="BH93" s="179">
        <v>0</v>
      </c>
      <c r="BI93" s="179">
        <v>0</v>
      </c>
      <c r="BJ93" s="179">
        <v>0</v>
      </c>
      <c r="BK93" s="179">
        <v>0</v>
      </c>
      <c r="BL93" s="179">
        <v>0</v>
      </c>
      <c r="BM93" s="179">
        <v>0</v>
      </c>
      <c r="BN93" s="179">
        <v>0</v>
      </c>
      <c r="BO93" s="179">
        <v>0</v>
      </c>
      <c r="BP93" s="179">
        <v>0</v>
      </c>
      <c r="BQ93" s="179">
        <v>0</v>
      </c>
      <c r="BR93" s="179">
        <v>0</v>
      </c>
      <c r="BS93" s="179">
        <v>0</v>
      </c>
      <c r="BT93" s="179">
        <v>0</v>
      </c>
      <c r="BU93" s="179">
        <v>0</v>
      </c>
      <c r="BV93" s="179">
        <v>0</v>
      </c>
      <c r="BW93" s="179">
        <v>0</v>
      </c>
      <c r="BX93" s="179">
        <v>0</v>
      </c>
      <c r="BY93" s="179">
        <v>0</v>
      </c>
      <c r="BZ93" s="179">
        <v>0</v>
      </c>
      <c r="CA93" s="179">
        <v>0</v>
      </c>
      <c r="CB93" s="179">
        <v>0</v>
      </c>
      <c r="CC93" s="179">
        <v>0</v>
      </c>
      <c r="CD93" s="179">
        <v>0</v>
      </c>
      <c r="CE93" s="179">
        <v>0</v>
      </c>
      <c r="CF93" s="179">
        <v>0</v>
      </c>
      <c r="CG93" s="179">
        <v>0</v>
      </c>
      <c r="CH93" s="179">
        <v>0</v>
      </c>
      <c r="CI93" s="179">
        <v>0</v>
      </c>
      <c r="CJ93" s="179">
        <v>0</v>
      </c>
      <c r="CK93" s="179">
        <v>0</v>
      </c>
      <c r="CL93" s="179">
        <v>0</v>
      </c>
      <c r="CM93" s="179">
        <v>0</v>
      </c>
      <c r="CN93" s="179">
        <v>0</v>
      </c>
      <c r="CO93" s="179">
        <v>0</v>
      </c>
      <c r="CP93" s="179">
        <v>0</v>
      </c>
      <c r="CQ93" s="179">
        <v>0</v>
      </c>
      <c r="CR93" s="179">
        <v>0</v>
      </c>
      <c r="CS93" s="179">
        <v>0</v>
      </c>
      <c r="CT93" s="179">
        <v>0</v>
      </c>
      <c r="CU93" s="180">
        <v>0</v>
      </c>
    </row>
    <row r="94" spans="1:99" s="28" customFormat="1" ht="10.199999999999999" x14ac:dyDescent="0.2">
      <c r="A94" s="87"/>
      <c r="B94" s="87"/>
      <c r="C94" s="87"/>
      <c r="D94" s="87"/>
      <c r="E94" s="198">
        <v>1</v>
      </c>
      <c r="F94" s="101" t="s">
        <v>105</v>
      </c>
      <c r="G94" s="87"/>
      <c r="H94" s="87"/>
      <c r="I94" s="87"/>
      <c r="J94" s="87"/>
      <c r="K94" s="87"/>
      <c r="L94" s="87"/>
      <c r="M94" s="87"/>
      <c r="N94" s="86"/>
      <c r="O94" s="87" t="s">
        <v>20</v>
      </c>
      <c r="P94" s="88"/>
      <c r="Q94" s="87"/>
      <c r="R94" s="87"/>
      <c r="S94" s="87"/>
      <c r="T94" s="136"/>
      <c r="U94" s="137">
        <v>0</v>
      </c>
      <c r="V94" s="138"/>
      <c r="W94" s="168"/>
      <c r="X94" s="16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>
        <v>0</v>
      </c>
      <c r="AR94" s="99">
        <v>0</v>
      </c>
      <c r="AS94" s="99">
        <v>0</v>
      </c>
      <c r="AT94" s="99">
        <v>0</v>
      </c>
      <c r="AU94" s="99">
        <v>0</v>
      </c>
      <c r="AV94" s="99">
        <v>0</v>
      </c>
      <c r="AW94" s="99">
        <v>0</v>
      </c>
      <c r="AX94" s="99">
        <v>0</v>
      </c>
      <c r="AY94" s="99">
        <v>0</v>
      </c>
      <c r="AZ94" s="99">
        <v>0</v>
      </c>
      <c r="BA94" s="99">
        <v>0</v>
      </c>
      <c r="BB94" s="99">
        <v>0</v>
      </c>
      <c r="BC94" s="99">
        <v>0</v>
      </c>
      <c r="BD94" s="99">
        <v>0</v>
      </c>
      <c r="BE94" s="99">
        <v>0</v>
      </c>
      <c r="BF94" s="99">
        <v>0</v>
      </c>
      <c r="BG94" s="99">
        <v>0</v>
      </c>
      <c r="BH94" s="99">
        <v>0</v>
      </c>
      <c r="BI94" s="99">
        <v>0</v>
      </c>
      <c r="BJ94" s="99">
        <v>0</v>
      </c>
      <c r="BK94" s="99">
        <v>0</v>
      </c>
      <c r="BL94" s="99">
        <v>0</v>
      </c>
      <c r="BM94" s="99">
        <v>0</v>
      </c>
      <c r="BN94" s="99">
        <v>0</v>
      </c>
      <c r="BO94" s="99">
        <v>0</v>
      </c>
      <c r="BP94" s="99">
        <v>0</v>
      </c>
      <c r="BQ94" s="99">
        <v>0</v>
      </c>
      <c r="BR94" s="99">
        <v>0</v>
      </c>
      <c r="BS94" s="99">
        <v>0</v>
      </c>
      <c r="BT94" s="99">
        <v>0</v>
      </c>
      <c r="BU94" s="99">
        <v>0</v>
      </c>
      <c r="BV94" s="99">
        <v>0</v>
      </c>
      <c r="BW94" s="99">
        <v>0</v>
      </c>
      <c r="BX94" s="99">
        <v>0</v>
      </c>
      <c r="BY94" s="99">
        <v>0</v>
      </c>
      <c r="BZ94" s="99">
        <v>0</v>
      </c>
      <c r="CA94" s="99">
        <v>0</v>
      </c>
      <c r="CB94" s="99">
        <v>0</v>
      </c>
      <c r="CC94" s="99">
        <v>0</v>
      </c>
      <c r="CD94" s="99">
        <v>0</v>
      </c>
      <c r="CE94" s="99">
        <v>0</v>
      </c>
      <c r="CF94" s="99">
        <v>0</v>
      </c>
      <c r="CG94" s="99">
        <v>0</v>
      </c>
      <c r="CH94" s="99">
        <v>0</v>
      </c>
      <c r="CI94" s="99">
        <v>0</v>
      </c>
      <c r="CJ94" s="99">
        <v>0</v>
      </c>
      <c r="CK94" s="99">
        <v>0</v>
      </c>
      <c r="CL94" s="99">
        <v>0</v>
      </c>
      <c r="CM94" s="99">
        <v>0</v>
      </c>
      <c r="CN94" s="99">
        <v>0</v>
      </c>
      <c r="CO94" s="99">
        <v>0</v>
      </c>
      <c r="CP94" s="99">
        <v>0</v>
      </c>
      <c r="CQ94" s="99">
        <v>0</v>
      </c>
      <c r="CR94" s="99">
        <v>0</v>
      </c>
      <c r="CS94" s="99">
        <v>0</v>
      </c>
      <c r="CT94" s="99">
        <v>0</v>
      </c>
      <c r="CU94" s="99">
        <v>0</v>
      </c>
    </row>
    <row r="95" spans="1:99" s="28" customFormat="1" ht="10.199999999999999" x14ac:dyDescent="0.2">
      <c r="A95" s="87"/>
      <c r="B95" s="87"/>
      <c r="C95" s="87"/>
      <c r="D95" s="87"/>
      <c r="E95" s="198">
        <v>1</v>
      </c>
      <c r="F95" s="101" t="s">
        <v>97</v>
      </c>
      <c r="G95" s="87"/>
      <c r="H95" s="87"/>
      <c r="I95" s="87"/>
      <c r="J95" s="87"/>
      <c r="K95" s="87"/>
      <c r="L95" s="87"/>
      <c r="M95" s="87"/>
      <c r="N95" s="86"/>
      <c r="O95" s="87" t="s">
        <v>20</v>
      </c>
      <c r="P95" s="88"/>
      <c r="Q95" s="87"/>
      <c r="R95" s="87"/>
      <c r="S95" s="87"/>
      <c r="T95" s="136"/>
      <c r="U95" s="137">
        <v>0</v>
      </c>
      <c r="V95" s="138"/>
      <c r="W95" s="168"/>
      <c r="X95" s="16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99">
        <v>0</v>
      </c>
      <c r="AW95" s="99">
        <v>0</v>
      </c>
      <c r="AX95" s="99">
        <v>0</v>
      </c>
      <c r="AY95" s="99">
        <v>0</v>
      </c>
      <c r="AZ95" s="99">
        <v>0</v>
      </c>
      <c r="BA95" s="99">
        <v>0</v>
      </c>
      <c r="BB95" s="99">
        <v>0</v>
      </c>
      <c r="BC95" s="99">
        <v>0</v>
      </c>
      <c r="BD95" s="99">
        <v>0</v>
      </c>
      <c r="BE95" s="99">
        <v>0</v>
      </c>
      <c r="BF95" s="99">
        <v>0</v>
      </c>
      <c r="BG95" s="99">
        <v>0</v>
      </c>
      <c r="BH95" s="99">
        <v>0</v>
      </c>
      <c r="BI95" s="99">
        <v>0</v>
      </c>
      <c r="BJ95" s="99">
        <v>0</v>
      </c>
      <c r="BK95" s="99">
        <v>0</v>
      </c>
      <c r="BL95" s="99">
        <v>0</v>
      </c>
      <c r="BM95" s="99">
        <v>0</v>
      </c>
      <c r="BN95" s="99">
        <v>0</v>
      </c>
      <c r="BO95" s="99">
        <v>0</v>
      </c>
      <c r="BP95" s="99">
        <v>0</v>
      </c>
      <c r="BQ95" s="99">
        <v>0</v>
      </c>
      <c r="BR95" s="99">
        <v>0</v>
      </c>
      <c r="BS95" s="99">
        <v>0</v>
      </c>
      <c r="BT95" s="99">
        <v>0</v>
      </c>
      <c r="BU95" s="99">
        <v>0</v>
      </c>
      <c r="BV95" s="99">
        <v>0</v>
      </c>
      <c r="BW95" s="99">
        <v>0</v>
      </c>
      <c r="BX95" s="99">
        <v>0</v>
      </c>
      <c r="BY95" s="99">
        <v>0</v>
      </c>
      <c r="BZ95" s="99">
        <v>0</v>
      </c>
      <c r="CA95" s="99">
        <v>0</v>
      </c>
      <c r="CB95" s="99">
        <v>0</v>
      </c>
      <c r="CC95" s="99">
        <v>0</v>
      </c>
      <c r="CD95" s="99">
        <v>0</v>
      </c>
      <c r="CE95" s="99">
        <v>0</v>
      </c>
      <c r="CF95" s="99">
        <v>0</v>
      </c>
      <c r="CG95" s="99">
        <v>0</v>
      </c>
      <c r="CH95" s="99">
        <v>0</v>
      </c>
      <c r="CI95" s="99">
        <v>0</v>
      </c>
      <c r="CJ95" s="99">
        <v>0</v>
      </c>
      <c r="CK95" s="99">
        <v>0</v>
      </c>
      <c r="CL95" s="99">
        <v>0</v>
      </c>
      <c r="CM95" s="99">
        <v>0</v>
      </c>
      <c r="CN95" s="99">
        <v>0</v>
      </c>
      <c r="CO95" s="99">
        <v>0</v>
      </c>
      <c r="CP95" s="99">
        <v>0</v>
      </c>
      <c r="CQ95" s="99">
        <v>0</v>
      </c>
      <c r="CR95" s="99">
        <v>0</v>
      </c>
      <c r="CS95" s="99">
        <v>0</v>
      </c>
      <c r="CT95" s="99">
        <v>0</v>
      </c>
      <c r="CU95" s="99">
        <v>0</v>
      </c>
    </row>
    <row r="96" spans="1:99" s="28" customFormat="1" ht="10.199999999999999" x14ac:dyDescent="0.2">
      <c r="A96" s="87"/>
      <c r="B96" s="87"/>
      <c r="C96" s="87"/>
      <c r="D96" s="87"/>
      <c r="E96" s="198">
        <v>1</v>
      </c>
      <c r="F96" s="101" t="s">
        <v>71</v>
      </c>
      <c r="G96" s="87"/>
      <c r="H96" s="87"/>
      <c r="I96" s="87"/>
      <c r="J96" s="87"/>
      <c r="K96" s="87"/>
      <c r="L96" s="87"/>
      <c r="M96" s="87"/>
      <c r="N96" s="86"/>
      <c r="O96" s="87" t="s">
        <v>20</v>
      </c>
      <c r="P96" s="88"/>
      <c r="Q96" s="87"/>
      <c r="R96" s="87"/>
      <c r="S96" s="87"/>
      <c r="T96" s="136"/>
      <c r="U96" s="137">
        <v>0</v>
      </c>
      <c r="V96" s="138"/>
      <c r="W96" s="168"/>
      <c r="X96" s="16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>
        <v>0</v>
      </c>
      <c r="AR96" s="99">
        <v>0</v>
      </c>
      <c r="AS96" s="99">
        <v>0</v>
      </c>
      <c r="AT96" s="99">
        <v>0</v>
      </c>
      <c r="AU96" s="99">
        <v>0</v>
      </c>
      <c r="AV96" s="99">
        <v>0</v>
      </c>
      <c r="AW96" s="99">
        <v>0</v>
      </c>
      <c r="AX96" s="99">
        <v>0</v>
      </c>
      <c r="AY96" s="99">
        <v>0</v>
      </c>
      <c r="AZ96" s="99">
        <v>0</v>
      </c>
      <c r="BA96" s="99">
        <v>0</v>
      </c>
      <c r="BB96" s="99">
        <v>0</v>
      </c>
      <c r="BC96" s="99">
        <v>0</v>
      </c>
      <c r="BD96" s="99">
        <v>0</v>
      </c>
      <c r="BE96" s="99">
        <v>0</v>
      </c>
      <c r="BF96" s="99">
        <v>0</v>
      </c>
      <c r="BG96" s="99">
        <v>0</v>
      </c>
      <c r="BH96" s="99">
        <v>0</v>
      </c>
      <c r="BI96" s="99">
        <v>0</v>
      </c>
      <c r="BJ96" s="99">
        <v>0</v>
      </c>
      <c r="BK96" s="99">
        <v>0</v>
      </c>
      <c r="BL96" s="99">
        <v>0</v>
      </c>
      <c r="BM96" s="99">
        <v>0</v>
      </c>
      <c r="BN96" s="99">
        <v>0</v>
      </c>
      <c r="BO96" s="99">
        <v>0</v>
      </c>
      <c r="BP96" s="99">
        <v>0</v>
      </c>
      <c r="BQ96" s="99">
        <v>0</v>
      </c>
      <c r="BR96" s="99">
        <v>0</v>
      </c>
      <c r="BS96" s="99">
        <v>0</v>
      </c>
      <c r="BT96" s="99">
        <v>0</v>
      </c>
      <c r="BU96" s="99">
        <v>0</v>
      </c>
      <c r="BV96" s="99">
        <v>0</v>
      </c>
      <c r="BW96" s="99">
        <v>0</v>
      </c>
      <c r="BX96" s="99">
        <v>0</v>
      </c>
      <c r="BY96" s="99">
        <v>0</v>
      </c>
      <c r="BZ96" s="99">
        <v>0</v>
      </c>
      <c r="CA96" s="99">
        <v>0</v>
      </c>
      <c r="CB96" s="99">
        <v>0</v>
      </c>
      <c r="CC96" s="99">
        <v>0</v>
      </c>
      <c r="CD96" s="99">
        <v>0</v>
      </c>
      <c r="CE96" s="99">
        <v>0</v>
      </c>
      <c r="CF96" s="99">
        <v>0</v>
      </c>
      <c r="CG96" s="99">
        <v>0</v>
      </c>
      <c r="CH96" s="99">
        <v>0</v>
      </c>
      <c r="CI96" s="99">
        <v>0</v>
      </c>
      <c r="CJ96" s="99">
        <v>0</v>
      </c>
      <c r="CK96" s="99">
        <v>0</v>
      </c>
      <c r="CL96" s="99">
        <v>0</v>
      </c>
      <c r="CM96" s="99">
        <v>0</v>
      </c>
      <c r="CN96" s="99">
        <v>0</v>
      </c>
      <c r="CO96" s="99">
        <v>0</v>
      </c>
      <c r="CP96" s="99">
        <v>0</v>
      </c>
      <c r="CQ96" s="99">
        <v>0</v>
      </c>
      <c r="CR96" s="99">
        <v>0</v>
      </c>
      <c r="CS96" s="99">
        <v>0</v>
      </c>
      <c r="CT96" s="99">
        <v>0</v>
      </c>
      <c r="CU96" s="99">
        <v>0</v>
      </c>
    </row>
    <row r="97" spans="1:99" s="28" customFormat="1" ht="10.199999999999999" x14ac:dyDescent="0.2">
      <c r="A97" s="87"/>
      <c r="B97" s="87"/>
      <c r="C97" s="87"/>
      <c r="D97" s="87"/>
      <c r="E97" s="198">
        <v>1</v>
      </c>
      <c r="F97" s="101" t="s">
        <v>158</v>
      </c>
      <c r="G97" s="87"/>
      <c r="H97" s="87"/>
      <c r="I97" s="87"/>
      <c r="J97" s="87"/>
      <c r="K97" s="87"/>
      <c r="L97" s="87"/>
      <c r="M97" s="87"/>
      <c r="N97" s="86"/>
      <c r="O97" s="87" t="s">
        <v>20</v>
      </c>
      <c r="P97" s="88"/>
      <c r="Q97" s="87"/>
      <c r="R97" s="87"/>
      <c r="S97" s="87"/>
      <c r="T97" s="136"/>
      <c r="U97" s="137">
        <v>0</v>
      </c>
      <c r="V97" s="138"/>
      <c r="W97" s="168"/>
      <c r="X97" s="16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0</v>
      </c>
      <c r="AR97" s="99">
        <v>0</v>
      </c>
      <c r="AS97" s="99">
        <v>0</v>
      </c>
      <c r="AT97" s="99">
        <v>0</v>
      </c>
      <c r="AU97" s="99">
        <v>0</v>
      </c>
      <c r="AV97" s="99">
        <v>0</v>
      </c>
      <c r="AW97" s="99">
        <v>0</v>
      </c>
      <c r="AX97" s="99">
        <v>0</v>
      </c>
      <c r="AY97" s="99">
        <v>0</v>
      </c>
      <c r="AZ97" s="99">
        <v>0</v>
      </c>
      <c r="BA97" s="99">
        <v>0</v>
      </c>
      <c r="BB97" s="99">
        <v>0</v>
      </c>
      <c r="BC97" s="99">
        <v>0</v>
      </c>
      <c r="BD97" s="99">
        <v>0</v>
      </c>
      <c r="BE97" s="99">
        <v>0</v>
      </c>
      <c r="BF97" s="99">
        <v>0</v>
      </c>
      <c r="BG97" s="99">
        <v>0</v>
      </c>
      <c r="BH97" s="99">
        <v>0</v>
      </c>
      <c r="BI97" s="99">
        <v>0</v>
      </c>
      <c r="BJ97" s="99">
        <v>0</v>
      </c>
      <c r="BK97" s="99">
        <v>0</v>
      </c>
      <c r="BL97" s="99">
        <v>0</v>
      </c>
      <c r="BM97" s="99">
        <v>0</v>
      </c>
      <c r="BN97" s="99">
        <v>0</v>
      </c>
      <c r="BO97" s="99">
        <v>0</v>
      </c>
      <c r="BP97" s="99">
        <v>0</v>
      </c>
      <c r="BQ97" s="99">
        <v>0</v>
      </c>
      <c r="BR97" s="99">
        <v>0</v>
      </c>
      <c r="BS97" s="99">
        <v>0</v>
      </c>
      <c r="BT97" s="99">
        <v>0</v>
      </c>
      <c r="BU97" s="99">
        <v>0</v>
      </c>
      <c r="BV97" s="99">
        <v>0</v>
      </c>
      <c r="BW97" s="99">
        <v>0</v>
      </c>
      <c r="BX97" s="99">
        <v>0</v>
      </c>
      <c r="BY97" s="99">
        <v>0</v>
      </c>
      <c r="BZ97" s="99">
        <v>0</v>
      </c>
      <c r="CA97" s="99">
        <v>0</v>
      </c>
      <c r="CB97" s="99">
        <v>0</v>
      </c>
      <c r="CC97" s="99">
        <v>0</v>
      </c>
      <c r="CD97" s="99">
        <v>0</v>
      </c>
      <c r="CE97" s="99">
        <v>0</v>
      </c>
      <c r="CF97" s="99">
        <v>0</v>
      </c>
      <c r="CG97" s="99">
        <v>0</v>
      </c>
      <c r="CH97" s="99">
        <v>0</v>
      </c>
      <c r="CI97" s="99">
        <v>0</v>
      </c>
      <c r="CJ97" s="99">
        <v>0</v>
      </c>
      <c r="CK97" s="99">
        <v>0</v>
      </c>
      <c r="CL97" s="99">
        <v>0</v>
      </c>
      <c r="CM97" s="99">
        <v>0</v>
      </c>
      <c r="CN97" s="99">
        <v>0</v>
      </c>
      <c r="CO97" s="99">
        <v>0</v>
      </c>
      <c r="CP97" s="99">
        <v>0</v>
      </c>
      <c r="CQ97" s="99">
        <v>0</v>
      </c>
      <c r="CR97" s="99">
        <v>0</v>
      </c>
      <c r="CS97" s="99">
        <v>0</v>
      </c>
      <c r="CT97" s="99">
        <v>0</v>
      </c>
      <c r="CU97" s="99">
        <v>0</v>
      </c>
    </row>
    <row r="98" spans="1:99" s="28" customFormat="1" ht="10.199999999999999" x14ac:dyDescent="0.2">
      <c r="A98" s="87"/>
      <c r="B98" s="87"/>
      <c r="C98" s="87"/>
      <c r="D98" s="87"/>
      <c r="E98" s="198">
        <v>1</v>
      </c>
      <c r="F98" s="101" t="s">
        <v>72</v>
      </c>
      <c r="G98" s="87"/>
      <c r="H98" s="87"/>
      <c r="I98" s="87"/>
      <c r="J98" s="87"/>
      <c r="K98" s="87"/>
      <c r="L98" s="87"/>
      <c r="M98" s="87"/>
      <c r="N98" s="86"/>
      <c r="O98" s="87" t="s">
        <v>20</v>
      </c>
      <c r="P98" s="88"/>
      <c r="Q98" s="87"/>
      <c r="R98" s="87"/>
      <c r="S98" s="87"/>
      <c r="T98" s="136"/>
      <c r="U98" s="137">
        <v>0</v>
      </c>
      <c r="V98" s="138"/>
      <c r="W98" s="168"/>
      <c r="X98" s="16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99">
        <v>0</v>
      </c>
      <c r="AS98" s="99">
        <v>0</v>
      </c>
      <c r="AT98" s="99">
        <v>0</v>
      </c>
      <c r="AU98" s="99">
        <v>0</v>
      </c>
      <c r="AV98" s="99">
        <v>0</v>
      </c>
      <c r="AW98" s="99">
        <v>0</v>
      </c>
      <c r="AX98" s="99">
        <v>0</v>
      </c>
      <c r="AY98" s="99">
        <v>0</v>
      </c>
      <c r="AZ98" s="99">
        <v>0</v>
      </c>
      <c r="BA98" s="99">
        <v>0</v>
      </c>
      <c r="BB98" s="99">
        <v>0</v>
      </c>
      <c r="BC98" s="99">
        <v>0</v>
      </c>
      <c r="BD98" s="99">
        <v>0</v>
      </c>
      <c r="BE98" s="99">
        <v>0</v>
      </c>
      <c r="BF98" s="99">
        <v>0</v>
      </c>
      <c r="BG98" s="99">
        <v>0</v>
      </c>
      <c r="BH98" s="99">
        <v>0</v>
      </c>
      <c r="BI98" s="99">
        <v>0</v>
      </c>
      <c r="BJ98" s="99">
        <v>0</v>
      </c>
      <c r="BK98" s="99">
        <v>0</v>
      </c>
      <c r="BL98" s="99">
        <v>0</v>
      </c>
      <c r="BM98" s="99">
        <v>0</v>
      </c>
      <c r="BN98" s="99">
        <v>0</v>
      </c>
      <c r="BO98" s="99">
        <v>0</v>
      </c>
      <c r="BP98" s="99">
        <v>0</v>
      </c>
      <c r="BQ98" s="99">
        <v>0</v>
      </c>
      <c r="BR98" s="99">
        <v>0</v>
      </c>
      <c r="BS98" s="99">
        <v>0</v>
      </c>
      <c r="BT98" s="99">
        <v>0</v>
      </c>
      <c r="BU98" s="99">
        <v>0</v>
      </c>
      <c r="BV98" s="99">
        <v>0</v>
      </c>
      <c r="BW98" s="99">
        <v>0</v>
      </c>
      <c r="BX98" s="99">
        <v>0</v>
      </c>
      <c r="BY98" s="99">
        <v>0</v>
      </c>
      <c r="BZ98" s="99">
        <v>0</v>
      </c>
      <c r="CA98" s="99">
        <v>0</v>
      </c>
      <c r="CB98" s="99">
        <v>0</v>
      </c>
      <c r="CC98" s="99">
        <v>0</v>
      </c>
      <c r="CD98" s="99">
        <v>0</v>
      </c>
      <c r="CE98" s="99">
        <v>0</v>
      </c>
      <c r="CF98" s="99">
        <v>0</v>
      </c>
      <c r="CG98" s="99">
        <v>0</v>
      </c>
      <c r="CH98" s="99">
        <v>0</v>
      </c>
      <c r="CI98" s="99">
        <v>0</v>
      </c>
      <c r="CJ98" s="99">
        <v>0</v>
      </c>
      <c r="CK98" s="99">
        <v>0</v>
      </c>
      <c r="CL98" s="99">
        <v>0</v>
      </c>
      <c r="CM98" s="99">
        <v>0</v>
      </c>
      <c r="CN98" s="99">
        <v>0</v>
      </c>
      <c r="CO98" s="99">
        <v>0</v>
      </c>
      <c r="CP98" s="99">
        <v>0</v>
      </c>
      <c r="CQ98" s="99">
        <v>0</v>
      </c>
      <c r="CR98" s="99">
        <v>0</v>
      </c>
      <c r="CS98" s="99">
        <v>0</v>
      </c>
      <c r="CT98" s="99">
        <v>0</v>
      </c>
      <c r="CU98" s="99">
        <v>0</v>
      </c>
    </row>
    <row r="99" spans="1:99" s="28" customFormat="1" ht="10.199999999999999" x14ac:dyDescent="0.2">
      <c r="A99" s="87"/>
      <c r="B99" s="87"/>
      <c r="C99" s="87"/>
      <c r="D99" s="87"/>
      <c r="E99" s="198">
        <v>1</v>
      </c>
      <c r="F99" s="101" t="s">
        <v>113</v>
      </c>
      <c r="G99" s="87"/>
      <c r="H99" s="87"/>
      <c r="I99" s="87"/>
      <c r="J99" s="87"/>
      <c r="K99" s="87"/>
      <c r="L99" s="87"/>
      <c r="M99" s="87"/>
      <c r="N99" s="86"/>
      <c r="O99" s="87" t="s">
        <v>20</v>
      </c>
      <c r="P99" s="88"/>
      <c r="Q99" s="87"/>
      <c r="R99" s="87"/>
      <c r="S99" s="87"/>
      <c r="T99" s="136"/>
      <c r="U99" s="137">
        <v>0</v>
      </c>
      <c r="V99" s="138"/>
      <c r="W99" s="168"/>
      <c r="X99" s="16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99">
        <v>0</v>
      </c>
      <c r="AT99" s="99">
        <v>0</v>
      </c>
      <c r="AU99" s="99">
        <v>0</v>
      </c>
      <c r="AV99" s="99">
        <v>0</v>
      </c>
      <c r="AW99" s="99">
        <v>0</v>
      </c>
      <c r="AX99" s="99">
        <v>0</v>
      </c>
      <c r="AY99" s="99">
        <v>0</v>
      </c>
      <c r="AZ99" s="99">
        <v>0</v>
      </c>
      <c r="BA99" s="99">
        <v>0</v>
      </c>
      <c r="BB99" s="99">
        <v>0</v>
      </c>
      <c r="BC99" s="99">
        <v>0</v>
      </c>
      <c r="BD99" s="99">
        <v>0</v>
      </c>
      <c r="BE99" s="99">
        <v>0</v>
      </c>
      <c r="BF99" s="99">
        <v>0</v>
      </c>
      <c r="BG99" s="99">
        <v>0</v>
      </c>
      <c r="BH99" s="99">
        <v>0</v>
      </c>
      <c r="BI99" s="99">
        <v>0</v>
      </c>
      <c r="BJ99" s="99">
        <v>0</v>
      </c>
      <c r="BK99" s="99">
        <v>0</v>
      </c>
      <c r="BL99" s="99">
        <v>0</v>
      </c>
      <c r="BM99" s="99">
        <v>0</v>
      </c>
      <c r="BN99" s="99">
        <v>0</v>
      </c>
      <c r="BO99" s="99">
        <v>0</v>
      </c>
      <c r="BP99" s="99">
        <v>0</v>
      </c>
      <c r="BQ99" s="99">
        <v>0</v>
      </c>
      <c r="BR99" s="99">
        <v>0</v>
      </c>
      <c r="BS99" s="99">
        <v>0</v>
      </c>
      <c r="BT99" s="99">
        <v>0</v>
      </c>
      <c r="BU99" s="99">
        <v>0</v>
      </c>
      <c r="BV99" s="99">
        <v>0</v>
      </c>
      <c r="BW99" s="99">
        <v>0</v>
      </c>
      <c r="BX99" s="99">
        <v>0</v>
      </c>
      <c r="BY99" s="99">
        <v>0</v>
      </c>
      <c r="BZ99" s="99">
        <v>0</v>
      </c>
      <c r="CA99" s="99">
        <v>0</v>
      </c>
      <c r="CB99" s="99">
        <v>0</v>
      </c>
      <c r="CC99" s="99">
        <v>0</v>
      </c>
      <c r="CD99" s="99">
        <v>0</v>
      </c>
      <c r="CE99" s="99">
        <v>0</v>
      </c>
      <c r="CF99" s="99">
        <v>0</v>
      </c>
      <c r="CG99" s="99">
        <v>0</v>
      </c>
      <c r="CH99" s="99">
        <v>0</v>
      </c>
      <c r="CI99" s="99">
        <v>0</v>
      </c>
      <c r="CJ99" s="99">
        <v>0</v>
      </c>
      <c r="CK99" s="99">
        <v>0</v>
      </c>
      <c r="CL99" s="99">
        <v>0</v>
      </c>
      <c r="CM99" s="99">
        <v>0</v>
      </c>
      <c r="CN99" s="99">
        <v>0</v>
      </c>
      <c r="CO99" s="99">
        <v>0</v>
      </c>
      <c r="CP99" s="99">
        <v>0</v>
      </c>
      <c r="CQ99" s="99">
        <v>0</v>
      </c>
      <c r="CR99" s="99">
        <v>0</v>
      </c>
      <c r="CS99" s="99">
        <v>0</v>
      </c>
      <c r="CT99" s="99">
        <v>0</v>
      </c>
      <c r="CU99" s="99">
        <v>0</v>
      </c>
    </row>
    <row r="100" spans="1:99" s="28" customFormat="1" ht="10.199999999999999" x14ac:dyDescent="0.2">
      <c r="A100" s="87"/>
      <c r="B100" s="87"/>
      <c r="C100" s="87"/>
      <c r="D100" s="87"/>
      <c r="E100" s="198">
        <v>1</v>
      </c>
      <c r="F100" s="101" t="s">
        <v>111</v>
      </c>
      <c r="G100" s="87"/>
      <c r="H100" s="87"/>
      <c r="I100" s="87"/>
      <c r="J100" s="87"/>
      <c r="K100" s="87"/>
      <c r="L100" s="87"/>
      <c r="M100" s="87"/>
      <c r="N100" s="86"/>
      <c r="O100" s="87" t="s">
        <v>20</v>
      </c>
      <c r="P100" s="88"/>
      <c r="Q100" s="87"/>
      <c r="R100" s="87"/>
      <c r="S100" s="87"/>
      <c r="T100" s="136"/>
      <c r="U100" s="137">
        <v>0</v>
      </c>
      <c r="V100" s="138"/>
      <c r="W100" s="168"/>
      <c r="X100" s="16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>
        <v>0</v>
      </c>
      <c r="AR100" s="99">
        <v>0</v>
      </c>
      <c r="AS100" s="99">
        <v>0</v>
      </c>
      <c r="AT100" s="99">
        <v>0</v>
      </c>
      <c r="AU100" s="99">
        <v>0</v>
      </c>
      <c r="AV100" s="99">
        <v>0</v>
      </c>
      <c r="AW100" s="99">
        <v>0</v>
      </c>
      <c r="AX100" s="99">
        <v>0</v>
      </c>
      <c r="AY100" s="99">
        <v>0</v>
      </c>
      <c r="AZ100" s="99">
        <v>0</v>
      </c>
      <c r="BA100" s="99">
        <v>0</v>
      </c>
      <c r="BB100" s="99">
        <v>0</v>
      </c>
      <c r="BC100" s="99">
        <v>0</v>
      </c>
      <c r="BD100" s="99">
        <v>0</v>
      </c>
      <c r="BE100" s="99">
        <v>0</v>
      </c>
      <c r="BF100" s="99">
        <v>0</v>
      </c>
      <c r="BG100" s="99">
        <v>0</v>
      </c>
      <c r="BH100" s="99">
        <v>0</v>
      </c>
      <c r="BI100" s="99">
        <v>0</v>
      </c>
      <c r="BJ100" s="99">
        <v>0</v>
      </c>
      <c r="BK100" s="99">
        <v>0</v>
      </c>
      <c r="BL100" s="99">
        <v>0</v>
      </c>
      <c r="BM100" s="99">
        <v>0</v>
      </c>
      <c r="BN100" s="99">
        <v>0</v>
      </c>
      <c r="BO100" s="99">
        <v>0</v>
      </c>
      <c r="BP100" s="99">
        <v>0</v>
      </c>
      <c r="BQ100" s="99">
        <v>0</v>
      </c>
      <c r="BR100" s="99">
        <v>0</v>
      </c>
      <c r="BS100" s="99">
        <v>0</v>
      </c>
      <c r="BT100" s="99">
        <v>0</v>
      </c>
      <c r="BU100" s="99">
        <v>0</v>
      </c>
      <c r="BV100" s="99">
        <v>0</v>
      </c>
      <c r="BW100" s="99">
        <v>0</v>
      </c>
      <c r="BX100" s="99">
        <v>0</v>
      </c>
      <c r="BY100" s="99">
        <v>0</v>
      </c>
      <c r="BZ100" s="99">
        <v>0</v>
      </c>
      <c r="CA100" s="99">
        <v>0</v>
      </c>
      <c r="CB100" s="99">
        <v>0</v>
      </c>
      <c r="CC100" s="99">
        <v>0</v>
      </c>
      <c r="CD100" s="99">
        <v>0</v>
      </c>
      <c r="CE100" s="99">
        <v>0</v>
      </c>
      <c r="CF100" s="99">
        <v>0</v>
      </c>
      <c r="CG100" s="99">
        <v>0</v>
      </c>
      <c r="CH100" s="99">
        <v>0</v>
      </c>
      <c r="CI100" s="99">
        <v>0</v>
      </c>
      <c r="CJ100" s="99">
        <v>0</v>
      </c>
      <c r="CK100" s="99">
        <v>0</v>
      </c>
      <c r="CL100" s="99">
        <v>0</v>
      </c>
      <c r="CM100" s="99">
        <v>0</v>
      </c>
      <c r="CN100" s="99">
        <v>0</v>
      </c>
      <c r="CO100" s="99">
        <v>0</v>
      </c>
      <c r="CP100" s="99">
        <v>0</v>
      </c>
      <c r="CQ100" s="99">
        <v>0</v>
      </c>
      <c r="CR100" s="99">
        <v>0</v>
      </c>
      <c r="CS100" s="99">
        <v>0</v>
      </c>
      <c r="CT100" s="99">
        <v>0</v>
      </c>
      <c r="CU100" s="99">
        <v>0</v>
      </c>
    </row>
    <row r="101" spans="1:99" s="28" customFormat="1" ht="10.199999999999999" x14ac:dyDescent="0.2">
      <c r="A101" s="87"/>
      <c r="B101" s="87"/>
      <c r="C101" s="87"/>
      <c r="D101" s="87"/>
      <c r="E101" s="198">
        <v>1</v>
      </c>
      <c r="F101" s="101" t="s">
        <v>83</v>
      </c>
      <c r="G101" s="87"/>
      <c r="H101" s="87"/>
      <c r="I101" s="87"/>
      <c r="J101" s="87"/>
      <c r="K101" s="87"/>
      <c r="L101" s="87"/>
      <c r="M101" s="87"/>
      <c r="N101" s="86"/>
      <c r="O101" s="87" t="s">
        <v>20</v>
      </c>
      <c r="P101" s="88"/>
      <c r="Q101" s="87"/>
      <c r="R101" s="87"/>
      <c r="S101" s="87"/>
      <c r="T101" s="136"/>
      <c r="U101" s="137">
        <v>0</v>
      </c>
      <c r="V101" s="138"/>
      <c r="W101" s="168"/>
      <c r="X101" s="16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0</v>
      </c>
      <c r="AX101" s="99">
        <v>0</v>
      </c>
      <c r="AY101" s="99">
        <v>0</v>
      </c>
      <c r="AZ101" s="99">
        <v>0</v>
      </c>
      <c r="BA101" s="99">
        <v>0</v>
      </c>
      <c r="BB101" s="99">
        <v>0</v>
      </c>
      <c r="BC101" s="99">
        <v>0</v>
      </c>
      <c r="BD101" s="99">
        <v>0</v>
      </c>
      <c r="BE101" s="99">
        <v>0</v>
      </c>
      <c r="BF101" s="99">
        <v>0</v>
      </c>
      <c r="BG101" s="99">
        <v>0</v>
      </c>
      <c r="BH101" s="99">
        <v>0</v>
      </c>
      <c r="BI101" s="99">
        <v>0</v>
      </c>
      <c r="BJ101" s="99">
        <v>0</v>
      </c>
      <c r="BK101" s="99">
        <v>0</v>
      </c>
      <c r="BL101" s="99">
        <v>0</v>
      </c>
      <c r="BM101" s="99">
        <v>0</v>
      </c>
      <c r="BN101" s="99">
        <v>0</v>
      </c>
      <c r="BO101" s="99">
        <v>0</v>
      </c>
      <c r="BP101" s="99">
        <v>0</v>
      </c>
      <c r="BQ101" s="99">
        <v>0</v>
      </c>
      <c r="BR101" s="99">
        <v>0</v>
      </c>
      <c r="BS101" s="99">
        <v>0</v>
      </c>
      <c r="BT101" s="99">
        <v>0</v>
      </c>
      <c r="BU101" s="99">
        <v>0</v>
      </c>
      <c r="BV101" s="99">
        <v>0</v>
      </c>
      <c r="BW101" s="99">
        <v>0</v>
      </c>
      <c r="BX101" s="99">
        <v>0</v>
      </c>
      <c r="BY101" s="99">
        <v>0</v>
      </c>
      <c r="BZ101" s="99">
        <v>0</v>
      </c>
      <c r="CA101" s="99">
        <v>0</v>
      </c>
      <c r="CB101" s="99">
        <v>0</v>
      </c>
      <c r="CC101" s="99">
        <v>0</v>
      </c>
      <c r="CD101" s="99">
        <v>0</v>
      </c>
      <c r="CE101" s="99">
        <v>0</v>
      </c>
      <c r="CF101" s="99">
        <v>0</v>
      </c>
      <c r="CG101" s="99">
        <v>0</v>
      </c>
      <c r="CH101" s="99">
        <v>0</v>
      </c>
      <c r="CI101" s="99">
        <v>0</v>
      </c>
      <c r="CJ101" s="99">
        <v>0</v>
      </c>
      <c r="CK101" s="99">
        <v>0</v>
      </c>
      <c r="CL101" s="99">
        <v>0</v>
      </c>
      <c r="CM101" s="99">
        <v>0</v>
      </c>
      <c r="CN101" s="99">
        <v>0</v>
      </c>
      <c r="CO101" s="99">
        <v>0</v>
      </c>
      <c r="CP101" s="99">
        <v>0</v>
      </c>
      <c r="CQ101" s="99">
        <v>0</v>
      </c>
      <c r="CR101" s="99">
        <v>0</v>
      </c>
      <c r="CS101" s="99">
        <v>0</v>
      </c>
      <c r="CT101" s="99">
        <v>0</v>
      </c>
      <c r="CU101" s="99">
        <v>0</v>
      </c>
    </row>
    <row r="102" spans="1:99" s="28" customFormat="1" ht="10.199999999999999" x14ac:dyDescent="0.2">
      <c r="A102" s="87"/>
      <c r="B102" s="87"/>
      <c r="C102" s="87"/>
      <c r="D102" s="87"/>
      <c r="E102" s="198">
        <v>1</v>
      </c>
      <c r="F102" s="101" t="s">
        <v>77</v>
      </c>
      <c r="G102" s="87"/>
      <c r="H102" s="87"/>
      <c r="I102" s="87"/>
      <c r="J102" s="87"/>
      <c r="K102" s="87"/>
      <c r="L102" s="87"/>
      <c r="M102" s="87"/>
      <c r="N102" s="86"/>
      <c r="O102" s="87" t="s">
        <v>20</v>
      </c>
      <c r="P102" s="88"/>
      <c r="Q102" s="87"/>
      <c r="R102" s="87"/>
      <c r="S102" s="87"/>
      <c r="T102" s="136"/>
      <c r="U102" s="137">
        <v>0</v>
      </c>
      <c r="V102" s="138"/>
      <c r="W102" s="168"/>
      <c r="X102" s="16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  <c r="AR102" s="99">
        <v>0</v>
      </c>
      <c r="AS102" s="99">
        <v>0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0</v>
      </c>
      <c r="AZ102" s="99">
        <v>0</v>
      </c>
      <c r="BA102" s="99">
        <v>0</v>
      </c>
      <c r="BB102" s="99">
        <v>0</v>
      </c>
      <c r="BC102" s="99">
        <v>0</v>
      </c>
      <c r="BD102" s="99">
        <v>0</v>
      </c>
      <c r="BE102" s="99">
        <v>0</v>
      </c>
      <c r="BF102" s="99">
        <v>0</v>
      </c>
      <c r="BG102" s="99">
        <v>0</v>
      </c>
      <c r="BH102" s="99">
        <v>0</v>
      </c>
      <c r="BI102" s="99">
        <v>0</v>
      </c>
      <c r="BJ102" s="99">
        <v>0</v>
      </c>
      <c r="BK102" s="99">
        <v>0</v>
      </c>
      <c r="BL102" s="99">
        <v>0</v>
      </c>
      <c r="BM102" s="99">
        <v>0</v>
      </c>
      <c r="BN102" s="99">
        <v>0</v>
      </c>
      <c r="BO102" s="99">
        <v>0</v>
      </c>
      <c r="BP102" s="99">
        <v>0</v>
      </c>
      <c r="BQ102" s="99">
        <v>0</v>
      </c>
      <c r="BR102" s="99">
        <v>0</v>
      </c>
      <c r="BS102" s="99">
        <v>0</v>
      </c>
      <c r="BT102" s="99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</row>
    <row r="103" spans="1:99" s="28" customFormat="1" ht="10.199999999999999" x14ac:dyDescent="0.2">
      <c r="A103" s="87"/>
      <c r="B103" s="87"/>
      <c r="C103" s="87"/>
      <c r="D103" s="87"/>
      <c r="E103" s="198">
        <v>1</v>
      </c>
      <c r="F103" s="101" t="s">
        <v>99</v>
      </c>
      <c r="G103" s="87"/>
      <c r="H103" s="87"/>
      <c r="I103" s="87"/>
      <c r="J103" s="87"/>
      <c r="K103" s="87"/>
      <c r="L103" s="87"/>
      <c r="M103" s="87"/>
      <c r="N103" s="86"/>
      <c r="O103" s="87" t="s">
        <v>20</v>
      </c>
      <c r="P103" s="88"/>
      <c r="Q103" s="87"/>
      <c r="R103" s="87"/>
      <c r="S103" s="87"/>
      <c r="T103" s="136"/>
      <c r="U103" s="137">
        <v>0</v>
      </c>
      <c r="V103" s="138"/>
      <c r="W103" s="168"/>
      <c r="X103" s="16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  <c r="AR103" s="99">
        <v>0</v>
      </c>
      <c r="AS103" s="99">
        <v>0</v>
      </c>
      <c r="AT103" s="99">
        <v>0</v>
      </c>
      <c r="AU103" s="99">
        <v>0</v>
      </c>
      <c r="AV103" s="99">
        <v>0</v>
      </c>
      <c r="AW103" s="99">
        <v>0</v>
      </c>
      <c r="AX103" s="99">
        <v>0</v>
      </c>
      <c r="AY103" s="99">
        <v>0</v>
      </c>
      <c r="AZ103" s="99">
        <v>0</v>
      </c>
      <c r="BA103" s="99">
        <v>0</v>
      </c>
      <c r="BB103" s="99">
        <v>0</v>
      </c>
      <c r="BC103" s="99">
        <v>0</v>
      </c>
      <c r="BD103" s="99">
        <v>0</v>
      </c>
      <c r="BE103" s="99">
        <v>0</v>
      </c>
      <c r="BF103" s="99">
        <v>0</v>
      </c>
      <c r="BG103" s="99">
        <v>0</v>
      </c>
      <c r="BH103" s="99">
        <v>0</v>
      </c>
      <c r="BI103" s="99">
        <v>0</v>
      </c>
      <c r="BJ103" s="99">
        <v>0</v>
      </c>
      <c r="BK103" s="99">
        <v>0</v>
      </c>
      <c r="BL103" s="99">
        <v>0</v>
      </c>
      <c r="BM103" s="99">
        <v>0</v>
      </c>
      <c r="BN103" s="99">
        <v>0</v>
      </c>
      <c r="BO103" s="99">
        <v>0</v>
      </c>
      <c r="BP103" s="99">
        <v>0</v>
      </c>
      <c r="BQ103" s="99">
        <v>0</v>
      </c>
      <c r="BR103" s="99">
        <v>0</v>
      </c>
      <c r="BS103" s="99">
        <v>0</v>
      </c>
      <c r="BT103" s="99">
        <v>0</v>
      </c>
      <c r="BU103" s="99">
        <v>0</v>
      </c>
      <c r="BV103" s="99">
        <v>0</v>
      </c>
      <c r="BW103" s="99">
        <v>0</v>
      </c>
      <c r="BX103" s="99">
        <v>0</v>
      </c>
      <c r="BY103" s="99">
        <v>0</v>
      </c>
      <c r="BZ103" s="99">
        <v>0</v>
      </c>
      <c r="CA103" s="99">
        <v>0</v>
      </c>
      <c r="CB103" s="99">
        <v>0</v>
      </c>
      <c r="CC103" s="99">
        <v>0</v>
      </c>
      <c r="CD103" s="99">
        <v>0</v>
      </c>
      <c r="CE103" s="99">
        <v>0</v>
      </c>
      <c r="CF103" s="99">
        <v>0</v>
      </c>
      <c r="CG103" s="99">
        <v>0</v>
      </c>
      <c r="CH103" s="99">
        <v>0</v>
      </c>
      <c r="CI103" s="99">
        <v>0</v>
      </c>
      <c r="CJ103" s="99">
        <v>0</v>
      </c>
      <c r="CK103" s="99">
        <v>0</v>
      </c>
      <c r="CL103" s="99">
        <v>0</v>
      </c>
      <c r="CM103" s="99">
        <v>0</v>
      </c>
      <c r="CN103" s="99">
        <v>0</v>
      </c>
      <c r="CO103" s="99">
        <v>0</v>
      </c>
      <c r="CP103" s="99">
        <v>0</v>
      </c>
      <c r="CQ103" s="99">
        <v>0</v>
      </c>
      <c r="CR103" s="99">
        <v>0</v>
      </c>
      <c r="CS103" s="99">
        <v>0</v>
      </c>
      <c r="CT103" s="99">
        <v>0</v>
      </c>
      <c r="CU103" s="99">
        <v>0</v>
      </c>
    </row>
    <row r="104" spans="1:99" s="28" customFormat="1" ht="10.199999999999999" x14ac:dyDescent="0.2">
      <c r="A104" s="87"/>
      <c r="B104" s="87"/>
      <c r="C104" s="87"/>
      <c r="D104" s="87"/>
      <c r="E104" s="198">
        <v>1</v>
      </c>
      <c r="F104" s="101" t="s">
        <v>85</v>
      </c>
      <c r="G104" s="87"/>
      <c r="H104" s="87"/>
      <c r="I104" s="87"/>
      <c r="J104" s="87"/>
      <c r="K104" s="87"/>
      <c r="L104" s="87"/>
      <c r="M104" s="87"/>
      <c r="N104" s="86"/>
      <c r="O104" s="87" t="s">
        <v>20</v>
      </c>
      <c r="P104" s="88"/>
      <c r="Q104" s="87"/>
      <c r="R104" s="87"/>
      <c r="S104" s="87"/>
      <c r="T104" s="136"/>
      <c r="U104" s="137">
        <v>0</v>
      </c>
      <c r="V104" s="138"/>
      <c r="W104" s="168"/>
      <c r="X104" s="16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  <c r="AR104" s="99">
        <v>0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0</v>
      </c>
      <c r="AY104" s="99">
        <v>0</v>
      </c>
      <c r="AZ104" s="99">
        <v>0</v>
      </c>
      <c r="BA104" s="99">
        <v>0</v>
      </c>
      <c r="BB104" s="99">
        <v>0</v>
      </c>
      <c r="BC104" s="99">
        <v>0</v>
      </c>
      <c r="BD104" s="99">
        <v>0</v>
      </c>
      <c r="BE104" s="99">
        <v>0</v>
      </c>
      <c r="BF104" s="99">
        <v>0</v>
      </c>
      <c r="BG104" s="99">
        <v>0</v>
      </c>
      <c r="BH104" s="99">
        <v>0</v>
      </c>
      <c r="BI104" s="99">
        <v>0</v>
      </c>
      <c r="BJ104" s="99">
        <v>0</v>
      </c>
      <c r="BK104" s="99">
        <v>0</v>
      </c>
      <c r="BL104" s="99">
        <v>0</v>
      </c>
      <c r="BM104" s="99">
        <v>0</v>
      </c>
      <c r="BN104" s="99">
        <v>0</v>
      </c>
      <c r="BO104" s="99">
        <v>0</v>
      </c>
      <c r="BP104" s="99">
        <v>0</v>
      </c>
      <c r="BQ104" s="99">
        <v>0</v>
      </c>
      <c r="BR104" s="99">
        <v>0</v>
      </c>
      <c r="BS104" s="99">
        <v>0</v>
      </c>
      <c r="BT104" s="99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</row>
    <row r="105" spans="1:99" s="28" customFormat="1" ht="10.199999999999999" x14ac:dyDescent="0.2">
      <c r="A105" s="87"/>
      <c r="B105" s="87"/>
      <c r="C105" s="87"/>
      <c r="D105" s="87"/>
      <c r="E105" s="198">
        <v>1</v>
      </c>
      <c r="F105" s="101" t="s">
        <v>98</v>
      </c>
      <c r="G105" s="87"/>
      <c r="H105" s="87"/>
      <c r="I105" s="87"/>
      <c r="J105" s="87"/>
      <c r="K105" s="87"/>
      <c r="L105" s="87"/>
      <c r="M105" s="87"/>
      <c r="N105" s="86"/>
      <c r="O105" s="87" t="s">
        <v>20</v>
      </c>
      <c r="P105" s="88"/>
      <c r="Q105" s="87"/>
      <c r="R105" s="87"/>
      <c r="S105" s="87"/>
      <c r="T105" s="136"/>
      <c r="U105" s="137">
        <v>0</v>
      </c>
      <c r="V105" s="138"/>
      <c r="W105" s="168"/>
      <c r="X105" s="16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>
        <v>0</v>
      </c>
      <c r="AR105" s="99">
        <v>0</v>
      </c>
      <c r="AS105" s="99">
        <v>0</v>
      </c>
      <c r="AT105" s="99">
        <v>0</v>
      </c>
      <c r="AU105" s="99">
        <v>0</v>
      </c>
      <c r="AV105" s="99">
        <v>0</v>
      </c>
      <c r="AW105" s="99">
        <v>0</v>
      </c>
      <c r="AX105" s="99">
        <v>0</v>
      </c>
      <c r="AY105" s="99">
        <v>0</v>
      </c>
      <c r="AZ105" s="99">
        <v>0</v>
      </c>
      <c r="BA105" s="99">
        <v>0</v>
      </c>
      <c r="BB105" s="99">
        <v>0</v>
      </c>
      <c r="BC105" s="99">
        <v>0</v>
      </c>
      <c r="BD105" s="99">
        <v>0</v>
      </c>
      <c r="BE105" s="99">
        <v>0</v>
      </c>
      <c r="BF105" s="99">
        <v>0</v>
      </c>
      <c r="BG105" s="99">
        <v>0</v>
      </c>
      <c r="BH105" s="99">
        <v>0</v>
      </c>
      <c r="BI105" s="99">
        <v>0</v>
      </c>
      <c r="BJ105" s="99">
        <v>0</v>
      </c>
      <c r="BK105" s="99">
        <v>0</v>
      </c>
      <c r="BL105" s="99">
        <v>0</v>
      </c>
      <c r="BM105" s="99">
        <v>0</v>
      </c>
      <c r="BN105" s="99">
        <v>0</v>
      </c>
      <c r="BO105" s="99">
        <v>0</v>
      </c>
      <c r="BP105" s="99">
        <v>0</v>
      </c>
      <c r="BQ105" s="99">
        <v>0</v>
      </c>
      <c r="BR105" s="99">
        <v>0</v>
      </c>
      <c r="BS105" s="99">
        <v>0</v>
      </c>
      <c r="BT105" s="99">
        <v>0</v>
      </c>
      <c r="BU105" s="99">
        <v>0</v>
      </c>
      <c r="BV105" s="99">
        <v>0</v>
      </c>
      <c r="BW105" s="99">
        <v>0</v>
      </c>
      <c r="BX105" s="99">
        <v>0</v>
      </c>
      <c r="BY105" s="99">
        <v>0</v>
      </c>
      <c r="BZ105" s="99">
        <v>0</v>
      </c>
      <c r="CA105" s="99">
        <v>0</v>
      </c>
      <c r="CB105" s="99">
        <v>0</v>
      </c>
      <c r="CC105" s="99">
        <v>0</v>
      </c>
      <c r="CD105" s="99">
        <v>0</v>
      </c>
      <c r="CE105" s="99">
        <v>0</v>
      </c>
      <c r="CF105" s="99">
        <v>0</v>
      </c>
      <c r="CG105" s="99">
        <v>0</v>
      </c>
      <c r="CH105" s="99">
        <v>0</v>
      </c>
      <c r="CI105" s="99">
        <v>0</v>
      </c>
      <c r="CJ105" s="99">
        <v>0</v>
      </c>
      <c r="CK105" s="99">
        <v>0</v>
      </c>
      <c r="CL105" s="99">
        <v>0</v>
      </c>
      <c r="CM105" s="99">
        <v>0</v>
      </c>
      <c r="CN105" s="99">
        <v>0</v>
      </c>
      <c r="CO105" s="99">
        <v>0</v>
      </c>
      <c r="CP105" s="99">
        <v>0</v>
      </c>
      <c r="CQ105" s="99">
        <v>0</v>
      </c>
      <c r="CR105" s="99">
        <v>0</v>
      </c>
      <c r="CS105" s="99">
        <v>0</v>
      </c>
      <c r="CT105" s="99">
        <v>0</v>
      </c>
      <c r="CU105" s="99">
        <v>0</v>
      </c>
    </row>
    <row r="106" spans="1:99" s="28" customFormat="1" ht="10.199999999999999" x14ac:dyDescent="0.2">
      <c r="A106" s="87"/>
      <c r="B106" s="87"/>
      <c r="C106" s="87"/>
      <c r="D106" s="87"/>
      <c r="E106" s="198">
        <v>1</v>
      </c>
      <c r="F106" s="101" t="s">
        <v>101</v>
      </c>
      <c r="G106" s="87"/>
      <c r="H106" s="87"/>
      <c r="I106" s="87"/>
      <c r="J106" s="87"/>
      <c r="K106" s="87"/>
      <c r="L106" s="87"/>
      <c r="M106" s="87"/>
      <c r="N106" s="86"/>
      <c r="O106" s="87" t="s">
        <v>20</v>
      </c>
      <c r="P106" s="88"/>
      <c r="Q106" s="87"/>
      <c r="R106" s="87"/>
      <c r="S106" s="87"/>
      <c r="T106" s="136"/>
      <c r="U106" s="137">
        <v>0</v>
      </c>
      <c r="V106" s="138"/>
      <c r="W106" s="168"/>
      <c r="X106" s="16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99">
        <v>0</v>
      </c>
      <c r="AT106" s="99">
        <v>0</v>
      </c>
      <c r="AU106" s="99">
        <v>0</v>
      </c>
      <c r="AV106" s="99">
        <v>0</v>
      </c>
      <c r="AW106" s="99">
        <v>0</v>
      </c>
      <c r="AX106" s="99">
        <v>0</v>
      </c>
      <c r="AY106" s="99">
        <v>0</v>
      </c>
      <c r="AZ106" s="99">
        <v>0</v>
      </c>
      <c r="BA106" s="99">
        <v>0</v>
      </c>
      <c r="BB106" s="99">
        <v>0</v>
      </c>
      <c r="BC106" s="99">
        <v>0</v>
      </c>
      <c r="BD106" s="99">
        <v>0</v>
      </c>
      <c r="BE106" s="99">
        <v>0</v>
      </c>
      <c r="BF106" s="99">
        <v>0</v>
      </c>
      <c r="BG106" s="99">
        <v>0</v>
      </c>
      <c r="BH106" s="99">
        <v>0</v>
      </c>
      <c r="BI106" s="99">
        <v>0</v>
      </c>
      <c r="BJ106" s="99">
        <v>0</v>
      </c>
      <c r="BK106" s="99">
        <v>0</v>
      </c>
      <c r="BL106" s="99">
        <v>0</v>
      </c>
      <c r="BM106" s="99">
        <v>0</v>
      </c>
      <c r="BN106" s="99">
        <v>0</v>
      </c>
      <c r="BO106" s="99">
        <v>0</v>
      </c>
      <c r="BP106" s="99">
        <v>0</v>
      </c>
      <c r="BQ106" s="99">
        <v>0</v>
      </c>
      <c r="BR106" s="99">
        <v>0</v>
      </c>
      <c r="BS106" s="99">
        <v>0</v>
      </c>
      <c r="BT106" s="99">
        <v>0</v>
      </c>
      <c r="BU106" s="99">
        <v>0</v>
      </c>
      <c r="BV106" s="99">
        <v>0</v>
      </c>
      <c r="BW106" s="99">
        <v>0</v>
      </c>
      <c r="BX106" s="99">
        <v>0</v>
      </c>
      <c r="BY106" s="99">
        <v>0</v>
      </c>
      <c r="BZ106" s="99">
        <v>0</v>
      </c>
      <c r="CA106" s="99">
        <v>0</v>
      </c>
      <c r="CB106" s="99">
        <v>0</v>
      </c>
      <c r="CC106" s="99">
        <v>0</v>
      </c>
      <c r="CD106" s="99">
        <v>0</v>
      </c>
      <c r="CE106" s="99">
        <v>0</v>
      </c>
      <c r="CF106" s="99">
        <v>0</v>
      </c>
      <c r="CG106" s="99">
        <v>0</v>
      </c>
      <c r="CH106" s="99">
        <v>0</v>
      </c>
      <c r="CI106" s="99">
        <v>0</v>
      </c>
      <c r="CJ106" s="99">
        <v>0</v>
      </c>
      <c r="CK106" s="99">
        <v>0</v>
      </c>
      <c r="CL106" s="99">
        <v>0</v>
      </c>
      <c r="CM106" s="99">
        <v>0</v>
      </c>
      <c r="CN106" s="99">
        <v>0</v>
      </c>
      <c r="CO106" s="99">
        <v>0</v>
      </c>
      <c r="CP106" s="99">
        <v>0</v>
      </c>
      <c r="CQ106" s="99">
        <v>0</v>
      </c>
      <c r="CR106" s="99">
        <v>0</v>
      </c>
      <c r="CS106" s="99">
        <v>0</v>
      </c>
      <c r="CT106" s="99">
        <v>0</v>
      </c>
      <c r="CU106" s="99">
        <v>0</v>
      </c>
    </row>
    <row r="107" spans="1:99" s="28" customFormat="1" ht="10.199999999999999" x14ac:dyDescent="0.2">
      <c r="A107" s="87"/>
      <c r="B107" s="87"/>
      <c r="C107" s="87"/>
      <c r="D107" s="87"/>
      <c r="E107" s="198">
        <v>1</v>
      </c>
      <c r="F107" s="101" t="s">
        <v>108</v>
      </c>
      <c r="G107" s="87"/>
      <c r="H107" s="87"/>
      <c r="I107" s="87"/>
      <c r="J107" s="87"/>
      <c r="K107" s="87"/>
      <c r="L107" s="87"/>
      <c r="M107" s="87"/>
      <c r="N107" s="86"/>
      <c r="O107" s="87" t="s">
        <v>20</v>
      </c>
      <c r="P107" s="88"/>
      <c r="Q107" s="87"/>
      <c r="R107" s="87"/>
      <c r="S107" s="87"/>
      <c r="T107" s="136"/>
      <c r="U107" s="137">
        <v>0</v>
      </c>
      <c r="V107" s="138"/>
      <c r="W107" s="168"/>
      <c r="X107" s="16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>
        <v>0</v>
      </c>
      <c r="AR107" s="99">
        <v>0</v>
      </c>
      <c r="AS107" s="99">
        <v>0</v>
      </c>
      <c r="AT107" s="99">
        <v>0</v>
      </c>
      <c r="AU107" s="99">
        <v>0</v>
      </c>
      <c r="AV107" s="99">
        <v>0</v>
      </c>
      <c r="AW107" s="99">
        <v>0</v>
      </c>
      <c r="AX107" s="99">
        <v>0</v>
      </c>
      <c r="AY107" s="99">
        <v>0</v>
      </c>
      <c r="AZ107" s="99">
        <v>0</v>
      </c>
      <c r="BA107" s="99">
        <v>0</v>
      </c>
      <c r="BB107" s="99">
        <v>0</v>
      </c>
      <c r="BC107" s="99">
        <v>0</v>
      </c>
      <c r="BD107" s="99">
        <v>0</v>
      </c>
      <c r="BE107" s="99">
        <v>0</v>
      </c>
      <c r="BF107" s="99">
        <v>0</v>
      </c>
      <c r="BG107" s="99">
        <v>0</v>
      </c>
      <c r="BH107" s="99">
        <v>0</v>
      </c>
      <c r="BI107" s="99">
        <v>0</v>
      </c>
      <c r="BJ107" s="99">
        <v>0</v>
      </c>
      <c r="BK107" s="99">
        <v>0</v>
      </c>
      <c r="BL107" s="99">
        <v>0</v>
      </c>
      <c r="BM107" s="99">
        <v>0</v>
      </c>
      <c r="BN107" s="99">
        <v>0</v>
      </c>
      <c r="BO107" s="99">
        <v>0</v>
      </c>
      <c r="BP107" s="99">
        <v>0</v>
      </c>
      <c r="BQ107" s="99">
        <v>0</v>
      </c>
      <c r="BR107" s="99">
        <v>0</v>
      </c>
      <c r="BS107" s="99">
        <v>0</v>
      </c>
      <c r="BT107" s="99">
        <v>0</v>
      </c>
      <c r="BU107" s="99">
        <v>0</v>
      </c>
      <c r="BV107" s="99">
        <v>0</v>
      </c>
      <c r="BW107" s="99">
        <v>0</v>
      </c>
      <c r="BX107" s="99">
        <v>0</v>
      </c>
      <c r="BY107" s="99">
        <v>0</v>
      </c>
      <c r="BZ107" s="99">
        <v>0</v>
      </c>
      <c r="CA107" s="99">
        <v>0</v>
      </c>
      <c r="CB107" s="99">
        <v>0</v>
      </c>
      <c r="CC107" s="99">
        <v>0</v>
      </c>
      <c r="CD107" s="99">
        <v>0</v>
      </c>
      <c r="CE107" s="99">
        <v>0</v>
      </c>
      <c r="CF107" s="99">
        <v>0</v>
      </c>
      <c r="CG107" s="99">
        <v>0</v>
      </c>
      <c r="CH107" s="99">
        <v>0</v>
      </c>
      <c r="CI107" s="99">
        <v>0</v>
      </c>
      <c r="CJ107" s="99">
        <v>0</v>
      </c>
      <c r="CK107" s="99">
        <v>0</v>
      </c>
      <c r="CL107" s="99">
        <v>0</v>
      </c>
      <c r="CM107" s="99">
        <v>0</v>
      </c>
      <c r="CN107" s="99">
        <v>0</v>
      </c>
      <c r="CO107" s="99">
        <v>0</v>
      </c>
      <c r="CP107" s="99">
        <v>0</v>
      </c>
      <c r="CQ107" s="99">
        <v>0</v>
      </c>
      <c r="CR107" s="99">
        <v>0</v>
      </c>
      <c r="CS107" s="99">
        <v>0</v>
      </c>
      <c r="CT107" s="99">
        <v>0</v>
      </c>
      <c r="CU107" s="99">
        <v>0</v>
      </c>
    </row>
    <row r="108" spans="1:99" s="28" customFormat="1" ht="10.199999999999999" x14ac:dyDescent="0.2">
      <c r="A108" s="87"/>
      <c r="B108" s="87"/>
      <c r="C108" s="87"/>
      <c r="D108" s="87"/>
      <c r="E108" s="198">
        <v>1</v>
      </c>
      <c r="F108" s="101" t="s">
        <v>106</v>
      </c>
      <c r="G108" s="87"/>
      <c r="H108" s="87"/>
      <c r="I108" s="87"/>
      <c r="J108" s="87"/>
      <c r="K108" s="87"/>
      <c r="L108" s="87"/>
      <c r="M108" s="87"/>
      <c r="N108" s="86"/>
      <c r="O108" s="87" t="s">
        <v>20</v>
      </c>
      <c r="P108" s="88"/>
      <c r="Q108" s="87"/>
      <c r="R108" s="87"/>
      <c r="S108" s="87"/>
      <c r="T108" s="136"/>
      <c r="U108" s="137">
        <v>0</v>
      </c>
      <c r="V108" s="138"/>
      <c r="W108" s="168"/>
      <c r="X108" s="16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  <c r="BL108" s="99">
        <v>0</v>
      </c>
      <c r="BM108" s="99">
        <v>0</v>
      </c>
      <c r="BN108" s="99">
        <v>0</v>
      </c>
      <c r="BO108" s="99">
        <v>0</v>
      </c>
      <c r="BP108" s="99">
        <v>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</row>
    <row r="109" spans="1:99" s="28" customFormat="1" ht="10.199999999999999" x14ac:dyDescent="0.2">
      <c r="A109" s="87"/>
      <c r="B109" s="87"/>
      <c r="C109" s="87"/>
      <c r="D109" s="87"/>
      <c r="E109" s="198">
        <v>1</v>
      </c>
      <c r="F109" s="101" t="s">
        <v>100</v>
      </c>
      <c r="G109" s="87"/>
      <c r="H109" s="87"/>
      <c r="I109" s="87"/>
      <c r="J109" s="87"/>
      <c r="K109" s="87"/>
      <c r="L109" s="87"/>
      <c r="M109" s="87"/>
      <c r="N109" s="86"/>
      <c r="O109" s="87" t="s">
        <v>20</v>
      </c>
      <c r="P109" s="88"/>
      <c r="Q109" s="87"/>
      <c r="R109" s="87"/>
      <c r="S109" s="87"/>
      <c r="T109" s="136"/>
      <c r="U109" s="137">
        <v>0</v>
      </c>
      <c r="V109" s="138"/>
      <c r="W109" s="168"/>
      <c r="X109" s="16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  <c r="BL109" s="99">
        <v>0</v>
      </c>
      <c r="BM109" s="99">
        <v>0</v>
      </c>
      <c r="BN109" s="99">
        <v>0</v>
      </c>
      <c r="BO109" s="99">
        <v>0</v>
      </c>
      <c r="BP109" s="99">
        <v>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9">
        <v>0</v>
      </c>
      <c r="BY109" s="99">
        <v>0</v>
      </c>
      <c r="BZ109" s="99">
        <v>0</v>
      </c>
      <c r="CA109" s="99">
        <v>0</v>
      </c>
      <c r="CB109" s="99">
        <v>0</v>
      </c>
      <c r="CC109" s="99">
        <v>0</v>
      </c>
      <c r="CD109" s="99">
        <v>0</v>
      </c>
      <c r="CE109" s="99">
        <v>0</v>
      </c>
      <c r="CF109" s="99">
        <v>0</v>
      </c>
      <c r="CG109" s="99">
        <v>0</v>
      </c>
      <c r="CH109" s="99">
        <v>0</v>
      </c>
      <c r="CI109" s="99">
        <v>0</v>
      </c>
      <c r="CJ109" s="99">
        <v>0</v>
      </c>
      <c r="CK109" s="99">
        <v>0</v>
      </c>
      <c r="CL109" s="99">
        <v>0</v>
      </c>
      <c r="CM109" s="99">
        <v>0</v>
      </c>
      <c r="CN109" s="99">
        <v>0</v>
      </c>
      <c r="CO109" s="99">
        <v>0</v>
      </c>
      <c r="CP109" s="99">
        <v>0</v>
      </c>
      <c r="CQ109" s="99">
        <v>0</v>
      </c>
      <c r="CR109" s="99">
        <v>0</v>
      </c>
      <c r="CS109" s="99">
        <v>0</v>
      </c>
      <c r="CT109" s="99">
        <v>0</v>
      </c>
      <c r="CU109" s="99">
        <v>0</v>
      </c>
    </row>
    <row r="110" spans="1:99" s="28" customFormat="1" ht="10.199999999999999" x14ac:dyDescent="0.2">
      <c r="A110" s="87"/>
      <c r="B110" s="87"/>
      <c r="C110" s="87"/>
      <c r="D110" s="87"/>
      <c r="E110" s="198">
        <v>1</v>
      </c>
      <c r="F110" s="101" t="s">
        <v>110</v>
      </c>
      <c r="G110" s="87"/>
      <c r="H110" s="87"/>
      <c r="I110" s="87"/>
      <c r="J110" s="87"/>
      <c r="K110" s="87"/>
      <c r="L110" s="87"/>
      <c r="M110" s="87"/>
      <c r="N110" s="86"/>
      <c r="O110" s="87" t="s">
        <v>20</v>
      </c>
      <c r="P110" s="88"/>
      <c r="Q110" s="87"/>
      <c r="R110" s="87"/>
      <c r="S110" s="87"/>
      <c r="T110" s="136"/>
      <c r="U110" s="137">
        <v>0</v>
      </c>
      <c r="V110" s="138"/>
      <c r="W110" s="168"/>
      <c r="X110" s="16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  <c r="BL110" s="99">
        <v>0</v>
      </c>
      <c r="BM110" s="99">
        <v>0</v>
      </c>
      <c r="BN110" s="99">
        <v>0</v>
      </c>
      <c r="BO110" s="99">
        <v>0</v>
      </c>
      <c r="BP110" s="99">
        <v>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9">
        <v>0</v>
      </c>
      <c r="BY110" s="99">
        <v>0</v>
      </c>
      <c r="BZ110" s="99">
        <v>0</v>
      </c>
      <c r="CA110" s="99">
        <v>0</v>
      </c>
      <c r="CB110" s="99">
        <v>0</v>
      </c>
      <c r="CC110" s="99">
        <v>0</v>
      </c>
      <c r="CD110" s="99">
        <v>0</v>
      </c>
      <c r="CE110" s="99">
        <v>0</v>
      </c>
      <c r="CF110" s="99">
        <v>0</v>
      </c>
      <c r="CG110" s="99">
        <v>0</v>
      </c>
      <c r="CH110" s="99">
        <v>0</v>
      </c>
      <c r="CI110" s="99">
        <v>0</v>
      </c>
      <c r="CJ110" s="99">
        <v>0</v>
      </c>
      <c r="CK110" s="99">
        <v>0</v>
      </c>
      <c r="CL110" s="99">
        <v>0</v>
      </c>
      <c r="CM110" s="99">
        <v>0</v>
      </c>
      <c r="CN110" s="99">
        <v>0</v>
      </c>
      <c r="CO110" s="99">
        <v>0</v>
      </c>
      <c r="CP110" s="99">
        <v>0</v>
      </c>
      <c r="CQ110" s="99">
        <v>0</v>
      </c>
      <c r="CR110" s="99">
        <v>0</v>
      </c>
      <c r="CS110" s="99">
        <v>0</v>
      </c>
      <c r="CT110" s="99">
        <v>0</v>
      </c>
      <c r="CU110" s="99">
        <v>0</v>
      </c>
    </row>
    <row r="111" spans="1:99" s="28" customFormat="1" ht="10.199999999999999" x14ac:dyDescent="0.2">
      <c r="A111" s="87"/>
      <c r="B111" s="87"/>
      <c r="C111" s="87"/>
      <c r="D111" s="87"/>
      <c r="E111" s="198">
        <v>1</v>
      </c>
      <c r="F111" s="101" t="s">
        <v>73</v>
      </c>
      <c r="G111" s="87"/>
      <c r="H111" s="87"/>
      <c r="I111" s="87"/>
      <c r="J111" s="87"/>
      <c r="K111" s="87"/>
      <c r="L111" s="87"/>
      <c r="M111" s="87"/>
      <c r="N111" s="86"/>
      <c r="O111" s="87" t="s">
        <v>20</v>
      </c>
      <c r="P111" s="88"/>
      <c r="Q111" s="87"/>
      <c r="R111" s="87"/>
      <c r="S111" s="87"/>
      <c r="T111" s="136"/>
      <c r="U111" s="137">
        <v>0</v>
      </c>
      <c r="V111" s="138"/>
      <c r="W111" s="168"/>
      <c r="X111" s="16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9">
        <v>0</v>
      </c>
      <c r="BY111" s="99">
        <v>0</v>
      </c>
      <c r="BZ111" s="99">
        <v>0</v>
      </c>
      <c r="CA111" s="99">
        <v>0</v>
      </c>
      <c r="CB111" s="99">
        <v>0</v>
      </c>
      <c r="CC111" s="99">
        <v>0</v>
      </c>
      <c r="CD111" s="99">
        <v>0</v>
      </c>
      <c r="CE111" s="99">
        <v>0</v>
      </c>
      <c r="CF111" s="99">
        <v>0</v>
      </c>
      <c r="CG111" s="99">
        <v>0</v>
      </c>
      <c r="CH111" s="99">
        <v>0</v>
      </c>
      <c r="CI111" s="99">
        <v>0</v>
      </c>
      <c r="CJ111" s="99">
        <v>0</v>
      </c>
      <c r="CK111" s="99">
        <v>0</v>
      </c>
      <c r="CL111" s="99">
        <v>0</v>
      </c>
      <c r="CM111" s="99">
        <v>0</v>
      </c>
      <c r="CN111" s="99">
        <v>0</v>
      </c>
      <c r="CO111" s="99">
        <v>0</v>
      </c>
      <c r="CP111" s="99">
        <v>0</v>
      </c>
      <c r="CQ111" s="99">
        <v>0</v>
      </c>
      <c r="CR111" s="99">
        <v>0</v>
      </c>
      <c r="CS111" s="99">
        <v>0</v>
      </c>
      <c r="CT111" s="99">
        <v>0</v>
      </c>
      <c r="CU111" s="99">
        <v>0</v>
      </c>
    </row>
    <row r="112" spans="1:99" s="28" customFormat="1" ht="10.199999999999999" x14ac:dyDescent="0.2">
      <c r="A112" s="87"/>
      <c r="B112" s="87"/>
      <c r="C112" s="87"/>
      <c r="D112" s="87"/>
      <c r="E112" s="192">
        <v>1</v>
      </c>
      <c r="F112" s="101" t="s">
        <v>57</v>
      </c>
      <c r="G112" s="87"/>
      <c r="H112" s="87"/>
      <c r="I112" s="87"/>
      <c r="J112" s="87"/>
      <c r="K112" s="87"/>
      <c r="L112" s="87"/>
      <c r="M112" s="87"/>
      <c r="N112" s="86"/>
      <c r="O112" s="87" t="s">
        <v>20</v>
      </c>
      <c r="P112" s="88"/>
      <c r="Q112" s="87"/>
      <c r="R112" s="87"/>
      <c r="S112" s="87"/>
      <c r="T112" s="136"/>
      <c r="U112" s="137">
        <v>0</v>
      </c>
      <c r="V112" s="138"/>
      <c r="W112" s="168"/>
      <c r="X112" s="16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>
        <v>0</v>
      </c>
      <c r="AR112" s="99">
        <v>0</v>
      </c>
      <c r="AS112" s="99">
        <v>0</v>
      </c>
      <c r="AT112" s="99">
        <v>0</v>
      </c>
      <c r="AU112" s="99">
        <v>0</v>
      </c>
      <c r="AV112" s="99">
        <v>0</v>
      </c>
      <c r="AW112" s="99">
        <v>0</v>
      </c>
      <c r="AX112" s="99">
        <v>0</v>
      </c>
      <c r="AY112" s="99">
        <v>0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99">
        <v>0</v>
      </c>
      <c r="BG112" s="99">
        <v>0</v>
      </c>
      <c r="BH112" s="99">
        <v>0</v>
      </c>
      <c r="BI112" s="99">
        <v>0</v>
      </c>
      <c r="BJ112" s="99">
        <v>0</v>
      </c>
      <c r="BK112" s="99">
        <v>0</v>
      </c>
      <c r="BL112" s="99">
        <v>0</v>
      </c>
      <c r="BM112" s="99">
        <v>0</v>
      </c>
      <c r="BN112" s="99">
        <v>0</v>
      </c>
      <c r="BO112" s="99">
        <v>0</v>
      </c>
      <c r="BP112" s="99">
        <v>0</v>
      </c>
      <c r="BQ112" s="99">
        <v>0</v>
      </c>
      <c r="BR112" s="99">
        <v>0</v>
      </c>
      <c r="BS112" s="99">
        <v>0</v>
      </c>
      <c r="BT112" s="99">
        <v>0</v>
      </c>
      <c r="BU112" s="99">
        <v>0</v>
      </c>
      <c r="BV112" s="99">
        <v>0</v>
      </c>
      <c r="BW112" s="99">
        <v>0</v>
      </c>
      <c r="BX112" s="99">
        <v>0</v>
      </c>
      <c r="BY112" s="99">
        <v>0</v>
      </c>
      <c r="BZ112" s="99">
        <v>0</v>
      </c>
      <c r="CA112" s="99">
        <v>0</v>
      </c>
      <c r="CB112" s="99">
        <v>0</v>
      </c>
      <c r="CC112" s="99">
        <v>0</v>
      </c>
      <c r="CD112" s="99">
        <v>0</v>
      </c>
      <c r="CE112" s="99">
        <v>0</v>
      </c>
      <c r="CF112" s="99">
        <v>0</v>
      </c>
      <c r="CG112" s="99">
        <v>0</v>
      </c>
      <c r="CH112" s="99">
        <v>0</v>
      </c>
      <c r="CI112" s="99">
        <v>0</v>
      </c>
      <c r="CJ112" s="99">
        <v>0</v>
      </c>
      <c r="CK112" s="99">
        <v>0</v>
      </c>
      <c r="CL112" s="99">
        <v>0</v>
      </c>
      <c r="CM112" s="99">
        <v>0</v>
      </c>
      <c r="CN112" s="99">
        <v>0</v>
      </c>
      <c r="CO112" s="99">
        <v>0</v>
      </c>
      <c r="CP112" s="99">
        <v>0</v>
      </c>
      <c r="CQ112" s="99">
        <v>0</v>
      </c>
      <c r="CR112" s="99">
        <v>0</v>
      </c>
      <c r="CS112" s="99">
        <v>0</v>
      </c>
      <c r="CT112" s="99">
        <v>0</v>
      </c>
      <c r="CU112" s="99">
        <v>0</v>
      </c>
    </row>
    <row r="113" spans="1:99" s="181" customFormat="1" ht="10.199999999999999" x14ac:dyDescent="0.2">
      <c r="A113" s="172"/>
      <c r="B113" s="172"/>
      <c r="C113" s="172"/>
      <c r="D113" s="172"/>
      <c r="E113" s="191">
        <v>2</v>
      </c>
      <c r="F113" s="144" t="s">
        <v>57</v>
      </c>
      <c r="G113" s="172" t="s">
        <v>199</v>
      </c>
      <c r="H113" s="172"/>
      <c r="I113" s="172"/>
      <c r="J113" s="172"/>
      <c r="K113" s="172"/>
      <c r="L113" s="172"/>
      <c r="M113" s="172"/>
      <c r="N113" s="173"/>
      <c r="O113" s="172" t="s">
        <v>20</v>
      </c>
      <c r="P113" s="173"/>
      <c r="Q113" s="172"/>
      <c r="R113" s="172"/>
      <c r="S113" s="172"/>
      <c r="T113" s="174"/>
      <c r="U113" s="175">
        <v>0</v>
      </c>
      <c r="V113" s="176"/>
      <c r="W113" s="177"/>
      <c r="X113" s="178">
        <v>0</v>
      </c>
      <c r="Y113" s="179">
        <v>0</v>
      </c>
      <c r="Z113" s="179">
        <v>0</v>
      </c>
      <c r="AA113" s="179">
        <v>0</v>
      </c>
      <c r="AB113" s="179">
        <v>0</v>
      </c>
      <c r="AC113" s="179">
        <v>0</v>
      </c>
      <c r="AD113" s="179">
        <v>0</v>
      </c>
      <c r="AE113" s="179">
        <v>0</v>
      </c>
      <c r="AF113" s="179">
        <v>0</v>
      </c>
      <c r="AG113" s="179">
        <v>0</v>
      </c>
      <c r="AH113" s="179">
        <v>0</v>
      </c>
      <c r="AI113" s="179">
        <v>0</v>
      </c>
      <c r="AJ113" s="179">
        <v>0</v>
      </c>
      <c r="AK113" s="179">
        <v>0</v>
      </c>
      <c r="AL113" s="179">
        <v>0</v>
      </c>
      <c r="AM113" s="179">
        <v>0</v>
      </c>
      <c r="AN113" s="179">
        <v>0</v>
      </c>
      <c r="AO113" s="179">
        <v>0</v>
      </c>
      <c r="AP113" s="179">
        <v>0</v>
      </c>
      <c r="AQ113" s="179">
        <v>0</v>
      </c>
      <c r="AR113" s="179">
        <v>0</v>
      </c>
      <c r="AS113" s="179">
        <v>0</v>
      </c>
      <c r="AT113" s="179">
        <v>0</v>
      </c>
      <c r="AU113" s="179">
        <v>0</v>
      </c>
      <c r="AV113" s="179">
        <v>0</v>
      </c>
      <c r="AW113" s="179">
        <v>0</v>
      </c>
      <c r="AX113" s="179">
        <v>0</v>
      </c>
      <c r="AY113" s="179">
        <v>0</v>
      </c>
      <c r="AZ113" s="179">
        <v>0</v>
      </c>
      <c r="BA113" s="179">
        <v>0</v>
      </c>
      <c r="BB113" s="179">
        <v>0</v>
      </c>
      <c r="BC113" s="179">
        <v>0</v>
      </c>
      <c r="BD113" s="179">
        <v>0</v>
      </c>
      <c r="BE113" s="179">
        <v>0</v>
      </c>
      <c r="BF113" s="179">
        <v>0</v>
      </c>
      <c r="BG113" s="179">
        <v>0</v>
      </c>
      <c r="BH113" s="179">
        <v>0</v>
      </c>
      <c r="BI113" s="179">
        <v>0</v>
      </c>
      <c r="BJ113" s="179">
        <v>0</v>
      </c>
      <c r="BK113" s="179">
        <v>0</v>
      </c>
      <c r="BL113" s="179">
        <v>0</v>
      </c>
      <c r="BM113" s="179">
        <v>0</v>
      </c>
      <c r="BN113" s="179">
        <v>0</v>
      </c>
      <c r="BO113" s="179">
        <v>0</v>
      </c>
      <c r="BP113" s="179">
        <v>0</v>
      </c>
      <c r="BQ113" s="179">
        <v>0</v>
      </c>
      <c r="BR113" s="179">
        <v>0</v>
      </c>
      <c r="BS113" s="179">
        <v>0</v>
      </c>
      <c r="BT113" s="179">
        <v>0</v>
      </c>
      <c r="BU113" s="179">
        <v>0</v>
      </c>
      <c r="BV113" s="179">
        <v>0</v>
      </c>
      <c r="BW113" s="179">
        <v>0</v>
      </c>
      <c r="BX113" s="179">
        <v>0</v>
      </c>
      <c r="BY113" s="179">
        <v>0</v>
      </c>
      <c r="BZ113" s="179">
        <v>0</v>
      </c>
      <c r="CA113" s="179">
        <v>0</v>
      </c>
      <c r="CB113" s="179">
        <v>0</v>
      </c>
      <c r="CC113" s="179">
        <v>0</v>
      </c>
      <c r="CD113" s="179">
        <v>0</v>
      </c>
      <c r="CE113" s="179">
        <v>0</v>
      </c>
      <c r="CF113" s="179">
        <v>0</v>
      </c>
      <c r="CG113" s="179">
        <v>0</v>
      </c>
      <c r="CH113" s="179">
        <v>0</v>
      </c>
      <c r="CI113" s="179">
        <v>0</v>
      </c>
      <c r="CJ113" s="179">
        <v>0</v>
      </c>
      <c r="CK113" s="179">
        <v>0</v>
      </c>
      <c r="CL113" s="179">
        <v>0</v>
      </c>
      <c r="CM113" s="179">
        <v>0</v>
      </c>
      <c r="CN113" s="179">
        <v>0</v>
      </c>
      <c r="CO113" s="179">
        <v>0</v>
      </c>
      <c r="CP113" s="179">
        <v>0</v>
      </c>
      <c r="CQ113" s="179">
        <v>0</v>
      </c>
      <c r="CR113" s="179">
        <v>0</v>
      </c>
      <c r="CS113" s="179">
        <v>0</v>
      </c>
      <c r="CT113" s="179">
        <v>0</v>
      </c>
      <c r="CU113" s="180">
        <v>0</v>
      </c>
    </row>
    <row r="114" spans="1:99" s="181" customFormat="1" ht="10.199999999999999" x14ac:dyDescent="0.2">
      <c r="A114" s="172"/>
      <c r="B114" s="172"/>
      <c r="C114" s="172"/>
      <c r="D114" s="172"/>
      <c r="E114" s="191">
        <v>2</v>
      </c>
      <c r="F114" s="144" t="s">
        <v>57</v>
      </c>
      <c r="G114" s="172" t="s">
        <v>90</v>
      </c>
      <c r="H114" s="172"/>
      <c r="I114" s="172"/>
      <c r="J114" s="172"/>
      <c r="K114" s="172"/>
      <c r="L114" s="172"/>
      <c r="M114" s="172"/>
      <c r="N114" s="173"/>
      <c r="O114" s="172" t="s">
        <v>20</v>
      </c>
      <c r="P114" s="173"/>
      <c r="Q114" s="172"/>
      <c r="R114" s="172"/>
      <c r="S114" s="172"/>
      <c r="T114" s="174"/>
      <c r="U114" s="175">
        <v>0</v>
      </c>
      <c r="V114" s="176"/>
      <c r="W114" s="177"/>
      <c r="X114" s="178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80">
        <v>0</v>
      </c>
    </row>
    <row r="115" spans="1:99" s="181" customFormat="1" ht="10.199999999999999" x14ac:dyDescent="0.2">
      <c r="A115" s="172"/>
      <c r="B115" s="172"/>
      <c r="C115" s="172"/>
      <c r="D115" s="172"/>
      <c r="E115" s="191">
        <v>2</v>
      </c>
      <c r="F115" s="144" t="s">
        <v>57</v>
      </c>
      <c r="G115" s="172" t="s">
        <v>91</v>
      </c>
      <c r="H115" s="172"/>
      <c r="I115" s="172"/>
      <c r="J115" s="172"/>
      <c r="K115" s="172"/>
      <c r="L115" s="172"/>
      <c r="M115" s="172"/>
      <c r="N115" s="173"/>
      <c r="O115" s="172" t="s">
        <v>20</v>
      </c>
      <c r="P115" s="173"/>
      <c r="Q115" s="172"/>
      <c r="R115" s="172"/>
      <c r="S115" s="172"/>
      <c r="T115" s="174"/>
      <c r="U115" s="175">
        <v>0</v>
      </c>
      <c r="V115" s="176"/>
      <c r="W115" s="177"/>
      <c r="X115" s="178">
        <v>0</v>
      </c>
      <c r="Y115" s="179">
        <v>0</v>
      </c>
      <c r="Z115" s="179">
        <v>0</v>
      </c>
      <c r="AA115" s="179">
        <v>0</v>
      </c>
      <c r="AB115" s="179">
        <v>0</v>
      </c>
      <c r="AC115" s="179">
        <v>0</v>
      </c>
      <c r="AD115" s="179">
        <v>0</v>
      </c>
      <c r="AE115" s="179">
        <v>0</v>
      </c>
      <c r="AF115" s="179">
        <v>0</v>
      </c>
      <c r="AG115" s="179">
        <v>0</v>
      </c>
      <c r="AH115" s="179">
        <v>0</v>
      </c>
      <c r="AI115" s="179">
        <v>0</v>
      </c>
      <c r="AJ115" s="179">
        <v>0</v>
      </c>
      <c r="AK115" s="179">
        <v>0</v>
      </c>
      <c r="AL115" s="179">
        <v>0</v>
      </c>
      <c r="AM115" s="179">
        <v>0</v>
      </c>
      <c r="AN115" s="179">
        <v>0</v>
      </c>
      <c r="AO115" s="179">
        <v>0</v>
      </c>
      <c r="AP115" s="179">
        <v>0</v>
      </c>
      <c r="AQ115" s="179">
        <v>0</v>
      </c>
      <c r="AR115" s="179">
        <v>0</v>
      </c>
      <c r="AS115" s="179">
        <v>0</v>
      </c>
      <c r="AT115" s="179">
        <v>0</v>
      </c>
      <c r="AU115" s="179">
        <v>0</v>
      </c>
      <c r="AV115" s="179">
        <v>0</v>
      </c>
      <c r="AW115" s="179">
        <v>0</v>
      </c>
      <c r="AX115" s="179">
        <v>0</v>
      </c>
      <c r="AY115" s="179">
        <v>0</v>
      </c>
      <c r="AZ115" s="179">
        <v>0</v>
      </c>
      <c r="BA115" s="179">
        <v>0</v>
      </c>
      <c r="BB115" s="179">
        <v>0</v>
      </c>
      <c r="BC115" s="179">
        <v>0</v>
      </c>
      <c r="BD115" s="179">
        <v>0</v>
      </c>
      <c r="BE115" s="179">
        <v>0</v>
      </c>
      <c r="BF115" s="179">
        <v>0</v>
      </c>
      <c r="BG115" s="179">
        <v>0</v>
      </c>
      <c r="BH115" s="179">
        <v>0</v>
      </c>
      <c r="BI115" s="179">
        <v>0</v>
      </c>
      <c r="BJ115" s="179">
        <v>0</v>
      </c>
      <c r="BK115" s="179">
        <v>0</v>
      </c>
      <c r="BL115" s="179">
        <v>0</v>
      </c>
      <c r="BM115" s="179">
        <v>0</v>
      </c>
      <c r="BN115" s="179">
        <v>0</v>
      </c>
      <c r="BO115" s="179">
        <v>0</v>
      </c>
      <c r="BP115" s="179">
        <v>0</v>
      </c>
      <c r="BQ115" s="179">
        <v>0</v>
      </c>
      <c r="BR115" s="179">
        <v>0</v>
      </c>
      <c r="BS115" s="179">
        <v>0</v>
      </c>
      <c r="BT115" s="179">
        <v>0</v>
      </c>
      <c r="BU115" s="179">
        <v>0</v>
      </c>
      <c r="BV115" s="179">
        <v>0</v>
      </c>
      <c r="BW115" s="179">
        <v>0</v>
      </c>
      <c r="BX115" s="179">
        <v>0</v>
      </c>
      <c r="BY115" s="179">
        <v>0</v>
      </c>
      <c r="BZ115" s="179">
        <v>0</v>
      </c>
      <c r="CA115" s="179">
        <v>0</v>
      </c>
      <c r="CB115" s="179">
        <v>0</v>
      </c>
      <c r="CC115" s="179">
        <v>0</v>
      </c>
      <c r="CD115" s="179">
        <v>0</v>
      </c>
      <c r="CE115" s="179">
        <v>0</v>
      </c>
      <c r="CF115" s="179">
        <v>0</v>
      </c>
      <c r="CG115" s="179">
        <v>0</v>
      </c>
      <c r="CH115" s="179">
        <v>0</v>
      </c>
      <c r="CI115" s="179">
        <v>0</v>
      </c>
      <c r="CJ115" s="179">
        <v>0</v>
      </c>
      <c r="CK115" s="179">
        <v>0</v>
      </c>
      <c r="CL115" s="179">
        <v>0</v>
      </c>
      <c r="CM115" s="179">
        <v>0</v>
      </c>
      <c r="CN115" s="179">
        <v>0</v>
      </c>
      <c r="CO115" s="179">
        <v>0</v>
      </c>
      <c r="CP115" s="179">
        <v>0</v>
      </c>
      <c r="CQ115" s="179">
        <v>0</v>
      </c>
      <c r="CR115" s="179">
        <v>0</v>
      </c>
      <c r="CS115" s="179">
        <v>0</v>
      </c>
      <c r="CT115" s="179">
        <v>0</v>
      </c>
      <c r="CU115" s="180">
        <v>0</v>
      </c>
    </row>
    <row r="116" spans="1:99" s="181" customFormat="1" ht="10.199999999999999" x14ac:dyDescent="0.2">
      <c r="A116" s="172"/>
      <c r="B116" s="172"/>
      <c r="C116" s="172"/>
      <c r="D116" s="172"/>
      <c r="E116" s="191">
        <v>2</v>
      </c>
      <c r="F116" s="144" t="s">
        <v>57</v>
      </c>
      <c r="G116" s="172" t="s">
        <v>92</v>
      </c>
      <c r="H116" s="172"/>
      <c r="I116" s="172"/>
      <c r="J116" s="172"/>
      <c r="K116" s="172"/>
      <c r="L116" s="172"/>
      <c r="M116" s="172"/>
      <c r="N116" s="173"/>
      <c r="O116" s="172" t="s">
        <v>20</v>
      </c>
      <c r="P116" s="173"/>
      <c r="Q116" s="172"/>
      <c r="R116" s="172"/>
      <c r="S116" s="172"/>
      <c r="T116" s="174"/>
      <c r="U116" s="175">
        <v>0</v>
      </c>
      <c r="V116" s="176"/>
      <c r="W116" s="177"/>
      <c r="X116" s="178">
        <v>0</v>
      </c>
      <c r="Y116" s="179">
        <v>0</v>
      </c>
      <c r="Z116" s="179">
        <v>0</v>
      </c>
      <c r="AA116" s="179">
        <v>0</v>
      </c>
      <c r="AB116" s="179">
        <v>0</v>
      </c>
      <c r="AC116" s="179">
        <v>0</v>
      </c>
      <c r="AD116" s="179">
        <v>0</v>
      </c>
      <c r="AE116" s="179">
        <v>0</v>
      </c>
      <c r="AF116" s="179">
        <v>0</v>
      </c>
      <c r="AG116" s="179">
        <v>0</v>
      </c>
      <c r="AH116" s="179">
        <v>0</v>
      </c>
      <c r="AI116" s="179">
        <v>0</v>
      </c>
      <c r="AJ116" s="179">
        <v>0</v>
      </c>
      <c r="AK116" s="179">
        <v>0</v>
      </c>
      <c r="AL116" s="179">
        <v>0</v>
      </c>
      <c r="AM116" s="179">
        <v>0</v>
      </c>
      <c r="AN116" s="179">
        <v>0</v>
      </c>
      <c r="AO116" s="179">
        <v>0</v>
      </c>
      <c r="AP116" s="179">
        <v>0</v>
      </c>
      <c r="AQ116" s="179">
        <v>0</v>
      </c>
      <c r="AR116" s="179">
        <v>0</v>
      </c>
      <c r="AS116" s="179">
        <v>0</v>
      </c>
      <c r="AT116" s="179">
        <v>0</v>
      </c>
      <c r="AU116" s="179">
        <v>0</v>
      </c>
      <c r="AV116" s="179">
        <v>0</v>
      </c>
      <c r="AW116" s="179">
        <v>0</v>
      </c>
      <c r="AX116" s="179">
        <v>0</v>
      </c>
      <c r="AY116" s="179">
        <v>0</v>
      </c>
      <c r="AZ116" s="179">
        <v>0</v>
      </c>
      <c r="BA116" s="179">
        <v>0</v>
      </c>
      <c r="BB116" s="179">
        <v>0</v>
      </c>
      <c r="BC116" s="179">
        <v>0</v>
      </c>
      <c r="BD116" s="179">
        <v>0</v>
      </c>
      <c r="BE116" s="179">
        <v>0</v>
      </c>
      <c r="BF116" s="179">
        <v>0</v>
      </c>
      <c r="BG116" s="179">
        <v>0</v>
      </c>
      <c r="BH116" s="179">
        <v>0</v>
      </c>
      <c r="BI116" s="179">
        <v>0</v>
      </c>
      <c r="BJ116" s="179">
        <v>0</v>
      </c>
      <c r="BK116" s="179">
        <v>0</v>
      </c>
      <c r="BL116" s="179">
        <v>0</v>
      </c>
      <c r="BM116" s="179">
        <v>0</v>
      </c>
      <c r="BN116" s="179">
        <v>0</v>
      </c>
      <c r="BO116" s="179">
        <v>0</v>
      </c>
      <c r="BP116" s="179">
        <v>0</v>
      </c>
      <c r="BQ116" s="179">
        <v>0</v>
      </c>
      <c r="BR116" s="179">
        <v>0</v>
      </c>
      <c r="BS116" s="179">
        <v>0</v>
      </c>
      <c r="BT116" s="179">
        <v>0</v>
      </c>
      <c r="BU116" s="179">
        <v>0</v>
      </c>
      <c r="BV116" s="179">
        <v>0</v>
      </c>
      <c r="BW116" s="179">
        <v>0</v>
      </c>
      <c r="BX116" s="179">
        <v>0</v>
      </c>
      <c r="BY116" s="179">
        <v>0</v>
      </c>
      <c r="BZ116" s="179">
        <v>0</v>
      </c>
      <c r="CA116" s="179">
        <v>0</v>
      </c>
      <c r="CB116" s="179">
        <v>0</v>
      </c>
      <c r="CC116" s="179">
        <v>0</v>
      </c>
      <c r="CD116" s="179">
        <v>0</v>
      </c>
      <c r="CE116" s="179">
        <v>0</v>
      </c>
      <c r="CF116" s="179">
        <v>0</v>
      </c>
      <c r="CG116" s="179">
        <v>0</v>
      </c>
      <c r="CH116" s="179">
        <v>0</v>
      </c>
      <c r="CI116" s="179">
        <v>0</v>
      </c>
      <c r="CJ116" s="179">
        <v>0</v>
      </c>
      <c r="CK116" s="179">
        <v>0</v>
      </c>
      <c r="CL116" s="179">
        <v>0</v>
      </c>
      <c r="CM116" s="179">
        <v>0</v>
      </c>
      <c r="CN116" s="179">
        <v>0</v>
      </c>
      <c r="CO116" s="179">
        <v>0</v>
      </c>
      <c r="CP116" s="179">
        <v>0</v>
      </c>
      <c r="CQ116" s="179">
        <v>0</v>
      </c>
      <c r="CR116" s="179">
        <v>0</v>
      </c>
      <c r="CS116" s="179">
        <v>0</v>
      </c>
      <c r="CT116" s="179">
        <v>0</v>
      </c>
      <c r="CU116" s="180">
        <v>0</v>
      </c>
    </row>
    <row r="117" spans="1:99" s="181" customFormat="1" ht="10.199999999999999" x14ac:dyDescent="0.2">
      <c r="A117" s="172"/>
      <c r="B117" s="172"/>
      <c r="C117" s="172"/>
      <c r="D117" s="172"/>
      <c r="E117" s="191">
        <v>2</v>
      </c>
      <c r="F117" s="144" t="s">
        <v>57</v>
      </c>
      <c r="G117" s="172" t="s">
        <v>95</v>
      </c>
      <c r="H117" s="172"/>
      <c r="I117" s="172"/>
      <c r="J117" s="172"/>
      <c r="K117" s="172"/>
      <c r="L117" s="172"/>
      <c r="M117" s="172"/>
      <c r="N117" s="173"/>
      <c r="O117" s="172" t="s">
        <v>20</v>
      </c>
      <c r="P117" s="173"/>
      <c r="Q117" s="172"/>
      <c r="R117" s="172"/>
      <c r="S117" s="172"/>
      <c r="T117" s="174"/>
      <c r="U117" s="175">
        <v>0</v>
      </c>
      <c r="V117" s="176"/>
      <c r="W117" s="177"/>
      <c r="X117" s="178">
        <v>0</v>
      </c>
      <c r="Y117" s="179">
        <v>0</v>
      </c>
      <c r="Z117" s="179">
        <v>0</v>
      </c>
      <c r="AA117" s="179">
        <v>0</v>
      </c>
      <c r="AB117" s="179">
        <v>0</v>
      </c>
      <c r="AC117" s="179">
        <v>0</v>
      </c>
      <c r="AD117" s="179">
        <v>0</v>
      </c>
      <c r="AE117" s="179">
        <v>0</v>
      </c>
      <c r="AF117" s="179">
        <v>0</v>
      </c>
      <c r="AG117" s="179">
        <v>0</v>
      </c>
      <c r="AH117" s="179">
        <v>0</v>
      </c>
      <c r="AI117" s="179">
        <v>0</v>
      </c>
      <c r="AJ117" s="179">
        <v>0</v>
      </c>
      <c r="AK117" s="179">
        <v>0</v>
      </c>
      <c r="AL117" s="179">
        <v>0</v>
      </c>
      <c r="AM117" s="179">
        <v>0</v>
      </c>
      <c r="AN117" s="179">
        <v>0</v>
      </c>
      <c r="AO117" s="179">
        <v>0</v>
      </c>
      <c r="AP117" s="179">
        <v>0</v>
      </c>
      <c r="AQ117" s="179">
        <v>0</v>
      </c>
      <c r="AR117" s="179">
        <v>0</v>
      </c>
      <c r="AS117" s="179">
        <v>0</v>
      </c>
      <c r="AT117" s="179">
        <v>0</v>
      </c>
      <c r="AU117" s="179">
        <v>0</v>
      </c>
      <c r="AV117" s="179">
        <v>0</v>
      </c>
      <c r="AW117" s="179">
        <v>0</v>
      </c>
      <c r="AX117" s="179">
        <v>0</v>
      </c>
      <c r="AY117" s="179">
        <v>0</v>
      </c>
      <c r="AZ117" s="179">
        <v>0</v>
      </c>
      <c r="BA117" s="179">
        <v>0</v>
      </c>
      <c r="BB117" s="179">
        <v>0</v>
      </c>
      <c r="BC117" s="179">
        <v>0</v>
      </c>
      <c r="BD117" s="179">
        <v>0</v>
      </c>
      <c r="BE117" s="179">
        <v>0</v>
      </c>
      <c r="BF117" s="179">
        <v>0</v>
      </c>
      <c r="BG117" s="179">
        <v>0</v>
      </c>
      <c r="BH117" s="179">
        <v>0</v>
      </c>
      <c r="BI117" s="179">
        <v>0</v>
      </c>
      <c r="BJ117" s="179">
        <v>0</v>
      </c>
      <c r="BK117" s="179">
        <v>0</v>
      </c>
      <c r="BL117" s="179">
        <v>0</v>
      </c>
      <c r="BM117" s="179">
        <v>0</v>
      </c>
      <c r="BN117" s="179">
        <v>0</v>
      </c>
      <c r="BO117" s="179">
        <v>0</v>
      </c>
      <c r="BP117" s="179">
        <v>0</v>
      </c>
      <c r="BQ117" s="179">
        <v>0</v>
      </c>
      <c r="BR117" s="179">
        <v>0</v>
      </c>
      <c r="BS117" s="179">
        <v>0</v>
      </c>
      <c r="BT117" s="179">
        <v>0</v>
      </c>
      <c r="BU117" s="179">
        <v>0</v>
      </c>
      <c r="BV117" s="179">
        <v>0</v>
      </c>
      <c r="BW117" s="179">
        <v>0</v>
      </c>
      <c r="BX117" s="179">
        <v>0</v>
      </c>
      <c r="BY117" s="179">
        <v>0</v>
      </c>
      <c r="BZ117" s="179">
        <v>0</v>
      </c>
      <c r="CA117" s="179">
        <v>0</v>
      </c>
      <c r="CB117" s="179">
        <v>0</v>
      </c>
      <c r="CC117" s="179">
        <v>0</v>
      </c>
      <c r="CD117" s="179">
        <v>0</v>
      </c>
      <c r="CE117" s="179">
        <v>0</v>
      </c>
      <c r="CF117" s="179">
        <v>0</v>
      </c>
      <c r="CG117" s="179">
        <v>0</v>
      </c>
      <c r="CH117" s="179">
        <v>0</v>
      </c>
      <c r="CI117" s="179">
        <v>0</v>
      </c>
      <c r="CJ117" s="179">
        <v>0</v>
      </c>
      <c r="CK117" s="179">
        <v>0</v>
      </c>
      <c r="CL117" s="179">
        <v>0</v>
      </c>
      <c r="CM117" s="179">
        <v>0</v>
      </c>
      <c r="CN117" s="179">
        <v>0</v>
      </c>
      <c r="CO117" s="179">
        <v>0</v>
      </c>
      <c r="CP117" s="179">
        <v>0</v>
      </c>
      <c r="CQ117" s="179">
        <v>0</v>
      </c>
      <c r="CR117" s="179">
        <v>0</v>
      </c>
      <c r="CS117" s="179">
        <v>0</v>
      </c>
      <c r="CT117" s="179">
        <v>0</v>
      </c>
      <c r="CU117" s="180">
        <v>0</v>
      </c>
    </row>
    <row r="118" spans="1:99" s="181" customFormat="1" ht="10.199999999999999" x14ac:dyDescent="0.2">
      <c r="A118" s="172"/>
      <c r="B118" s="172"/>
      <c r="C118" s="172"/>
      <c r="D118" s="172"/>
      <c r="E118" s="191">
        <v>2</v>
      </c>
      <c r="F118" s="144" t="s">
        <v>57</v>
      </c>
      <c r="G118" s="172" t="s">
        <v>103</v>
      </c>
      <c r="H118" s="172"/>
      <c r="I118" s="172"/>
      <c r="J118" s="172"/>
      <c r="K118" s="172"/>
      <c r="L118" s="172"/>
      <c r="M118" s="172"/>
      <c r="N118" s="173"/>
      <c r="O118" s="172" t="s">
        <v>20</v>
      </c>
      <c r="P118" s="173"/>
      <c r="Q118" s="172"/>
      <c r="R118" s="172"/>
      <c r="S118" s="172"/>
      <c r="T118" s="174"/>
      <c r="U118" s="175">
        <v>0</v>
      </c>
      <c r="V118" s="176"/>
      <c r="W118" s="177"/>
      <c r="X118" s="178">
        <v>0</v>
      </c>
      <c r="Y118" s="179">
        <v>0</v>
      </c>
      <c r="Z118" s="179">
        <v>0</v>
      </c>
      <c r="AA118" s="179">
        <v>0</v>
      </c>
      <c r="AB118" s="179">
        <v>0</v>
      </c>
      <c r="AC118" s="179">
        <v>0</v>
      </c>
      <c r="AD118" s="179">
        <v>0</v>
      </c>
      <c r="AE118" s="179">
        <v>0</v>
      </c>
      <c r="AF118" s="179">
        <v>0</v>
      </c>
      <c r="AG118" s="179">
        <v>0</v>
      </c>
      <c r="AH118" s="179">
        <v>0</v>
      </c>
      <c r="AI118" s="179">
        <v>0</v>
      </c>
      <c r="AJ118" s="179">
        <v>0</v>
      </c>
      <c r="AK118" s="179">
        <v>0</v>
      </c>
      <c r="AL118" s="179">
        <v>0</v>
      </c>
      <c r="AM118" s="179">
        <v>0</v>
      </c>
      <c r="AN118" s="179">
        <v>0</v>
      </c>
      <c r="AO118" s="179">
        <v>0</v>
      </c>
      <c r="AP118" s="179">
        <v>0</v>
      </c>
      <c r="AQ118" s="179">
        <v>0</v>
      </c>
      <c r="AR118" s="179">
        <v>0</v>
      </c>
      <c r="AS118" s="179">
        <v>0</v>
      </c>
      <c r="AT118" s="179">
        <v>0</v>
      </c>
      <c r="AU118" s="179">
        <v>0</v>
      </c>
      <c r="AV118" s="179">
        <v>0</v>
      </c>
      <c r="AW118" s="179">
        <v>0</v>
      </c>
      <c r="AX118" s="179">
        <v>0</v>
      </c>
      <c r="AY118" s="179">
        <v>0</v>
      </c>
      <c r="AZ118" s="179">
        <v>0</v>
      </c>
      <c r="BA118" s="179">
        <v>0</v>
      </c>
      <c r="BB118" s="179">
        <v>0</v>
      </c>
      <c r="BC118" s="179">
        <v>0</v>
      </c>
      <c r="BD118" s="179">
        <v>0</v>
      </c>
      <c r="BE118" s="179">
        <v>0</v>
      </c>
      <c r="BF118" s="179">
        <v>0</v>
      </c>
      <c r="BG118" s="179">
        <v>0</v>
      </c>
      <c r="BH118" s="179">
        <v>0</v>
      </c>
      <c r="BI118" s="179">
        <v>0</v>
      </c>
      <c r="BJ118" s="179">
        <v>0</v>
      </c>
      <c r="BK118" s="179">
        <v>0</v>
      </c>
      <c r="BL118" s="179">
        <v>0</v>
      </c>
      <c r="BM118" s="179">
        <v>0</v>
      </c>
      <c r="BN118" s="179">
        <v>0</v>
      </c>
      <c r="BO118" s="179">
        <v>0</v>
      </c>
      <c r="BP118" s="179">
        <v>0</v>
      </c>
      <c r="BQ118" s="179">
        <v>0</v>
      </c>
      <c r="BR118" s="179">
        <v>0</v>
      </c>
      <c r="BS118" s="179">
        <v>0</v>
      </c>
      <c r="BT118" s="179">
        <v>0</v>
      </c>
      <c r="BU118" s="179">
        <v>0</v>
      </c>
      <c r="BV118" s="179">
        <v>0</v>
      </c>
      <c r="BW118" s="179">
        <v>0</v>
      </c>
      <c r="BX118" s="179">
        <v>0</v>
      </c>
      <c r="BY118" s="179">
        <v>0</v>
      </c>
      <c r="BZ118" s="179">
        <v>0</v>
      </c>
      <c r="CA118" s="179">
        <v>0</v>
      </c>
      <c r="CB118" s="179">
        <v>0</v>
      </c>
      <c r="CC118" s="179">
        <v>0</v>
      </c>
      <c r="CD118" s="179">
        <v>0</v>
      </c>
      <c r="CE118" s="179">
        <v>0</v>
      </c>
      <c r="CF118" s="179">
        <v>0</v>
      </c>
      <c r="CG118" s="179">
        <v>0</v>
      </c>
      <c r="CH118" s="179">
        <v>0</v>
      </c>
      <c r="CI118" s="179">
        <v>0</v>
      </c>
      <c r="CJ118" s="179">
        <v>0</v>
      </c>
      <c r="CK118" s="179">
        <v>0</v>
      </c>
      <c r="CL118" s="179">
        <v>0</v>
      </c>
      <c r="CM118" s="179">
        <v>0</v>
      </c>
      <c r="CN118" s="179">
        <v>0</v>
      </c>
      <c r="CO118" s="179">
        <v>0</v>
      </c>
      <c r="CP118" s="179">
        <v>0</v>
      </c>
      <c r="CQ118" s="179">
        <v>0</v>
      </c>
      <c r="CR118" s="179">
        <v>0</v>
      </c>
      <c r="CS118" s="179">
        <v>0</v>
      </c>
      <c r="CT118" s="179">
        <v>0</v>
      </c>
      <c r="CU118" s="180">
        <v>0</v>
      </c>
    </row>
    <row r="119" spans="1:99" s="181" customFormat="1" ht="10.199999999999999" x14ac:dyDescent="0.2">
      <c r="A119" s="172"/>
      <c r="B119" s="172"/>
      <c r="C119" s="172"/>
      <c r="D119" s="172"/>
      <c r="E119" s="191">
        <v>2</v>
      </c>
      <c r="F119" s="144" t="s">
        <v>57</v>
      </c>
      <c r="G119" s="172" t="s">
        <v>104</v>
      </c>
      <c r="H119" s="172"/>
      <c r="I119" s="172"/>
      <c r="J119" s="172"/>
      <c r="K119" s="172"/>
      <c r="L119" s="172"/>
      <c r="M119" s="172"/>
      <c r="N119" s="173"/>
      <c r="O119" s="172" t="s">
        <v>20</v>
      </c>
      <c r="P119" s="173"/>
      <c r="Q119" s="172"/>
      <c r="R119" s="172"/>
      <c r="S119" s="172"/>
      <c r="T119" s="174"/>
      <c r="U119" s="175">
        <v>0</v>
      </c>
      <c r="V119" s="176"/>
      <c r="W119" s="177"/>
      <c r="X119" s="178">
        <v>0</v>
      </c>
      <c r="Y119" s="179">
        <v>0</v>
      </c>
      <c r="Z119" s="179">
        <v>0</v>
      </c>
      <c r="AA119" s="179">
        <v>0</v>
      </c>
      <c r="AB119" s="179">
        <v>0</v>
      </c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179">
        <v>0</v>
      </c>
      <c r="AI119" s="179">
        <v>0</v>
      </c>
      <c r="AJ119" s="179">
        <v>0</v>
      </c>
      <c r="AK119" s="179">
        <v>0</v>
      </c>
      <c r="AL119" s="179">
        <v>0</v>
      </c>
      <c r="AM119" s="179">
        <v>0</v>
      </c>
      <c r="AN119" s="179">
        <v>0</v>
      </c>
      <c r="AO119" s="179">
        <v>0</v>
      </c>
      <c r="AP119" s="179">
        <v>0</v>
      </c>
      <c r="AQ119" s="179">
        <v>0</v>
      </c>
      <c r="AR119" s="179">
        <v>0</v>
      </c>
      <c r="AS119" s="179">
        <v>0</v>
      </c>
      <c r="AT119" s="179">
        <v>0</v>
      </c>
      <c r="AU119" s="179">
        <v>0</v>
      </c>
      <c r="AV119" s="179">
        <v>0</v>
      </c>
      <c r="AW119" s="179">
        <v>0</v>
      </c>
      <c r="AX119" s="179">
        <v>0</v>
      </c>
      <c r="AY119" s="179">
        <v>0</v>
      </c>
      <c r="AZ119" s="179">
        <v>0</v>
      </c>
      <c r="BA119" s="179">
        <v>0</v>
      </c>
      <c r="BB119" s="179">
        <v>0</v>
      </c>
      <c r="BC119" s="179">
        <v>0</v>
      </c>
      <c r="BD119" s="179">
        <v>0</v>
      </c>
      <c r="BE119" s="179">
        <v>0</v>
      </c>
      <c r="BF119" s="179">
        <v>0</v>
      </c>
      <c r="BG119" s="179">
        <v>0</v>
      </c>
      <c r="BH119" s="179">
        <v>0</v>
      </c>
      <c r="BI119" s="179">
        <v>0</v>
      </c>
      <c r="BJ119" s="179">
        <v>0</v>
      </c>
      <c r="BK119" s="179">
        <v>0</v>
      </c>
      <c r="BL119" s="179">
        <v>0</v>
      </c>
      <c r="BM119" s="179">
        <v>0</v>
      </c>
      <c r="BN119" s="179">
        <v>0</v>
      </c>
      <c r="BO119" s="179">
        <v>0</v>
      </c>
      <c r="BP119" s="179">
        <v>0</v>
      </c>
      <c r="BQ119" s="179">
        <v>0</v>
      </c>
      <c r="BR119" s="179">
        <v>0</v>
      </c>
      <c r="BS119" s="179">
        <v>0</v>
      </c>
      <c r="BT119" s="179">
        <v>0</v>
      </c>
      <c r="BU119" s="179">
        <v>0</v>
      </c>
      <c r="BV119" s="179">
        <v>0</v>
      </c>
      <c r="BW119" s="179">
        <v>0</v>
      </c>
      <c r="BX119" s="179">
        <v>0</v>
      </c>
      <c r="BY119" s="179">
        <v>0</v>
      </c>
      <c r="BZ119" s="179">
        <v>0</v>
      </c>
      <c r="CA119" s="179">
        <v>0</v>
      </c>
      <c r="CB119" s="179">
        <v>0</v>
      </c>
      <c r="CC119" s="179">
        <v>0</v>
      </c>
      <c r="CD119" s="179">
        <v>0</v>
      </c>
      <c r="CE119" s="179">
        <v>0</v>
      </c>
      <c r="CF119" s="179">
        <v>0</v>
      </c>
      <c r="CG119" s="179">
        <v>0</v>
      </c>
      <c r="CH119" s="179">
        <v>0</v>
      </c>
      <c r="CI119" s="179">
        <v>0</v>
      </c>
      <c r="CJ119" s="179">
        <v>0</v>
      </c>
      <c r="CK119" s="179">
        <v>0</v>
      </c>
      <c r="CL119" s="179">
        <v>0</v>
      </c>
      <c r="CM119" s="179">
        <v>0</v>
      </c>
      <c r="CN119" s="179">
        <v>0</v>
      </c>
      <c r="CO119" s="179">
        <v>0</v>
      </c>
      <c r="CP119" s="179">
        <v>0</v>
      </c>
      <c r="CQ119" s="179">
        <v>0</v>
      </c>
      <c r="CR119" s="179">
        <v>0</v>
      </c>
      <c r="CS119" s="179">
        <v>0</v>
      </c>
      <c r="CT119" s="179">
        <v>0</v>
      </c>
      <c r="CU119" s="180">
        <v>0</v>
      </c>
    </row>
    <row r="120" spans="1:99" s="181" customFormat="1" ht="10.199999999999999" x14ac:dyDescent="0.2">
      <c r="A120" s="172"/>
      <c r="B120" s="172"/>
      <c r="C120" s="172"/>
      <c r="D120" s="172"/>
      <c r="E120" s="191">
        <v>2</v>
      </c>
      <c r="F120" s="144" t="s">
        <v>57</v>
      </c>
      <c r="G120" s="172" t="s">
        <v>109</v>
      </c>
      <c r="H120" s="172"/>
      <c r="I120" s="172"/>
      <c r="J120" s="172"/>
      <c r="K120" s="172"/>
      <c r="L120" s="172"/>
      <c r="M120" s="172"/>
      <c r="N120" s="173"/>
      <c r="O120" s="172" t="s">
        <v>20</v>
      </c>
      <c r="P120" s="173"/>
      <c r="Q120" s="172"/>
      <c r="R120" s="172"/>
      <c r="S120" s="172"/>
      <c r="T120" s="174"/>
      <c r="U120" s="175">
        <v>0</v>
      </c>
      <c r="V120" s="176"/>
      <c r="W120" s="177"/>
      <c r="X120" s="178">
        <v>0</v>
      </c>
      <c r="Y120" s="179">
        <v>0</v>
      </c>
      <c r="Z120" s="179">
        <v>0</v>
      </c>
      <c r="AA120" s="179">
        <v>0</v>
      </c>
      <c r="AB120" s="179">
        <v>0</v>
      </c>
      <c r="AC120" s="179">
        <v>0</v>
      </c>
      <c r="AD120" s="179">
        <v>0</v>
      </c>
      <c r="AE120" s="179">
        <v>0</v>
      </c>
      <c r="AF120" s="179">
        <v>0</v>
      </c>
      <c r="AG120" s="179">
        <v>0</v>
      </c>
      <c r="AH120" s="179">
        <v>0</v>
      </c>
      <c r="AI120" s="179">
        <v>0</v>
      </c>
      <c r="AJ120" s="179">
        <v>0</v>
      </c>
      <c r="AK120" s="179">
        <v>0</v>
      </c>
      <c r="AL120" s="179">
        <v>0</v>
      </c>
      <c r="AM120" s="179">
        <v>0</v>
      </c>
      <c r="AN120" s="179">
        <v>0</v>
      </c>
      <c r="AO120" s="179">
        <v>0</v>
      </c>
      <c r="AP120" s="179">
        <v>0</v>
      </c>
      <c r="AQ120" s="179">
        <v>0</v>
      </c>
      <c r="AR120" s="179">
        <v>0</v>
      </c>
      <c r="AS120" s="179">
        <v>0</v>
      </c>
      <c r="AT120" s="179">
        <v>0</v>
      </c>
      <c r="AU120" s="179">
        <v>0</v>
      </c>
      <c r="AV120" s="179">
        <v>0</v>
      </c>
      <c r="AW120" s="179">
        <v>0</v>
      </c>
      <c r="AX120" s="179">
        <v>0</v>
      </c>
      <c r="AY120" s="179">
        <v>0</v>
      </c>
      <c r="AZ120" s="179">
        <v>0</v>
      </c>
      <c r="BA120" s="179">
        <v>0</v>
      </c>
      <c r="BB120" s="179">
        <v>0</v>
      </c>
      <c r="BC120" s="179">
        <v>0</v>
      </c>
      <c r="BD120" s="179">
        <v>0</v>
      </c>
      <c r="BE120" s="179">
        <v>0</v>
      </c>
      <c r="BF120" s="179">
        <v>0</v>
      </c>
      <c r="BG120" s="179">
        <v>0</v>
      </c>
      <c r="BH120" s="179">
        <v>0</v>
      </c>
      <c r="BI120" s="179">
        <v>0</v>
      </c>
      <c r="BJ120" s="179">
        <v>0</v>
      </c>
      <c r="BK120" s="179">
        <v>0</v>
      </c>
      <c r="BL120" s="179">
        <v>0</v>
      </c>
      <c r="BM120" s="179">
        <v>0</v>
      </c>
      <c r="BN120" s="179">
        <v>0</v>
      </c>
      <c r="BO120" s="179">
        <v>0</v>
      </c>
      <c r="BP120" s="179">
        <v>0</v>
      </c>
      <c r="BQ120" s="179">
        <v>0</v>
      </c>
      <c r="BR120" s="179">
        <v>0</v>
      </c>
      <c r="BS120" s="179">
        <v>0</v>
      </c>
      <c r="BT120" s="179">
        <v>0</v>
      </c>
      <c r="BU120" s="179">
        <v>0</v>
      </c>
      <c r="BV120" s="179">
        <v>0</v>
      </c>
      <c r="BW120" s="179">
        <v>0</v>
      </c>
      <c r="BX120" s="179">
        <v>0</v>
      </c>
      <c r="BY120" s="179">
        <v>0</v>
      </c>
      <c r="BZ120" s="179">
        <v>0</v>
      </c>
      <c r="CA120" s="179">
        <v>0</v>
      </c>
      <c r="CB120" s="179">
        <v>0</v>
      </c>
      <c r="CC120" s="179">
        <v>0</v>
      </c>
      <c r="CD120" s="179">
        <v>0</v>
      </c>
      <c r="CE120" s="179">
        <v>0</v>
      </c>
      <c r="CF120" s="179">
        <v>0</v>
      </c>
      <c r="CG120" s="179">
        <v>0</v>
      </c>
      <c r="CH120" s="179">
        <v>0</v>
      </c>
      <c r="CI120" s="179">
        <v>0</v>
      </c>
      <c r="CJ120" s="179">
        <v>0</v>
      </c>
      <c r="CK120" s="179">
        <v>0</v>
      </c>
      <c r="CL120" s="179">
        <v>0</v>
      </c>
      <c r="CM120" s="179">
        <v>0</v>
      </c>
      <c r="CN120" s="179">
        <v>0</v>
      </c>
      <c r="CO120" s="179">
        <v>0</v>
      </c>
      <c r="CP120" s="179">
        <v>0</v>
      </c>
      <c r="CQ120" s="179">
        <v>0</v>
      </c>
      <c r="CR120" s="179">
        <v>0</v>
      </c>
      <c r="CS120" s="179">
        <v>0</v>
      </c>
      <c r="CT120" s="179">
        <v>0</v>
      </c>
      <c r="CU120" s="180">
        <v>0</v>
      </c>
    </row>
    <row r="121" spans="1:99" ht="3" customHeight="1" x14ac:dyDescent="0.25">
      <c r="A121" s="89"/>
      <c r="B121" s="89"/>
      <c r="C121" s="89"/>
      <c r="D121" s="89"/>
      <c r="E121" s="191"/>
      <c r="F121" s="89"/>
      <c r="G121" s="89"/>
      <c r="H121" s="89"/>
      <c r="I121" s="89"/>
      <c r="J121" s="89"/>
      <c r="K121" s="89"/>
      <c r="L121" s="89"/>
      <c r="M121" s="89"/>
      <c r="N121" s="86"/>
      <c r="O121" s="90"/>
      <c r="P121" s="88"/>
      <c r="Q121" s="89"/>
      <c r="R121" s="89"/>
      <c r="S121" s="89"/>
      <c r="T121" s="139"/>
      <c r="U121" s="140"/>
      <c r="V121" s="141"/>
      <c r="W121" s="170"/>
      <c r="X121" s="17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</row>
    <row r="122" spans="1:99" ht="3" customHeight="1" x14ac:dyDescent="0.25">
      <c r="A122" s="89"/>
      <c r="B122" s="89"/>
      <c r="C122" s="89"/>
      <c r="D122" s="89"/>
      <c r="E122" s="191"/>
      <c r="F122" s="89"/>
      <c r="G122" s="89"/>
      <c r="H122" s="89"/>
      <c r="I122" s="89"/>
      <c r="J122" s="89"/>
      <c r="K122" s="89"/>
      <c r="L122" s="89"/>
      <c r="M122" s="89"/>
      <c r="N122" s="86"/>
      <c r="O122" s="90"/>
      <c r="P122" s="88"/>
      <c r="Q122" s="89"/>
      <c r="R122" s="89"/>
      <c r="S122" s="89"/>
      <c r="T122" s="139"/>
      <c r="U122" s="140"/>
      <c r="V122" s="141"/>
      <c r="W122" s="170"/>
      <c r="X122" s="17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</row>
    <row r="123" spans="1:99" s="28" customFormat="1" ht="10.199999999999999" x14ac:dyDescent="0.2">
      <c r="A123" s="87"/>
      <c r="B123" s="87"/>
      <c r="C123" s="87"/>
      <c r="D123" s="87"/>
      <c r="E123" s="192">
        <v>1</v>
      </c>
      <c r="F123" s="101" t="s">
        <v>56</v>
      </c>
      <c r="G123" s="87"/>
      <c r="H123" s="87"/>
      <c r="I123" s="87"/>
      <c r="J123" s="87"/>
      <c r="K123" s="87"/>
      <c r="L123" s="87"/>
      <c r="M123" s="87"/>
      <c r="N123" s="86"/>
      <c r="O123" s="87" t="s">
        <v>20</v>
      </c>
      <c r="P123" s="88"/>
      <c r="Q123" s="87"/>
      <c r="R123" s="87"/>
      <c r="S123" s="87"/>
      <c r="T123" s="136"/>
      <c r="U123" s="137">
        <v>0</v>
      </c>
      <c r="V123" s="138"/>
      <c r="W123" s="168"/>
      <c r="X123" s="16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99">
        <v>0</v>
      </c>
      <c r="AP123" s="99">
        <v>0</v>
      </c>
      <c r="AQ123" s="99">
        <v>0</v>
      </c>
      <c r="AR123" s="99">
        <v>0</v>
      </c>
      <c r="AS123" s="99">
        <v>0</v>
      </c>
      <c r="AT123" s="99">
        <v>0</v>
      </c>
      <c r="AU123" s="99">
        <v>0</v>
      </c>
      <c r="AV123" s="99">
        <v>0</v>
      </c>
      <c r="AW123" s="99">
        <v>0</v>
      </c>
      <c r="AX123" s="99">
        <v>0</v>
      </c>
      <c r="AY123" s="99">
        <v>0</v>
      </c>
      <c r="AZ123" s="99">
        <v>0</v>
      </c>
      <c r="BA123" s="99">
        <v>0</v>
      </c>
      <c r="BB123" s="99">
        <v>0</v>
      </c>
      <c r="BC123" s="99">
        <v>0</v>
      </c>
      <c r="BD123" s="99">
        <v>0</v>
      </c>
      <c r="BE123" s="99">
        <v>0</v>
      </c>
      <c r="BF123" s="99">
        <v>0</v>
      </c>
      <c r="BG123" s="99">
        <v>0</v>
      </c>
      <c r="BH123" s="99">
        <v>0</v>
      </c>
      <c r="BI123" s="99">
        <v>0</v>
      </c>
      <c r="BJ123" s="99">
        <v>0</v>
      </c>
      <c r="BK123" s="99">
        <v>0</v>
      </c>
      <c r="BL123" s="99">
        <v>0</v>
      </c>
      <c r="BM123" s="99">
        <v>0</v>
      </c>
      <c r="BN123" s="99">
        <v>0</v>
      </c>
      <c r="BO123" s="99">
        <v>0</v>
      </c>
      <c r="BP123" s="99">
        <v>0</v>
      </c>
      <c r="BQ123" s="99">
        <v>0</v>
      </c>
      <c r="BR123" s="99">
        <v>0</v>
      </c>
      <c r="BS123" s="99">
        <v>0</v>
      </c>
      <c r="BT123" s="99">
        <v>0</v>
      </c>
      <c r="BU123" s="99">
        <v>0</v>
      </c>
      <c r="BV123" s="99">
        <v>0</v>
      </c>
      <c r="BW123" s="99">
        <v>0</v>
      </c>
      <c r="BX123" s="99">
        <v>0</v>
      </c>
      <c r="BY123" s="99">
        <v>0</v>
      </c>
      <c r="BZ123" s="99">
        <v>0</v>
      </c>
      <c r="CA123" s="99">
        <v>0</v>
      </c>
      <c r="CB123" s="99">
        <v>0</v>
      </c>
      <c r="CC123" s="99">
        <v>0</v>
      </c>
      <c r="CD123" s="99">
        <v>0</v>
      </c>
      <c r="CE123" s="99">
        <v>0</v>
      </c>
      <c r="CF123" s="99">
        <v>0</v>
      </c>
      <c r="CG123" s="99">
        <v>0</v>
      </c>
      <c r="CH123" s="99">
        <v>0</v>
      </c>
      <c r="CI123" s="99">
        <v>0</v>
      </c>
      <c r="CJ123" s="99">
        <v>0</v>
      </c>
      <c r="CK123" s="99">
        <v>0</v>
      </c>
      <c r="CL123" s="99">
        <v>0</v>
      </c>
      <c r="CM123" s="99">
        <v>0</v>
      </c>
      <c r="CN123" s="99">
        <v>0</v>
      </c>
      <c r="CO123" s="99">
        <v>0</v>
      </c>
      <c r="CP123" s="99">
        <v>0</v>
      </c>
      <c r="CQ123" s="99">
        <v>0</v>
      </c>
      <c r="CR123" s="99">
        <v>0</v>
      </c>
      <c r="CS123" s="99">
        <v>0</v>
      </c>
      <c r="CT123" s="99">
        <v>0</v>
      </c>
      <c r="CU123" s="99">
        <v>0</v>
      </c>
    </row>
    <row r="124" spans="1:99" s="181" customFormat="1" ht="10.199999999999999" x14ac:dyDescent="0.2">
      <c r="A124" s="172"/>
      <c r="B124" s="172"/>
      <c r="C124" s="172"/>
      <c r="D124" s="172"/>
      <c r="E124" s="191">
        <v>2</v>
      </c>
      <c r="F124" s="144" t="s">
        <v>56</v>
      </c>
      <c r="G124" s="172" t="s">
        <v>79</v>
      </c>
      <c r="H124" s="172"/>
      <c r="I124" s="172"/>
      <c r="J124" s="172"/>
      <c r="K124" s="172"/>
      <c r="L124" s="172"/>
      <c r="M124" s="172"/>
      <c r="N124" s="173"/>
      <c r="O124" s="172" t="s">
        <v>20</v>
      </c>
      <c r="P124" s="173"/>
      <c r="Q124" s="172"/>
      <c r="R124" s="172"/>
      <c r="S124" s="172"/>
      <c r="T124" s="174"/>
      <c r="U124" s="175">
        <v>0</v>
      </c>
      <c r="V124" s="176"/>
      <c r="W124" s="177"/>
      <c r="X124" s="178">
        <v>0</v>
      </c>
      <c r="Y124" s="179">
        <v>0</v>
      </c>
      <c r="Z124" s="179">
        <v>0</v>
      </c>
      <c r="AA124" s="179">
        <v>0</v>
      </c>
      <c r="AB124" s="179">
        <v>0</v>
      </c>
      <c r="AC124" s="179">
        <v>0</v>
      </c>
      <c r="AD124" s="179">
        <v>0</v>
      </c>
      <c r="AE124" s="179">
        <v>0</v>
      </c>
      <c r="AF124" s="179">
        <v>0</v>
      </c>
      <c r="AG124" s="179">
        <v>0</v>
      </c>
      <c r="AH124" s="179">
        <v>0</v>
      </c>
      <c r="AI124" s="179">
        <v>0</v>
      </c>
      <c r="AJ124" s="179">
        <v>0</v>
      </c>
      <c r="AK124" s="179">
        <v>0</v>
      </c>
      <c r="AL124" s="179">
        <v>0</v>
      </c>
      <c r="AM124" s="179">
        <v>0</v>
      </c>
      <c r="AN124" s="179">
        <v>0</v>
      </c>
      <c r="AO124" s="179">
        <v>0</v>
      </c>
      <c r="AP124" s="179">
        <v>0</v>
      </c>
      <c r="AQ124" s="179">
        <v>0</v>
      </c>
      <c r="AR124" s="179">
        <v>0</v>
      </c>
      <c r="AS124" s="179">
        <v>0</v>
      </c>
      <c r="AT124" s="179">
        <v>0</v>
      </c>
      <c r="AU124" s="179">
        <v>0</v>
      </c>
      <c r="AV124" s="179">
        <v>0</v>
      </c>
      <c r="AW124" s="179">
        <v>0</v>
      </c>
      <c r="AX124" s="179">
        <v>0</v>
      </c>
      <c r="AY124" s="179">
        <v>0</v>
      </c>
      <c r="AZ124" s="179">
        <v>0</v>
      </c>
      <c r="BA124" s="179">
        <v>0</v>
      </c>
      <c r="BB124" s="179">
        <v>0</v>
      </c>
      <c r="BC124" s="179">
        <v>0</v>
      </c>
      <c r="BD124" s="179">
        <v>0</v>
      </c>
      <c r="BE124" s="179">
        <v>0</v>
      </c>
      <c r="BF124" s="179">
        <v>0</v>
      </c>
      <c r="BG124" s="179">
        <v>0</v>
      </c>
      <c r="BH124" s="179">
        <v>0</v>
      </c>
      <c r="BI124" s="179">
        <v>0</v>
      </c>
      <c r="BJ124" s="179">
        <v>0</v>
      </c>
      <c r="BK124" s="179">
        <v>0</v>
      </c>
      <c r="BL124" s="179">
        <v>0</v>
      </c>
      <c r="BM124" s="179">
        <v>0</v>
      </c>
      <c r="BN124" s="179">
        <v>0</v>
      </c>
      <c r="BO124" s="179">
        <v>0</v>
      </c>
      <c r="BP124" s="179">
        <v>0</v>
      </c>
      <c r="BQ124" s="179">
        <v>0</v>
      </c>
      <c r="BR124" s="179">
        <v>0</v>
      </c>
      <c r="BS124" s="179">
        <v>0</v>
      </c>
      <c r="BT124" s="179">
        <v>0</v>
      </c>
      <c r="BU124" s="179">
        <v>0</v>
      </c>
      <c r="BV124" s="179">
        <v>0</v>
      </c>
      <c r="BW124" s="179">
        <v>0</v>
      </c>
      <c r="BX124" s="179">
        <v>0</v>
      </c>
      <c r="BY124" s="179">
        <v>0</v>
      </c>
      <c r="BZ124" s="179">
        <v>0</v>
      </c>
      <c r="CA124" s="179">
        <v>0</v>
      </c>
      <c r="CB124" s="179">
        <v>0</v>
      </c>
      <c r="CC124" s="179">
        <v>0</v>
      </c>
      <c r="CD124" s="179">
        <v>0</v>
      </c>
      <c r="CE124" s="179">
        <v>0</v>
      </c>
      <c r="CF124" s="179">
        <v>0</v>
      </c>
      <c r="CG124" s="179">
        <v>0</v>
      </c>
      <c r="CH124" s="179">
        <v>0</v>
      </c>
      <c r="CI124" s="179">
        <v>0</v>
      </c>
      <c r="CJ124" s="179">
        <v>0</v>
      </c>
      <c r="CK124" s="179">
        <v>0</v>
      </c>
      <c r="CL124" s="179">
        <v>0</v>
      </c>
      <c r="CM124" s="179">
        <v>0</v>
      </c>
      <c r="CN124" s="179">
        <v>0</v>
      </c>
      <c r="CO124" s="179">
        <v>0</v>
      </c>
      <c r="CP124" s="179">
        <v>0</v>
      </c>
      <c r="CQ124" s="179">
        <v>0</v>
      </c>
      <c r="CR124" s="179">
        <v>0</v>
      </c>
      <c r="CS124" s="179">
        <v>0</v>
      </c>
      <c r="CT124" s="179">
        <v>0</v>
      </c>
      <c r="CU124" s="180">
        <v>0</v>
      </c>
    </row>
    <row r="125" spans="1:99" s="181" customFormat="1" ht="10.199999999999999" x14ac:dyDescent="0.2">
      <c r="A125" s="172"/>
      <c r="B125" s="172"/>
      <c r="C125" s="172"/>
      <c r="D125" s="172"/>
      <c r="E125" s="191">
        <v>2</v>
      </c>
      <c r="F125" s="144" t="s">
        <v>56</v>
      </c>
      <c r="G125" s="172" t="s">
        <v>96</v>
      </c>
      <c r="H125" s="172"/>
      <c r="I125" s="172"/>
      <c r="J125" s="172"/>
      <c r="K125" s="172"/>
      <c r="L125" s="172"/>
      <c r="M125" s="172"/>
      <c r="N125" s="173"/>
      <c r="O125" s="172" t="s">
        <v>20</v>
      </c>
      <c r="P125" s="173"/>
      <c r="Q125" s="172"/>
      <c r="R125" s="172"/>
      <c r="S125" s="172"/>
      <c r="T125" s="174"/>
      <c r="U125" s="175">
        <v>0</v>
      </c>
      <c r="V125" s="176"/>
      <c r="W125" s="177"/>
      <c r="X125" s="178">
        <v>0</v>
      </c>
      <c r="Y125" s="179">
        <v>0</v>
      </c>
      <c r="Z125" s="179">
        <v>0</v>
      </c>
      <c r="AA125" s="179">
        <v>0</v>
      </c>
      <c r="AB125" s="179">
        <v>0</v>
      </c>
      <c r="AC125" s="179">
        <v>0</v>
      </c>
      <c r="AD125" s="179">
        <v>0</v>
      </c>
      <c r="AE125" s="179">
        <v>0</v>
      </c>
      <c r="AF125" s="179">
        <v>0</v>
      </c>
      <c r="AG125" s="179">
        <v>0</v>
      </c>
      <c r="AH125" s="179">
        <v>0</v>
      </c>
      <c r="AI125" s="179">
        <v>0</v>
      </c>
      <c r="AJ125" s="179">
        <v>0</v>
      </c>
      <c r="AK125" s="179">
        <v>0</v>
      </c>
      <c r="AL125" s="179">
        <v>0</v>
      </c>
      <c r="AM125" s="179">
        <v>0</v>
      </c>
      <c r="AN125" s="179">
        <v>0</v>
      </c>
      <c r="AO125" s="179">
        <v>0</v>
      </c>
      <c r="AP125" s="179">
        <v>0</v>
      </c>
      <c r="AQ125" s="179">
        <v>0</v>
      </c>
      <c r="AR125" s="179">
        <v>0</v>
      </c>
      <c r="AS125" s="179">
        <v>0</v>
      </c>
      <c r="AT125" s="179">
        <v>0</v>
      </c>
      <c r="AU125" s="179">
        <v>0</v>
      </c>
      <c r="AV125" s="179">
        <v>0</v>
      </c>
      <c r="AW125" s="179">
        <v>0</v>
      </c>
      <c r="AX125" s="179">
        <v>0</v>
      </c>
      <c r="AY125" s="179">
        <v>0</v>
      </c>
      <c r="AZ125" s="179">
        <v>0</v>
      </c>
      <c r="BA125" s="179">
        <v>0</v>
      </c>
      <c r="BB125" s="179">
        <v>0</v>
      </c>
      <c r="BC125" s="179">
        <v>0</v>
      </c>
      <c r="BD125" s="179">
        <v>0</v>
      </c>
      <c r="BE125" s="179">
        <v>0</v>
      </c>
      <c r="BF125" s="179">
        <v>0</v>
      </c>
      <c r="BG125" s="179">
        <v>0</v>
      </c>
      <c r="BH125" s="179">
        <v>0</v>
      </c>
      <c r="BI125" s="179">
        <v>0</v>
      </c>
      <c r="BJ125" s="179">
        <v>0</v>
      </c>
      <c r="BK125" s="179">
        <v>0</v>
      </c>
      <c r="BL125" s="179">
        <v>0</v>
      </c>
      <c r="BM125" s="179">
        <v>0</v>
      </c>
      <c r="BN125" s="179">
        <v>0</v>
      </c>
      <c r="BO125" s="179">
        <v>0</v>
      </c>
      <c r="BP125" s="179">
        <v>0</v>
      </c>
      <c r="BQ125" s="179">
        <v>0</v>
      </c>
      <c r="BR125" s="179">
        <v>0</v>
      </c>
      <c r="BS125" s="179">
        <v>0</v>
      </c>
      <c r="BT125" s="179">
        <v>0</v>
      </c>
      <c r="BU125" s="179">
        <v>0</v>
      </c>
      <c r="BV125" s="179">
        <v>0</v>
      </c>
      <c r="BW125" s="179">
        <v>0</v>
      </c>
      <c r="BX125" s="179">
        <v>0</v>
      </c>
      <c r="BY125" s="179">
        <v>0</v>
      </c>
      <c r="BZ125" s="179">
        <v>0</v>
      </c>
      <c r="CA125" s="179">
        <v>0</v>
      </c>
      <c r="CB125" s="179">
        <v>0</v>
      </c>
      <c r="CC125" s="179">
        <v>0</v>
      </c>
      <c r="CD125" s="179">
        <v>0</v>
      </c>
      <c r="CE125" s="179">
        <v>0</v>
      </c>
      <c r="CF125" s="179">
        <v>0</v>
      </c>
      <c r="CG125" s="179">
        <v>0</v>
      </c>
      <c r="CH125" s="179">
        <v>0</v>
      </c>
      <c r="CI125" s="179">
        <v>0</v>
      </c>
      <c r="CJ125" s="179">
        <v>0</v>
      </c>
      <c r="CK125" s="179">
        <v>0</v>
      </c>
      <c r="CL125" s="179">
        <v>0</v>
      </c>
      <c r="CM125" s="179">
        <v>0</v>
      </c>
      <c r="CN125" s="179">
        <v>0</v>
      </c>
      <c r="CO125" s="179">
        <v>0</v>
      </c>
      <c r="CP125" s="179">
        <v>0</v>
      </c>
      <c r="CQ125" s="179">
        <v>0</v>
      </c>
      <c r="CR125" s="179">
        <v>0</v>
      </c>
      <c r="CS125" s="179">
        <v>0</v>
      </c>
      <c r="CT125" s="179">
        <v>0</v>
      </c>
      <c r="CU125" s="180">
        <v>0</v>
      </c>
    </row>
    <row r="126" spans="1:99" s="181" customFormat="1" ht="10.199999999999999" x14ac:dyDescent="0.2">
      <c r="A126" s="172"/>
      <c r="B126" s="172"/>
      <c r="C126" s="172"/>
      <c r="D126" s="172"/>
      <c r="E126" s="191">
        <v>2</v>
      </c>
      <c r="F126" s="144" t="s">
        <v>56</v>
      </c>
      <c r="G126" s="172" t="s">
        <v>86</v>
      </c>
      <c r="H126" s="172"/>
      <c r="I126" s="172"/>
      <c r="J126" s="172"/>
      <c r="K126" s="172"/>
      <c r="L126" s="172"/>
      <c r="M126" s="172"/>
      <c r="N126" s="173"/>
      <c r="O126" s="172" t="s">
        <v>20</v>
      </c>
      <c r="P126" s="173"/>
      <c r="Q126" s="172"/>
      <c r="R126" s="172"/>
      <c r="S126" s="172"/>
      <c r="T126" s="174"/>
      <c r="U126" s="175">
        <v>0</v>
      </c>
      <c r="V126" s="176"/>
      <c r="W126" s="177"/>
      <c r="X126" s="178">
        <v>0</v>
      </c>
      <c r="Y126" s="179">
        <v>0</v>
      </c>
      <c r="Z126" s="179">
        <v>0</v>
      </c>
      <c r="AA126" s="179">
        <v>0</v>
      </c>
      <c r="AB126" s="179">
        <v>0</v>
      </c>
      <c r="AC126" s="179">
        <v>0</v>
      </c>
      <c r="AD126" s="179">
        <v>0</v>
      </c>
      <c r="AE126" s="179">
        <v>0</v>
      </c>
      <c r="AF126" s="179">
        <v>0</v>
      </c>
      <c r="AG126" s="179">
        <v>0</v>
      </c>
      <c r="AH126" s="179">
        <v>0</v>
      </c>
      <c r="AI126" s="179">
        <v>0</v>
      </c>
      <c r="AJ126" s="179">
        <v>0</v>
      </c>
      <c r="AK126" s="179">
        <v>0</v>
      </c>
      <c r="AL126" s="179">
        <v>0</v>
      </c>
      <c r="AM126" s="179">
        <v>0</v>
      </c>
      <c r="AN126" s="179">
        <v>0</v>
      </c>
      <c r="AO126" s="179">
        <v>0</v>
      </c>
      <c r="AP126" s="179">
        <v>0</v>
      </c>
      <c r="AQ126" s="179">
        <v>0</v>
      </c>
      <c r="AR126" s="179">
        <v>0</v>
      </c>
      <c r="AS126" s="179">
        <v>0</v>
      </c>
      <c r="AT126" s="179">
        <v>0</v>
      </c>
      <c r="AU126" s="179">
        <v>0</v>
      </c>
      <c r="AV126" s="179">
        <v>0</v>
      </c>
      <c r="AW126" s="179">
        <v>0</v>
      </c>
      <c r="AX126" s="179">
        <v>0</v>
      </c>
      <c r="AY126" s="179">
        <v>0</v>
      </c>
      <c r="AZ126" s="179">
        <v>0</v>
      </c>
      <c r="BA126" s="179">
        <v>0</v>
      </c>
      <c r="BB126" s="179">
        <v>0</v>
      </c>
      <c r="BC126" s="179">
        <v>0</v>
      </c>
      <c r="BD126" s="179">
        <v>0</v>
      </c>
      <c r="BE126" s="179">
        <v>0</v>
      </c>
      <c r="BF126" s="179">
        <v>0</v>
      </c>
      <c r="BG126" s="179">
        <v>0</v>
      </c>
      <c r="BH126" s="179">
        <v>0</v>
      </c>
      <c r="BI126" s="179">
        <v>0</v>
      </c>
      <c r="BJ126" s="179">
        <v>0</v>
      </c>
      <c r="BK126" s="179">
        <v>0</v>
      </c>
      <c r="BL126" s="179">
        <v>0</v>
      </c>
      <c r="BM126" s="179">
        <v>0</v>
      </c>
      <c r="BN126" s="179">
        <v>0</v>
      </c>
      <c r="BO126" s="179">
        <v>0</v>
      </c>
      <c r="BP126" s="179">
        <v>0</v>
      </c>
      <c r="BQ126" s="179">
        <v>0</v>
      </c>
      <c r="BR126" s="179">
        <v>0</v>
      </c>
      <c r="BS126" s="179">
        <v>0</v>
      </c>
      <c r="BT126" s="179">
        <v>0</v>
      </c>
      <c r="BU126" s="179">
        <v>0</v>
      </c>
      <c r="BV126" s="179">
        <v>0</v>
      </c>
      <c r="BW126" s="179">
        <v>0</v>
      </c>
      <c r="BX126" s="179">
        <v>0</v>
      </c>
      <c r="BY126" s="179">
        <v>0</v>
      </c>
      <c r="BZ126" s="179">
        <v>0</v>
      </c>
      <c r="CA126" s="179">
        <v>0</v>
      </c>
      <c r="CB126" s="179">
        <v>0</v>
      </c>
      <c r="CC126" s="179">
        <v>0</v>
      </c>
      <c r="CD126" s="179">
        <v>0</v>
      </c>
      <c r="CE126" s="179">
        <v>0</v>
      </c>
      <c r="CF126" s="179">
        <v>0</v>
      </c>
      <c r="CG126" s="179">
        <v>0</v>
      </c>
      <c r="CH126" s="179">
        <v>0</v>
      </c>
      <c r="CI126" s="179">
        <v>0</v>
      </c>
      <c r="CJ126" s="179">
        <v>0</v>
      </c>
      <c r="CK126" s="179">
        <v>0</v>
      </c>
      <c r="CL126" s="179">
        <v>0</v>
      </c>
      <c r="CM126" s="179">
        <v>0</v>
      </c>
      <c r="CN126" s="179">
        <v>0</v>
      </c>
      <c r="CO126" s="179">
        <v>0</v>
      </c>
      <c r="CP126" s="179">
        <v>0</v>
      </c>
      <c r="CQ126" s="179">
        <v>0</v>
      </c>
      <c r="CR126" s="179">
        <v>0</v>
      </c>
      <c r="CS126" s="179">
        <v>0</v>
      </c>
      <c r="CT126" s="179">
        <v>0</v>
      </c>
      <c r="CU126" s="180">
        <v>0</v>
      </c>
    </row>
    <row r="127" spans="1:99" s="181" customFormat="1" ht="10.199999999999999" x14ac:dyDescent="0.2">
      <c r="A127" s="172"/>
      <c r="B127" s="172"/>
      <c r="C127" s="172"/>
      <c r="D127" s="172"/>
      <c r="E127" s="191">
        <v>2</v>
      </c>
      <c r="F127" s="144" t="s">
        <v>56</v>
      </c>
      <c r="G127" s="172" t="s">
        <v>143</v>
      </c>
      <c r="H127" s="172"/>
      <c r="I127" s="172"/>
      <c r="J127" s="172"/>
      <c r="K127" s="172"/>
      <c r="L127" s="172"/>
      <c r="M127" s="172"/>
      <c r="N127" s="173"/>
      <c r="O127" s="172" t="s">
        <v>20</v>
      </c>
      <c r="P127" s="173"/>
      <c r="Q127" s="172"/>
      <c r="R127" s="172"/>
      <c r="S127" s="172"/>
      <c r="T127" s="174"/>
      <c r="U127" s="175">
        <v>0</v>
      </c>
      <c r="V127" s="176"/>
      <c r="W127" s="177"/>
      <c r="X127" s="178">
        <v>0</v>
      </c>
      <c r="Y127" s="179">
        <v>0</v>
      </c>
      <c r="Z127" s="179">
        <v>0</v>
      </c>
      <c r="AA127" s="179">
        <v>0</v>
      </c>
      <c r="AB127" s="179">
        <v>0</v>
      </c>
      <c r="AC127" s="179">
        <v>0</v>
      </c>
      <c r="AD127" s="179">
        <v>0</v>
      </c>
      <c r="AE127" s="179">
        <v>0</v>
      </c>
      <c r="AF127" s="179">
        <v>0</v>
      </c>
      <c r="AG127" s="179">
        <v>0</v>
      </c>
      <c r="AH127" s="179">
        <v>0</v>
      </c>
      <c r="AI127" s="179">
        <v>0</v>
      </c>
      <c r="AJ127" s="179">
        <v>0</v>
      </c>
      <c r="AK127" s="179">
        <v>0</v>
      </c>
      <c r="AL127" s="179">
        <v>0</v>
      </c>
      <c r="AM127" s="179">
        <v>0</v>
      </c>
      <c r="AN127" s="179">
        <v>0</v>
      </c>
      <c r="AO127" s="179">
        <v>0</v>
      </c>
      <c r="AP127" s="179">
        <v>0</v>
      </c>
      <c r="AQ127" s="179">
        <v>0</v>
      </c>
      <c r="AR127" s="179">
        <v>0</v>
      </c>
      <c r="AS127" s="179">
        <v>0</v>
      </c>
      <c r="AT127" s="179">
        <v>0</v>
      </c>
      <c r="AU127" s="179">
        <v>0</v>
      </c>
      <c r="AV127" s="179">
        <v>0</v>
      </c>
      <c r="AW127" s="179">
        <v>0</v>
      </c>
      <c r="AX127" s="179">
        <v>0</v>
      </c>
      <c r="AY127" s="179">
        <v>0</v>
      </c>
      <c r="AZ127" s="179">
        <v>0</v>
      </c>
      <c r="BA127" s="179">
        <v>0</v>
      </c>
      <c r="BB127" s="179">
        <v>0</v>
      </c>
      <c r="BC127" s="179">
        <v>0</v>
      </c>
      <c r="BD127" s="179">
        <v>0</v>
      </c>
      <c r="BE127" s="179">
        <v>0</v>
      </c>
      <c r="BF127" s="179">
        <v>0</v>
      </c>
      <c r="BG127" s="179">
        <v>0</v>
      </c>
      <c r="BH127" s="179">
        <v>0</v>
      </c>
      <c r="BI127" s="179">
        <v>0</v>
      </c>
      <c r="BJ127" s="179">
        <v>0</v>
      </c>
      <c r="BK127" s="179">
        <v>0</v>
      </c>
      <c r="BL127" s="179">
        <v>0</v>
      </c>
      <c r="BM127" s="179">
        <v>0</v>
      </c>
      <c r="BN127" s="179">
        <v>0</v>
      </c>
      <c r="BO127" s="179">
        <v>0</v>
      </c>
      <c r="BP127" s="179">
        <v>0</v>
      </c>
      <c r="BQ127" s="179">
        <v>0</v>
      </c>
      <c r="BR127" s="179">
        <v>0</v>
      </c>
      <c r="BS127" s="179">
        <v>0</v>
      </c>
      <c r="BT127" s="179">
        <v>0</v>
      </c>
      <c r="BU127" s="179">
        <v>0</v>
      </c>
      <c r="BV127" s="179">
        <v>0</v>
      </c>
      <c r="BW127" s="179">
        <v>0</v>
      </c>
      <c r="BX127" s="179">
        <v>0</v>
      </c>
      <c r="BY127" s="179">
        <v>0</v>
      </c>
      <c r="BZ127" s="179">
        <v>0</v>
      </c>
      <c r="CA127" s="179">
        <v>0</v>
      </c>
      <c r="CB127" s="179">
        <v>0</v>
      </c>
      <c r="CC127" s="179">
        <v>0</v>
      </c>
      <c r="CD127" s="179">
        <v>0</v>
      </c>
      <c r="CE127" s="179">
        <v>0</v>
      </c>
      <c r="CF127" s="179">
        <v>0</v>
      </c>
      <c r="CG127" s="179">
        <v>0</v>
      </c>
      <c r="CH127" s="179">
        <v>0</v>
      </c>
      <c r="CI127" s="179">
        <v>0</v>
      </c>
      <c r="CJ127" s="179">
        <v>0</v>
      </c>
      <c r="CK127" s="179">
        <v>0</v>
      </c>
      <c r="CL127" s="179">
        <v>0</v>
      </c>
      <c r="CM127" s="179">
        <v>0</v>
      </c>
      <c r="CN127" s="179">
        <v>0</v>
      </c>
      <c r="CO127" s="179">
        <v>0</v>
      </c>
      <c r="CP127" s="179">
        <v>0</v>
      </c>
      <c r="CQ127" s="179">
        <v>0</v>
      </c>
      <c r="CR127" s="179">
        <v>0</v>
      </c>
      <c r="CS127" s="179">
        <v>0</v>
      </c>
      <c r="CT127" s="179">
        <v>0</v>
      </c>
      <c r="CU127" s="180">
        <v>0</v>
      </c>
    </row>
    <row r="128" spans="1:99" s="181" customFormat="1" ht="10.199999999999999" x14ac:dyDescent="0.2">
      <c r="A128" s="172"/>
      <c r="B128" s="172"/>
      <c r="C128" s="172"/>
      <c r="D128" s="172"/>
      <c r="E128" s="191">
        <v>2</v>
      </c>
      <c r="F128" s="144" t="s">
        <v>56</v>
      </c>
      <c r="G128" s="172" t="s">
        <v>87</v>
      </c>
      <c r="H128" s="172"/>
      <c r="I128" s="172"/>
      <c r="J128" s="172"/>
      <c r="K128" s="172"/>
      <c r="L128" s="172"/>
      <c r="M128" s="172"/>
      <c r="N128" s="173"/>
      <c r="O128" s="172" t="s">
        <v>20</v>
      </c>
      <c r="P128" s="173"/>
      <c r="Q128" s="172"/>
      <c r="R128" s="172"/>
      <c r="S128" s="172"/>
      <c r="T128" s="174"/>
      <c r="U128" s="175">
        <v>0</v>
      </c>
      <c r="V128" s="176"/>
      <c r="W128" s="177"/>
      <c r="X128" s="178">
        <v>0</v>
      </c>
      <c r="Y128" s="179">
        <v>0</v>
      </c>
      <c r="Z128" s="179">
        <v>0</v>
      </c>
      <c r="AA128" s="179">
        <v>0</v>
      </c>
      <c r="AB128" s="179">
        <v>0</v>
      </c>
      <c r="AC128" s="179">
        <v>0</v>
      </c>
      <c r="AD128" s="179">
        <v>0</v>
      </c>
      <c r="AE128" s="179">
        <v>0</v>
      </c>
      <c r="AF128" s="179">
        <v>0</v>
      </c>
      <c r="AG128" s="179">
        <v>0</v>
      </c>
      <c r="AH128" s="179">
        <v>0</v>
      </c>
      <c r="AI128" s="179">
        <v>0</v>
      </c>
      <c r="AJ128" s="179">
        <v>0</v>
      </c>
      <c r="AK128" s="179">
        <v>0</v>
      </c>
      <c r="AL128" s="179">
        <v>0</v>
      </c>
      <c r="AM128" s="179">
        <v>0</v>
      </c>
      <c r="AN128" s="179">
        <v>0</v>
      </c>
      <c r="AO128" s="179">
        <v>0</v>
      </c>
      <c r="AP128" s="179">
        <v>0</v>
      </c>
      <c r="AQ128" s="179">
        <v>0</v>
      </c>
      <c r="AR128" s="179">
        <v>0</v>
      </c>
      <c r="AS128" s="179">
        <v>0</v>
      </c>
      <c r="AT128" s="179">
        <v>0</v>
      </c>
      <c r="AU128" s="179">
        <v>0</v>
      </c>
      <c r="AV128" s="179">
        <v>0</v>
      </c>
      <c r="AW128" s="179">
        <v>0</v>
      </c>
      <c r="AX128" s="179">
        <v>0</v>
      </c>
      <c r="AY128" s="179">
        <v>0</v>
      </c>
      <c r="AZ128" s="179">
        <v>0</v>
      </c>
      <c r="BA128" s="179">
        <v>0</v>
      </c>
      <c r="BB128" s="179">
        <v>0</v>
      </c>
      <c r="BC128" s="179">
        <v>0</v>
      </c>
      <c r="BD128" s="179">
        <v>0</v>
      </c>
      <c r="BE128" s="179">
        <v>0</v>
      </c>
      <c r="BF128" s="179">
        <v>0</v>
      </c>
      <c r="BG128" s="179">
        <v>0</v>
      </c>
      <c r="BH128" s="179">
        <v>0</v>
      </c>
      <c r="BI128" s="179">
        <v>0</v>
      </c>
      <c r="BJ128" s="179">
        <v>0</v>
      </c>
      <c r="BK128" s="179">
        <v>0</v>
      </c>
      <c r="BL128" s="179">
        <v>0</v>
      </c>
      <c r="BM128" s="179">
        <v>0</v>
      </c>
      <c r="BN128" s="179">
        <v>0</v>
      </c>
      <c r="BO128" s="179">
        <v>0</v>
      </c>
      <c r="BP128" s="179">
        <v>0</v>
      </c>
      <c r="BQ128" s="179">
        <v>0</v>
      </c>
      <c r="BR128" s="179">
        <v>0</v>
      </c>
      <c r="BS128" s="179">
        <v>0</v>
      </c>
      <c r="BT128" s="179">
        <v>0</v>
      </c>
      <c r="BU128" s="179">
        <v>0</v>
      </c>
      <c r="BV128" s="179">
        <v>0</v>
      </c>
      <c r="BW128" s="179">
        <v>0</v>
      </c>
      <c r="BX128" s="179">
        <v>0</v>
      </c>
      <c r="BY128" s="179">
        <v>0</v>
      </c>
      <c r="BZ128" s="179">
        <v>0</v>
      </c>
      <c r="CA128" s="179">
        <v>0</v>
      </c>
      <c r="CB128" s="179">
        <v>0</v>
      </c>
      <c r="CC128" s="179">
        <v>0</v>
      </c>
      <c r="CD128" s="179">
        <v>0</v>
      </c>
      <c r="CE128" s="179">
        <v>0</v>
      </c>
      <c r="CF128" s="179">
        <v>0</v>
      </c>
      <c r="CG128" s="179">
        <v>0</v>
      </c>
      <c r="CH128" s="179">
        <v>0</v>
      </c>
      <c r="CI128" s="179">
        <v>0</v>
      </c>
      <c r="CJ128" s="179">
        <v>0</v>
      </c>
      <c r="CK128" s="179">
        <v>0</v>
      </c>
      <c r="CL128" s="179">
        <v>0</v>
      </c>
      <c r="CM128" s="179">
        <v>0</v>
      </c>
      <c r="CN128" s="179">
        <v>0</v>
      </c>
      <c r="CO128" s="179">
        <v>0</v>
      </c>
      <c r="CP128" s="179">
        <v>0</v>
      </c>
      <c r="CQ128" s="179">
        <v>0</v>
      </c>
      <c r="CR128" s="179">
        <v>0</v>
      </c>
      <c r="CS128" s="179">
        <v>0</v>
      </c>
      <c r="CT128" s="179">
        <v>0</v>
      </c>
      <c r="CU128" s="180">
        <v>0</v>
      </c>
    </row>
    <row r="129" spans="1:99" s="181" customFormat="1" ht="10.199999999999999" x14ac:dyDescent="0.2">
      <c r="A129" s="172"/>
      <c r="B129" s="172"/>
      <c r="C129" s="172"/>
      <c r="D129" s="172"/>
      <c r="E129" s="191">
        <v>2</v>
      </c>
      <c r="F129" s="144" t="s">
        <v>56</v>
      </c>
      <c r="G129" s="172" t="s">
        <v>202</v>
      </c>
      <c r="H129" s="172"/>
      <c r="I129" s="172"/>
      <c r="J129" s="172"/>
      <c r="K129" s="172"/>
      <c r="L129" s="172"/>
      <c r="M129" s="172"/>
      <c r="N129" s="173"/>
      <c r="O129" s="172" t="s">
        <v>20</v>
      </c>
      <c r="P129" s="173"/>
      <c r="Q129" s="172"/>
      <c r="R129" s="172"/>
      <c r="S129" s="172"/>
      <c r="T129" s="174"/>
      <c r="U129" s="175">
        <v>0</v>
      </c>
      <c r="V129" s="176"/>
      <c r="W129" s="177"/>
      <c r="X129" s="178">
        <v>0</v>
      </c>
      <c r="Y129" s="179">
        <v>0</v>
      </c>
      <c r="Z129" s="179">
        <v>0</v>
      </c>
      <c r="AA129" s="179">
        <v>0</v>
      </c>
      <c r="AB129" s="179">
        <v>0</v>
      </c>
      <c r="AC129" s="179">
        <v>0</v>
      </c>
      <c r="AD129" s="179">
        <v>0</v>
      </c>
      <c r="AE129" s="179">
        <v>0</v>
      </c>
      <c r="AF129" s="179">
        <v>0</v>
      </c>
      <c r="AG129" s="179">
        <v>0</v>
      </c>
      <c r="AH129" s="179">
        <v>0</v>
      </c>
      <c r="AI129" s="179">
        <v>0</v>
      </c>
      <c r="AJ129" s="179">
        <v>0</v>
      </c>
      <c r="AK129" s="179">
        <v>0</v>
      </c>
      <c r="AL129" s="179">
        <v>0</v>
      </c>
      <c r="AM129" s="179">
        <v>0</v>
      </c>
      <c r="AN129" s="179">
        <v>0</v>
      </c>
      <c r="AO129" s="179">
        <v>0</v>
      </c>
      <c r="AP129" s="179">
        <v>0</v>
      </c>
      <c r="AQ129" s="179">
        <v>0</v>
      </c>
      <c r="AR129" s="179">
        <v>0</v>
      </c>
      <c r="AS129" s="179">
        <v>0</v>
      </c>
      <c r="AT129" s="179">
        <v>0</v>
      </c>
      <c r="AU129" s="179">
        <v>0</v>
      </c>
      <c r="AV129" s="179">
        <v>0</v>
      </c>
      <c r="AW129" s="179">
        <v>0</v>
      </c>
      <c r="AX129" s="179">
        <v>0</v>
      </c>
      <c r="AY129" s="179">
        <v>0</v>
      </c>
      <c r="AZ129" s="179">
        <v>0</v>
      </c>
      <c r="BA129" s="179">
        <v>0</v>
      </c>
      <c r="BB129" s="179">
        <v>0</v>
      </c>
      <c r="BC129" s="179">
        <v>0</v>
      </c>
      <c r="BD129" s="179">
        <v>0</v>
      </c>
      <c r="BE129" s="179">
        <v>0</v>
      </c>
      <c r="BF129" s="179">
        <v>0</v>
      </c>
      <c r="BG129" s="179">
        <v>0</v>
      </c>
      <c r="BH129" s="179">
        <v>0</v>
      </c>
      <c r="BI129" s="179">
        <v>0</v>
      </c>
      <c r="BJ129" s="179">
        <v>0</v>
      </c>
      <c r="BK129" s="179">
        <v>0</v>
      </c>
      <c r="BL129" s="179">
        <v>0</v>
      </c>
      <c r="BM129" s="179">
        <v>0</v>
      </c>
      <c r="BN129" s="179">
        <v>0</v>
      </c>
      <c r="BO129" s="179">
        <v>0</v>
      </c>
      <c r="BP129" s="179">
        <v>0</v>
      </c>
      <c r="BQ129" s="179">
        <v>0</v>
      </c>
      <c r="BR129" s="179">
        <v>0</v>
      </c>
      <c r="BS129" s="179">
        <v>0</v>
      </c>
      <c r="BT129" s="179">
        <v>0</v>
      </c>
      <c r="BU129" s="179">
        <v>0</v>
      </c>
      <c r="BV129" s="179">
        <v>0</v>
      </c>
      <c r="BW129" s="179">
        <v>0</v>
      </c>
      <c r="BX129" s="179">
        <v>0</v>
      </c>
      <c r="BY129" s="179">
        <v>0</v>
      </c>
      <c r="BZ129" s="179">
        <v>0</v>
      </c>
      <c r="CA129" s="179">
        <v>0</v>
      </c>
      <c r="CB129" s="179">
        <v>0</v>
      </c>
      <c r="CC129" s="179">
        <v>0</v>
      </c>
      <c r="CD129" s="179">
        <v>0</v>
      </c>
      <c r="CE129" s="179">
        <v>0</v>
      </c>
      <c r="CF129" s="179">
        <v>0</v>
      </c>
      <c r="CG129" s="179">
        <v>0</v>
      </c>
      <c r="CH129" s="179">
        <v>0</v>
      </c>
      <c r="CI129" s="179">
        <v>0</v>
      </c>
      <c r="CJ129" s="179">
        <v>0</v>
      </c>
      <c r="CK129" s="179">
        <v>0</v>
      </c>
      <c r="CL129" s="179">
        <v>0</v>
      </c>
      <c r="CM129" s="179">
        <v>0</v>
      </c>
      <c r="CN129" s="179">
        <v>0</v>
      </c>
      <c r="CO129" s="179">
        <v>0</v>
      </c>
      <c r="CP129" s="179">
        <v>0</v>
      </c>
      <c r="CQ129" s="179">
        <v>0</v>
      </c>
      <c r="CR129" s="179">
        <v>0</v>
      </c>
      <c r="CS129" s="179">
        <v>0</v>
      </c>
      <c r="CT129" s="179">
        <v>0</v>
      </c>
      <c r="CU129" s="180">
        <v>0</v>
      </c>
    </row>
    <row r="130" spans="1:99" s="181" customFormat="1" ht="10.199999999999999" x14ac:dyDescent="0.2">
      <c r="A130" s="172"/>
      <c r="B130" s="172"/>
      <c r="C130" s="172"/>
      <c r="D130" s="172"/>
      <c r="E130" s="191">
        <v>2</v>
      </c>
      <c r="F130" s="144" t="s">
        <v>56</v>
      </c>
      <c r="G130" s="172" t="s">
        <v>89</v>
      </c>
      <c r="H130" s="172"/>
      <c r="I130" s="172"/>
      <c r="J130" s="172"/>
      <c r="K130" s="172"/>
      <c r="L130" s="172"/>
      <c r="M130" s="172"/>
      <c r="N130" s="173"/>
      <c r="O130" s="172" t="s">
        <v>20</v>
      </c>
      <c r="P130" s="173"/>
      <c r="Q130" s="172"/>
      <c r="R130" s="172"/>
      <c r="S130" s="172"/>
      <c r="T130" s="174"/>
      <c r="U130" s="175">
        <v>0</v>
      </c>
      <c r="V130" s="176"/>
      <c r="W130" s="177"/>
      <c r="X130" s="178">
        <v>0</v>
      </c>
      <c r="Y130" s="179">
        <v>0</v>
      </c>
      <c r="Z130" s="179">
        <v>0</v>
      </c>
      <c r="AA130" s="179">
        <v>0</v>
      </c>
      <c r="AB130" s="179">
        <v>0</v>
      </c>
      <c r="AC130" s="179">
        <v>0</v>
      </c>
      <c r="AD130" s="179">
        <v>0</v>
      </c>
      <c r="AE130" s="179">
        <v>0</v>
      </c>
      <c r="AF130" s="179">
        <v>0</v>
      </c>
      <c r="AG130" s="179">
        <v>0</v>
      </c>
      <c r="AH130" s="179">
        <v>0</v>
      </c>
      <c r="AI130" s="179">
        <v>0</v>
      </c>
      <c r="AJ130" s="179">
        <v>0</v>
      </c>
      <c r="AK130" s="179">
        <v>0</v>
      </c>
      <c r="AL130" s="179">
        <v>0</v>
      </c>
      <c r="AM130" s="179">
        <v>0</v>
      </c>
      <c r="AN130" s="179">
        <v>0</v>
      </c>
      <c r="AO130" s="179">
        <v>0</v>
      </c>
      <c r="AP130" s="179">
        <v>0</v>
      </c>
      <c r="AQ130" s="179">
        <v>0</v>
      </c>
      <c r="AR130" s="179">
        <v>0</v>
      </c>
      <c r="AS130" s="179">
        <v>0</v>
      </c>
      <c r="AT130" s="179">
        <v>0</v>
      </c>
      <c r="AU130" s="179">
        <v>0</v>
      </c>
      <c r="AV130" s="179">
        <v>0</v>
      </c>
      <c r="AW130" s="179">
        <v>0</v>
      </c>
      <c r="AX130" s="179">
        <v>0</v>
      </c>
      <c r="AY130" s="179">
        <v>0</v>
      </c>
      <c r="AZ130" s="179">
        <v>0</v>
      </c>
      <c r="BA130" s="179">
        <v>0</v>
      </c>
      <c r="BB130" s="179">
        <v>0</v>
      </c>
      <c r="BC130" s="179">
        <v>0</v>
      </c>
      <c r="BD130" s="179">
        <v>0</v>
      </c>
      <c r="BE130" s="179">
        <v>0</v>
      </c>
      <c r="BF130" s="179">
        <v>0</v>
      </c>
      <c r="BG130" s="179">
        <v>0</v>
      </c>
      <c r="BH130" s="179">
        <v>0</v>
      </c>
      <c r="BI130" s="179">
        <v>0</v>
      </c>
      <c r="BJ130" s="179">
        <v>0</v>
      </c>
      <c r="BK130" s="179">
        <v>0</v>
      </c>
      <c r="BL130" s="179">
        <v>0</v>
      </c>
      <c r="BM130" s="179">
        <v>0</v>
      </c>
      <c r="BN130" s="179">
        <v>0</v>
      </c>
      <c r="BO130" s="179">
        <v>0</v>
      </c>
      <c r="BP130" s="179">
        <v>0</v>
      </c>
      <c r="BQ130" s="179">
        <v>0</v>
      </c>
      <c r="BR130" s="179">
        <v>0</v>
      </c>
      <c r="BS130" s="179">
        <v>0</v>
      </c>
      <c r="BT130" s="179">
        <v>0</v>
      </c>
      <c r="BU130" s="179">
        <v>0</v>
      </c>
      <c r="BV130" s="179">
        <v>0</v>
      </c>
      <c r="BW130" s="179">
        <v>0</v>
      </c>
      <c r="BX130" s="179">
        <v>0</v>
      </c>
      <c r="BY130" s="179">
        <v>0</v>
      </c>
      <c r="BZ130" s="179">
        <v>0</v>
      </c>
      <c r="CA130" s="179">
        <v>0</v>
      </c>
      <c r="CB130" s="179">
        <v>0</v>
      </c>
      <c r="CC130" s="179">
        <v>0</v>
      </c>
      <c r="CD130" s="179">
        <v>0</v>
      </c>
      <c r="CE130" s="179">
        <v>0</v>
      </c>
      <c r="CF130" s="179">
        <v>0</v>
      </c>
      <c r="CG130" s="179">
        <v>0</v>
      </c>
      <c r="CH130" s="179">
        <v>0</v>
      </c>
      <c r="CI130" s="179">
        <v>0</v>
      </c>
      <c r="CJ130" s="179">
        <v>0</v>
      </c>
      <c r="CK130" s="179">
        <v>0</v>
      </c>
      <c r="CL130" s="179">
        <v>0</v>
      </c>
      <c r="CM130" s="179">
        <v>0</v>
      </c>
      <c r="CN130" s="179">
        <v>0</v>
      </c>
      <c r="CO130" s="179">
        <v>0</v>
      </c>
      <c r="CP130" s="179">
        <v>0</v>
      </c>
      <c r="CQ130" s="179">
        <v>0</v>
      </c>
      <c r="CR130" s="179">
        <v>0</v>
      </c>
      <c r="CS130" s="179">
        <v>0</v>
      </c>
      <c r="CT130" s="179">
        <v>0</v>
      </c>
      <c r="CU130" s="180">
        <v>0</v>
      </c>
    </row>
    <row r="131" spans="1:99" s="181" customFormat="1" ht="10.199999999999999" x14ac:dyDescent="0.2">
      <c r="A131" s="172"/>
      <c r="B131" s="172"/>
      <c r="C131" s="172"/>
      <c r="D131" s="172"/>
      <c r="E131" s="191">
        <v>2</v>
      </c>
      <c r="F131" s="144" t="s">
        <v>56</v>
      </c>
      <c r="G131" s="172" t="s">
        <v>203</v>
      </c>
      <c r="H131" s="172"/>
      <c r="I131" s="172"/>
      <c r="J131" s="172"/>
      <c r="K131" s="172"/>
      <c r="L131" s="172"/>
      <c r="M131" s="172"/>
      <c r="N131" s="173"/>
      <c r="O131" s="172" t="s">
        <v>20</v>
      </c>
      <c r="P131" s="173"/>
      <c r="Q131" s="172"/>
      <c r="R131" s="172"/>
      <c r="S131" s="172"/>
      <c r="T131" s="174"/>
      <c r="U131" s="175">
        <v>0</v>
      </c>
      <c r="V131" s="176"/>
      <c r="W131" s="177"/>
      <c r="X131" s="178">
        <v>0</v>
      </c>
      <c r="Y131" s="179">
        <v>0</v>
      </c>
      <c r="Z131" s="179">
        <v>0</v>
      </c>
      <c r="AA131" s="179">
        <v>0</v>
      </c>
      <c r="AB131" s="179">
        <v>0</v>
      </c>
      <c r="AC131" s="179">
        <v>0</v>
      </c>
      <c r="AD131" s="179">
        <v>0</v>
      </c>
      <c r="AE131" s="179">
        <v>0</v>
      </c>
      <c r="AF131" s="179">
        <v>0</v>
      </c>
      <c r="AG131" s="179">
        <v>0</v>
      </c>
      <c r="AH131" s="179">
        <v>0</v>
      </c>
      <c r="AI131" s="179">
        <v>0</v>
      </c>
      <c r="AJ131" s="179">
        <v>0</v>
      </c>
      <c r="AK131" s="179">
        <v>0</v>
      </c>
      <c r="AL131" s="179">
        <v>0</v>
      </c>
      <c r="AM131" s="179">
        <v>0</v>
      </c>
      <c r="AN131" s="179">
        <v>0</v>
      </c>
      <c r="AO131" s="179">
        <v>0</v>
      </c>
      <c r="AP131" s="179">
        <v>0</v>
      </c>
      <c r="AQ131" s="179">
        <v>0</v>
      </c>
      <c r="AR131" s="179">
        <v>0</v>
      </c>
      <c r="AS131" s="179">
        <v>0</v>
      </c>
      <c r="AT131" s="179">
        <v>0</v>
      </c>
      <c r="AU131" s="179">
        <v>0</v>
      </c>
      <c r="AV131" s="179">
        <v>0</v>
      </c>
      <c r="AW131" s="179">
        <v>0</v>
      </c>
      <c r="AX131" s="179">
        <v>0</v>
      </c>
      <c r="AY131" s="179">
        <v>0</v>
      </c>
      <c r="AZ131" s="179">
        <v>0</v>
      </c>
      <c r="BA131" s="179">
        <v>0</v>
      </c>
      <c r="BB131" s="179">
        <v>0</v>
      </c>
      <c r="BC131" s="179">
        <v>0</v>
      </c>
      <c r="BD131" s="179">
        <v>0</v>
      </c>
      <c r="BE131" s="179">
        <v>0</v>
      </c>
      <c r="BF131" s="179">
        <v>0</v>
      </c>
      <c r="BG131" s="179">
        <v>0</v>
      </c>
      <c r="BH131" s="179">
        <v>0</v>
      </c>
      <c r="BI131" s="179">
        <v>0</v>
      </c>
      <c r="BJ131" s="179">
        <v>0</v>
      </c>
      <c r="BK131" s="179">
        <v>0</v>
      </c>
      <c r="BL131" s="179">
        <v>0</v>
      </c>
      <c r="BM131" s="179">
        <v>0</v>
      </c>
      <c r="BN131" s="179">
        <v>0</v>
      </c>
      <c r="BO131" s="179">
        <v>0</v>
      </c>
      <c r="BP131" s="179">
        <v>0</v>
      </c>
      <c r="BQ131" s="179">
        <v>0</v>
      </c>
      <c r="BR131" s="179">
        <v>0</v>
      </c>
      <c r="BS131" s="179">
        <v>0</v>
      </c>
      <c r="BT131" s="179">
        <v>0</v>
      </c>
      <c r="BU131" s="179">
        <v>0</v>
      </c>
      <c r="BV131" s="179">
        <v>0</v>
      </c>
      <c r="BW131" s="179">
        <v>0</v>
      </c>
      <c r="BX131" s="179">
        <v>0</v>
      </c>
      <c r="BY131" s="179">
        <v>0</v>
      </c>
      <c r="BZ131" s="179">
        <v>0</v>
      </c>
      <c r="CA131" s="179">
        <v>0</v>
      </c>
      <c r="CB131" s="179">
        <v>0</v>
      </c>
      <c r="CC131" s="179">
        <v>0</v>
      </c>
      <c r="CD131" s="179">
        <v>0</v>
      </c>
      <c r="CE131" s="179">
        <v>0</v>
      </c>
      <c r="CF131" s="179">
        <v>0</v>
      </c>
      <c r="CG131" s="179">
        <v>0</v>
      </c>
      <c r="CH131" s="179">
        <v>0</v>
      </c>
      <c r="CI131" s="179">
        <v>0</v>
      </c>
      <c r="CJ131" s="179">
        <v>0</v>
      </c>
      <c r="CK131" s="179">
        <v>0</v>
      </c>
      <c r="CL131" s="179">
        <v>0</v>
      </c>
      <c r="CM131" s="179">
        <v>0</v>
      </c>
      <c r="CN131" s="179">
        <v>0</v>
      </c>
      <c r="CO131" s="179">
        <v>0</v>
      </c>
      <c r="CP131" s="179">
        <v>0</v>
      </c>
      <c r="CQ131" s="179">
        <v>0</v>
      </c>
      <c r="CR131" s="179">
        <v>0</v>
      </c>
      <c r="CS131" s="179">
        <v>0</v>
      </c>
      <c r="CT131" s="179">
        <v>0</v>
      </c>
      <c r="CU131" s="180">
        <v>0</v>
      </c>
    </row>
    <row r="132" spans="1:99" s="181" customFormat="1" ht="10.199999999999999" x14ac:dyDescent="0.2">
      <c r="A132" s="172"/>
      <c r="B132" s="172"/>
      <c r="C132" s="172"/>
      <c r="D132" s="172"/>
      <c r="E132" s="191">
        <v>2</v>
      </c>
      <c r="F132" s="144" t="s">
        <v>56</v>
      </c>
      <c r="G132" s="172" t="s">
        <v>102</v>
      </c>
      <c r="H132" s="172"/>
      <c r="I132" s="172"/>
      <c r="J132" s="172"/>
      <c r="K132" s="172"/>
      <c r="L132" s="172"/>
      <c r="M132" s="172"/>
      <c r="N132" s="173"/>
      <c r="O132" s="172" t="s">
        <v>20</v>
      </c>
      <c r="P132" s="173"/>
      <c r="Q132" s="172"/>
      <c r="R132" s="172"/>
      <c r="S132" s="172"/>
      <c r="T132" s="174"/>
      <c r="U132" s="175">
        <v>0</v>
      </c>
      <c r="V132" s="176"/>
      <c r="W132" s="177"/>
      <c r="X132" s="178">
        <v>0</v>
      </c>
      <c r="Y132" s="179">
        <v>0</v>
      </c>
      <c r="Z132" s="179">
        <v>0</v>
      </c>
      <c r="AA132" s="179">
        <v>0</v>
      </c>
      <c r="AB132" s="179">
        <v>0</v>
      </c>
      <c r="AC132" s="179">
        <v>0</v>
      </c>
      <c r="AD132" s="179">
        <v>0</v>
      </c>
      <c r="AE132" s="179">
        <v>0</v>
      </c>
      <c r="AF132" s="179">
        <v>0</v>
      </c>
      <c r="AG132" s="179">
        <v>0</v>
      </c>
      <c r="AH132" s="179">
        <v>0</v>
      </c>
      <c r="AI132" s="179">
        <v>0</v>
      </c>
      <c r="AJ132" s="179">
        <v>0</v>
      </c>
      <c r="AK132" s="179">
        <v>0</v>
      </c>
      <c r="AL132" s="179">
        <v>0</v>
      </c>
      <c r="AM132" s="179">
        <v>0</v>
      </c>
      <c r="AN132" s="179">
        <v>0</v>
      </c>
      <c r="AO132" s="179">
        <v>0</v>
      </c>
      <c r="AP132" s="179">
        <v>0</v>
      </c>
      <c r="AQ132" s="179">
        <v>0</v>
      </c>
      <c r="AR132" s="179">
        <v>0</v>
      </c>
      <c r="AS132" s="179">
        <v>0</v>
      </c>
      <c r="AT132" s="179">
        <v>0</v>
      </c>
      <c r="AU132" s="179">
        <v>0</v>
      </c>
      <c r="AV132" s="179">
        <v>0</v>
      </c>
      <c r="AW132" s="179">
        <v>0</v>
      </c>
      <c r="AX132" s="179">
        <v>0</v>
      </c>
      <c r="AY132" s="179">
        <v>0</v>
      </c>
      <c r="AZ132" s="179">
        <v>0</v>
      </c>
      <c r="BA132" s="179">
        <v>0</v>
      </c>
      <c r="BB132" s="179">
        <v>0</v>
      </c>
      <c r="BC132" s="179">
        <v>0</v>
      </c>
      <c r="BD132" s="179">
        <v>0</v>
      </c>
      <c r="BE132" s="179">
        <v>0</v>
      </c>
      <c r="BF132" s="179">
        <v>0</v>
      </c>
      <c r="BG132" s="179">
        <v>0</v>
      </c>
      <c r="BH132" s="179">
        <v>0</v>
      </c>
      <c r="BI132" s="179">
        <v>0</v>
      </c>
      <c r="BJ132" s="179">
        <v>0</v>
      </c>
      <c r="BK132" s="179">
        <v>0</v>
      </c>
      <c r="BL132" s="179">
        <v>0</v>
      </c>
      <c r="BM132" s="179">
        <v>0</v>
      </c>
      <c r="BN132" s="179">
        <v>0</v>
      </c>
      <c r="BO132" s="179">
        <v>0</v>
      </c>
      <c r="BP132" s="179">
        <v>0</v>
      </c>
      <c r="BQ132" s="179">
        <v>0</v>
      </c>
      <c r="BR132" s="179">
        <v>0</v>
      </c>
      <c r="BS132" s="179">
        <v>0</v>
      </c>
      <c r="BT132" s="179">
        <v>0</v>
      </c>
      <c r="BU132" s="179">
        <v>0</v>
      </c>
      <c r="BV132" s="179">
        <v>0</v>
      </c>
      <c r="BW132" s="179">
        <v>0</v>
      </c>
      <c r="BX132" s="179">
        <v>0</v>
      </c>
      <c r="BY132" s="179">
        <v>0</v>
      </c>
      <c r="BZ132" s="179">
        <v>0</v>
      </c>
      <c r="CA132" s="179">
        <v>0</v>
      </c>
      <c r="CB132" s="179">
        <v>0</v>
      </c>
      <c r="CC132" s="179">
        <v>0</v>
      </c>
      <c r="CD132" s="179">
        <v>0</v>
      </c>
      <c r="CE132" s="179">
        <v>0</v>
      </c>
      <c r="CF132" s="179">
        <v>0</v>
      </c>
      <c r="CG132" s="179">
        <v>0</v>
      </c>
      <c r="CH132" s="179">
        <v>0</v>
      </c>
      <c r="CI132" s="179">
        <v>0</v>
      </c>
      <c r="CJ132" s="179">
        <v>0</v>
      </c>
      <c r="CK132" s="179">
        <v>0</v>
      </c>
      <c r="CL132" s="179">
        <v>0</v>
      </c>
      <c r="CM132" s="179">
        <v>0</v>
      </c>
      <c r="CN132" s="179">
        <v>0</v>
      </c>
      <c r="CO132" s="179">
        <v>0</v>
      </c>
      <c r="CP132" s="179">
        <v>0</v>
      </c>
      <c r="CQ132" s="179">
        <v>0</v>
      </c>
      <c r="CR132" s="179">
        <v>0</v>
      </c>
      <c r="CS132" s="179">
        <v>0</v>
      </c>
      <c r="CT132" s="179">
        <v>0</v>
      </c>
      <c r="CU132" s="180">
        <v>0</v>
      </c>
    </row>
    <row r="133" spans="1:99" s="181" customFormat="1" ht="10.199999999999999" x14ac:dyDescent="0.2">
      <c r="A133" s="172"/>
      <c r="B133" s="172"/>
      <c r="C133" s="172"/>
      <c r="D133" s="172"/>
      <c r="E133" s="191">
        <v>2</v>
      </c>
      <c r="F133" s="144" t="s">
        <v>56</v>
      </c>
      <c r="G133" s="172" t="s">
        <v>210</v>
      </c>
      <c r="H133" s="172"/>
      <c r="I133" s="172"/>
      <c r="J133" s="172"/>
      <c r="K133" s="172"/>
      <c r="L133" s="172"/>
      <c r="M133" s="172"/>
      <c r="N133" s="173"/>
      <c r="O133" s="172" t="s">
        <v>20</v>
      </c>
      <c r="P133" s="173"/>
      <c r="Q133" s="172"/>
      <c r="R133" s="172"/>
      <c r="S133" s="172"/>
      <c r="T133" s="174"/>
      <c r="U133" s="175">
        <v>0</v>
      </c>
      <c r="V133" s="176"/>
      <c r="W133" s="177"/>
      <c r="X133" s="178">
        <v>0</v>
      </c>
      <c r="Y133" s="179">
        <v>0</v>
      </c>
      <c r="Z133" s="179">
        <v>0</v>
      </c>
      <c r="AA133" s="179">
        <v>0</v>
      </c>
      <c r="AB133" s="179">
        <v>0</v>
      </c>
      <c r="AC133" s="179">
        <v>0</v>
      </c>
      <c r="AD133" s="179">
        <v>0</v>
      </c>
      <c r="AE133" s="179">
        <v>0</v>
      </c>
      <c r="AF133" s="179">
        <v>0</v>
      </c>
      <c r="AG133" s="179">
        <v>0</v>
      </c>
      <c r="AH133" s="179">
        <v>0</v>
      </c>
      <c r="AI133" s="179">
        <v>0</v>
      </c>
      <c r="AJ133" s="179">
        <v>0</v>
      </c>
      <c r="AK133" s="179">
        <v>0</v>
      </c>
      <c r="AL133" s="179">
        <v>0</v>
      </c>
      <c r="AM133" s="179">
        <v>0</v>
      </c>
      <c r="AN133" s="179">
        <v>0</v>
      </c>
      <c r="AO133" s="179">
        <v>0</v>
      </c>
      <c r="AP133" s="179">
        <v>0</v>
      </c>
      <c r="AQ133" s="179">
        <v>0</v>
      </c>
      <c r="AR133" s="179">
        <v>0</v>
      </c>
      <c r="AS133" s="179">
        <v>0</v>
      </c>
      <c r="AT133" s="179">
        <v>0</v>
      </c>
      <c r="AU133" s="179">
        <v>0</v>
      </c>
      <c r="AV133" s="179">
        <v>0</v>
      </c>
      <c r="AW133" s="179">
        <v>0</v>
      </c>
      <c r="AX133" s="179">
        <v>0</v>
      </c>
      <c r="AY133" s="179">
        <v>0</v>
      </c>
      <c r="AZ133" s="179">
        <v>0</v>
      </c>
      <c r="BA133" s="179">
        <v>0</v>
      </c>
      <c r="BB133" s="179">
        <v>0</v>
      </c>
      <c r="BC133" s="179">
        <v>0</v>
      </c>
      <c r="BD133" s="179">
        <v>0</v>
      </c>
      <c r="BE133" s="179">
        <v>0</v>
      </c>
      <c r="BF133" s="179">
        <v>0</v>
      </c>
      <c r="BG133" s="179">
        <v>0</v>
      </c>
      <c r="BH133" s="179">
        <v>0</v>
      </c>
      <c r="BI133" s="179">
        <v>0</v>
      </c>
      <c r="BJ133" s="179">
        <v>0</v>
      </c>
      <c r="BK133" s="179">
        <v>0</v>
      </c>
      <c r="BL133" s="179">
        <v>0</v>
      </c>
      <c r="BM133" s="179">
        <v>0</v>
      </c>
      <c r="BN133" s="179">
        <v>0</v>
      </c>
      <c r="BO133" s="179">
        <v>0</v>
      </c>
      <c r="BP133" s="179">
        <v>0</v>
      </c>
      <c r="BQ133" s="179">
        <v>0</v>
      </c>
      <c r="BR133" s="179">
        <v>0</v>
      </c>
      <c r="BS133" s="179">
        <v>0</v>
      </c>
      <c r="BT133" s="179">
        <v>0</v>
      </c>
      <c r="BU133" s="179">
        <v>0</v>
      </c>
      <c r="BV133" s="179">
        <v>0</v>
      </c>
      <c r="BW133" s="179">
        <v>0</v>
      </c>
      <c r="BX133" s="179">
        <v>0</v>
      </c>
      <c r="BY133" s="179">
        <v>0</v>
      </c>
      <c r="BZ133" s="179">
        <v>0</v>
      </c>
      <c r="CA133" s="179">
        <v>0</v>
      </c>
      <c r="CB133" s="179">
        <v>0</v>
      </c>
      <c r="CC133" s="179">
        <v>0</v>
      </c>
      <c r="CD133" s="179">
        <v>0</v>
      </c>
      <c r="CE133" s="179">
        <v>0</v>
      </c>
      <c r="CF133" s="179">
        <v>0</v>
      </c>
      <c r="CG133" s="179">
        <v>0</v>
      </c>
      <c r="CH133" s="179">
        <v>0</v>
      </c>
      <c r="CI133" s="179">
        <v>0</v>
      </c>
      <c r="CJ133" s="179">
        <v>0</v>
      </c>
      <c r="CK133" s="179">
        <v>0</v>
      </c>
      <c r="CL133" s="179">
        <v>0</v>
      </c>
      <c r="CM133" s="179">
        <v>0</v>
      </c>
      <c r="CN133" s="179">
        <v>0</v>
      </c>
      <c r="CO133" s="179">
        <v>0</v>
      </c>
      <c r="CP133" s="179">
        <v>0</v>
      </c>
      <c r="CQ133" s="179">
        <v>0</v>
      </c>
      <c r="CR133" s="179">
        <v>0</v>
      </c>
      <c r="CS133" s="179">
        <v>0</v>
      </c>
      <c r="CT133" s="179">
        <v>0</v>
      </c>
      <c r="CU133" s="180">
        <v>0</v>
      </c>
    </row>
    <row r="134" spans="1:99" ht="3" customHeight="1" x14ac:dyDescent="0.25">
      <c r="A134" s="89"/>
      <c r="B134" s="89"/>
      <c r="C134" s="89"/>
      <c r="D134" s="89"/>
      <c r="E134" s="191"/>
      <c r="F134" s="89"/>
      <c r="G134" s="89"/>
      <c r="H134" s="89"/>
      <c r="I134" s="89"/>
      <c r="J134" s="89"/>
      <c r="K134" s="89"/>
      <c r="L134" s="89"/>
      <c r="M134" s="89"/>
      <c r="N134" s="86"/>
      <c r="O134" s="90"/>
      <c r="P134" s="88"/>
      <c r="Q134" s="89"/>
      <c r="R134" s="89"/>
      <c r="S134" s="89"/>
      <c r="T134" s="139"/>
      <c r="U134" s="140"/>
      <c r="V134" s="141"/>
      <c r="W134" s="170"/>
      <c r="X134" s="17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</row>
    <row r="135" spans="1:99" ht="3" customHeight="1" x14ac:dyDescent="0.25">
      <c r="A135" s="89"/>
      <c r="B135" s="89"/>
      <c r="C135" s="89"/>
      <c r="D135" s="89"/>
      <c r="E135" s="191"/>
      <c r="F135" s="89"/>
      <c r="G135" s="89"/>
      <c r="H135" s="89"/>
      <c r="I135" s="89"/>
      <c r="J135" s="89"/>
      <c r="K135" s="89"/>
      <c r="L135" s="89"/>
      <c r="M135" s="89"/>
      <c r="N135" s="86"/>
      <c r="O135" s="90"/>
      <c r="P135" s="88"/>
      <c r="Q135" s="89"/>
      <c r="R135" s="89"/>
      <c r="S135" s="89"/>
      <c r="T135" s="139"/>
      <c r="U135" s="140"/>
      <c r="V135" s="141"/>
      <c r="W135" s="170"/>
      <c r="X135" s="17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</row>
    <row r="136" spans="1:99" s="28" customFormat="1" ht="10.199999999999999" x14ac:dyDescent="0.2">
      <c r="A136" s="87"/>
      <c r="B136" s="87"/>
      <c r="C136" s="87"/>
      <c r="D136" s="87"/>
      <c r="E136" s="192">
        <v>1</v>
      </c>
      <c r="F136" s="101" t="s">
        <v>55</v>
      </c>
      <c r="G136" s="87"/>
      <c r="H136" s="87"/>
      <c r="I136" s="87"/>
      <c r="J136" s="87"/>
      <c r="K136" s="87"/>
      <c r="L136" s="87"/>
      <c r="M136" s="87"/>
      <c r="N136" s="86"/>
      <c r="O136" s="87" t="s">
        <v>20</v>
      </c>
      <c r="P136" s="88"/>
      <c r="Q136" s="87"/>
      <c r="R136" s="87"/>
      <c r="S136" s="87"/>
      <c r="T136" s="136"/>
      <c r="U136" s="137">
        <v>0</v>
      </c>
      <c r="V136" s="138"/>
      <c r="W136" s="168"/>
      <c r="X136" s="16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99">
        <v>0</v>
      </c>
      <c r="BG136" s="99">
        <v>0</v>
      </c>
      <c r="BH136" s="99">
        <v>0</v>
      </c>
      <c r="BI136" s="99">
        <v>0</v>
      </c>
      <c r="BJ136" s="99">
        <v>0</v>
      </c>
      <c r="BK136" s="99">
        <v>0</v>
      </c>
      <c r="BL136" s="99">
        <v>0</v>
      </c>
      <c r="BM136" s="99">
        <v>0</v>
      </c>
      <c r="BN136" s="99">
        <v>0</v>
      </c>
      <c r="BO136" s="99">
        <v>0</v>
      </c>
      <c r="BP136" s="99">
        <v>0</v>
      </c>
      <c r="BQ136" s="99">
        <v>0</v>
      </c>
      <c r="BR136" s="99">
        <v>0</v>
      </c>
      <c r="BS136" s="99">
        <v>0</v>
      </c>
      <c r="BT136" s="99">
        <v>0</v>
      </c>
      <c r="BU136" s="99">
        <v>0</v>
      </c>
      <c r="BV136" s="99">
        <v>0</v>
      </c>
      <c r="BW136" s="99">
        <v>0</v>
      </c>
      <c r="BX136" s="99">
        <v>0</v>
      </c>
      <c r="BY136" s="99">
        <v>0</v>
      </c>
      <c r="BZ136" s="99">
        <v>0</v>
      </c>
      <c r="CA136" s="99">
        <v>0</v>
      </c>
      <c r="CB136" s="99">
        <v>0</v>
      </c>
      <c r="CC136" s="99">
        <v>0</v>
      </c>
      <c r="CD136" s="99">
        <v>0</v>
      </c>
      <c r="CE136" s="99">
        <v>0</v>
      </c>
      <c r="CF136" s="99">
        <v>0</v>
      </c>
      <c r="CG136" s="99">
        <v>0</v>
      </c>
      <c r="CH136" s="99">
        <v>0</v>
      </c>
      <c r="CI136" s="99">
        <v>0</v>
      </c>
      <c r="CJ136" s="99">
        <v>0</v>
      </c>
      <c r="CK136" s="99">
        <v>0</v>
      </c>
      <c r="CL136" s="99">
        <v>0</v>
      </c>
      <c r="CM136" s="99">
        <v>0</v>
      </c>
      <c r="CN136" s="99">
        <v>0</v>
      </c>
      <c r="CO136" s="99">
        <v>0</v>
      </c>
      <c r="CP136" s="99">
        <v>0</v>
      </c>
      <c r="CQ136" s="99">
        <v>0</v>
      </c>
      <c r="CR136" s="99">
        <v>0</v>
      </c>
      <c r="CS136" s="99">
        <v>0</v>
      </c>
      <c r="CT136" s="99">
        <v>0</v>
      </c>
      <c r="CU136" s="99">
        <v>0</v>
      </c>
    </row>
    <row r="137" spans="1:99" s="28" customFormat="1" ht="10.199999999999999" x14ac:dyDescent="0.2">
      <c r="A137" s="87"/>
      <c r="B137" s="87"/>
      <c r="C137" s="87"/>
      <c r="D137" s="87"/>
      <c r="E137" s="198">
        <v>1</v>
      </c>
      <c r="F137" s="101" t="s">
        <v>74</v>
      </c>
      <c r="G137" s="87"/>
      <c r="H137" s="87"/>
      <c r="I137" s="87"/>
      <c r="J137" s="87"/>
      <c r="K137" s="87"/>
      <c r="L137" s="87"/>
      <c r="M137" s="87"/>
      <c r="N137" s="86"/>
      <c r="O137" s="87" t="s">
        <v>20</v>
      </c>
      <c r="P137" s="88"/>
      <c r="Q137" s="87"/>
      <c r="R137" s="87"/>
      <c r="S137" s="87"/>
      <c r="T137" s="136"/>
      <c r="U137" s="137">
        <v>0</v>
      </c>
      <c r="V137" s="138"/>
      <c r="W137" s="168"/>
      <c r="X137" s="16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99">
        <v>0</v>
      </c>
      <c r="BG137" s="99">
        <v>0</v>
      </c>
      <c r="BH137" s="99">
        <v>0</v>
      </c>
      <c r="BI137" s="99">
        <v>0</v>
      </c>
      <c r="BJ137" s="99">
        <v>0</v>
      </c>
      <c r="BK137" s="99">
        <v>0</v>
      </c>
      <c r="BL137" s="99">
        <v>0</v>
      </c>
      <c r="BM137" s="99">
        <v>0</v>
      </c>
      <c r="BN137" s="99">
        <v>0</v>
      </c>
      <c r="BO137" s="99">
        <v>0</v>
      </c>
      <c r="BP137" s="99">
        <v>0</v>
      </c>
      <c r="BQ137" s="99">
        <v>0</v>
      </c>
      <c r="BR137" s="99">
        <v>0</v>
      </c>
      <c r="BS137" s="99">
        <v>0</v>
      </c>
      <c r="BT137" s="99">
        <v>0</v>
      </c>
      <c r="BU137" s="99">
        <v>0</v>
      </c>
      <c r="BV137" s="99">
        <v>0</v>
      </c>
      <c r="BW137" s="99">
        <v>0</v>
      </c>
      <c r="BX137" s="99">
        <v>0</v>
      </c>
      <c r="BY137" s="99">
        <v>0</v>
      </c>
      <c r="BZ137" s="99">
        <v>0</v>
      </c>
      <c r="CA137" s="99">
        <v>0</v>
      </c>
      <c r="CB137" s="99">
        <v>0</v>
      </c>
      <c r="CC137" s="99">
        <v>0</v>
      </c>
      <c r="CD137" s="99">
        <v>0</v>
      </c>
      <c r="CE137" s="99">
        <v>0</v>
      </c>
      <c r="CF137" s="99">
        <v>0</v>
      </c>
      <c r="CG137" s="99">
        <v>0</v>
      </c>
      <c r="CH137" s="99">
        <v>0</v>
      </c>
      <c r="CI137" s="99">
        <v>0</v>
      </c>
      <c r="CJ137" s="99">
        <v>0</v>
      </c>
      <c r="CK137" s="99">
        <v>0</v>
      </c>
      <c r="CL137" s="99">
        <v>0</v>
      </c>
      <c r="CM137" s="99">
        <v>0</v>
      </c>
      <c r="CN137" s="99">
        <v>0</v>
      </c>
      <c r="CO137" s="99">
        <v>0</v>
      </c>
      <c r="CP137" s="99">
        <v>0</v>
      </c>
      <c r="CQ137" s="99">
        <v>0</v>
      </c>
      <c r="CR137" s="99">
        <v>0</v>
      </c>
      <c r="CS137" s="99">
        <v>0</v>
      </c>
      <c r="CT137" s="99">
        <v>0</v>
      </c>
      <c r="CU137" s="99">
        <v>0</v>
      </c>
    </row>
    <row r="138" spans="1:99" ht="3" customHeight="1" x14ac:dyDescent="0.25">
      <c r="A138" s="89"/>
      <c r="B138" s="89"/>
      <c r="C138" s="89"/>
      <c r="D138" s="89"/>
      <c r="E138" s="191"/>
      <c r="F138" s="89"/>
      <c r="G138" s="89"/>
      <c r="H138" s="89"/>
      <c r="I138" s="89"/>
      <c r="J138" s="89"/>
      <c r="K138" s="89"/>
      <c r="L138" s="89"/>
      <c r="M138" s="89"/>
      <c r="N138" s="86"/>
      <c r="O138" s="90"/>
      <c r="P138" s="88"/>
      <c r="Q138" s="89"/>
      <c r="R138" s="89"/>
      <c r="S138" s="89"/>
      <c r="T138" s="139"/>
      <c r="U138" s="140"/>
      <c r="V138" s="141"/>
      <c r="W138" s="170"/>
      <c r="X138" s="17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</row>
    <row r="139" spans="1:99" ht="3" customHeight="1" x14ac:dyDescent="0.25">
      <c r="A139" s="89"/>
      <c r="B139" s="89"/>
      <c r="C139" s="89"/>
      <c r="D139" s="89"/>
      <c r="E139" s="191"/>
      <c r="F139" s="89"/>
      <c r="G139" s="89"/>
      <c r="H139" s="89"/>
      <c r="I139" s="89"/>
      <c r="J139" s="89"/>
      <c r="K139" s="89"/>
      <c r="L139" s="89"/>
      <c r="M139" s="89"/>
      <c r="N139" s="86"/>
      <c r="O139" s="90"/>
      <c r="P139" s="88"/>
      <c r="Q139" s="89"/>
      <c r="R139" s="89"/>
      <c r="S139" s="89"/>
      <c r="T139" s="139"/>
      <c r="U139" s="140"/>
      <c r="V139" s="141"/>
      <c r="W139" s="170"/>
      <c r="X139" s="17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</row>
    <row r="140" spans="1:99" s="28" customFormat="1" ht="10.199999999999999" x14ac:dyDescent="0.2">
      <c r="A140" s="87"/>
      <c r="B140" s="87"/>
      <c r="C140" s="87"/>
      <c r="D140" s="87"/>
      <c r="E140" s="192">
        <v>1</v>
      </c>
      <c r="F140" s="101" t="s">
        <v>60</v>
      </c>
      <c r="G140" s="87"/>
      <c r="H140" s="87"/>
      <c r="I140" s="87"/>
      <c r="J140" s="87"/>
      <c r="K140" s="87"/>
      <c r="L140" s="87"/>
      <c r="M140" s="87"/>
      <c r="N140" s="86"/>
      <c r="O140" s="87" t="s">
        <v>20</v>
      </c>
      <c r="P140" s="88"/>
      <c r="Q140" s="87"/>
      <c r="R140" s="87"/>
      <c r="S140" s="87"/>
      <c r="T140" s="136"/>
      <c r="U140" s="137">
        <v>0</v>
      </c>
      <c r="V140" s="138"/>
      <c r="W140" s="168"/>
      <c r="X140" s="16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99">
        <v>0</v>
      </c>
      <c r="BG140" s="99">
        <v>0</v>
      </c>
      <c r="BH140" s="99">
        <v>0</v>
      </c>
      <c r="BI140" s="99">
        <v>0</v>
      </c>
      <c r="BJ140" s="99">
        <v>0</v>
      </c>
      <c r="BK140" s="99">
        <v>0</v>
      </c>
      <c r="BL140" s="99">
        <v>0</v>
      </c>
      <c r="BM140" s="99">
        <v>0</v>
      </c>
      <c r="BN140" s="99">
        <v>0</v>
      </c>
      <c r="BO140" s="99">
        <v>0</v>
      </c>
      <c r="BP140" s="99">
        <v>0</v>
      </c>
      <c r="BQ140" s="99">
        <v>0</v>
      </c>
      <c r="BR140" s="99">
        <v>0</v>
      </c>
      <c r="BS140" s="99">
        <v>0</v>
      </c>
      <c r="BT140" s="99">
        <v>0</v>
      </c>
      <c r="BU140" s="99">
        <v>0</v>
      </c>
      <c r="BV140" s="99">
        <v>0</v>
      </c>
      <c r="BW140" s="99">
        <v>0</v>
      </c>
      <c r="BX140" s="99">
        <v>0</v>
      </c>
      <c r="BY140" s="99">
        <v>0</v>
      </c>
      <c r="BZ140" s="99">
        <v>0</v>
      </c>
      <c r="CA140" s="99">
        <v>0</v>
      </c>
      <c r="CB140" s="99">
        <v>0</v>
      </c>
      <c r="CC140" s="99">
        <v>0</v>
      </c>
      <c r="CD140" s="99">
        <v>0</v>
      </c>
      <c r="CE140" s="99">
        <v>0</v>
      </c>
      <c r="CF140" s="99">
        <v>0</v>
      </c>
      <c r="CG140" s="99">
        <v>0</v>
      </c>
      <c r="CH140" s="99">
        <v>0</v>
      </c>
      <c r="CI140" s="99">
        <v>0</v>
      </c>
      <c r="CJ140" s="99">
        <v>0</v>
      </c>
      <c r="CK140" s="99">
        <v>0</v>
      </c>
      <c r="CL140" s="99">
        <v>0</v>
      </c>
      <c r="CM140" s="99">
        <v>0</v>
      </c>
      <c r="CN140" s="99">
        <v>0</v>
      </c>
      <c r="CO140" s="99">
        <v>0</v>
      </c>
      <c r="CP140" s="99">
        <v>0</v>
      </c>
      <c r="CQ140" s="99">
        <v>0</v>
      </c>
      <c r="CR140" s="99">
        <v>0</v>
      </c>
      <c r="CS140" s="99">
        <v>0</v>
      </c>
      <c r="CT140" s="99">
        <v>0</v>
      </c>
      <c r="CU140" s="99">
        <v>0</v>
      </c>
    </row>
    <row r="141" spans="1:99" ht="3" customHeight="1" x14ac:dyDescent="0.25">
      <c r="A141" s="89"/>
      <c r="B141" s="89"/>
      <c r="C141" s="89"/>
      <c r="D141" s="89"/>
      <c r="E141" s="191"/>
      <c r="F141" s="89"/>
      <c r="G141" s="89"/>
      <c r="H141" s="89"/>
      <c r="I141" s="89"/>
      <c r="J141" s="89"/>
      <c r="K141" s="89"/>
      <c r="L141" s="89"/>
      <c r="M141" s="89"/>
      <c r="N141" s="86"/>
      <c r="O141" s="90"/>
      <c r="P141" s="88"/>
      <c r="Q141" s="89"/>
      <c r="R141" s="89"/>
      <c r="S141" s="89"/>
      <c r="T141" s="139"/>
      <c r="U141" s="140"/>
      <c r="V141" s="141"/>
      <c r="W141" s="170"/>
      <c r="X141" s="17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</row>
    <row r="142" spans="1:99" ht="3" customHeight="1" x14ac:dyDescent="0.25">
      <c r="A142" s="89"/>
      <c r="B142" s="89"/>
      <c r="C142" s="89"/>
      <c r="D142" s="89"/>
      <c r="E142" s="191"/>
      <c r="F142" s="89"/>
      <c r="G142" s="89"/>
      <c r="H142" s="89"/>
      <c r="I142" s="89"/>
      <c r="J142" s="89"/>
      <c r="K142" s="89"/>
      <c r="L142" s="89"/>
      <c r="M142" s="89"/>
      <c r="N142" s="86"/>
      <c r="O142" s="90"/>
      <c r="P142" s="88"/>
      <c r="Q142" s="89"/>
      <c r="R142" s="89"/>
      <c r="S142" s="89"/>
      <c r="T142" s="139"/>
      <c r="U142" s="140"/>
      <c r="V142" s="141"/>
      <c r="W142" s="170"/>
      <c r="X142" s="17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</row>
    <row r="143" spans="1:99" s="28" customFormat="1" ht="10.199999999999999" x14ac:dyDescent="0.2">
      <c r="A143" s="87"/>
      <c r="B143" s="87"/>
      <c r="C143" s="87"/>
      <c r="D143" s="87"/>
      <c r="E143" s="198">
        <v>1</v>
      </c>
      <c r="F143" s="101" t="s">
        <v>112</v>
      </c>
      <c r="G143" s="87"/>
      <c r="H143" s="87"/>
      <c r="I143" s="87"/>
      <c r="J143" s="87"/>
      <c r="K143" s="87"/>
      <c r="L143" s="87"/>
      <c r="M143" s="87"/>
      <c r="N143" s="86"/>
      <c r="O143" s="87" t="s">
        <v>20</v>
      </c>
      <c r="P143" s="88"/>
      <c r="Q143" s="87"/>
      <c r="R143" s="87"/>
      <c r="S143" s="87"/>
      <c r="T143" s="136"/>
      <c r="U143" s="137">
        <v>0</v>
      </c>
      <c r="V143" s="138"/>
      <c r="W143" s="168"/>
      <c r="X143" s="16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99">
        <v>0</v>
      </c>
      <c r="BG143" s="99">
        <v>0</v>
      </c>
      <c r="BH143" s="99">
        <v>0</v>
      </c>
      <c r="BI143" s="99">
        <v>0</v>
      </c>
      <c r="BJ143" s="99">
        <v>0</v>
      </c>
      <c r="BK143" s="99">
        <v>0</v>
      </c>
      <c r="BL143" s="99">
        <v>0</v>
      </c>
      <c r="BM143" s="99">
        <v>0</v>
      </c>
      <c r="BN143" s="99">
        <v>0</v>
      </c>
      <c r="BO143" s="99">
        <v>0</v>
      </c>
      <c r="BP143" s="99">
        <v>0</v>
      </c>
      <c r="BQ143" s="99">
        <v>0</v>
      </c>
      <c r="BR143" s="99">
        <v>0</v>
      </c>
      <c r="BS143" s="99">
        <v>0</v>
      </c>
      <c r="BT143" s="99">
        <v>0</v>
      </c>
      <c r="BU143" s="99">
        <v>0</v>
      </c>
      <c r="BV143" s="99">
        <v>0</v>
      </c>
      <c r="BW143" s="99">
        <v>0</v>
      </c>
      <c r="BX143" s="99">
        <v>0</v>
      </c>
      <c r="BY143" s="99">
        <v>0</v>
      </c>
      <c r="BZ143" s="99">
        <v>0</v>
      </c>
      <c r="CA143" s="99">
        <v>0</v>
      </c>
      <c r="CB143" s="99">
        <v>0</v>
      </c>
      <c r="CC143" s="99">
        <v>0</v>
      </c>
      <c r="CD143" s="99">
        <v>0</v>
      </c>
      <c r="CE143" s="99">
        <v>0</v>
      </c>
      <c r="CF143" s="99">
        <v>0</v>
      </c>
      <c r="CG143" s="99">
        <v>0</v>
      </c>
      <c r="CH143" s="99">
        <v>0</v>
      </c>
      <c r="CI143" s="99">
        <v>0</v>
      </c>
      <c r="CJ143" s="99">
        <v>0</v>
      </c>
      <c r="CK143" s="99">
        <v>0</v>
      </c>
      <c r="CL143" s="99">
        <v>0</v>
      </c>
      <c r="CM143" s="99">
        <v>0</v>
      </c>
      <c r="CN143" s="99">
        <v>0</v>
      </c>
      <c r="CO143" s="99">
        <v>0</v>
      </c>
      <c r="CP143" s="99">
        <v>0</v>
      </c>
      <c r="CQ143" s="99">
        <v>0</v>
      </c>
      <c r="CR143" s="99">
        <v>0</v>
      </c>
      <c r="CS143" s="99">
        <v>0</v>
      </c>
      <c r="CT143" s="99">
        <v>0</v>
      </c>
      <c r="CU143" s="99">
        <v>0</v>
      </c>
    </row>
    <row r="144" spans="1:99" s="28" customFormat="1" ht="10.199999999999999" x14ac:dyDescent="0.2">
      <c r="A144" s="87"/>
      <c r="B144" s="87"/>
      <c r="C144" s="87"/>
      <c r="D144" s="87"/>
      <c r="E144" s="198">
        <v>1</v>
      </c>
      <c r="F144" s="101" t="s">
        <v>61</v>
      </c>
      <c r="G144" s="87"/>
      <c r="H144" s="87"/>
      <c r="I144" s="87"/>
      <c r="J144" s="87"/>
      <c r="K144" s="87"/>
      <c r="L144" s="87"/>
      <c r="M144" s="87"/>
      <c r="N144" s="86"/>
      <c r="O144" s="87" t="s">
        <v>20</v>
      </c>
      <c r="P144" s="88"/>
      <c r="Q144" s="87"/>
      <c r="R144" s="87"/>
      <c r="S144" s="87"/>
      <c r="T144" s="136"/>
      <c r="U144" s="137">
        <v>0</v>
      </c>
      <c r="V144" s="138"/>
      <c r="W144" s="168"/>
      <c r="X144" s="16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99">
        <v>0</v>
      </c>
      <c r="BG144" s="99">
        <v>0</v>
      </c>
      <c r="BH144" s="99">
        <v>0</v>
      </c>
      <c r="BI144" s="99">
        <v>0</v>
      </c>
      <c r="BJ144" s="99">
        <v>0</v>
      </c>
      <c r="BK144" s="99">
        <v>0</v>
      </c>
      <c r="BL144" s="99">
        <v>0</v>
      </c>
      <c r="BM144" s="99">
        <v>0</v>
      </c>
      <c r="BN144" s="99">
        <v>0</v>
      </c>
      <c r="BO144" s="99">
        <v>0</v>
      </c>
      <c r="BP144" s="99">
        <v>0</v>
      </c>
      <c r="BQ144" s="99">
        <v>0</v>
      </c>
      <c r="BR144" s="99">
        <v>0</v>
      </c>
      <c r="BS144" s="99">
        <v>0</v>
      </c>
      <c r="BT144" s="99">
        <v>0</v>
      </c>
      <c r="BU144" s="99">
        <v>0</v>
      </c>
      <c r="BV144" s="99">
        <v>0</v>
      </c>
      <c r="BW144" s="99">
        <v>0</v>
      </c>
      <c r="BX144" s="99">
        <v>0</v>
      </c>
      <c r="BY144" s="99">
        <v>0</v>
      </c>
      <c r="BZ144" s="99">
        <v>0</v>
      </c>
      <c r="CA144" s="99">
        <v>0</v>
      </c>
      <c r="CB144" s="99">
        <v>0</v>
      </c>
      <c r="CC144" s="99">
        <v>0</v>
      </c>
      <c r="CD144" s="99">
        <v>0</v>
      </c>
      <c r="CE144" s="99">
        <v>0</v>
      </c>
      <c r="CF144" s="99">
        <v>0</v>
      </c>
      <c r="CG144" s="99">
        <v>0</v>
      </c>
      <c r="CH144" s="99">
        <v>0</v>
      </c>
      <c r="CI144" s="99">
        <v>0</v>
      </c>
      <c r="CJ144" s="99">
        <v>0</v>
      </c>
      <c r="CK144" s="99">
        <v>0</v>
      </c>
      <c r="CL144" s="99">
        <v>0</v>
      </c>
      <c r="CM144" s="99">
        <v>0</v>
      </c>
      <c r="CN144" s="99">
        <v>0</v>
      </c>
      <c r="CO144" s="99">
        <v>0</v>
      </c>
      <c r="CP144" s="99">
        <v>0</v>
      </c>
      <c r="CQ144" s="99">
        <v>0</v>
      </c>
      <c r="CR144" s="99">
        <v>0</v>
      </c>
      <c r="CS144" s="99">
        <v>0</v>
      </c>
      <c r="CT144" s="99">
        <v>0</v>
      </c>
      <c r="CU144" s="99">
        <v>0</v>
      </c>
    </row>
    <row r="145" spans="1:99" ht="3" customHeight="1" x14ac:dyDescent="0.25">
      <c r="A145" s="89"/>
      <c r="B145" s="89"/>
      <c r="C145" s="89"/>
      <c r="D145" s="89"/>
      <c r="E145" s="191"/>
      <c r="F145" s="89"/>
      <c r="G145" s="89"/>
      <c r="H145" s="89"/>
      <c r="I145" s="89"/>
      <c r="J145" s="89"/>
      <c r="K145" s="89"/>
      <c r="L145" s="89"/>
      <c r="M145" s="89"/>
      <c r="N145" s="86"/>
      <c r="O145" s="90"/>
      <c r="P145" s="88"/>
      <c r="Q145" s="89"/>
      <c r="R145" s="89"/>
      <c r="S145" s="89"/>
      <c r="T145" s="139"/>
      <c r="U145" s="140"/>
      <c r="V145" s="141"/>
      <c r="W145" s="170"/>
      <c r="X145" s="17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</row>
    <row r="146" spans="1:99" ht="3" customHeight="1" x14ac:dyDescent="0.25">
      <c r="A146" s="89"/>
      <c r="B146" s="89"/>
      <c r="C146" s="89"/>
      <c r="D146" s="89"/>
      <c r="E146" s="191"/>
      <c r="F146" s="89"/>
      <c r="G146" s="89"/>
      <c r="H146" s="89"/>
      <c r="I146" s="89"/>
      <c r="J146" s="89"/>
      <c r="K146" s="89"/>
      <c r="L146" s="89"/>
      <c r="M146" s="89"/>
      <c r="N146" s="86"/>
      <c r="O146" s="90"/>
      <c r="P146" s="88"/>
      <c r="Q146" s="89"/>
      <c r="R146" s="89"/>
      <c r="S146" s="89"/>
      <c r="T146" s="139"/>
      <c r="U146" s="140"/>
      <c r="V146" s="141"/>
      <c r="W146" s="170"/>
      <c r="X146" s="17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</row>
    <row r="147" spans="1:99" s="28" customFormat="1" ht="10.199999999999999" x14ac:dyDescent="0.2">
      <c r="A147" s="87"/>
      <c r="B147" s="87"/>
      <c r="C147" s="87"/>
      <c r="D147" s="87"/>
      <c r="E147" s="198">
        <v>1</v>
      </c>
      <c r="F147" s="101" t="s">
        <v>193</v>
      </c>
      <c r="G147" s="87"/>
      <c r="H147" s="87"/>
      <c r="I147" s="87"/>
      <c r="J147" s="87"/>
      <c r="K147" s="87"/>
      <c r="L147" s="87"/>
      <c r="M147" s="87"/>
      <c r="N147" s="86"/>
      <c r="O147" s="87" t="s">
        <v>20</v>
      </c>
      <c r="P147" s="88"/>
      <c r="Q147" s="87"/>
      <c r="R147" s="87"/>
      <c r="S147" s="87"/>
      <c r="T147" s="136"/>
      <c r="U147" s="137">
        <v>0</v>
      </c>
      <c r="V147" s="138"/>
      <c r="W147" s="168"/>
      <c r="X147" s="16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99">
        <v>0</v>
      </c>
      <c r="BG147" s="99">
        <v>0</v>
      </c>
      <c r="BH147" s="99">
        <v>0</v>
      </c>
      <c r="BI147" s="99">
        <v>0</v>
      </c>
      <c r="BJ147" s="99">
        <v>0</v>
      </c>
      <c r="BK147" s="99">
        <v>0</v>
      </c>
      <c r="BL147" s="99">
        <v>0</v>
      </c>
      <c r="BM147" s="99">
        <v>0</v>
      </c>
      <c r="BN147" s="99">
        <v>0</v>
      </c>
      <c r="BO147" s="99">
        <v>0</v>
      </c>
      <c r="BP147" s="99">
        <v>0</v>
      </c>
      <c r="BQ147" s="99">
        <v>0</v>
      </c>
      <c r="BR147" s="99">
        <v>0</v>
      </c>
      <c r="BS147" s="99">
        <v>0</v>
      </c>
      <c r="BT147" s="99">
        <v>0</v>
      </c>
      <c r="BU147" s="99">
        <v>0</v>
      </c>
      <c r="BV147" s="99">
        <v>0</v>
      </c>
      <c r="BW147" s="99">
        <v>0</v>
      </c>
      <c r="BX147" s="99">
        <v>0</v>
      </c>
      <c r="BY147" s="99">
        <v>0</v>
      </c>
      <c r="BZ147" s="99">
        <v>0</v>
      </c>
      <c r="CA147" s="99">
        <v>0</v>
      </c>
      <c r="CB147" s="99">
        <v>0</v>
      </c>
      <c r="CC147" s="99">
        <v>0</v>
      </c>
      <c r="CD147" s="99">
        <v>0</v>
      </c>
      <c r="CE147" s="99">
        <v>0</v>
      </c>
      <c r="CF147" s="99">
        <v>0</v>
      </c>
      <c r="CG147" s="99">
        <v>0</v>
      </c>
      <c r="CH147" s="99">
        <v>0</v>
      </c>
      <c r="CI147" s="99">
        <v>0</v>
      </c>
      <c r="CJ147" s="99">
        <v>0</v>
      </c>
      <c r="CK147" s="99">
        <v>0</v>
      </c>
      <c r="CL147" s="99">
        <v>0</v>
      </c>
      <c r="CM147" s="99">
        <v>0</v>
      </c>
      <c r="CN147" s="99">
        <v>0</v>
      </c>
      <c r="CO147" s="99">
        <v>0</v>
      </c>
      <c r="CP147" s="99">
        <v>0</v>
      </c>
      <c r="CQ147" s="99">
        <v>0</v>
      </c>
      <c r="CR147" s="99">
        <v>0</v>
      </c>
      <c r="CS147" s="99">
        <v>0</v>
      </c>
      <c r="CT147" s="99">
        <v>0</v>
      </c>
      <c r="CU147" s="99">
        <v>0</v>
      </c>
    </row>
    <row r="148" spans="1:99" s="28" customFormat="1" ht="10.199999999999999" x14ac:dyDescent="0.2">
      <c r="A148" s="87"/>
      <c r="B148" s="87"/>
      <c r="C148" s="87"/>
      <c r="D148" s="87"/>
      <c r="E148" s="198">
        <v>1</v>
      </c>
      <c r="F148" s="101" t="s">
        <v>194</v>
      </c>
      <c r="G148" s="87"/>
      <c r="H148" s="87"/>
      <c r="I148" s="87"/>
      <c r="J148" s="87"/>
      <c r="K148" s="87"/>
      <c r="L148" s="87"/>
      <c r="M148" s="87"/>
      <c r="N148" s="86"/>
      <c r="O148" s="87" t="s">
        <v>20</v>
      </c>
      <c r="P148" s="88"/>
      <c r="Q148" s="87"/>
      <c r="R148" s="87"/>
      <c r="S148" s="87"/>
      <c r="T148" s="136"/>
      <c r="U148" s="137">
        <v>0</v>
      </c>
      <c r="V148" s="138"/>
      <c r="W148" s="168"/>
      <c r="X148" s="16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99">
        <v>0</v>
      </c>
      <c r="BG148" s="99">
        <v>0</v>
      </c>
      <c r="BH148" s="99">
        <v>0</v>
      </c>
      <c r="BI148" s="99">
        <v>0</v>
      </c>
      <c r="BJ148" s="99">
        <v>0</v>
      </c>
      <c r="BK148" s="99">
        <v>0</v>
      </c>
      <c r="BL148" s="99">
        <v>0</v>
      </c>
      <c r="BM148" s="99">
        <v>0</v>
      </c>
      <c r="BN148" s="99">
        <v>0</v>
      </c>
      <c r="BO148" s="99">
        <v>0</v>
      </c>
      <c r="BP148" s="99">
        <v>0</v>
      </c>
      <c r="BQ148" s="99">
        <v>0</v>
      </c>
      <c r="BR148" s="99">
        <v>0</v>
      </c>
      <c r="BS148" s="99">
        <v>0</v>
      </c>
      <c r="BT148" s="99">
        <v>0</v>
      </c>
      <c r="BU148" s="99">
        <v>0</v>
      </c>
      <c r="BV148" s="99">
        <v>0</v>
      </c>
      <c r="BW148" s="99">
        <v>0</v>
      </c>
      <c r="BX148" s="99">
        <v>0</v>
      </c>
      <c r="BY148" s="99">
        <v>0</v>
      </c>
      <c r="BZ148" s="99">
        <v>0</v>
      </c>
      <c r="CA148" s="99">
        <v>0</v>
      </c>
      <c r="CB148" s="99">
        <v>0</v>
      </c>
      <c r="CC148" s="99">
        <v>0</v>
      </c>
      <c r="CD148" s="99">
        <v>0</v>
      </c>
      <c r="CE148" s="99">
        <v>0</v>
      </c>
      <c r="CF148" s="99">
        <v>0</v>
      </c>
      <c r="CG148" s="99">
        <v>0</v>
      </c>
      <c r="CH148" s="99">
        <v>0</v>
      </c>
      <c r="CI148" s="99">
        <v>0</v>
      </c>
      <c r="CJ148" s="99">
        <v>0</v>
      </c>
      <c r="CK148" s="99">
        <v>0</v>
      </c>
      <c r="CL148" s="99">
        <v>0</v>
      </c>
      <c r="CM148" s="99">
        <v>0</v>
      </c>
      <c r="CN148" s="99">
        <v>0</v>
      </c>
      <c r="CO148" s="99">
        <v>0</v>
      </c>
      <c r="CP148" s="99">
        <v>0</v>
      </c>
      <c r="CQ148" s="99">
        <v>0</v>
      </c>
      <c r="CR148" s="99">
        <v>0</v>
      </c>
      <c r="CS148" s="99">
        <v>0</v>
      </c>
      <c r="CT148" s="99">
        <v>0</v>
      </c>
      <c r="CU148" s="99">
        <v>0</v>
      </c>
    </row>
    <row r="149" spans="1:99" s="28" customFormat="1" ht="10.199999999999999" x14ac:dyDescent="0.2">
      <c r="A149" s="87"/>
      <c r="B149" s="87"/>
      <c r="C149" s="87"/>
      <c r="D149" s="87"/>
      <c r="E149" s="198">
        <v>1</v>
      </c>
      <c r="F149" s="101" t="s">
        <v>195</v>
      </c>
      <c r="G149" s="87"/>
      <c r="H149" s="87"/>
      <c r="I149" s="87"/>
      <c r="J149" s="87"/>
      <c r="K149" s="87"/>
      <c r="L149" s="87"/>
      <c r="M149" s="87"/>
      <c r="N149" s="86"/>
      <c r="O149" s="87" t="s">
        <v>20</v>
      </c>
      <c r="P149" s="88"/>
      <c r="Q149" s="87"/>
      <c r="R149" s="87"/>
      <c r="S149" s="87"/>
      <c r="T149" s="136"/>
      <c r="U149" s="137">
        <v>0</v>
      </c>
      <c r="V149" s="138"/>
      <c r="W149" s="168"/>
      <c r="X149" s="16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99">
        <v>0</v>
      </c>
      <c r="BG149" s="99">
        <v>0</v>
      </c>
      <c r="BH149" s="99">
        <v>0</v>
      </c>
      <c r="BI149" s="99">
        <v>0</v>
      </c>
      <c r="BJ149" s="99">
        <v>0</v>
      </c>
      <c r="BK149" s="99">
        <v>0</v>
      </c>
      <c r="BL149" s="99">
        <v>0</v>
      </c>
      <c r="BM149" s="99">
        <v>0</v>
      </c>
      <c r="BN149" s="99">
        <v>0</v>
      </c>
      <c r="BO149" s="99">
        <v>0</v>
      </c>
      <c r="BP149" s="99">
        <v>0</v>
      </c>
      <c r="BQ149" s="99">
        <v>0</v>
      </c>
      <c r="BR149" s="99">
        <v>0</v>
      </c>
      <c r="BS149" s="99">
        <v>0</v>
      </c>
      <c r="BT149" s="99">
        <v>0</v>
      </c>
      <c r="BU149" s="99">
        <v>0</v>
      </c>
      <c r="BV149" s="99">
        <v>0</v>
      </c>
      <c r="BW149" s="99">
        <v>0</v>
      </c>
      <c r="BX149" s="99">
        <v>0</v>
      </c>
      <c r="BY149" s="99">
        <v>0</v>
      </c>
      <c r="BZ149" s="99">
        <v>0</v>
      </c>
      <c r="CA149" s="99">
        <v>0</v>
      </c>
      <c r="CB149" s="99">
        <v>0</v>
      </c>
      <c r="CC149" s="99">
        <v>0</v>
      </c>
      <c r="CD149" s="99">
        <v>0</v>
      </c>
      <c r="CE149" s="99">
        <v>0</v>
      </c>
      <c r="CF149" s="99">
        <v>0</v>
      </c>
      <c r="CG149" s="99">
        <v>0</v>
      </c>
      <c r="CH149" s="99">
        <v>0</v>
      </c>
      <c r="CI149" s="99">
        <v>0</v>
      </c>
      <c r="CJ149" s="99">
        <v>0</v>
      </c>
      <c r="CK149" s="99">
        <v>0</v>
      </c>
      <c r="CL149" s="99">
        <v>0</v>
      </c>
      <c r="CM149" s="99">
        <v>0</v>
      </c>
      <c r="CN149" s="99">
        <v>0</v>
      </c>
      <c r="CO149" s="99">
        <v>0</v>
      </c>
      <c r="CP149" s="99">
        <v>0</v>
      </c>
      <c r="CQ149" s="99">
        <v>0</v>
      </c>
      <c r="CR149" s="99">
        <v>0</v>
      </c>
      <c r="CS149" s="99">
        <v>0</v>
      </c>
      <c r="CT149" s="99">
        <v>0</v>
      </c>
      <c r="CU149" s="99">
        <v>0</v>
      </c>
    </row>
    <row r="150" spans="1:99" ht="3" customHeight="1" x14ac:dyDescent="0.25">
      <c r="A150" s="89"/>
      <c r="B150" s="89"/>
      <c r="C150" s="89"/>
      <c r="D150" s="89"/>
      <c r="E150" s="191"/>
      <c r="F150" s="89"/>
      <c r="G150" s="89"/>
      <c r="H150" s="89"/>
      <c r="I150" s="89"/>
      <c r="J150" s="89"/>
      <c r="K150" s="89"/>
      <c r="L150" s="89"/>
      <c r="M150" s="89"/>
      <c r="N150" s="86"/>
      <c r="O150" s="90"/>
      <c r="P150" s="88"/>
      <c r="Q150" s="89"/>
      <c r="R150" s="89"/>
      <c r="S150" s="89"/>
      <c r="T150" s="139"/>
      <c r="U150" s="140"/>
      <c r="V150" s="141"/>
      <c r="W150" s="170"/>
      <c r="X150" s="17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</row>
    <row r="151" spans="1:99" ht="3" customHeight="1" x14ac:dyDescent="0.25">
      <c r="A151" s="89"/>
      <c r="B151" s="89"/>
      <c r="C151" s="89"/>
      <c r="D151" s="89"/>
      <c r="E151" s="191"/>
      <c r="F151" s="89"/>
      <c r="G151" s="89"/>
      <c r="H151" s="89"/>
      <c r="I151" s="89"/>
      <c r="J151" s="89"/>
      <c r="K151" s="89"/>
      <c r="L151" s="89"/>
      <c r="M151" s="89"/>
      <c r="N151" s="86"/>
      <c r="O151" s="90"/>
      <c r="P151" s="88"/>
      <c r="Q151" s="89"/>
      <c r="R151" s="89"/>
      <c r="S151" s="89"/>
      <c r="T151" s="139"/>
      <c r="U151" s="140"/>
      <c r="V151" s="141"/>
      <c r="W151" s="170"/>
      <c r="X151" s="17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</row>
    <row r="152" spans="1:99" ht="7.05" customHeight="1" x14ac:dyDescent="0.25">
      <c r="A152" s="89"/>
      <c r="B152" s="89"/>
      <c r="C152" s="89"/>
      <c r="D152" s="89"/>
      <c r="E152" s="191"/>
      <c r="F152" s="89"/>
      <c r="G152" s="89"/>
      <c r="H152" s="89"/>
      <c r="I152" s="89"/>
      <c r="J152" s="89"/>
      <c r="K152" s="89"/>
      <c r="L152" s="89"/>
      <c r="M152" s="89"/>
      <c r="N152" s="86"/>
      <c r="O152" s="90"/>
      <c r="P152" s="88"/>
      <c r="Q152" s="89"/>
      <c r="R152" s="89"/>
      <c r="S152" s="89"/>
      <c r="T152" s="139"/>
      <c r="U152" s="140"/>
      <c r="V152" s="141"/>
      <c r="W152" s="170"/>
      <c r="X152" s="17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</row>
    <row r="153" spans="1:99" x14ac:dyDescent="0.25">
      <c r="A153" s="89"/>
      <c r="B153" s="89"/>
      <c r="C153" s="89"/>
      <c r="D153" s="89"/>
      <c r="E153" s="191"/>
      <c r="F153" s="89"/>
      <c r="G153" s="89"/>
      <c r="H153" s="89"/>
      <c r="I153" s="89"/>
      <c r="J153" s="89"/>
      <c r="K153" s="89"/>
      <c r="L153" s="89"/>
      <c r="M153" s="89"/>
      <c r="N153" s="86"/>
      <c r="O153" s="90"/>
      <c r="P153" s="88"/>
      <c r="Q153" s="89"/>
      <c r="R153" s="89"/>
      <c r="S153" s="89"/>
      <c r="T153" s="139"/>
      <c r="U153" s="140"/>
      <c r="V153" s="141"/>
      <c r="W153" s="170"/>
      <c r="X153" s="17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</row>
    <row r="154" spans="1:99" x14ac:dyDescent="0.25">
      <c r="A154" s="89"/>
      <c r="B154" s="89"/>
      <c r="C154" s="89"/>
      <c r="D154" s="89"/>
      <c r="E154" s="191"/>
      <c r="F154" s="89"/>
      <c r="G154" s="89"/>
      <c r="H154" s="89"/>
      <c r="I154" s="89"/>
      <c r="J154" s="89"/>
      <c r="K154" s="89"/>
      <c r="L154" s="89"/>
      <c r="M154" s="89"/>
      <c r="N154" s="86"/>
      <c r="O154" s="90"/>
      <c r="P154" s="88"/>
      <c r="Q154" s="89"/>
      <c r="R154" s="89"/>
      <c r="S154" s="89"/>
      <c r="T154" s="139"/>
      <c r="U154" s="140"/>
      <c r="V154" s="141"/>
      <c r="W154" s="170"/>
      <c r="X154" s="17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</row>
    <row r="155" spans="1:99" x14ac:dyDescent="0.25">
      <c r="A155" s="89"/>
      <c r="B155" s="89"/>
      <c r="C155" s="89"/>
      <c r="D155" s="89"/>
      <c r="E155" s="191"/>
      <c r="F155" s="89"/>
      <c r="G155" s="89"/>
      <c r="H155" s="89"/>
      <c r="I155" s="89"/>
      <c r="J155" s="89"/>
      <c r="K155" s="89"/>
      <c r="L155" s="89"/>
      <c r="M155" s="89"/>
      <c r="N155" s="86"/>
      <c r="O155" s="90"/>
      <c r="P155" s="88"/>
      <c r="Q155" s="89"/>
      <c r="R155" s="89"/>
      <c r="S155" s="89"/>
      <c r="T155" s="139"/>
      <c r="U155" s="140"/>
      <c r="V155" s="141"/>
      <c r="W155" s="170"/>
      <c r="X155" s="17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</row>
    <row r="156" spans="1:99" x14ac:dyDescent="0.25">
      <c r="A156" s="89"/>
      <c r="B156" s="89"/>
      <c r="C156" s="89"/>
      <c r="D156" s="89"/>
      <c r="E156" s="191"/>
      <c r="F156" s="89"/>
      <c r="G156" s="89"/>
      <c r="H156" s="89"/>
      <c r="I156" s="89"/>
      <c r="J156" s="89"/>
      <c r="K156" s="89"/>
      <c r="L156" s="89"/>
      <c r="M156" s="89"/>
      <c r="N156" s="86"/>
      <c r="O156" s="90"/>
      <c r="P156" s="88"/>
      <c r="Q156" s="89"/>
      <c r="R156" s="89"/>
      <c r="S156" s="89"/>
      <c r="T156" s="139"/>
      <c r="U156" s="140"/>
      <c r="V156" s="141"/>
      <c r="W156" s="170"/>
      <c r="X156" s="17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</row>
    <row r="157" spans="1:99" x14ac:dyDescent="0.25">
      <c r="A157" s="89"/>
      <c r="B157" s="89"/>
      <c r="C157" s="89"/>
      <c r="D157" s="89"/>
      <c r="E157" s="191"/>
      <c r="F157" s="89"/>
      <c r="G157" s="89"/>
      <c r="H157" s="89"/>
      <c r="I157" s="89"/>
      <c r="J157" s="89"/>
      <c r="K157" s="89"/>
      <c r="L157" s="89"/>
      <c r="M157" s="89"/>
      <c r="N157" s="86"/>
      <c r="O157" s="90"/>
      <c r="P157" s="88"/>
      <c r="Q157" s="89"/>
      <c r="R157" s="89"/>
      <c r="S157" s="89"/>
      <c r="T157" s="139"/>
      <c r="U157" s="140"/>
      <c r="V157" s="141"/>
      <c r="W157" s="170"/>
      <c r="X157" s="17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</row>
    <row r="158" spans="1:99" x14ac:dyDescent="0.25">
      <c r="A158" s="89"/>
      <c r="B158" s="89"/>
      <c r="C158" s="89"/>
      <c r="D158" s="89"/>
      <c r="E158" s="191"/>
      <c r="F158" s="89"/>
      <c r="G158" s="89"/>
      <c r="H158" s="89"/>
      <c r="I158" s="89"/>
      <c r="J158" s="89"/>
      <c r="K158" s="89"/>
      <c r="L158" s="89"/>
      <c r="M158" s="89"/>
      <c r="N158" s="86"/>
      <c r="O158" s="90"/>
      <c r="P158" s="88"/>
      <c r="Q158" s="89"/>
      <c r="R158" s="89"/>
      <c r="S158" s="89"/>
      <c r="T158" s="139"/>
      <c r="U158" s="140"/>
      <c r="V158" s="141"/>
      <c r="W158" s="170"/>
      <c r="X158" s="17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</row>
    <row r="159" spans="1:99" x14ac:dyDescent="0.25">
      <c r="A159" s="89"/>
      <c r="B159" s="89"/>
      <c r="C159" s="89"/>
      <c r="D159" s="89"/>
      <c r="E159" s="191"/>
      <c r="F159" s="89"/>
      <c r="G159" s="89"/>
      <c r="H159" s="89"/>
      <c r="I159" s="89"/>
      <c r="J159" s="89"/>
      <c r="K159" s="89"/>
      <c r="L159" s="89"/>
      <c r="M159" s="89"/>
      <c r="N159" s="86"/>
      <c r="O159" s="90"/>
      <c r="P159" s="88"/>
      <c r="Q159" s="89"/>
      <c r="R159" s="89"/>
      <c r="S159" s="89"/>
      <c r="T159" s="139"/>
      <c r="U159" s="140"/>
      <c r="V159" s="141"/>
      <c r="W159" s="170"/>
      <c r="X159" s="17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</row>
    <row r="160" spans="1:99" x14ac:dyDescent="0.25">
      <c r="A160" s="89"/>
      <c r="B160" s="89"/>
      <c r="C160" s="89"/>
      <c r="D160" s="89"/>
      <c r="E160" s="191"/>
      <c r="F160" s="89"/>
      <c r="G160" s="89"/>
      <c r="H160" s="89"/>
      <c r="I160" s="89"/>
      <c r="J160" s="89"/>
      <c r="K160" s="89"/>
      <c r="L160" s="89"/>
      <c r="M160" s="89"/>
      <c r="N160" s="86"/>
      <c r="O160" s="90"/>
      <c r="P160" s="88"/>
      <c r="Q160" s="89"/>
      <c r="R160" s="89"/>
      <c r="S160" s="89"/>
      <c r="T160" s="139"/>
      <c r="U160" s="140"/>
      <c r="V160" s="141"/>
      <c r="W160" s="170"/>
      <c r="X160" s="17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</row>
    <row r="161" spans="1:99" x14ac:dyDescent="0.25">
      <c r="A161" s="89"/>
      <c r="B161" s="89"/>
      <c r="C161" s="89"/>
      <c r="D161" s="89"/>
      <c r="E161" s="191"/>
      <c r="F161" s="89"/>
      <c r="G161" s="89"/>
      <c r="H161" s="89"/>
      <c r="I161" s="89"/>
      <c r="J161" s="89"/>
      <c r="K161" s="89"/>
      <c r="L161" s="89"/>
      <c r="M161" s="89"/>
      <c r="N161" s="86"/>
      <c r="O161" s="90"/>
      <c r="P161" s="88"/>
      <c r="Q161" s="89"/>
      <c r="R161" s="89"/>
      <c r="S161" s="89"/>
      <c r="T161" s="139"/>
      <c r="U161" s="140"/>
      <c r="V161" s="141"/>
      <c r="W161" s="170"/>
      <c r="X161" s="17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</row>
    <row r="162" spans="1:99" x14ac:dyDescent="0.25">
      <c r="A162" s="89"/>
      <c r="B162" s="89"/>
      <c r="C162" s="89"/>
      <c r="D162" s="89"/>
      <c r="E162" s="191"/>
      <c r="F162" s="89"/>
      <c r="G162" s="89"/>
      <c r="H162" s="89"/>
      <c r="I162" s="89"/>
      <c r="J162" s="89"/>
      <c r="K162" s="89"/>
      <c r="L162" s="89"/>
      <c r="M162" s="89"/>
      <c r="N162" s="86"/>
      <c r="O162" s="90"/>
      <c r="P162" s="88"/>
      <c r="Q162" s="89"/>
      <c r="R162" s="89"/>
      <c r="S162" s="89"/>
      <c r="T162" s="139"/>
      <c r="U162" s="140"/>
      <c r="V162" s="141"/>
      <c r="W162" s="170"/>
      <c r="X162" s="17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</row>
    <row r="163" spans="1:99" x14ac:dyDescent="0.25">
      <c r="A163" s="89"/>
      <c r="B163" s="89"/>
      <c r="C163" s="89"/>
      <c r="D163" s="89"/>
      <c r="E163" s="191"/>
      <c r="F163" s="89"/>
      <c r="G163" s="89"/>
      <c r="H163" s="89"/>
      <c r="I163" s="89"/>
      <c r="J163" s="89"/>
      <c r="K163" s="89"/>
      <c r="L163" s="89"/>
      <c r="M163" s="89"/>
      <c r="N163" s="86"/>
      <c r="O163" s="90"/>
      <c r="P163" s="88"/>
      <c r="Q163" s="89"/>
      <c r="R163" s="89"/>
      <c r="S163" s="89"/>
      <c r="T163" s="139"/>
      <c r="U163" s="140"/>
      <c r="V163" s="141"/>
      <c r="W163" s="170"/>
      <c r="X163" s="17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</row>
    <row r="164" spans="1:99" x14ac:dyDescent="0.25">
      <c r="A164" s="89"/>
      <c r="B164" s="89"/>
      <c r="C164" s="89"/>
      <c r="D164" s="89"/>
      <c r="E164" s="191"/>
      <c r="F164" s="89"/>
      <c r="G164" s="89"/>
      <c r="H164" s="89"/>
      <c r="I164" s="89"/>
      <c r="J164" s="89"/>
      <c r="K164" s="89"/>
      <c r="L164" s="89"/>
      <c r="M164" s="89"/>
      <c r="N164" s="86"/>
      <c r="O164" s="90"/>
      <c r="P164" s="88"/>
      <c r="Q164" s="89"/>
      <c r="R164" s="89"/>
      <c r="S164" s="89"/>
      <c r="T164" s="139"/>
      <c r="U164" s="140"/>
      <c r="V164" s="141"/>
      <c r="W164" s="170"/>
      <c r="X164" s="17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</row>
    <row r="165" spans="1:99" x14ac:dyDescent="0.25">
      <c r="A165" s="89"/>
      <c r="B165" s="89"/>
      <c r="C165" s="89"/>
      <c r="D165" s="89"/>
      <c r="E165" s="191"/>
      <c r="F165" s="89"/>
      <c r="G165" s="89"/>
      <c r="H165" s="89"/>
      <c r="I165" s="89"/>
      <c r="J165" s="89"/>
      <c r="K165" s="89"/>
      <c r="L165" s="89"/>
      <c r="M165" s="89"/>
      <c r="N165" s="86"/>
      <c r="O165" s="90"/>
      <c r="P165" s="88"/>
      <c r="Q165" s="89"/>
      <c r="R165" s="89"/>
      <c r="S165" s="89"/>
      <c r="T165" s="139"/>
      <c r="U165" s="140"/>
      <c r="V165" s="141"/>
      <c r="W165" s="170"/>
      <c r="X165" s="17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</row>
    <row r="166" spans="1:99" x14ac:dyDescent="0.25">
      <c r="A166" s="89"/>
      <c r="B166" s="89"/>
      <c r="C166" s="89"/>
      <c r="D166" s="89"/>
      <c r="E166" s="191"/>
      <c r="F166" s="89"/>
      <c r="G166" s="89"/>
      <c r="H166" s="89"/>
      <c r="I166" s="89"/>
      <c r="J166" s="89"/>
      <c r="K166" s="89"/>
      <c r="L166" s="89"/>
      <c r="M166" s="89"/>
      <c r="N166" s="86"/>
      <c r="O166" s="90"/>
      <c r="P166" s="88"/>
      <c r="Q166" s="89"/>
      <c r="R166" s="89"/>
      <c r="S166" s="89"/>
      <c r="T166" s="139"/>
      <c r="U166" s="140"/>
      <c r="V166" s="141"/>
      <c r="W166" s="170"/>
      <c r="X166" s="17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</row>
    <row r="167" spans="1:99" x14ac:dyDescent="0.25">
      <c r="A167" s="89"/>
      <c r="B167" s="89"/>
      <c r="C167" s="89"/>
      <c r="D167" s="89"/>
      <c r="E167" s="191"/>
      <c r="F167" s="89"/>
      <c r="G167" s="89"/>
      <c r="H167" s="89"/>
      <c r="I167" s="89"/>
      <c r="J167" s="89"/>
      <c r="K167" s="89"/>
      <c r="L167" s="89"/>
      <c r="M167" s="89"/>
      <c r="N167" s="86"/>
      <c r="O167" s="90"/>
      <c r="P167" s="88"/>
      <c r="Q167" s="89"/>
      <c r="R167" s="89"/>
      <c r="S167" s="89"/>
      <c r="T167" s="139"/>
      <c r="U167" s="140"/>
      <c r="V167" s="141"/>
      <c r="W167" s="170"/>
      <c r="X167" s="17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</row>
    <row r="168" spans="1:99" x14ac:dyDescent="0.25">
      <c r="A168" s="89"/>
      <c r="B168" s="89"/>
      <c r="C168" s="89"/>
      <c r="D168" s="89"/>
      <c r="E168" s="191"/>
      <c r="F168" s="89"/>
      <c r="G168" s="89"/>
      <c r="H168" s="89"/>
      <c r="I168" s="89"/>
      <c r="J168" s="89"/>
      <c r="K168" s="89"/>
      <c r="L168" s="89"/>
      <c r="M168" s="89"/>
      <c r="N168" s="86"/>
      <c r="O168" s="90"/>
      <c r="P168" s="88"/>
      <c r="Q168" s="89"/>
      <c r="R168" s="89"/>
      <c r="S168" s="89"/>
      <c r="T168" s="139"/>
      <c r="U168" s="140"/>
      <c r="V168" s="141"/>
      <c r="W168" s="170"/>
      <c r="X168" s="17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</row>
    <row r="169" spans="1:99" x14ac:dyDescent="0.25">
      <c r="A169" s="89"/>
      <c r="B169" s="89"/>
      <c r="C169" s="89"/>
      <c r="D169" s="89"/>
      <c r="E169" s="191"/>
      <c r="F169" s="89"/>
      <c r="G169" s="89"/>
      <c r="H169" s="89"/>
      <c r="I169" s="89"/>
      <c r="J169" s="89"/>
      <c r="K169" s="89"/>
      <c r="L169" s="89"/>
      <c r="M169" s="89"/>
      <c r="N169" s="86"/>
      <c r="O169" s="90"/>
      <c r="P169" s="88"/>
      <c r="Q169" s="89"/>
      <c r="R169" s="89"/>
      <c r="S169" s="89"/>
      <c r="T169" s="139"/>
      <c r="U169" s="140"/>
      <c r="V169" s="141"/>
      <c r="W169" s="170"/>
      <c r="X169" s="17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</row>
    <row r="170" spans="1:99" x14ac:dyDescent="0.25">
      <c r="A170" s="89"/>
      <c r="B170" s="89"/>
      <c r="C170" s="89"/>
      <c r="D170" s="89"/>
      <c r="E170" s="191"/>
      <c r="F170" s="89"/>
      <c r="G170" s="89"/>
      <c r="H170" s="89"/>
      <c r="I170" s="89"/>
      <c r="J170" s="89"/>
      <c r="K170" s="89"/>
      <c r="L170" s="89"/>
      <c r="M170" s="89"/>
      <c r="N170" s="86"/>
      <c r="O170" s="90"/>
      <c r="P170" s="88"/>
      <c r="Q170" s="89"/>
      <c r="R170" s="89"/>
      <c r="S170" s="89"/>
      <c r="T170" s="139"/>
      <c r="U170" s="140"/>
      <c r="V170" s="141"/>
      <c r="W170" s="170"/>
      <c r="X170" s="17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</row>
    <row r="171" spans="1:99" x14ac:dyDescent="0.25">
      <c r="A171" s="89"/>
      <c r="B171" s="89"/>
      <c r="C171" s="89"/>
      <c r="D171" s="89"/>
      <c r="E171" s="191"/>
      <c r="F171" s="89"/>
      <c r="G171" s="89"/>
      <c r="H171" s="89"/>
      <c r="I171" s="89"/>
      <c r="J171" s="89"/>
      <c r="K171" s="89"/>
      <c r="L171" s="89"/>
      <c r="M171" s="89"/>
      <c r="N171" s="86"/>
      <c r="O171" s="90"/>
      <c r="P171" s="88"/>
      <c r="Q171" s="89"/>
      <c r="R171" s="89"/>
      <c r="S171" s="89"/>
      <c r="T171" s="139"/>
      <c r="U171" s="140"/>
      <c r="V171" s="141"/>
      <c r="W171" s="170"/>
      <c r="X171" s="17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</row>
    <row r="172" spans="1:99" x14ac:dyDescent="0.25">
      <c r="A172" s="89"/>
      <c r="B172" s="89"/>
      <c r="C172" s="89"/>
      <c r="D172" s="89"/>
      <c r="E172" s="191"/>
      <c r="F172" s="89"/>
      <c r="G172" s="89"/>
      <c r="H172" s="89"/>
      <c r="I172" s="89"/>
      <c r="J172" s="89"/>
      <c r="K172" s="89"/>
      <c r="L172" s="89"/>
      <c r="M172" s="89"/>
      <c r="N172" s="86"/>
      <c r="O172" s="90"/>
      <c r="P172" s="88"/>
      <c r="Q172" s="89"/>
      <c r="R172" s="89"/>
      <c r="S172" s="89"/>
      <c r="T172" s="139"/>
      <c r="U172" s="140"/>
      <c r="V172" s="141"/>
      <c r="W172" s="170"/>
      <c r="X172" s="17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</row>
    <row r="173" spans="1:99" x14ac:dyDescent="0.25">
      <c r="A173" s="89"/>
      <c r="B173" s="89"/>
      <c r="C173" s="89"/>
      <c r="D173" s="89"/>
      <c r="E173" s="191"/>
      <c r="F173" s="89"/>
      <c r="G173" s="89"/>
      <c r="H173" s="89"/>
      <c r="I173" s="89"/>
      <c r="J173" s="89"/>
      <c r="K173" s="89"/>
      <c r="L173" s="89"/>
      <c r="M173" s="89"/>
      <c r="N173" s="86"/>
      <c r="O173" s="90"/>
      <c r="P173" s="88"/>
      <c r="Q173" s="89"/>
      <c r="R173" s="89"/>
      <c r="S173" s="89"/>
      <c r="T173" s="139"/>
      <c r="U173" s="140"/>
      <c r="V173" s="141"/>
      <c r="W173" s="170"/>
      <c r="X173" s="17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</row>
    <row r="174" spans="1:99" x14ac:dyDescent="0.25">
      <c r="A174" s="89"/>
      <c r="B174" s="89"/>
      <c r="C174" s="89"/>
      <c r="D174" s="89"/>
      <c r="E174" s="191"/>
      <c r="F174" s="89"/>
      <c r="G174" s="89"/>
      <c r="H174" s="89"/>
      <c r="I174" s="89"/>
      <c r="J174" s="89"/>
      <c r="K174" s="89"/>
      <c r="L174" s="89"/>
      <c r="M174" s="89"/>
      <c r="N174" s="86"/>
      <c r="O174" s="90"/>
      <c r="P174" s="88"/>
      <c r="Q174" s="89"/>
      <c r="R174" s="89"/>
      <c r="S174" s="89"/>
      <c r="T174" s="139"/>
      <c r="U174" s="140"/>
      <c r="V174" s="141"/>
      <c r="W174" s="170"/>
      <c r="X174" s="17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</row>
    <row r="175" spans="1:99" x14ac:dyDescent="0.25">
      <c r="A175" s="89"/>
      <c r="B175" s="89"/>
      <c r="C175" s="89"/>
      <c r="D175" s="89"/>
      <c r="E175" s="191"/>
      <c r="F175" s="89"/>
      <c r="G175" s="89"/>
      <c r="H175" s="89"/>
      <c r="I175" s="89"/>
      <c r="J175" s="89"/>
      <c r="K175" s="89"/>
      <c r="L175" s="89"/>
      <c r="M175" s="89"/>
      <c r="N175" s="86"/>
      <c r="O175" s="90"/>
      <c r="P175" s="88"/>
      <c r="Q175" s="89"/>
      <c r="R175" s="89"/>
      <c r="S175" s="89"/>
      <c r="T175" s="139"/>
      <c r="U175" s="140"/>
      <c r="V175" s="141"/>
      <c r="W175" s="170"/>
      <c r="X175" s="17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</row>
    <row r="176" spans="1:99" x14ac:dyDescent="0.25">
      <c r="A176" s="89"/>
      <c r="B176" s="89"/>
      <c r="C176" s="89"/>
      <c r="D176" s="89"/>
      <c r="E176" s="191"/>
      <c r="F176" s="89"/>
      <c r="G176" s="89"/>
      <c r="H176" s="89"/>
      <c r="I176" s="89"/>
      <c r="J176" s="89"/>
      <c r="K176" s="89"/>
      <c r="L176" s="89"/>
      <c r="M176" s="89"/>
      <c r="N176" s="86"/>
      <c r="O176" s="90"/>
      <c r="P176" s="88"/>
      <c r="Q176" s="89"/>
      <c r="R176" s="89"/>
      <c r="S176" s="89"/>
      <c r="T176" s="139"/>
      <c r="U176" s="140"/>
      <c r="V176" s="141"/>
      <c r="W176" s="170"/>
      <c r="X176" s="17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</row>
    <row r="177" spans="1:99" x14ac:dyDescent="0.25">
      <c r="A177" s="89"/>
      <c r="B177" s="89"/>
      <c r="C177" s="89"/>
      <c r="D177" s="89"/>
      <c r="E177" s="191"/>
      <c r="F177" s="89"/>
      <c r="G177" s="89"/>
      <c r="H177" s="89"/>
      <c r="I177" s="89"/>
      <c r="J177" s="89"/>
      <c r="K177" s="89"/>
      <c r="L177" s="89"/>
      <c r="M177" s="89"/>
      <c r="N177" s="86"/>
      <c r="O177" s="90"/>
      <c r="P177" s="88"/>
      <c r="Q177" s="89"/>
      <c r="R177" s="89"/>
      <c r="S177" s="89"/>
      <c r="T177" s="139"/>
      <c r="U177" s="140"/>
      <c r="V177" s="141"/>
      <c r="W177" s="170"/>
      <c r="X177" s="17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</row>
    <row r="178" spans="1:99" x14ac:dyDescent="0.25">
      <c r="A178" s="89"/>
      <c r="B178" s="89"/>
      <c r="C178" s="89"/>
      <c r="D178" s="89"/>
      <c r="E178" s="191"/>
      <c r="F178" s="89"/>
      <c r="G178" s="89"/>
      <c r="H178" s="89"/>
      <c r="I178" s="89"/>
      <c r="J178" s="89"/>
      <c r="K178" s="89"/>
      <c r="L178" s="89"/>
      <c r="M178" s="89"/>
      <c r="N178" s="86"/>
      <c r="O178" s="90"/>
      <c r="P178" s="88"/>
      <c r="Q178" s="89"/>
      <c r="R178" s="89"/>
      <c r="S178" s="89"/>
      <c r="T178" s="139"/>
      <c r="U178" s="140"/>
      <c r="V178" s="141"/>
      <c r="W178" s="170"/>
      <c r="X178" s="17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</row>
    <row r="179" spans="1:99" x14ac:dyDescent="0.25">
      <c r="A179" s="89"/>
      <c r="B179" s="89"/>
      <c r="C179" s="89"/>
      <c r="D179" s="89"/>
      <c r="E179" s="191"/>
      <c r="F179" s="89"/>
      <c r="G179" s="89"/>
      <c r="H179" s="89"/>
      <c r="I179" s="89"/>
      <c r="J179" s="89"/>
      <c r="K179" s="89"/>
      <c r="L179" s="89"/>
      <c r="M179" s="89"/>
      <c r="N179" s="86"/>
      <c r="O179" s="90"/>
      <c r="P179" s="88"/>
      <c r="Q179" s="89"/>
      <c r="R179" s="89"/>
      <c r="S179" s="89"/>
      <c r="T179" s="139"/>
      <c r="U179" s="140"/>
      <c r="V179" s="141"/>
      <c r="W179" s="170"/>
      <c r="X179" s="17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</row>
    <row r="180" spans="1:99" x14ac:dyDescent="0.25">
      <c r="A180" s="89"/>
      <c r="B180" s="89"/>
      <c r="C180" s="89"/>
      <c r="D180" s="89"/>
      <c r="E180" s="191"/>
      <c r="F180" s="89"/>
      <c r="G180" s="89"/>
      <c r="H180" s="89"/>
      <c r="I180" s="89"/>
      <c r="J180" s="89"/>
      <c r="K180" s="89"/>
      <c r="L180" s="89"/>
      <c r="M180" s="89"/>
      <c r="N180" s="86"/>
      <c r="O180" s="90"/>
      <c r="P180" s="88"/>
      <c r="Q180" s="89"/>
      <c r="R180" s="89"/>
      <c r="S180" s="89"/>
      <c r="T180" s="139"/>
      <c r="U180" s="140"/>
      <c r="V180" s="141"/>
      <c r="W180" s="170"/>
      <c r="X180" s="17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</row>
    <row r="181" spans="1:99" x14ac:dyDescent="0.25">
      <c r="A181" s="89"/>
      <c r="B181" s="89"/>
      <c r="C181" s="89"/>
      <c r="D181" s="89"/>
      <c r="E181" s="191"/>
      <c r="F181" s="89"/>
      <c r="G181" s="89"/>
      <c r="H181" s="89"/>
      <c r="I181" s="89"/>
      <c r="J181" s="89"/>
      <c r="K181" s="89"/>
      <c r="L181" s="89"/>
      <c r="M181" s="89"/>
      <c r="N181" s="86"/>
      <c r="O181" s="90"/>
      <c r="P181" s="88"/>
      <c r="Q181" s="89"/>
      <c r="R181" s="89"/>
      <c r="S181" s="89"/>
      <c r="T181" s="139"/>
      <c r="U181" s="140"/>
      <c r="V181" s="141"/>
      <c r="W181" s="170"/>
      <c r="X181" s="17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</row>
    <row r="182" spans="1:99" x14ac:dyDescent="0.25">
      <c r="A182" s="89"/>
      <c r="B182" s="89"/>
      <c r="C182" s="89"/>
      <c r="D182" s="89"/>
      <c r="E182" s="191"/>
      <c r="F182" s="89"/>
      <c r="G182" s="89"/>
      <c r="H182" s="89"/>
      <c r="I182" s="89"/>
      <c r="J182" s="89"/>
      <c r="K182" s="89"/>
      <c r="L182" s="89"/>
      <c r="M182" s="89"/>
      <c r="N182" s="86"/>
      <c r="O182" s="90"/>
      <c r="P182" s="88"/>
      <c r="Q182" s="89"/>
      <c r="R182" s="89"/>
      <c r="S182" s="89"/>
      <c r="T182" s="139"/>
      <c r="U182" s="140"/>
      <c r="V182" s="141"/>
      <c r="W182" s="170"/>
      <c r="X182" s="17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</row>
    <row r="183" spans="1:99" x14ac:dyDescent="0.25">
      <c r="A183" s="89"/>
      <c r="B183" s="89"/>
      <c r="C183" s="89"/>
      <c r="D183" s="89"/>
      <c r="E183" s="191"/>
      <c r="F183" s="89"/>
      <c r="G183" s="89"/>
      <c r="H183" s="89"/>
      <c r="I183" s="89"/>
      <c r="J183" s="89"/>
      <c r="K183" s="89"/>
      <c r="L183" s="89"/>
      <c r="M183" s="89"/>
      <c r="N183" s="86"/>
      <c r="O183" s="90"/>
      <c r="P183" s="88"/>
      <c r="Q183" s="89"/>
      <c r="R183" s="89"/>
      <c r="S183" s="89"/>
      <c r="T183" s="139"/>
      <c r="U183" s="140"/>
      <c r="V183" s="141"/>
      <c r="W183" s="170"/>
      <c r="X183" s="17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</row>
    <row r="184" spans="1:99" x14ac:dyDescent="0.25">
      <c r="A184" s="89"/>
      <c r="B184" s="89"/>
      <c r="C184" s="89"/>
      <c r="D184" s="89"/>
      <c r="E184" s="191"/>
      <c r="F184" s="89"/>
      <c r="G184" s="89"/>
      <c r="H184" s="89"/>
      <c r="I184" s="89"/>
      <c r="J184" s="89"/>
      <c r="K184" s="89"/>
      <c r="L184" s="89"/>
      <c r="M184" s="89"/>
      <c r="N184" s="86"/>
      <c r="O184" s="90"/>
      <c r="P184" s="88"/>
      <c r="Q184" s="89"/>
      <c r="R184" s="89"/>
      <c r="S184" s="89"/>
      <c r="T184" s="139"/>
      <c r="U184" s="140"/>
      <c r="V184" s="141"/>
      <c r="W184" s="170"/>
      <c r="X184" s="17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</row>
    <row r="185" spans="1:99" x14ac:dyDescent="0.25">
      <c r="A185" s="89"/>
      <c r="B185" s="89"/>
      <c r="C185" s="89"/>
      <c r="D185" s="89"/>
      <c r="E185" s="191"/>
      <c r="F185" s="89"/>
      <c r="G185" s="89"/>
      <c r="H185" s="89"/>
      <c r="I185" s="89"/>
      <c r="J185" s="89"/>
      <c r="K185" s="89"/>
      <c r="L185" s="89"/>
      <c r="M185" s="89"/>
      <c r="N185" s="86"/>
      <c r="O185" s="90"/>
      <c r="P185" s="88"/>
      <c r="Q185" s="89"/>
      <c r="R185" s="89"/>
      <c r="S185" s="89"/>
      <c r="T185" s="139"/>
      <c r="U185" s="140"/>
      <c r="V185" s="141"/>
      <c r="W185" s="170"/>
      <c r="X185" s="17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</row>
    <row r="186" spans="1:99" x14ac:dyDescent="0.25">
      <c r="A186" s="89"/>
      <c r="B186" s="89"/>
      <c r="C186" s="89"/>
      <c r="D186" s="89"/>
      <c r="E186" s="191"/>
      <c r="F186" s="89"/>
      <c r="G186" s="89"/>
      <c r="H186" s="89"/>
      <c r="I186" s="89"/>
      <c r="J186" s="89"/>
      <c r="K186" s="89"/>
      <c r="L186" s="89"/>
      <c r="M186" s="89"/>
      <c r="N186" s="86"/>
      <c r="O186" s="90"/>
      <c r="P186" s="88"/>
      <c r="Q186" s="89"/>
      <c r="R186" s="89"/>
      <c r="S186" s="89"/>
      <c r="T186" s="139"/>
      <c r="U186" s="140"/>
      <c r="V186" s="141"/>
      <c r="W186" s="170"/>
      <c r="X186" s="17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</row>
    <row r="187" spans="1:99" x14ac:dyDescent="0.25">
      <c r="A187" s="89"/>
      <c r="B187" s="89"/>
      <c r="C187" s="89"/>
      <c r="D187" s="89"/>
      <c r="E187" s="191"/>
      <c r="F187" s="89"/>
      <c r="G187" s="89"/>
      <c r="H187" s="89"/>
      <c r="I187" s="89"/>
      <c r="J187" s="89"/>
      <c r="K187" s="89"/>
      <c r="L187" s="89"/>
      <c r="M187" s="89"/>
      <c r="N187" s="86"/>
      <c r="O187" s="90"/>
      <c r="P187" s="88"/>
      <c r="Q187" s="89"/>
      <c r="R187" s="89"/>
      <c r="S187" s="89"/>
      <c r="T187" s="139"/>
      <c r="U187" s="140"/>
      <c r="V187" s="141"/>
      <c r="W187" s="170"/>
      <c r="X187" s="17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</row>
    <row r="188" spans="1:99" x14ac:dyDescent="0.25">
      <c r="A188" s="89"/>
      <c r="B188" s="89"/>
      <c r="C188" s="89"/>
      <c r="D188" s="89"/>
      <c r="E188" s="191"/>
      <c r="F188" s="89"/>
      <c r="G188" s="89"/>
      <c r="H188" s="89"/>
      <c r="I188" s="89"/>
      <c r="J188" s="89"/>
      <c r="K188" s="89"/>
      <c r="L188" s="89"/>
      <c r="M188" s="89"/>
      <c r="N188" s="86"/>
      <c r="O188" s="90"/>
      <c r="P188" s="88"/>
      <c r="Q188" s="89"/>
      <c r="R188" s="89"/>
      <c r="S188" s="89"/>
      <c r="T188" s="139"/>
      <c r="U188" s="140"/>
      <c r="V188" s="141"/>
      <c r="W188" s="170"/>
      <c r="X188" s="17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</row>
    <row r="189" spans="1:99" x14ac:dyDescent="0.25">
      <c r="A189" s="89"/>
      <c r="B189" s="89"/>
      <c r="C189" s="89"/>
      <c r="D189" s="89"/>
      <c r="E189" s="191"/>
      <c r="F189" s="89"/>
      <c r="G189" s="89"/>
      <c r="H189" s="89"/>
      <c r="I189" s="89"/>
      <c r="J189" s="89"/>
      <c r="K189" s="89"/>
      <c r="L189" s="89"/>
      <c r="M189" s="89"/>
      <c r="N189" s="86"/>
      <c r="O189" s="90"/>
      <c r="P189" s="88"/>
      <c r="Q189" s="89"/>
      <c r="R189" s="89"/>
      <c r="S189" s="89"/>
      <c r="T189" s="139"/>
      <c r="U189" s="140"/>
      <c r="V189" s="141"/>
      <c r="W189" s="170"/>
      <c r="X189" s="17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</row>
    <row r="190" spans="1:99" x14ac:dyDescent="0.25">
      <c r="A190" s="89"/>
      <c r="B190" s="89"/>
      <c r="C190" s="89"/>
      <c r="D190" s="89"/>
      <c r="E190" s="191"/>
      <c r="F190" s="89"/>
      <c r="G190" s="89"/>
      <c r="H190" s="89"/>
      <c r="I190" s="89"/>
      <c r="J190" s="89"/>
      <c r="K190" s="89"/>
      <c r="L190" s="89"/>
      <c r="M190" s="89"/>
      <c r="N190" s="86"/>
      <c r="O190" s="90"/>
      <c r="P190" s="88"/>
      <c r="Q190" s="89"/>
      <c r="R190" s="89"/>
      <c r="S190" s="89"/>
      <c r="T190" s="139"/>
      <c r="U190" s="140"/>
      <c r="V190" s="141"/>
      <c r="W190" s="170"/>
      <c r="X190" s="17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</row>
    <row r="191" spans="1:99" x14ac:dyDescent="0.25">
      <c r="A191" s="89"/>
      <c r="B191" s="89"/>
      <c r="C191" s="89"/>
      <c r="D191" s="89"/>
      <c r="E191" s="191"/>
      <c r="F191" s="89"/>
      <c r="G191" s="89"/>
      <c r="H191" s="89"/>
      <c r="I191" s="89"/>
      <c r="J191" s="89"/>
      <c r="K191" s="89"/>
      <c r="L191" s="89"/>
      <c r="M191" s="89"/>
      <c r="N191" s="86"/>
      <c r="O191" s="90"/>
      <c r="P191" s="88"/>
      <c r="Q191" s="89"/>
      <c r="R191" s="89"/>
      <c r="S191" s="89"/>
      <c r="T191" s="139"/>
      <c r="U191" s="140"/>
      <c r="V191" s="141"/>
      <c r="W191" s="170"/>
      <c r="X191" s="17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</row>
    <row r="192" spans="1:99" x14ac:dyDescent="0.25">
      <c r="A192" s="89"/>
      <c r="B192" s="89"/>
      <c r="C192" s="89"/>
      <c r="D192" s="89"/>
      <c r="E192" s="191"/>
      <c r="F192" s="89"/>
      <c r="G192" s="89"/>
      <c r="H192" s="89"/>
      <c r="I192" s="89"/>
      <c r="J192" s="89"/>
      <c r="K192" s="89"/>
      <c r="L192" s="89"/>
      <c r="M192" s="89"/>
      <c r="N192" s="86"/>
      <c r="O192" s="90"/>
      <c r="P192" s="88"/>
      <c r="Q192" s="89"/>
      <c r="R192" s="89"/>
      <c r="S192" s="89"/>
      <c r="T192" s="139"/>
      <c r="U192" s="140"/>
      <c r="V192" s="141"/>
      <c r="W192" s="170"/>
      <c r="X192" s="17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</row>
    <row r="193" spans="1:99" x14ac:dyDescent="0.25">
      <c r="A193" s="89"/>
      <c r="B193" s="89"/>
      <c r="C193" s="89"/>
      <c r="D193" s="89"/>
      <c r="E193" s="191"/>
      <c r="F193" s="89"/>
      <c r="G193" s="89"/>
      <c r="H193" s="89"/>
      <c r="I193" s="89"/>
      <c r="J193" s="89"/>
      <c r="K193" s="89"/>
      <c r="L193" s="89"/>
      <c r="M193" s="89"/>
      <c r="N193" s="86"/>
      <c r="O193" s="90"/>
      <c r="P193" s="88"/>
      <c r="Q193" s="89"/>
      <c r="R193" s="89"/>
      <c r="S193" s="89"/>
      <c r="T193" s="139"/>
      <c r="U193" s="140"/>
      <c r="V193" s="141"/>
      <c r="W193" s="170"/>
      <c r="X193" s="17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</row>
    <row r="194" spans="1:99" x14ac:dyDescent="0.25">
      <c r="A194" s="89"/>
      <c r="B194" s="89"/>
      <c r="C194" s="89"/>
      <c r="D194" s="89"/>
      <c r="E194" s="191"/>
      <c r="F194" s="89"/>
      <c r="G194" s="89"/>
      <c r="H194" s="89"/>
      <c r="I194" s="89"/>
      <c r="J194" s="89"/>
      <c r="K194" s="89"/>
      <c r="L194" s="89"/>
      <c r="M194" s="89"/>
      <c r="N194" s="86"/>
      <c r="O194" s="90"/>
      <c r="P194" s="88"/>
      <c r="Q194" s="89"/>
      <c r="R194" s="89"/>
      <c r="S194" s="89"/>
      <c r="T194" s="139"/>
      <c r="U194" s="140"/>
      <c r="V194" s="141"/>
      <c r="W194" s="170"/>
      <c r="X194" s="17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</row>
    <row r="195" spans="1:99" x14ac:dyDescent="0.25">
      <c r="A195" s="89"/>
      <c r="B195" s="89"/>
      <c r="C195" s="89"/>
      <c r="D195" s="89"/>
      <c r="E195" s="191"/>
      <c r="F195" s="89"/>
      <c r="G195" s="89"/>
      <c r="H195" s="89"/>
      <c r="I195" s="89"/>
      <c r="J195" s="89"/>
      <c r="K195" s="89"/>
      <c r="L195" s="89"/>
      <c r="M195" s="89"/>
      <c r="N195" s="86"/>
      <c r="O195" s="90"/>
      <c r="P195" s="88"/>
      <c r="Q195" s="89"/>
      <c r="R195" s="89"/>
      <c r="S195" s="89"/>
      <c r="T195" s="139"/>
      <c r="U195" s="140"/>
      <c r="V195" s="141"/>
      <c r="W195" s="170"/>
      <c r="X195" s="17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</row>
    <row r="196" spans="1:99" x14ac:dyDescent="0.25">
      <c r="A196" s="89"/>
      <c r="B196" s="89"/>
      <c r="C196" s="89"/>
      <c r="D196" s="89"/>
      <c r="E196" s="191"/>
      <c r="F196" s="89"/>
      <c r="G196" s="89"/>
      <c r="H196" s="89"/>
      <c r="I196" s="89"/>
      <c r="J196" s="89"/>
      <c r="K196" s="89"/>
      <c r="L196" s="89"/>
      <c r="M196" s="89"/>
      <c r="N196" s="86"/>
      <c r="O196" s="90"/>
      <c r="P196" s="88"/>
      <c r="Q196" s="89"/>
      <c r="R196" s="89"/>
      <c r="S196" s="89"/>
      <c r="T196" s="139"/>
      <c r="U196" s="140"/>
      <c r="V196" s="141"/>
      <c r="W196" s="170"/>
      <c r="X196" s="17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</row>
    <row r="197" spans="1:99" x14ac:dyDescent="0.25">
      <c r="A197" s="89"/>
      <c r="B197" s="89"/>
      <c r="C197" s="89"/>
      <c r="D197" s="89"/>
      <c r="E197" s="191"/>
      <c r="F197" s="89"/>
      <c r="G197" s="89"/>
      <c r="H197" s="89"/>
      <c r="I197" s="89"/>
      <c r="J197" s="89"/>
      <c r="K197" s="89"/>
      <c r="L197" s="89"/>
      <c r="M197" s="89"/>
      <c r="N197" s="86"/>
      <c r="O197" s="90"/>
      <c r="P197" s="88"/>
      <c r="Q197" s="89"/>
      <c r="R197" s="89"/>
      <c r="S197" s="89"/>
      <c r="T197" s="139"/>
      <c r="U197" s="140"/>
      <c r="V197" s="141"/>
      <c r="W197" s="170"/>
      <c r="X197" s="17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</row>
    <row r="198" spans="1:99" x14ac:dyDescent="0.25">
      <c r="A198" s="89"/>
      <c r="B198" s="89"/>
      <c r="C198" s="89"/>
      <c r="D198" s="89"/>
      <c r="E198" s="191"/>
      <c r="F198" s="89"/>
      <c r="G198" s="89"/>
      <c r="H198" s="89"/>
      <c r="I198" s="89"/>
      <c r="J198" s="89"/>
      <c r="K198" s="89"/>
      <c r="L198" s="89"/>
      <c r="M198" s="89"/>
      <c r="N198" s="86"/>
      <c r="O198" s="90"/>
      <c r="P198" s="88"/>
      <c r="Q198" s="89"/>
      <c r="R198" s="89"/>
      <c r="S198" s="89"/>
      <c r="T198" s="139"/>
      <c r="U198" s="140"/>
      <c r="V198" s="141"/>
      <c r="W198" s="170"/>
      <c r="X198" s="17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</row>
    <row r="199" spans="1:99" x14ac:dyDescent="0.25">
      <c r="A199" s="89"/>
      <c r="B199" s="89"/>
      <c r="C199" s="89"/>
      <c r="D199" s="89"/>
      <c r="E199" s="191"/>
      <c r="F199" s="89"/>
      <c r="G199" s="89"/>
      <c r="H199" s="89"/>
      <c r="I199" s="89"/>
      <c r="J199" s="89"/>
      <c r="K199" s="89"/>
      <c r="L199" s="89"/>
      <c r="M199" s="89"/>
      <c r="N199" s="86"/>
      <c r="O199" s="90"/>
      <c r="P199" s="88"/>
      <c r="Q199" s="89"/>
      <c r="R199" s="89"/>
      <c r="S199" s="89"/>
      <c r="T199" s="139"/>
      <c r="U199" s="140"/>
      <c r="V199" s="141"/>
      <c r="W199" s="170"/>
      <c r="X199" s="17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</row>
    <row r="200" spans="1:99" x14ac:dyDescent="0.25">
      <c r="A200" s="89"/>
      <c r="B200" s="89"/>
      <c r="C200" s="89"/>
      <c r="D200" s="89"/>
      <c r="E200" s="191"/>
      <c r="F200" s="89"/>
      <c r="G200" s="89"/>
      <c r="H200" s="89"/>
      <c r="I200" s="89"/>
      <c r="J200" s="89"/>
      <c r="K200" s="89"/>
      <c r="L200" s="89"/>
      <c r="M200" s="89"/>
      <c r="N200" s="86"/>
      <c r="O200" s="90"/>
      <c r="P200" s="88"/>
      <c r="Q200" s="89"/>
      <c r="R200" s="89"/>
      <c r="S200" s="89"/>
      <c r="T200" s="139"/>
      <c r="U200" s="140"/>
      <c r="V200" s="141"/>
      <c r="W200" s="170"/>
      <c r="X200" s="17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</row>
    <row r="201" spans="1:99" x14ac:dyDescent="0.25">
      <c r="A201" s="89"/>
      <c r="B201" s="89"/>
      <c r="C201" s="89"/>
      <c r="D201" s="89"/>
      <c r="E201" s="191"/>
      <c r="F201" s="89"/>
      <c r="G201" s="89"/>
      <c r="H201" s="89"/>
      <c r="I201" s="89"/>
      <c r="J201" s="89"/>
      <c r="K201" s="89"/>
      <c r="L201" s="89"/>
      <c r="M201" s="89"/>
      <c r="N201" s="86"/>
      <c r="O201" s="90"/>
      <c r="P201" s="88"/>
      <c r="Q201" s="89"/>
      <c r="R201" s="89"/>
      <c r="S201" s="89"/>
      <c r="T201" s="139"/>
      <c r="U201" s="140"/>
      <c r="V201" s="141"/>
      <c r="W201" s="170"/>
      <c r="X201" s="17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</row>
    <row r="202" spans="1:99" x14ac:dyDescent="0.25">
      <c r="A202" s="89"/>
      <c r="B202" s="89"/>
      <c r="C202" s="89"/>
      <c r="D202" s="89"/>
      <c r="E202" s="191"/>
      <c r="F202" s="89"/>
      <c r="G202" s="89"/>
      <c r="H202" s="89"/>
      <c r="I202" s="89"/>
      <c r="J202" s="89"/>
      <c r="K202" s="89"/>
      <c r="L202" s="89"/>
      <c r="M202" s="89"/>
      <c r="N202" s="86"/>
      <c r="O202" s="90"/>
      <c r="P202" s="88"/>
      <c r="Q202" s="89"/>
      <c r="R202" s="89"/>
      <c r="S202" s="89"/>
      <c r="T202" s="139"/>
      <c r="U202" s="140"/>
      <c r="V202" s="141"/>
      <c r="W202" s="170"/>
      <c r="X202" s="17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</row>
    <row r="203" spans="1:99" x14ac:dyDescent="0.25">
      <c r="A203" s="89"/>
      <c r="B203" s="89"/>
      <c r="C203" s="89"/>
      <c r="D203" s="89"/>
      <c r="E203" s="191"/>
      <c r="F203" s="89"/>
      <c r="G203" s="89"/>
      <c r="H203" s="89"/>
      <c r="I203" s="89"/>
      <c r="J203" s="89"/>
      <c r="K203" s="89"/>
      <c r="L203" s="89"/>
      <c r="M203" s="89"/>
      <c r="N203" s="86"/>
      <c r="O203" s="90"/>
      <c r="P203" s="88"/>
      <c r="Q203" s="89"/>
      <c r="R203" s="89"/>
      <c r="S203" s="89"/>
      <c r="T203" s="139"/>
      <c r="U203" s="140"/>
      <c r="V203" s="141"/>
      <c r="W203" s="170"/>
      <c r="X203" s="17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</row>
    <row r="204" spans="1:99" x14ac:dyDescent="0.25">
      <c r="A204" s="89"/>
      <c r="B204" s="89"/>
      <c r="C204" s="89"/>
      <c r="D204" s="89"/>
      <c r="E204" s="191"/>
      <c r="F204" s="89"/>
      <c r="G204" s="89"/>
      <c r="H204" s="89"/>
      <c r="I204" s="89"/>
      <c r="J204" s="89"/>
      <c r="K204" s="89"/>
      <c r="L204" s="89"/>
      <c r="M204" s="89"/>
      <c r="N204" s="86"/>
      <c r="O204" s="90"/>
      <c r="P204" s="88"/>
      <c r="Q204" s="89"/>
      <c r="R204" s="89"/>
      <c r="S204" s="89"/>
      <c r="T204" s="139"/>
      <c r="U204" s="140"/>
      <c r="V204" s="141"/>
      <c r="W204" s="170"/>
      <c r="X204" s="17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</row>
    <row r="205" spans="1:99" x14ac:dyDescent="0.25">
      <c r="A205" s="89"/>
      <c r="B205" s="89"/>
      <c r="C205" s="89"/>
      <c r="D205" s="89"/>
      <c r="E205" s="191"/>
      <c r="F205" s="89"/>
      <c r="G205" s="89"/>
      <c r="H205" s="89"/>
      <c r="I205" s="89"/>
      <c r="J205" s="89"/>
      <c r="K205" s="89"/>
      <c r="L205" s="89"/>
      <c r="M205" s="89"/>
      <c r="N205" s="86"/>
      <c r="O205" s="90"/>
      <c r="P205" s="88"/>
      <c r="Q205" s="89"/>
      <c r="R205" s="89"/>
      <c r="S205" s="89"/>
      <c r="T205" s="139"/>
      <c r="U205" s="140"/>
      <c r="V205" s="141"/>
      <c r="W205" s="170"/>
      <c r="X205" s="17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</row>
    <row r="206" spans="1:99" x14ac:dyDescent="0.25">
      <c r="A206" s="89"/>
      <c r="B206" s="89"/>
      <c r="C206" s="89"/>
      <c r="D206" s="89"/>
      <c r="E206" s="191"/>
      <c r="F206" s="89"/>
      <c r="G206" s="89"/>
      <c r="H206" s="89"/>
      <c r="I206" s="89"/>
      <c r="J206" s="89"/>
      <c r="K206" s="89"/>
      <c r="L206" s="89"/>
      <c r="M206" s="89"/>
      <c r="N206" s="86"/>
      <c r="O206" s="90"/>
      <c r="P206" s="88"/>
      <c r="Q206" s="89"/>
      <c r="R206" s="89"/>
      <c r="S206" s="89"/>
      <c r="T206" s="139"/>
      <c r="U206" s="140"/>
      <c r="V206" s="141"/>
      <c r="W206" s="170"/>
      <c r="X206" s="17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</row>
    <row r="207" spans="1:99" x14ac:dyDescent="0.25">
      <c r="A207" s="89"/>
      <c r="B207" s="89"/>
      <c r="C207" s="89"/>
      <c r="D207" s="89"/>
      <c r="E207" s="191"/>
      <c r="F207" s="89"/>
      <c r="G207" s="89"/>
      <c r="H207" s="89"/>
      <c r="I207" s="89"/>
      <c r="J207" s="89"/>
      <c r="K207" s="89"/>
      <c r="L207" s="89"/>
      <c r="M207" s="89"/>
      <c r="N207" s="86"/>
      <c r="O207" s="90"/>
      <c r="P207" s="88"/>
      <c r="Q207" s="89"/>
      <c r="R207" s="89"/>
      <c r="S207" s="89"/>
      <c r="T207" s="139"/>
      <c r="U207" s="140"/>
      <c r="V207" s="141"/>
      <c r="W207" s="170"/>
      <c r="X207" s="17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</row>
    <row r="208" spans="1:99" x14ac:dyDescent="0.25">
      <c r="A208" s="89"/>
      <c r="B208" s="89"/>
      <c r="C208" s="89"/>
      <c r="D208" s="89"/>
      <c r="E208" s="191"/>
      <c r="F208" s="89"/>
      <c r="G208" s="89"/>
      <c r="H208" s="89"/>
      <c r="I208" s="89"/>
      <c r="J208" s="89"/>
      <c r="K208" s="89"/>
      <c r="L208" s="89"/>
      <c r="M208" s="89"/>
      <c r="N208" s="86"/>
      <c r="O208" s="90"/>
      <c r="P208" s="88"/>
      <c r="Q208" s="89"/>
      <c r="R208" s="89"/>
      <c r="S208" s="89"/>
      <c r="T208" s="139"/>
      <c r="U208" s="140"/>
      <c r="V208" s="141"/>
      <c r="W208" s="170"/>
      <c r="X208" s="17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</row>
    <row r="209" spans="1:99" x14ac:dyDescent="0.25">
      <c r="A209" s="89"/>
      <c r="B209" s="89"/>
      <c r="C209" s="89"/>
      <c r="D209" s="89"/>
      <c r="E209" s="191"/>
      <c r="F209" s="89"/>
      <c r="G209" s="89"/>
      <c r="H209" s="89"/>
      <c r="I209" s="89"/>
      <c r="J209" s="89"/>
      <c r="K209" s="89"/>
      <c r="L209" s="89"/>
      <c r="M209" s="89"/>
      <c r="N209" s="86"/>
      <c r="O209" s="90"/>
      <c r="P209" s="88"/>
      <c r="Q209" s="89"/>
      <c r="R209" s="89"/>
      <c r="S209" s="89"/>
      <c r="T209" s="139"/>
      <c r="U209" s="140"/>
      <c r="V209" s="141"/>
      <c r="W209" s="170"/>
      <c r="X209" s="17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</row>
    <row r="210" spans="1:99" x14ac:dyDescent="0.25">
      <c r="A210" s="89"/>
      <c r="B210" s="89"/>
      <c r="C210" s="89"/>
      <c r="D210" s="89"/>
      <c r="E210" s="191"/>
      <c r="F210" s="89"/>
      <c r="G210" s="89"/>
      <c r="H210" s="89"/>
      <c r="I210" s="89"/>
      <c r="J210" s="89"/>
      <c r="K210" s="89"/>
      <c r="L210" s="89"/>
      <c r="M210" s="89"/>
      <c r="N210" s="86"/>
      <c r="O210" s="90"/>
      <c r="P210" s="88"/>
      <c r="Q210" s="89"/>
      <c r="R210" s="89"/>
      <c r="S210" s="89"/>
      <c r="T210" s="139"/>
      <c r="U210" s="140"/>
      <c r="V210" s="141"/>
      <c r="W210" s="170"/>
      <c r="X210" s="17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</row>
    <row r="211" spans="1:99" x14ac:dyDescent="0.25">
      <c r="A211" s="89"/>
      <c r="B211" s="89"/>
      <c r="C211" s="89"/>
      <c r="D211" s="89"/>
      <c r="E211" s="191"/>
      <c r="F211" s="89"/>
      <c r="G211" s="89"/>
      <c r="H211" s="89"/>
      <c r="I211" s="89"/>
      <c r="J211" s="89"/>
      <c r="K211" s="89"/>
      <c r="L211" s="89"/>
      <c r="M211" s="89"/>
      <c r="N211" s="86"/>
      <c r="O211" s="90"/>
      <c r="P211" s="88"/>
      <c r="Q211" s="89"/>
      <c r="R211" s="89"/>
      <c r="S211" s="89"/>
      <c r="T211" s="139"/>
      <c r="U211" s="140"/>
      <c r="V211" s="141"/>
      <c r="W211" s="170"/>
      <c r="X211" s="17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</row>
    <row r="212" spans="1:99" x14ac:dyDescent="0.25">
      <c r="A212" s="89"/>
      <c r="B212" s="89"/>
      <c r="C212" s="89"/>
      <c r="D212" s="89"/>
      <c r="E212" s="191"/>
      <c r="F212" s="89"/>
      <c r="G212" s="89"/>
      <c r="H212" s="89"/>
      <c r="I212" s="89"/>
      <c r="J212" s="89"/>
      <c r="K212" s="89"/>
      <c r="L212" s="89"/>
      <c r="M212" s="89"/>
      <c r="N212" s="86"/>
      <c r="O212" s="90"/>
      <c r="P212" s="88"/>
      <c r="Q212" s="89"/>
      <c r="R212" s="89"/>
      <c r="S212" s="89"/>
      <c r="T212" s="139"/>
      <c r="U212" s="140"/>
      <c r="V212" s="141"/>
      <c r="W212" s="170"/>
      <c r="X212" s="17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</row>
    <row r="213" spans="1:99" x14ac:dyDescent="0.25">
      <c r="A213" s="89"/>
      <c r="B213" s="89"/>
      <c r="C213" s="89"/>
      <c r="D213" s="89"/>
      <c r="E213" s="191"/>
      <c r="F213" s="89"/>
      <c r="G213" s="89"/>
      <c r="H213" s="89"/>
      <c r="I213" s="89"/>
      <c r="J213" s="89"/>
      <c r="K213" s="89"/>
      <c r="L213" s="89"/>
      <c r="M213" s="89"/>
      <c r="N213" s="86"/>
      <c r="O213" s="90"/>
      <c r="P213" s="88"/>
      <c r="Q213" s="89"/>
      <c r="R213" s="89"/>
      <c r="S213" s="89"/>
      <c r="T213" s="139"/>
      <c r="U213" s="140"/>
      <c r="V213" s="141"/>
      <c r="W213" s="170"/>
      <c r="X213" s="17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</row>
    <row r="214" spans="1:99" x14ac:dyDescent="0.25">
      <c r="A214" s="89"/>
      <c r="B214" s="89"/>
      <c r="C214" s="89"/>
      <c r="D214" s="89"/>
      <c r="E214" s="191"/>
      <c r="F214" s="89"/>
      <c r="G214" s="89"/>
      <c r="H214" s="89"/>
      <c r="I214" s="89"/>
      <c r="J214" s="89"/>
      <c r="K214" s="89"/>
      <c r="L214" s="89"/>
      <c r="M214" s="89"/>
      <c r="N214" s="86"/>
      <c r="O214" s="90"/>
      <c r="P214" s="88"/>
      <c r="Q214" s="89"/>
      <c r="R214" s="89"/>
      <c r="S214" s="89"/>
      <c r="T214" s="139"/>
      <c r="U214" s="140"/>
      <c r="V214" s="141"/>
      <c r="W214" s="170"/>
      <c r="X214" s="17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</row>
    <row r="215" spans="1:99" x14ac:dyDescent="0.25">
      <c r="A215" s="89"/>
      <c r="B215" s="89"/>
      <c r="C215" s="89"/>
      <c r="D215" s="89"/>
      <c r="E215" s="191"/>
      <c r="F215" s="89"/>
      <c r="G215" s="89"/>
      <c r="H215" s="89"/>
      <c r="I215" s="89"/>
      <c r="J215" s="89"/>
      <c r="K215" s="89"/>
      <c r="L215" s="89"/>
      <c r="M215" s="89"/>
      <c r="N215" s="86"/>
      <c r="O215" s="90"/>
      <c r="P215" s="88"/>
      <c r="Q215" s="89"/>
      <c r="R215" s="89"/>
      <c r="S215" s="89"/>
      <c r="T215" s="139"/>
      <c r="U215" s="140"/>
      <c r="V215" s="141"/>
      <c r="W215" s="170"/>
      <c r="X215" s="17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</row>
    <row r="216" spans="1:99" x14ac:dyDescent="0.25">
      <c r="A216" s="89"/>
      <c r="B216" s="89"/>
      <c r="C216" s="89"/>
      <c r="D216" s="89"/>
      <c r="E216" s="191"/>
      <c r="F216" s="89"/>
      <c r="G216" s="89"/>
      <c r="H216" s="89"/>
      <c r="I216" s="89"/>
      <c r="J216" s="89"/>
      <c r="K216" s="89"/>
      <c r="L216" s="89"/>
      <c r="M216" s="89"/>
      <c r="N216" s="86"/>
      <c r="O216" s="90"/>
      <c r="P216" s="88"/>
      <c r="Q216" s="89"/>
      <c r="R216" s="89"/>
      <c r="S216" s="89"/>
      <c r="T216" s="139"/>
      <c r="U216" s="140"/>
      <c r="V216" s="141"/>
      <c r="W216" s="170"/>
      <c r="X216" s="17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</row>
    <row r="217" spans="1:99" x14ac:dyDescent="0.25">
      <c r="A217" s="89"/>
      <c r="B217" s="89"/>
      <c r="C217" s="89"/>
      <c r="D217" s="89"/>
      <c r="E217" s="191"/>
      <c r="F217" s="89"/>
      <c r="G217" s="89"/>
      <c r="H217" s="89"/>
      <c r="I217" s="89"/>
      <c r="J217" s="89"/>
      <c r="K217" s="89"/>
      <c r="L217" s="89"/>
      <c r="M217" s="89"/>
      <c r="N217" s="86"/>
      <c r="O217" s="90"/>
      <c r="P217" s="88"/>
      <c r="Q217" s="89"/>
      <c r="R217" s="89"/>
      <c r="S217" s="89"/>
      <c r="T217" s="139"/>
      <c r="U217" s="140"/>
      <c r="V217" s="141"/>
      <c r="W217" s="170"/>
      <c r="X217" s="17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</row>
    <row r="218" spans="1:99" x14ac:dyDescent="0.25">
      <c r="A218" s="89"/>
      <c r="B218" s="89"/>
      <c r="C218" s="89"/>
      <c r="D218" s="89"/>
      <c r="E218" s="191"/>
      <c r="F218" s="89"/>
      <c r="G218" s="89"/>
      <c r="H218" s="89"/>
      <c r="I218" s="89"/>
      <c r="J218" s="89"/>
      <c r="K218" s="89"/>
      <c r="L218" s="89"/>
      <c r="M218" s="89"/>
      <c r="N218" s="86"/>
      <c r="O218" s="90"/>
      <c r="P218" s="88"/>
      <c r="Q218" s="89"/>
      <c r="R218" s="89"/>
      <c r="S218" s="89"/>
      <c r="T218" s="139"/>
      <c r="U218" s="140"/>
      <c r="V218" s="141"/>
      <c r="W218" s="170"/>
      <c r="X218" s="17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</row>
    <row r="219" spans="1:99" x14ac:dyDescent="0.25">
      <c r="A219" s="89"/>
      <c r="B219" s="89"/>
      <c r="C219" s="89"/>
      <c r="D219" s="89"/>
      <c r="E219" s="191"/>
      <c r="F219" s="89"/>
      <c r="G219" s="89"/>
      <c r="H219" s="89"/>
      <c r="I219" s="89"/>
      <c r="J219" s="89"/>
      <c r="K219" s="89"/>
      <c r="L219" s="89"/>
      <c r="M219" s="89"/>
      <c r="N219" s="86"/>
      <c r="O219" s="90"/>
      <c r="P219" s="88"/>
      <c r="Q219" s="89"/>
      <c r="R219" s="89"/>
      <c r="S219" s="89"/>
      <c r="T219" s="139"/>
      <c r="U219" s="140"/>
      <c r="V219" s="141"/>
      <c r="W219" s="170"/>
      <c r="X219" s="17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</row>
    <row r="220" spans="1:99" x14ac:dyDescent="0.25">
      <c r="A220" s="89"/>
      <c r="B220" s="89"/>
      <c r="C220" s="89"/>
      <c r="D220" s="89"/>
      <c r="E220" s="191"/>
      <c r="F220" s="89"/>
      <c r="G220" s="89"/>
      <c r="H220" s="89"/>
      <c r="I220" s="89"/>
      <c r="J220" s="89"/>
      <c r="K220" s="89"/>
      <c r="L220" s="89"/>
      <c r="M220" s="89"/>
      <c r="N220" s="86"/>
      <c r="O220" s="90"/>
      <c r="P220" s="88"/>
      <c r="Q220" s="89"/>
      <c r="R220" s="89"/>
      <c r="S220" s="89"/>
      <c r="T220" s="139"/>
      <c r="U220" s="140"/>
      <c r="V220" s="141"/>
      <c r="W220" s="170"/>
      <c r="X220" s="17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</row>
    <row r="221" spans="1:99" x14ac:dyDescent="0.25">
      <c r="A221" s="89"/>
      <c r="B221" s="89"/>
      <c r="C221" s="89"/>
      <c r="D221" s="89"/>
      <c r="E221" s="191"/>
      <c r="F221" s="89"/>
      <c r="G221" s="89"/>
      <c r="H221" s="89"/>
      <c r="I221" s="89"/>
      <c r="J221" s="89"/>
      <c r="K221" s="89"/>
      <c r="L221" s="89"/>
      <c r="M221" s="89"/>
      <c r="N221" s="86"/>
      <c r="O221" s="90"/>
      <c r="P221" s="88"/>
      <c r="Q221" s="89"/>
      <c r="R221" s="89"/>
      <c r="S221" s="89"/>
      <c r="T221" s="139"/>
      <c r="U221" s="140"/>
      <c r="V221" s="141"/>
      <c r="W221" s="170"/>
      <c r="X221" s="17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</row>
    <row r="222" spans="1:99" x14ac:dyDescent="0.25">
      <c r="A222" s="89"/>
      <c r="B222" s="89"/>
      <c r="C222" s="89"/>
      <c r="D222" s="89"/>
      <c r="E222" s="191"/>
      <c r="F222" s="89"/>
      <c r="G222" s="89"/>
      <c r="H222" s="89"/>
      <c r="I222" s="89"/>
      <c r="J222" s="89"/>
      <c r="K222" s="89"/>
      <c r="L222" s="89"/>
      <c r="M222" s="89"/>
      <c r="N222" s="86"/>
      <c r="O222" s="90"/>
      <c r="P222" s="88"/>
      <c r="Q222" s="89"/>
      <c r="R222" s="89"/>
      <c r="S222" s="89"/>
      <c r="T222" s="139"/>
      <c r="U222" s="140"/>
      <c r="V222" s="141"/>
      <c r="W222" s="170"/>
      <c r="X222" s="17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</row>
    <row r="223" spans="1:99" x14ac:dyDescent="0.25">
      <c r="A223" s="89"/>
      <c r="B223" s="89"/>
      <c r="C223" s="89"/>
      <c r="D223" s="89"/>
      <c r="E223" s="191"/>
      <c r="F223" s="89"/>
      <c r="G223" s="89"/>
      <c r="H223" s="89"/>
      <c r="I223" s="89"/>
      <c r="J223" s="89"/>
      <c r="K223" s="89"/>
      <c r="L223" s="89"/>
      <c r="M223" s="89"/>
      <c r="N223" s="86"/>
      <c r="O223" s="90"/>
      <c r="P223" s="88"/>
      <c r="Q223" s="89"/>
      <c r="R223" s="89"/>
      <c r="S223" s="89"/>
      <c r="T223" s="139"/>
      <c r="U223" s="140"/>
      <c r="V223" s="141"/>
      <c r="W223" s="170"/>
      <c r="X223" s="17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</row>
    <row r="224" spans="1:99" x14ac:dyDescent="0.25">
      <c r="A224" s="89"/>
      <c r="B224" s="89"/>
      <c r="C224" s="89"/>
      <c r="D224" s="89"/>
      <c r="E224" s="191"/>
      <c r="F224" s="89"/>
      <c r="G224" s="89"/>
      <c r="H224" s="89"/>
      <c r="I224" s="89"/>
      <c r="J224" s="89"/>
      <c r="K224" s="89"/>
      <c r="L224" s="89"/>
      <c r="M224" s="89"/>
      <c r="N224" s="86"/>
      <c r="O224" s="90"/>
      <c r="P224" s="88"/>
      <c r="Q224" s="89"/>
      <c r="R224" s="89"/>
      <c r="S224" s="89"/>
      <c r="T224" s="139"/>
      <c r="U224" s="140"/>
      <c r="V224" s="141"/>
      <c r="W224" s="170"/>
      <c r="X224" s="17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</row>
    <row r="225" spans="1:99" x14ac:dyDescent="0.25">
      <c r="A225" s="89"/>
      <c r="B225" s="89"/>
      <c r="C225" s="89"/>
      <c r="D225" s="89"/>
      <c r="E225" s="191"/>
      <c r="F225" s="89"/>
      <c r="G225" s="89"/>
      <c r="H225" s="89"/>
      <c r="I225" s="89"/>
      <c r="J225" s="89"/>
      <c r="K225" s="89"/>
      <c r="L225" s="89"/>
      <c r="M225" s="89"/>
      <c r="N225" s="86"/>
      <c r="O225" s="90"/>
      <c r="P225" s="88"/>
      <c r="Q225" s="89"/>
      <c r="R225" s="89"/>
      <c r="S225" s="89"/>
      <c r="T225" s="139"/>
      <c r="U225" s="140"/>
      <c r="V225" s="141"/>
      <c r="W225" s="170"/>
      <c r="X225" s="17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</row>
    <row r="226" spans="1:99" x14ac:dyDescent="0.25">
      <c r="A226" s="89"/>
      <c r="B226" s="89"/>
      <c r="C226" s="89"/>
      <c r="D226" s="89"/>
      <c r="E226" s="191"/>
      <c r="F226" s="89"/>
      <c r="G226" s="89"/>
      <c r="H226" s="89"/>
      <c r="I226" s="89"/>
      <c r="J226" s="89"/>
      <c r="K226" s="89"/>
      <c r="L226" s="89"/>
      <c r="M226" s="89"/>
      <c r="N226" s="86"/>
      <c r="O226" s="90"/>
      <c r="P226" s="88"/>
      <c r="Q226" s="89"/>
      <c r="R226" s="89"/>
      <c r="S226" s="89"/>
      <c r="T226" s="139"/>
      <c r="U226" s="140"/>
      <c r="V226" s="141"/>
      <c r="W226" s="170"/>
      <c r="X226" s="17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</row>
    <row r="227" spans="1:99" x14ac:dyDescent="0.25">
      <c r="A227" s="89"/>
      <c r="B227" s="89"/>
      <c r="C227" s="89"/>
      <c r="D227" s="89"/>
      <c r="E227" s="191"/>
      <c r="F227" s="89"/>
      <c r="G227" s="89"/>
      <c r="H227" s="89"/>
      <c r="I227" s="89"/>
      <c r="J227" s="89"/>
      <c r="K227" s="89"/>
      <c r="L227" s="89"/>
      <c r="M227" s="89"/>
      <c r="N227" s="86"/>
      <c r="O227" s="90"/>
      <c r="P227" s="88"/>
      <c r="Q227" s="89"/>
      <c r="R227" s="89"/>
      <c r="S227" s="89"/>
      <c r="T227" s="139"/>
      <c r="U227" s="140"/>
      <c r="V227" s="141"/>
      <c r="W227" s="170"/>
      <c r="X227" s="17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</row>
    <row r="228" spans="1:99" x14ac:dyDescent="0.25">
      <c r="A228" s="89"/>
      <c r="B228" s="89"/>
      <c r="C228" s="89"/>
      <c r="D228" s="89"/>
      <c r="E228" s="191"/>
      <c r="F228" s="89"/>
      <c r="G228" s="89"/>
      <c r="H228" s="89"/>
      <c r="I228" s="89"/>
      <c r="J228" s="89"/>
      <c r="K228" s="89"/>
      <c r="L228" s="89"/>
      <c r="M228" s="89"/>
      <c r="N228" s="86"/>
      <c r="O228" s="90"/>
      <c r="P228" s="88"/>
      <c r="Q228" s="89"/>
      <c r="R228" s="89"/>
      <c r="S228" s="89"/>
      <c r="T228" s="139"/>
      <c r="U228" s="140"/>
      <c r="V228" s="141"/>
      <c r="W228" s="170"/>
      <c r="X228" s="17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</row>
    <row r="229" spans="1:99" x14ac:dyDescent="0.25">
      <c r="A229" s="89"/>
      <c r="B229" s="89"/>
      <c r="C229" s="89"/>
      <c r="D229" s="89"/>
      <c r="E229" s="191"/>
      <c r="F229" s="89"/>
      <c r="G229" s="89"/>
      <c r="H229" s="89"/>
      <c r="I229" s="89"/>
      <c r="J229" s="89"/>
      <c r="K229" s="89"/>
      <c r="L229" s="89"/>
      <c r="M229" s="89"/>
      <c r="N229" s="86"/>
      <c r="O229" s="90"/>
      <c r="P229" s="88"/>
      <c r="Q229" s="89"/>
      <c r="R229" s="89"/>
      <c r="S229" s="89"/>
      <c r="T229" s="139"/>
      <c r="U229" s="140"/>
      <c r="V229" s="141"/>
      <c r="W229" s="170"/>
      <c r="X229" s="17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</row>
    <row r="230" spans="1:99" x14ac:dyDescent="0.25">
      <c r="A230" s="89"/>
      <c r="B230" s="89"/>
      <c r="C230" s="89"/>
      <c r="D230" s="89"/>
      <c r="E230" s="191"/>
      <c r="F230" s="89"/>
      <c r="G230" s="89"/>
      <c r="H230" s="89"/>
      <c r="I230" s="89"/>
      <c r="J230" s="89"/>
      <c r="K230" s="89"/>
      <c r="L230" s="89"/>
      <c r="M230" s="89"/>
      <c r="N230" s="86"/>
      <c r="O230" s="90"/>
      <c r="P230" s="88"/>
      <c r="Q230" s="89"/>
      <c r="R230" s="89"/>
      <c r="S230" s="89"/>
      <c r="T230" s="139"/>
      <c r="U230" s="140"/>
      <c r="V230" s="141"/>
      <c r="W230" s="170"/>
      <c r="X230" s="17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</row>
    <row r="231" spans="1:99" x14ac:dyDescent="0.25">
      <c r="A231" s="89"/>
      <c r="B231" s="89"/>
      <c r="C231" s="89"/>
      <c r="D231" s="89"/>
      <c r="E231" s="191"/>
      <c r="F231" s="89"/>
      <c r="G231" s="89"/>
      <c r="H231" s="89"/>
      <c r="I231" s="89"/>
      <c r="J231" s="89"/>
      <c r="K231" s="89"/>
      <c r="L231" s="89"/>
      <c r="M231" s="89"/>
      <c r="N231" s="86"/>
      <c r="O231" s="90"/>
      <c r="P231" s="88"/>
      <c r="Q231" s="89"/>
      <c r="R231" s="89"/>
      <c r="S231" s="89"/>
      <c r="T231" s="139"/>
      <c r="U231" s="140"/>
      <c r="V231" s="141"/>
      <c r="W231" s="170"/>
      <c r="X231" s="17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</row>
    <row r="232" spans="1:99" x14ac:dyDescent="0.25">
      <c r="A232" s="89"/>
      <c r="B232" s="89"/>
      <c r="C232" s="89"/>
      <c r="D232" s="89"/>
      <c r="E232" s="191"/>
      <c r="F232" s="89"/>
      <c r="G232" s="89"/>
      <c r="H232" s="89"/>
      <c r="I232" s="89"/>
      <c r="J232" s="89"/>
      <c r="K232" s="89"/>
      <c r="L232" s="89"/>
      <c r="M232" s="89"/>
      <c r="N232" s="86"/>
      <c r="O232" s="90"/>
      <c r="P232" s="88"/>
      <c r="Q232" s="89"/>
      <c r="R232" s="89"/>
      <c r="S232" s="89"/>
      <c r="T232" s="139"/>
      <c r="U232" s="140"/>
      <c r="V232" s="141"/>
      <c r="W232" s="170"/>
      <c r="X232" s="17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</row>
    <row r="233" spans="1:99" x14ac:dyDescent="0.25">
      <c r="A233" s="89"/>
      <c r="B233" s="89"/>
      <c r="C233" s="89"/>
      <c r="D233" s="89"/>
      <c r="E233" s="191"/>
      <c r="F233" s="89"/>
      <c r="G233" s="89"/>
      <c r="H233" s="89"/>
      <c r="I233" s="89"/>
      <c r="J233" s="89"/>
      <c r="K233" s="89"/>
      <c r="L233" s="89"/>
      <c r="M233" s="89"/>
      <c r="N233" s="86"/>
      <c r="O233" s="90"/>
      <c r="P233" s="88"/>
      <c r="Q233" s="89"/>
      <c r="R233" s="89"/>
      <c r="S233" s="89"/>
      <c r="T233" s="139"/>
      <c r="U233" s="140"/>
      <c r="V233" s="141"/>
      <c r="W233" s="170"/>
      <c r="X233" s="17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</row>
    <row r="234" spans="1:99" x14ac:dyDescent="0.25">
      <c r="A234" s="89"/>
      <c r="B234" s="89"/>
      <c r="C234" s="89"/>
      <c r="D234" s="89"/>
      <c r="E234" s="191"/>
      <c r="F234" s="89"/>
      <c r="G234" s="89"/>
      <c r="H234" s="89"/>
      <c r="I234" s="89"/>
      <c r="J234" s="89"/>
      <c r="K234" s="89"/>
      <c r="L234" s="89"/>
      <c r="M234" s="89"/>
      <c r="N234" s="86"/>
      <c r="O234" s="90"/>
      <c r="P234" s="88"/>
      <c r="Q234" s="89"/>
      <c r="R234" s="89"/>
      <c r="S234" s="89"/>
      <c r="T234" s="139"/>
      <c r="U234" s="140"/>
      <c r="V234" s="141"/>
      <c r="W234" s="170"/>
      <c r="X234" s="17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</row>
    <row r="235" spans="1:99" x14ac:dyDescent="0.25">
      <c r="A235" s="89"/>
      <c r="B235" s="89"/>
      <c r="C235" s="89"/>
      <c r="D235" s="89"/>
      <c r="E235" s="191"/>
      <c r="F235" s="89"/>
      <c r="G235" s="89"/>
      <c r="H235" s="89"/>
      <c r="I235" s="89"/>
      <c r="J235" s="89"/>
      <c r="K235" s="89"/>
      <c r="L235" s="89"/>
      <c r="M235" s="89"/>
      <c r="N235" s="86"/>
      <c r="O235" s="90"/>
      <c r="P235" s="88"/>
      <c r="Q235" s="89"/>
      <c r="R235" s="89"/>
      <c r="S235" s="89"/>
      <c r="T235" s="139"/>
      <c r="U235" s="140"/>
      <c r="V235" s="141"/>
      <c r="W235" s="170"/>
      <c r="X235" s="17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</row>
    <row r="236" spans="1:99" x14ac:dyDescent="0.25">
      <c r="A236" s="89"/>
      <c r="B236" s="89"/>
      <c r="C236" s="89"/>
      <c r="D236" s="89"/>
      <c r="E236" s="191"/>
      <c r="F236" s="89"/>
      <c r="G236" s="89"/>
      <c r="H236" s="89"/>
      <c r="I236" s="89"/>
      <c r="J236" s="89"/>
      <c r="K236" s="89"/>
      <c r="L236" s="89"/>
      <c r="M236" s="89"/>
      <c r="N236" s="86"/>
      <c r="O236" s="90"/>
      <c r="P236" s="88"/>
      <c r="Q236" s="89"/>
      <c r="R236" s="89"/>
      <c r="S236" s="89"/>
      <c r="T236" s="139"/>
      <c r="U236" s="140"/>
      <c r="V236" s="141"/>
      <c r="W236" s="170"/>
      <c r="X236" s="17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</row>
    <row r="237" spans="1:99" x14ac:dyDescent="0.25">
      <c r="A237" s="89"/>
      <c r="B237" s="89"/>
      <c r="C237" s="89"/>
      <c r="D237" s="89"/>
      <c r="E237" s="191"/>
      <c r="F237" s="89"/>
      <c r="G237" s="89"/>
      <c r="H237" s="89"/>
      <c r="I237" s="89"/>
      <c r="J237" s="89"/>
      <c r="K237" s="89"/>
      <c r="L237" s="89"/>
      <c r="M237" s="89"/>
      <c r="N237" s="86"/>
      <c r="O237" s="90"/>
      <c r="P237" s="88"/>
      <c r="Q237" s="89"/>
      <c r="R237" s="89"/>
      <c r="S237" s="89"/>
      <c r="T237" s="139"/>
      <c r="U237" s="140"/>
      <c r="V237" s="141"/>
      <c r="W237" s="170"/>
      <c r="X237" s="17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</row>
    <row r="238" spans="1:99" x14ac:dyDescent="0.25">
      <c r="A238" s="89"/>
      <c r="B238" s="89"/>
      <c r="C238" s="89"/>
      <c r="D238" s="89"/>
      <c r="E238" s="191"/>
      <c r="F238" s="89"/>
      <c r="G238" s="89"/>
      <c r="H238" s="89"/>
      <c r="I238" s="89"/>
      <c r="J238" s="89"/>
      <c r="K238" s="89"/>
      <c r="L238" s="89"/>
      <c r="M238" s="89"/>
      <c r="N238" s="86"/>
      <c r="O238" s="90"/>
      <c r="P238" s="88"/>
      <c r="Q238" s="89"/>
      <c r="R238" s="89"/>
      <c r="S238" s="89"/>
      <c r="T238" s="139"/>
      <c r="U238" s="140"/>
      <c r="V238" s="141"/>
      <c r="W238" s="170"/>
      <c r="X238" s="17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</row>
    <row r="239" spans="1:99" x14ac:dyDescent="0.25">
      <c r="A239" s="89"/>
      <c r="B239" s="89"/>
      <c r="C239" s="89"/>
      <c r="D239" s="89"/>
      <c r="E239" s="191"/>
      <c r="F239" s="89"/>
      <c r="G239" s="89"/>
      <c r="H239" s="89"/>
      <c r="I239" s="89"/>
      <c r="J239" s="89"/>
      <c r="K239" s="89"/>
      <c r="L239" s="89"/>
      <c r="M239" s="89"/>
      <c r="N239" s="86"/>
      <c r="O239" s="90"/>
      <c r="P239" s="88"/>
      <c r="Q239" s="89"/>
      <c r="R239" s="89"/>
      <c r="S239" s="89"/>
      <c r="T239" s="139"/>
      <c r="U239" s="140"/>
      <c r="V239" s="141"/>
      <c r="W239" s="170"/>
      <c r="X239" s="17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</row>
    <row r="240" spans="1:99" x14ac:dyDescent="0.25">
      <c r="A240" s="89"/>
      <c r="B240" s="89"/>
      <c r="C240" s="89"/>
      <c r="D240" s="89"/>
      <c r="E240" s="191"/>
      <c r="F240" s="89"/>
      <c r="G240" s="89"/>
      <c r="H240" s="89"/>
      <c r="I240" s="89"/>
      <c r="J240" s="89"/>
      <c r="K240" s="89"/>
      <c r="L240" s="89"/>
      <c r="M240" s="89"/>
      <c r="N240" s="86"/>
      <c r="O240" s="90"/>
      <c r="P240" s="88"/>
      <c r="Q240" s="89"/>
      <c r="R240" s="89"/>
      <c r="S240" s="89"/>
      <c r="T240" s="139"/>
      <c r="U240" s="140"/>
      <c r="V240" s="141"/>
      <c r="W240" s="170"/>
      <c r="X240" s="17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</row>
    <row r="241" spans="1:99" x14ac:dyDescent="0.25">
      <c r="A241" s="89"/>
      <c r="B241" s="89"/>
      <c r="C241" s="89"/>
      <c r="D241" s="89"/>
      <c r="E241" s="191"/>
      <c r="F241" s="89"/>
      <c r="G241" s="89"/>
      <c r="H241" s="89"/>
      <c r="I241" s="89"/>
      <c r="J241" s="89"/>
      <c r="K241" s="89"/>
      <c r="L241" s="89"/>
      <c r="M241" s="89"/>
      <c r="N241" s="86"/>
      <c r="O241" s="90"/>
      <c r="P241" s="88"/>
      <c r="Q241" s="89"/>
      <c r="R241" s="89"/>
      <c r="S241" s="89"/>
      <c r="T241" s="139"/>
      <c r="U241" s="140"/>
      <c r="V241" s="141"/>
      <c r="W241" s="170"/>
      <c r="X241" s="17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</row>
    <row r="242" spans="1:99" x14ac:dyDescent="0.25">
      <c r="A242" s="89"/>
      <c r="B242" s="89"/>
      <c r="C242" s="89"/>
      <c r="D242" s="89"/>
      <c r="E242" s="191"/>
      <c r="F242" s="89"/>
      <c r="G242" s="89"/>
      <c r="H242" s="89"/>
      <c r="I242" s="89"/>
      <c r="J242" s="89"/>
      <c r="K242" s="89"/>
      <c r="L242" s="89"/>
      <c r="M242" s="89"/>
      <c r="N242" s="86"/>
      <c r="O242" s="90"/>
      <c r="P242" s="88"/>
      <c r="Q242" s="89"/>
      <c r="R242" s="89"/>
      <c r="S242" s="89"/>
      <c r="T242" s="139"/>
      <c r="U242" s="140"/>
      <c r="V242" s="141"/>
      <c r="W242" s="170"/>
      <c r="X242" s="17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</row>
    <row r="243" spans="1:99" x14ac:dyDescent="0.25">
      <c r="A243" s="89"/>
      <c r="B243" s="89"/>
      <c r="C243" s="89"/>
      <c r="D243" s="89"/>
      <c r="E243" s="191"/>
      <c r="F243" s="89"/>
      <c r="G243" s="89"/>
      <c r="H243" s="89"/>
      <c r="I243" s="89"/>
      <c r="J243" s="89"/>
      <c r="K243" s="89"/>
      <c r="L243" s="89"/>
      <c r="M243" s="89"/>
      <c r="N243" s="86"/>
      <c r="O243" s="90"/>
      <c r="P243" s="88"/>
      <c r="Q243" s="89"/>
      <c r="R243" s="89"/>
      <c r="S243" s="89"/>
      <c r="T243" s="139"/>
      <c r="U243" s="140"/>
      <c r="V243" s="141"/>
      <c r="W243" s="170"/>
      <c r="X243" s="17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</row>
    <row r="244" spans="1:99" x14ac:dyDescent="0.25">
      <c r="A244" s="89"/>
      <c r="B244" s="89"/>
      <c r="C244" s="89"/>
      <c r="D244" s="89"/>
      <c r="E244" s="191"/>
      <c r="F244" s="89"/>
      <c r="G244" s="89"/>
      <c r="H244" s="89"/>
      <c r="I244" s="89"/>
      <c r="J244" s="89"/>
      <c r="K244" s="89"/>
      <c r="L244" s="89"/>
      <c r="M244" s="89"/>
      <c r="N244" s="86"/>
      <c r="O244" s="90"/>
      <c r="P244" s="88"/>
      <c r="Q244" s="89"/>
      <c r="R244" s="89"/>
      <c r="S244" s="89"/>
      <c r="T244" s="139"/>
      <c r="U244" s="140"/>
      <c r="V244" s="141"/>
      <c r="W244" s="170"/>
      <c r="X244" s="17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</row>
    <row r="245" spans="1:99" x14ac:dyDescent="0.25">
      <c r="A245" s="89"/>
      <c r="B245" s="89"/>
      <c r="C245" s="89"/>
      <c r="D245" s="89"/>
      <c r="E245" s="191"/>
      <c r="F245" s="89"/>
      <c r="G245" s="89"/>
      <c r="H245" s="89"/>
      <c r="I245" s="89"/>
      <c r="J245" s="89"/>
      <c r="K245" s="89"/>
      <c r="L245" s="89"/>
      <c r="M245" s="89"/>
      <c r="N245" s="86"/>
      <c r="O245" s="90"/>
      <c r="P245" s="88"/>
      <c r="Q245" s="89"/>
      <c r="R245" s="89"/>
      <c r="S245" s="89"/>
      <c r="T245" s="139"/>
      <c r="U245" s="140"/>
      <c r="V245" s="141"/>
      <c r="W245" s="170"/>
      <c r="X245" s="17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</row>
    <row r="246" spans="1:99" x14ac:dyDescent="0.25">
      <c r="A246" s="89"/>
      <c r="B246" s="89"/>
      <c r="C246" s="89"/>
      <c r="D246" s="89"/>
      <c r="E246" s="191"/>
      <c r="F246" s="89"/>
      <c r="G246" s="89"/>
      <c r="H246" s="89"/>
      <c r="I246" s="89"/>
      <c r="J246" s="89"/>
      <c r="K246" s="89"/>
      <c r="L246" s="89"/>
      <c r="M246" s="89"/>
      <c r="N246" s="86"/>
      <c r="O246" s="90"/>
      <c r="P246" s="88"/>
      <c r="Q246" s="89"/>
      <c r="R246" s="89"/>
      <c r="S246" s="89"/>
      <c r="T246" s="139"/>
      <c r="U246" s="140"/>
      <c r="V246" s="141"/>
      <c r="W246" s="170"/>
      <c r="X246" s="17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</row>
    <row r="247" spans="1:99" x14ac:dyDescent="0.25">
      <c r="A247" s="89"/>
      <c r="B247" s="89"/>
      <c r="C247" s="89"/>
      <c r="D247" s="89"/>
      <c r="E247" s="191"/>
      <c r="F247" s="89"/>
      <c r="G247" s="89"/>
      <c r="H247" s="89"/>
      <c r="I247" s="89"/>
      <c r="J247" s="89"/>
      <c r="K247" s="89"/>
      <c r="L247" s="89"/>
      <c r="M247" s="89"/>
      <c r="N247" s="86"/>
      <c r="O247" s="90"/>
      <c r="P247" s="88"/>
      <c r="Q247" s="89"/>
      <c r="R247" s="89"/>
      <c r="S247" s="89"/>
      <c r="T247" s="139"/>
      <c r="U247" s="140"/>
      <c r="V247" s="141"/>
      <c r="W247" s="170"/>
      <c r="X247" s="17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</row>
    <row r="248" spans="1:99" x14ac:dyDescent="0.25">
      <c r="A248" s="89"/>
      <c r="B248" s="89"/>
      <c r="C248" s="89"/>
      <c r="D248" s="89"/>
      <c r="E248" s="191"/>
      <c r="F248" s="89"/>
      <c r="G248" s="89"/>
      <c r="H248" s="89"/>
      <c r="I248" s="89"/>
      <c r="J248" s="89"/>
      <c r="K248" s="89"/>
      <c r="L248" s="89"/>
      <c r="M248" s="89"/>
      <c r="N248" s="86"/>
      <c r="O248" s="90"/>
      <c r="P248" s="88"/>
      <c r="Q248" s="89"/>
      <c r="R248" s="89"/>
      <c r="S248" s="89"/>
      <c r="T248" s="139"/>
      <c r="U248" s="140"/>
      <c r="V248" s="141"/>
      <c r="W248" s="170"/>
      <c r="X248" s="17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</row>
    <row r="249" spans="1:99" x14ac:dyDescent="0.25">
      <c r="A249" s="89"/>
      <c r="B249" s="89"/>
      <c r="C249" s="89"/>
      <c r="D249" s="89"/>
      <c r="E249" s="191"/>
      <c r="F249" s="89"/>
      <c r="G249" s="89"/>
      <c r="H249" s="89"/>
      <c r="I249" s="89"/>
      <c r="J249" s="89"/>
      <c r="K249" s="89"/>
      <c r="L249" s="89"/>
      <c r="M249" s="89"/>
      <c r="N249" s="86"/>
      <c r="O249" s="90"/>
      <c r="P249" s="88"/>
      <c r="Q249" s="89"/>
      <c r="R249" s="89"/>
      <c r="S249" s="89"/>
      <c r="T249" s="139"/>
      <c r="U249" s="140"/>
      <c r="V249" s="141"/>
      <c r="W249" s="170"/>
      <c r="X249" s="17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</row>
    <row r="250" spans="1:99" x14ac:dyDescent="0.25">
      <c r="A250" s="89"/>
      <c r="B250" s="89"/>
      <c r="C250" s="89"/>
      <c r="D250" s="89"/>
      <c r="E250" s="191"/>
      <c r="F250" s="89"/>
      <c r="G250" s="89"/>
      <c r="H250" s="89"/>
      <c r="I250" s="89"/>
      <c r="J250" s="89"/>
      <c r="K250" s="89"/>
      <c r="L250" s="89"/>
      <c r="M250" s="89"/>
      <c r="N250" s="86"/>
      <c r="O250" s="90"/>
      <c r="P250" s="88"/>
      <c r="Q250" s="89"/>
      <c r="R250" s="89"/>
      <c r="S250" s="89"/>
      <c r="T250" s="139"/>
      <c r="U250" s="140"/>
      <c r="V250" s="141"/>
      <c r="W250" s="170"/>
      <c r="X250" s="17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</row>
    <row r="251" spans="1:99" x14ac:dyDescent="0.25">
      <c r="A251" s="89"/>
      <c r="B251" s="89"/>
      <c r="C251" s="89"/>
      <c r="D251" s="89"/>
      <c r="E251" s="191"/>
      <c r="F251" s="89"/>
      <c r="G251" s="89"/>
      <c r="H251" s="89"/>
      <c r="I251" s="89"/>
      <c r="J251" s="89"/>
      <c r="K251" s="89"/>
      <c r="L251" s="89"/>
      <c r="M251" s="89"/>
      <c r="N251" s="86"/>
      <c r="O251" s="90"/>
      <c r="P251" s="88"/>
      <c r="Q251" s="89"/>
      <c r="R251" s="89"/>
      <c r="S251" s="89"/>
      <c r="T251" s="139"/>
      <c r="U251" s="140"/>
      <c r="V251" s="141"/>
      <c r="W251" s="170"/>
      <c r="X251" s="17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</row>
    <row r="252" spans="1:99" x14ac:dyDescent="0.25">
      <c r="A252" s="89"/>
      <c r="B252" s="89"/>
      <c r="C252" s="89"/>
      <c r="D252" s="89"/>
      <c r="E252" s="191"/>
      <c r="F252" s="89"/>
      <c r="G252" s="89"/>
      <c r="H252" s="89"/>
      <c r="I252" s="89"/>
      <c r="J252" s="89"/>
      <c r="K252" s="89"/>
      <c r="L252" s="89"/>
      <c r="M252" s="89"/>
      <c r="N252" s="86"/>
      <c r="O252" s="90"/>
      <c r="P252" s="88"/>
      <c r="Q252" s="89"/>
      <c r="R252" s="89"/>
      <c r="S252" s="89"/>
      <c r="T252" s="139"/>
      <c r="U252" s="140"/>
      <c r="V252" s="141"/>
      <c r="W252" s="170"/>
      <c r="X252" s="17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</row>
    <row r="253" spans="1:99" x14ac:dyDescent="0.25">
      <c r="A253" s="89"/>
      <c r="B253" s="89"/>
      <c r="C253" s="89"/>
      <c r="D253" s="89"/>
      <c r="E253" s="191"/>
      <c r="F253" s="89"/>
      <c r="G253" s="89"/>
      <c r="H253" s="89"/>
      <c r="I253" s="89"/>
      <c r="J253" s="89"/>
      <c r="K253" s="89"/>
      <c r="L253" s="89"/>
      <c r="M253" s="89"/>
      <c r="N253" s="86"/>
      <c r="O253" s="90"/>
      <c r="P253" s="88"/>
      <c r="Q253" s="89"/>
      <c r="R253" s="89"/>
      <c r="S253" s="89"/>
      <c r="T253" s="139"/>
      <c r="U253" s="140"/>
      <c r="V253" s="141"/>
      <c r="W253" s="170"/>
      <c r="X253" s="17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</row>
    <row r="254" spans="1:99" x14ac:dyDescent="0.25">
      <c r="A254" s="89"/>
      <c r="B254" s="89"/>
      <c r="C254" s="89"/>
      <c r="D254" s="89"/>
      <c r="E254" s="191"/>
      <c r="F254" s="89"/>
      <c r="G254" s="89"/>
      <c r="H254" s="89"/>
      <c r="I254" s="89"/>
      <c r="J254" s="89"/>
      <c r="K254" s="89"/>
      <c r="L254" s="89"/>
      <c r="M254" s="89"/>
      <c r="N254" s="86"/>
      <c r="O254" s="90"/>
      <c r="P254" s="88"/>
      <c r="Q254" s="89"/>
      <c r="R254" s="89"/>
      <c r="S254" s="89"/>
      <c r="T254" s="139"/>
      <c r="U254" s="140"/>
      <c r="V254" s="141"/>
      <c r="W254" s="170"/>
      <c r="X254" s="17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</row>
    <row r="255" spans="1:99" x14ac:dyDescent="0.25">
      <c r="A255" s="89"/>
      <c r="B255" s="89"/>
      <c r="C255" s="89"/>
      <c r="D255" s="89"/>
      <c r="E255" s="191"/>
      <c r="F255" s="89"/>
      <c r="G255" s="89"/>
      <c r="H255" s="89"/>
      <c r="I255" s="89"/>
      <c r="J255" s="89"/>
      <c r="K255" s="89"/>
      <c r="L255" s="89"/>
      <c r="M255" s="89"/>
      <c r="N255" s="86"/>
      <c r="O255" s="90"/>
      <c r="P255" s="88"/>
      <c r="Q255" s="89"/>
      <c r="R255" s="89"/>
      <c r="S255" s="89"/>
      <c r="T255" s="139"/>
      <c r="U255" s="140"/>
      <c r="V255" s="141"/>
      <c r="W255" s="170"/>
      <c r="X255" s="17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</row>
    <row r="256" spans="1:99" x14ac:dyDescent="0.25">
      <c r="A256" s="89"/>
      <c r="B256" s="89"/>
      <c r="C256" s="89"/>
      <c r="D256" s="89"/>
      <c r="E256" s="191"/>
      <c r="F256" s="89"/>
      <c r="G256" s="89"/>
      <c r="H256" s="89"/>
      <c r="I256" s="89"/>
      <c r="J256" s="89"/>
      <c r="K256" s="89"/>
      <c r="L256" s="89"/>
      <c r="M256" s="89"/>
      <c r="N256" s="86"/>
      <c r="O256" s="90"/>
      <c r="P256" s="88"/>
      <c r="Q256" s="89"/>
      <c r="R256" s="89"/>
      <c r="S256" s="89"/>
      <c r="T256" s="139"/>
      <c r="U256" s="140"/>
      <c r="V256" s="141"/>
      <c r="W256" s="170"/>
      <c r="X256" s="17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</row>
    <row r="257" spans="1:99" x14ac:dyDescent="0.25">
      <c r="A257" s="89"/>
      <c r="B257" s="89"/>
      <c r="C257" s="89"/>
      <c r="D257" s="89"/>
      <c r="E257" s="191"/>
      <c r="F257" s="89"/>
      <c r="G257" s="89"/>
      <c r="H257" s="89"/>
      <c r="I257" s="89"/>
      <c r="J257" s="89"/>
      <c r="K257" s="89"/>
      <c r="L257" s="89"/>
      <c r="M257" s="89"/>
      <c r="N257" s="86"/>
      <c r="O257" s="90"/>
      <c r="P257" s="88"/>
      <c r="Q257" s="89"/>
      <c r="R257" s="89"/>
      <c r="S257" s="89"/>
      <c r="T257" s="139"/>
      <c r="U257" s="140"/>
      <c r="V257" s="141"/>
      <c r="W257" s="170"/>
      <c r="X257" s="17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</row>
    <row r="258" spans="1:99" x14ac:dyDescent="0.25">
      <c r="A258" s="89"/>
      <c r="B258" s="89"/>
      <c r="C258" s="89"/>
      <c r="D258" s="89"/>
      <c r="E258" s="191"/>
      <c r="F258" s="89"/>
      <c r="G258" s="89"/>
      <c r="H258" s="89"/>
      <c r="I258" s="89"/>
      <c r="J258" s="89"/>
      <c r="K258" s="89"/>
      <c r="L258" s="89"/>
      <c r="M258" s="89"/>
      <c r="N258" s="86"/>
      <c r="O258" s="90"/>
      <c r="P258" s="88"/>
      <c r="Q258" s="89"/>
      <c r="R258" s="89"/>
      <c r="S258" s="89"/>
      <c r="T258" s="139"/>
      <c r="U258" s="140"/>
      <c r="V258" s="141"/>
      <c r="W258" s="170"/>
      <c r="X258" s="17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</row>
    <row r="259" spans="1:99" x14ac:dyDescent="0.25">
      <c r="A259" s="89"/>
      <c r="B259" s="89"/>
      <c r="C259" s="89"/>
      <c r="D259" s="89"/>
      <c r="E259" s="191"/>
      <c r="F259" s="89"/>
      <c r="G259" s="89"/>
      <c r="H259" s="89"/>
      <c r="I259" s="89"/>
      <c r="J259" s="89"/>
      <c r="K259" s="89"/>
      <c r="L259" s="89"/>
      <c r="M259" s="89"/>
      <c r="N259" s="86"/>
      <c r="O259" s="90"/>
      <c r="P259" s="88"/>
      <c r="Q259" s="89"/>
      <c r="R259" s="89"/>
      <c r="S259" s="89"/>
      <c r="T259" s="139"/>
      <c r="U259" s="140"/>
      <c r="V259" s="141"/>
      <c r="W259" s="170"/>
      <c r="X259" s="17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</row>
    <row r="260" spans="1:99" x14ac:dyDescent="0.25">
      <c r="A260" s="89"/>
      <c r="B260" s="89"/>
      <c r="C260" s="89"/>
      <c r="D260" s="89"/>
      <c r="E260" s="191"/>
      <c r="F260" s="89"/>
      <c r="G260" s="89"/>
      <c r="H260" s="89"/>
      <c r="I260" s="89"/>
      <c r="J260" s="89"/>
      <c r="K260" s="89"/>
      <c r="L260" s="89"/>
      <c r="M260" s="89"/>
      <c r="N260" s="86"/>
      <c r="O260" s="90"/>
      <c r="P260" s="88"/>
      <c r="Q260" s="89"/>
      <c r="R260" s="89"/>
      <c r="S260" s="89"/>
      <c r="T260" s="139"/>
      <c r="U260" s="140"/>
      <c r="V260" s="141"/>
      <c r="W260" s="170"/>
      <c r="X260" s="17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</row>
    <row r="261" spans="1:99" x14ac:dyDescent="0.25">
      <c r="A261" s="89"/>
      <c r="B261" s="89"/>
      <c r="C261" s="89"/>
      <c r="D261" s="89"/>
      <c r="E261" s="191"/>
      <c r="F261" s="89"/>
      <c r="G261" s="89"/>
      <c r="H261" s="89"/>
      <c r="I261" s="89"/>
      <c r="J261" s="89"/>
      <c r="K261" s="89"/>
      <c r="L261" s="89"/>
      <c r="M261" s="89"/>
      <c r="N261" s="86"/>
      <c r="O261" s="90"/>
      <c r="P261" s="88"/>
      <c r="Q261" s="89"/>
      <c r="R261" s="89"/>
      <c r="S261" s="89"/>
      <c r="T261" s="139"/>
      <c r="U261" s="140"/>
      <c r="V261" s="141"/>
      <c r="W261" s="170"/>
      <c r="X261" s="17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</row>
    <row r="262" spans="1:99" x14ac:dyDescent="0.25">
      <c r="A262" s="89"/>
      <c r="B262" s="89"/>
      <c r="C262" s="89"/>
      <c r="D262" s="89"/>
      <c r="E262" s="191"/>
      <c r="F262" s="89"/>
      <c r="G262" s="89"/>
      <c r="H262" s="89"/>
      <c r="I262" s="89"/>
      <c r="J262" s="89"/>
      <c r="K262" s="89"/>
      <c r="L262" s="89"/>
      <c r="M262" s="89"/>
      <c r="N262" s="86"/>
      <c r="O262" s="90"/>
      <c r="P262" s="88"/>
      <c r="Q262" s="89"/>
      <c r="R262" s="89"/>
      <c r="S262" s="89"/>
      <c r="T262" s="139"/>
      <c r="U262" s="140"/>
      <c r="V262" s="141"/>
      <c r="W262" s="170"/>
      <c r="X262" s="17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</row>
    <row r="263" spans="1:99" x14ac:dyDescent="0.25">
      <c r="A263" s="89"/>
      <c r="B263" s="89"/>
      <c r="C263" s="89"/>
      <c r="D263" s="89"/>
      <c r="E263" s="191"/>
      <c r="F263" s="89"/>
      <c r="G263" s="89"/>
      <c r="H263" s="89"/>
      <c r="I263" s="89"/>
      <c r="J263" s="89"/>
      <c r="K263" s="89"/>
      <c r="L263" s="89"/>
      <c r="M263" s="89"/>
      <c r="N263" s="86"/>
      <c r="O263" s="90"/>
      <c r="P263" s="88"/>
      <c r="Q263" s="89"/>
      <c r="R263" s="89"/>
      <c r="S263" s="89"/>
      <c r="T263" s="139"/>
      <c r="U263" s="140"/>
      <c r="V263" s="141"/>
      <c r="W263" s="170"/>
      <c r="X263" s="17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</row>
    <row r="264" spans="1:99" x14ac:dyDescent="0.25">
      <c r="A264" s="89"/>
      <c r="B264" s="89"/>
      <c r="C264" s="89"/>
      <c r="D264" s="89"/>
      <c r="E264" s="191"/>
      <c r="F264" s="89"/>
      <c r="G264" s="89"/>
      <c r="H264" s="89"/>
      <c r="I264" s="89"/>
      <c r="J264" s="89"/>
      <c r="K264" s="89"/>
      <c r="L264" s="89"/>
      <c r="M264" s="89"/>
      <c r="N264" s="86"/>
      <c r="O264" s="90"/>
      <c r="P264" s="88"/>
      <c r="Q264" s="89"/>
      <c r="R264" s="89"/>
      <c r="S264" s="89"/>
      <c r="T264" s="139"/>
      <c r="U264" s="140"/>
      <c r="V264" s="141"/>
      <c r="W264" s="170"/>
      <c r="X264" s="17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</row>
    <row r="265" spans="1:99" x14ac:dyDescent="0.25">
      <c r="A265" s="89"/>
      <c r="B265" s="89"/>
      <c r="C265" s="89"/>
      <c r="D265" s="89"/>
      <c r="E265" s="191"/>
      <c r="F265" s="89"/>
      <c r="G265" s="89"/>
      <c r="H265" s="89"/>
      <c r="I265" s="89"/>
      <c r="J265" s="89"/>
      <c r="K265" s="89"/>
      <c r="L265" s="89"/>
      <c r="M265" s="89"/>
      <c r="N265" s="86"/>
      <c r="O265" s="90"/>
      <c r="P265" s="88"/>
      <c r="Q265" s="89"/>
      <c r="R265" s="89"/>
      <c r="S265" s="89"/>
      <c r="T265" s="139"/>
      <c r="U265" s="140"/>
      <c r="V265" s="141"/>
      <c r="W265" s="170"/>
      <c r="X265" s="17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</row>
    <row r="266" spans="1:99" x14ac:dyDescent="0.25">
      <c r="A266" s="89"/>
      <c r="B266" s="89"/>
      <c r="C266" s="89"/>
      <c r="D266" s="89"/>
      <c r="E266" s="191"/>
      <c r="F266" s="89"/>
      <c r="G266" s="89"/>
      <c r="H266" s="89"/>
      <c r="I266" s="89"/>
      <c r="J266" s="89"/>
      <c r="K266" s="89"/>
      <c r="L266" s="89"/>
      <c r="M266" s="89"/>
      <c r="N266" s="86"/>
      <c r="O266" s="90"/>
      <c r="P266" s="88"/>
      <c r="Q266" s="89"/>
      <c r="R266" s="89"/>
      <c r="S266" s="89"/>
      <c r="T266" s="139"/>
      <c r="U266" s="140"/>
      <c r="V266" s="141"/>
      <c r="W266" s="170"/>
      <c r="X266" s="17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</row>
    <row r="267" spans="1:99" x14ac:dyDescent="0.25">
      <c r="A267" s="89"/>
      <c r="B267" s="89"/>
      <c r="C267" s="89"/>
      <c r="D267" s="89"/>
      <c r="E267" s="191"/>
      <c r="F267" s="89"/>
      <c r="G267" s="89"/>
      <c r="H267" s="89"/>
      <c r="I267" s="89"/>
      <c r="J267" s="89"/>
      <c r="K267" s="89"/>
      <c r="L267" s="89"/>
      <c r="M267" s="89"/>
      <c r="N267" s="86"/>
      <c r="O267" s="90"/>
      <c r="P267" s="88"/>
      <c r="Q267" s="89"/>
      <c r="R267" s="89"/>
      <c r="S267" s="89"/>
      <c r="T267" s="139"/>
      <c r="U267" s="140"/>
      <c r="V267" s="141"/>
      <c r="W267" s="170"/>
      <c r="X267" s="17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</row>
    <row r="268" spans="1:99" x14ac:dyDescent="0.25">
      <c r="A268" s="89"/>
      <c r="B268" s="89"/>
      <c r="C268" s="89"/>
      <c r="D268" s="89"/>
      <c r="E268" s="191"/>
      <c r="F268" s="89"/>
      <c r="G268" s="89"/>
      <c r="H268" s="89"/>
      <c r="I268" s="89"/>
      <c r="J268" s="89"/>
      <c r="K268" s="89"/>
      <c r="L268" s="89"/>
      <c r="M268" s="89"/>
      <c r="N268" s="86"/>
      <c r="O268" s="90"/>
      <c r="P268" s="88"/>
      <c r="Q268" s="89"/>
      <c r="R268" s="89"/>
      <c r="S268" s="89"/>
      <c r="T268" s="139"/>
      <c r="U268" s="140"/>
      <c r="V268" s="141"/>
      <c r="W268" s="170"/>
      <c r="X268" s="17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</row>
    <row r="269" spans="1:99" x14ac:dyDescent="0.25">
      <c r="A269" s="89"/>
      <c r="B269" s="89"/>
      <c r="C269" s="89"/>
      <c r="D269" s="89"/>
      <c r="E269" s="191"/>
      <c r="F269" s="89"/>
      <c r="G269" s="89"/>
      <c r="H269" s="89"/>
      <c r="I269" s="89"/>
      <c r="J269" s="89"/>
      <c r="K269" s="89"/>
      <c r="L269" s="89"/>
      <c r="M269" s="89"/>
      <c r="N269" s="86"/>
      <c r="O269" s="90"/>
      <c r="P269" s="88"/>
      <c r="Q269" s="89"/>
      <c r="R269" s="89"/>
      <c r="S269" s="89"/>
      <c r="T269" s="139"/>
      <c r="U269" s="140"/>
      <c r="V269" s="141"/>
      <c r="W269" s="170"/>
      <c r="X269" s="17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</row>
    <row r="270" spans="1:99" x14ac:dyDescent="0.25">
      <c r="A270" s="89"/>
      <c r="B270" s="89"/>
      <c r="C270" s="89"/>
      <c r="D270" s="89"/>
      <c r="E270" s="191"/>
      <c r="F270" s="89"/>
      <c r="G270" s="89"/>
      <c r="H270" s="89"/>
      <c r="I270" s="89"/>
      <c r="J270" s="89"/>
      <c r="K270" s="89"/>
      <c r="L270" s="89"/>
      <c r="M270" s="89"/>
      <c r="N270" s="86"/>
      <c r="O270" s="90"/>
      <c r="P270" s="88"/>
      <c r="Q270" s="89"/>
      <c r="R270" s="89"/>
      <c r="S270" s="89"/>
      <c r="T270" s="139"/>
      <c r="U270" s="140"/>
      <c r="V270" s="141"/>
      <c r="W270" s="170"/>
      <c r="X270" s="17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</row>
    <row r="271" spans="1:99" x14ac:dyDescent="0.25">
      <c r="A271" s="89"/>
      <c r="B271" s="89"/>
      <c r="C271" s="89"/>
      <c r="D271" s="89"/>
      <c r="E271" s="191"/>
      <c r="F271" s="89"/>
      <c r="G271" s="89"/>
      <c r="H271" s="89"/>
      <c r="I271" s="89"/>
      <c r="J271" s="89"/>
      <c r="K271" s="89"/>
      <c r="L271" s="89"/>
      <c r="M271" s="89"/>
      <c r="N271" s="86"/>
      <c r="O271" s="90"/>
      <c r="P271" s="88"/>
      <c r="Q271" s="89"/>
      <c r="R271" s="89"/>
      <c r="S271" s="89"/>
      <c r="T271" s="139"/>
      <c r="U271" s="140"/>
      <c r="V271" s="141"/>
      <c r="W271" s="170"/>
      <c r="X271" s="17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</row>
    <row r="272" spans="1:99" x14ac:dyDescent="0.25">
      <c r="A272" s="89"/>
      <c r="B272" s="89"/>
      <c r="C272" s="89"/>
      <c r="D272" s="89"/>
      <c r="E272" s="191"/>
      <c r="F272" s="89"/>
      <c r="G272" s="89"/>
      <c r="H272" s="89"/>
      <c r="I272" s="89"/>
      <c r="J272" s="89"/>
      <c r="K272" s="89"/>
      <c r="L272" s="89"/>
      <c r="M272" s="89"/>
      <c r="N272" s="86"/>
      <c r="O272" s="90"/>
      <c r="P272" s="88"/>
      <c r="Q272" s="89"/>
      <c r="R272" s="89"/>
      <c r="S272" s="89"/>
      <c r="T272" s="139"/>
      <c r="U272" s="140"/>
      <c r="V272" s="141"/>
      <c r="W272" s="170"/>
      <c r="X272" s="17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</row>
    <row r="273" spans="1:99" x14ac:dyDescent="0.25">
      <c r="A273" s="89"/>
      <c r="B273" s="89"/>
      <c r="C273" s="89"/>
      <c r="D273" s="89"/>
      <c r="E273" s="191"/>
      <c r="F273" s="89"/>
      <c r="G273" s="89"/>
      <c r="H273" s="89"/>
      <c r="I273" s="89"/>
      <c r="J273" s="89"/>
      <c r="K273" s="89"/>
      <c r="L273" s="89"/>
      <c r="M273" s="89"/>
      <c r="N273" s="86"/>
      <c r="O273" s="90"/>
      <c r="P273" s="88"/>
      <c r="Q273" s="89"/>
      <c r="R273" s="89"/>
      <c r="S273" s="89"/>
      <c r="T273" s="139"/>
      <c r="U273" s="140"/>
      <c r="V273" s="141"/>
      <c r="W273" s="170"/>
      <c r="X273" s="17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</row>
    <row r="274" spans="1:99" x14ac:dyDescent="0.25">
      <c r="A274" s="89"/>
      <c r="B274" s="89"/>
      <c r="C274" s="89"/>
      <c r="D274" s="89"/>
      <c r="E274" s="191"/>
      <c r="F274" s="89"/>
      <c r="G274" s="89"/>
      <c r="H274" s="89"/>
      <c r="I274" s="89"/>
      <c r="J274" s="89"/>
      <c r="K274" s="89"/>
      <c r="L274" s="89"/>
      <c r="M274" s="89"/>
      <c r="N274" s="86"/>
      <c r="O274" s="90"/>
      <c r="P274" s="88"/>
      <c r="Q274" s="89"/>
      <c r="R274" s="89"/>
      <c r="S274" s="89"/>
      <c r="T274" s="139"/>
      <c r="U274" s="140"/>
      <c r="V274" s="141"/>
      <c r="W274" s="170"/>
      <c r="X274" s="17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</row>
    <row r="275" spans="1:99" x14ac:dyDescent="0.25">
      <c r="A275" s="89"/>
      <c r="B275" s="89"/>
      <c r="C275" s="89"/>
      <c r="D275" s="89"/>
      <c r="E275" s="191"/>
      <c r="F275" s="89"/>
      <c r="G275" s="89"/>
      <c r="H275" s="89"/>
      <c r="I275" s="89"/>
      <c r="J275" s="89"/>
      <c r="K275" s="89"/>
      <c r="L275" s="89"/>
      <c r="M275" s="89"/>
      <c r="N275" s="86"/>
      <c r="O275" s="90"/>
      <c r="P275" s="88"/>
      <c r="Q275" s="89"/>
      <c r="R275" s="89"/>
      <c r="S275" s="89"/>
      <c r="T275" s="139"/>
      <c r="U275" s="140"/>
      <c r="V275" s="141"/>
      <c r="W275" s="170"/>
      <c r="X275" s="17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</row>
    <row r="276" spans="1:99" x14ac:dyDescent="0.25">
      <c r="A276" s="89"/>
      <c r="B276" s="89"/>
      <c r="C276" s="89"/>
      <c r="D276" s="89"/>
      <c r="E276" s="191"/>
      <c r="F276" s="89"/>
      <c r="G276" s="89"/>
      <c r="H276" s="89"/>
      <c r="I276" s="89"/>
      <c r="J276" s="89"/>
      <c r="K276" s="89"/>
      <c r="L276" s="89"/>
      <c r="M276" s="89"/>
      <c r="N276" s="86"/>
      <c r="O276" s="90"/>
      <c r="P276" s="88"/>
      <c r="Q276" s="89"/>
      <c r="R276" s="89"/>
      <c r="S276" s="89"/>
      <c r="T276" s="139"/>
      <c r="U276" s="140"/>
      <c r="V276" s="141"/>
      <c r="W276" s="170"/>
      <c r="X276" s="17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</row>
    <row r="277" spans="1:99" x14ac:dyDescent="0.25">
      <c r="A277" s="89"/>
      <c r="B277" s="89"/>
      <c r="C277" s="89"/>
      <c r="D277" s="89"/>
      <c r="E277" s="191"/>
      <c r="F277" s="89"/>
      <c r="G277" s="89"/>
      <c r="H277" s="89"/>
      <c r="I277" s="89"/>
      <c r="J277" s="89"/>
      <c r="K277" s="89"/>
      <c r="L277" s="89"/>
      <c r="M277" s="89"/>
      <c r="N277" s="86"/>
      <c r="O277" s="90"/>
      <c r="P277" s="88"/>
      <c r="Q277" s="89"/>
      <c r="R277" s="89"/>
      <c r="S277" s="89"/>
      <c r="T277" s="139"/>
      <c r="U277" s="140"/>
      <c r="V277" s="141"/>
      <c r="W277" s="170"/>
      <c r="X277" s="17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</row>
    <row r="278" spans="1:99" x14ac:dyDescent="0.25">
      <c r="A278" s="89"/>
      <c r="B278" s="89"/>
      <c r="C278" s="89"/>
      <c r="D278" s="89"/>
      <c r="E278" s="191"/>
      <c r="F278" s="89"/>
      <c r="G278" s="89"/>
      <c r="H278" s="89"/>
      <c r="I278" s="89"/>
      <c r="J278" s="89"/>
      <c r="K278" s="89"/>
      <c r="L278" s="89"/>
      <c r="M278" s="89"/>
      <c r="N278" s="86"/>
      <c r="O278" s="90"/>
      <c r="P278" s="88"/>
      <c r="Q278" s="89"/>
      <c r="R278" s="89"/>
      <c r="S278" s="89"/>
      <c r="T278" s="139"/>
      <c r="U278" s="140"/>
      <c r="V278" s="141"/>
      <c r="W278" s="170"/>
      <c r="X278" s="17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</row>
    <row r="279" spans="1:99" x14ac:dyDescent="0.25">
      <c r="A279" s="89"/>
      <c r="B279" s="89"/>
      <c r="C279" s="89"/>
      <c r="D279" s="89"/>
      <c r="E279" s="191"/>
      <c r="F279" s="89"/>
      <c r="G279" s="89"/>
      <c r="H279" s="89"/>
      <c r="I279" s="89"/>
      <c r="J279" s="89"/>
      <c r="K279" s="89"/>
      <c r="L279" s="89"/>
      <c r="M279" s="89"/>
      <c r="N279" s="86"/>
      <c r="O279" s="90"/>
      <c r="P279" s="88"/>
      <c r="Q279" s="89"/>
      <c r="R279" s="89"/>
      <c r="S279" s="89"/>
      <c r="T279" s="139"/>
      <c r="U279" s="140"/>
      <c r="V279" s="141"/>
      <c r="W279" s="170"/>
      <c r="X279" s="17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</row>
    <row r="280" spans="1:99" x14ac:dyDescent="0.25">
      <c r="A280" s="89"/>
      <c r="B280" s="89"/>
      <c r="C280" s="89"/>
      <c r="D280" s="89"/>
      <c r="E280" s="191"/>
      <c r="F280" s="89"/>
      <c r="G280" s="89"/>
      <c r="H280" s="89"/>
      <c r="I280" s="89"/>
      <c r="J280" s="89"/>
      <c r="K280" s="89"/>
      <c r="L280" s="89"/>
      <c r="M280" s="89"/>
      <c r="N280" s="86"/>
      <c r="O280" s="90"/>
      <c r="P280" s="88"/>
      <c r="Q280" s="89"/>
      <c r="R280" s="89"/>
      <c r="S280" s="89"/>
      <c r="T280" s="139"/>
      <c r="U280" s="140"/>
      <c r="V280" s="141"/>
      <c r="W280" s="170"/>
      <c r="X280" s="17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</row>
    <row r="281" spans="1:99" x14ac:dyDescent="0.25">
      <c r="A281" s="89"/>
      <c r="B281" s="89"/>
      <c r="C281" s="89"/>
      <c r="D281" s="89"/>
      <c r="E281" s="191"/>
      <c r="F281" s="89"/>
      <c r="G281" s="89"/>
      <c r="H281" s="89"/>
      <c r="I281" s="89"/>
      <c r="J281" s="89"/>
      <c r="K281" s="89"/>
      <c r="L281" s="89"/>
      <c r="M281" s="89"/>
      <c r="N281" s="86"/>
      <c r="O281" s="90"/>
      <c r="P281" s="88"/>
      <c r="Q281" s="89"/>
      <c r="R281" s="89"/>
      <c r="S281" s="89"/>
      <c r="T281" s="139"/>
      <c r="U281" s="140"/>
      <c r="V281" s="141"/>
      <c r="W281" s="170"/>
      <c r="X281" s="17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</row>
    <row r="282" spans="1:99" x14ac:dyDescent="0.25">
      <c r="A282" s="89"/>
      <c r="B282" s="89"/>
      <c r="C282" s="89"/>
      <c r="D282" s="89"/>
      <c r="E282" s="191"/>
      <c r="F282" s="89"/>
      <c r="G282" s="89"/>
      <c r="H282" s="89"/>
      <c r="I282" s="89"/>
      <c r="J282" s="89"/>
      <c r="K282" s="89"/>
      <c r="L282" s="89"/>
      <c r="M282" s="89"/>
      <c r="N282" s="86"/>
      <c r="O282" s="90"/>
      <c r="P282" s="88"/>
      <c r="Q282" s="89"/>
      <c r="R282" s="89"/>
      <c r="S282" s="89"/>
      <c r="T282" s="139"/>
      <c r="U282" s="140"/>
      <c r="V282" s="141"/>
      <c r="W282" s="170"/>
      <c r="X282" s="17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</row>
    <row r="283" spans="1:99" x14ac:dyDescent="0.25">
      <c r="A283" s="89"/>
      <c r="B283" s="89"/>
      <c r="C283" s="89"/>
      <c r="D283" s="89"/>
      <c r="E283" s="191"/>
      <c r="F283" s="89"/>
      <c r="G283" s="89"/>
      <c r="H283" s="89"/>
      <c r="I283" s="89"/>
      <c r="J283" s="89"/>
      <c r="K283" s="89"/>
      <c r="L283" s="89"/>
      <c r="M283" s="89"/>
      <c r="N283" s="86"/>
      <c r="O283" s="90"/>
      <c r="P283" s="88"/>
      <c r="Q283" s="89"/>
      <c r="R283" s="89"/>
      <c r="S283" s="89"/>
      <c r="T283" s="139"/>
      <c r="U283" s="140"/>
      <c r="V283" s="141"/>
      <c r="W283" s="170"/>
      <c r="X283" s="17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</row>
    <row r="284" spans="1:99" x14ac:dyDescent="0.25">
      <c r="A284" s="92"/>
      <c r="B284" s="92"/>
      <c r="C284" s="92"/>
      <c r="D284" s="92"/>
      <c r="E284" s="193"/>
      <c r="F284" s="92"/>
      <c r="G284" s="92"/>
      <c r="H284" s="92"/>
      <c r="I284" s="92"/>
      <c r="J284" s="92"/>
      <c r="K284" s="92"/>
      <c r="L284" s="92"/>
      <c r="M284" s="92"/>
      <c r="N284" s="93"/>
      <c r="O284" s="94"/>
      <c r="P284" s="95"/>
      <c r="Q284" s="92"/>
      <c r="R284" s="92"/>
      <c r="S284" s="92"/>
      <c r="T284" s="92"/>
      <c r="U284" s="96"/>
      <c r="V284" s="92"/>
      <c r="W284" s="92"/>
      <c r="X284" s="97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  <c r="CG284" s="98"/>
      <c r="CH284" s="98"/>
      <c r="CI284" s="98"/>
      <c r="CJ284" s="98"/>
      <c r="CK284" s="98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</row>
  </sheetData>
  <conditionalFormatting sqref="X5:BQ8">
    <cfRule type="containsBlanks" dxfId="851" priority="218">
      <formula>LEN(TRIM(X5))=0</formula>
    </cfRule>
  </conditionalFormatting>
  <conditionalFormatting sqref="X8:BQ8">
    <cfRule type="cellIs" dxfId="850" priority="217" operator="equal">
      <formula>INT($F$3)</formula>
    </cfRule>
  </conditionalFormatting>
  <conditionalFormatting sqref="O12:O13">
    <cfRule type="containsBlanks" dxfId="849" priority="216">
      <formula>LEN(TRIM(O12))=0</formula>
    </cfRule>
  </conditionalFormatting>
  <conditionalFormatting sqref="BR5:CU8">
    <cfRule type="containsBlanks" dxfId="848" priority="215">
      <formula>LEN(TRIM(BR5))=0</formula>
    </cfRule>
  </conditionalFormatting>
  <conditionalFormatting sqref="BR8:CU8">
    <cfRule type="cellIs" dxfId="847" priority="214" operator="equal">
      <formula>INT($F$3)</formula>
    </cfRule>
  </conditionalFormatting>
  <conditionalFormatting sqref="U14:CU14">
    <cfRule type="cellIs" dxfId="846" priority="211" operator="lessThan">
      <formula>0</formula>
    </cfRule>
    <cfRule type="cellIs" dxfId="845" priority="212" operator="greaterThan">
      <formula>0</formula>
    </cfRule>
    <cfRule type="cellIs" dxfId="844" priority="213" operator="equal">
      <formula>0</formula>
    </cfRule>
  </conditionalFormatting>
  <conditionalFormatting sqref="U11:CU11">
    <cfRule type="cellIs" dxfId="843" priority="202" operator="equal">
      <formula>0</formula>
    </cfRule>
  </conditionalFormatting>
  <conditionalFormatting sqref="U12:CU12">
    <cfRule type="cellIs" dxfId="842" priority="201" operator="equal">
      <formula>0</formula>
    </cfRule>
  </conditionalFormatting>
  <conditionalFormatting sqref="U13:CU13">
    <cfRule type="cellIs" dxfId="841" priority="200" operator="equal">
      <formula>0</formula>
    </cfRule>
  </conditionalFormatting>
  <conditionalFormatting sqref="U15:CU15">
    <cfRule type="cellIs" dxfId="840" priority="199" operator="lessThan">
      <formula>0</formula>
    </cfRule>
  </conditionalFormatting>
  <conditionalFormatting sqref="O32:O33">
    <cfRule type="containsBlanks" dxfId="839" priority="198">
      <formula>LEN(TRIM(O32))=0</formula>
    </cfRule>
  </conditionalFormatting>
  <conditionalFormatting sqref="U34:CU34">
    <cfRule type="cellIs" dxfId="838" priority="195" operator="lessThan">
      <formula>0</formula>
    </cfRule>
    <cfRule type="cellIs" dxfId="837" priority="196" operator="greaterThan">
      <formula>0</formula>
    </cfRule>
    <cfRule type="cellIs" dxfId="836" priority="197" operator="equal">
      <formula>0</formula>
    </cfRule>
  </conditionalFormatting>
  <conditionalFormatting sqref="U31:CU31">
    <cfRule type="cellIs" dxfId="835" priority="194" operator="equal">
      <formula>0</formula>
    </cfRule>
  </conditionalFormatting>
  <conditionalFormatting sqref="U32:CU32">
    <cfRule type="cellIs" dxfId="834" priority="193" operator="equal">
      <formula>0</formula>
    </cfRule>
  </conditionalFormatting>
  <conditionalFormatting sqref="U33:CU33">
    <cfRule type="cellIs" dxfId="833" priority="192" operator="equal">
      <formula>0</formula>
    </cfRule>
  </conditionalFormatting>
  <conditionalFormatting sqref="U35:CU35">
    <cfRule type="cellIs" dxfId="832" priority="191" operator="lessThan">
      <formula>0</formula>
    </cfRule>
  </conditionalFormatting>
  <conditionalFormatting sqref="O38:O39">
    <cfRule type="containsBlanks" dxfId="831" priority="190">
      <formula>LEN(TRIM(O38))=0</formula>
    </cfRule>
  </conditionalFormatting>
  <conditionalFormatting sqref="U40:CU40">
    <cfRule type="cellIs" dxfId="830" priority="187" operator="lessThan">
      <formula>0</formula>
    </cfRule>
    <cfRule type="cellIs" dxfId="829" priority="188" operator="greaterThan">
      <formula>0</formula>
    </cfRule>
    <cfRule type="cellIs" dxfId="828" priority="189" operator="equal">
      <formula>0</formula>
    </cfRule>
  </conditionalFormatting>
  <conditionalFormatting sqref="U37:CU37">
    <cfRule type="cellIs" dxfId="827" priority="186" operator="equal">
      <formula>0</formula>
    </cfRule>
  </conditionalFormatting>
  <conditionalFormatting sqref="U38:CU38">
    <cfRule type="cellIs" dxfId="826" priority="185" operator="equal">
      <formula>0</formula>
    </cfRule>
  </conditionalFormatting>
  <conditionalFormatting sqref="U39:CU39">
    <cfRule type="cellIs" dxfId="825" priority="184" operator="equal">
      <formula>0</formula>
    </cfRule>
  </conditionalFormatting>
  <conditionalFormatting sqref="U41:CU41">
    <cfRule type="cellIs" dxfId="824" priority="183" operator="lessThan">
      <formula>0</formula>
    </cfRule>
  </conditionalFormatting>
  <conditionalFormatting sqref="O43">
    <cfRule type="containsBlanks" dxfId="823" priority="182">
      <formula>LEN(TRIM(O43))=0</formula>
    </cfRule>
  </conditionalFormatting>
  <conditionalFormatting sqref="U43:CU43">
    <cfRule type="cellIs" dxfId="822" priority="181" operator="equal">
      <formula>0</formula>
    </cfRule>
  </conditionalFormatting>
  <conditionalFormatting sqref="U46:CU46">
    <cfRule type="cellIs" dxfId="821" priority="180" operator="equal">
      <formula>0</formula>
    </cfRule>
  </conditionalFormatting>
  <conditionalFormatting sqref="U47:CU47">
    <cfRule type="cellIs" dxfId="820" priority="179" operator="equal">
      <formula>0</formula>
    </cfRule>
  </conditionalFormatting>
  <conditionalFormatting sqref="U48:CU48">
    <cfRule type="cellIs" dxfId="819" priority="178" operator="equal">
      <formula>0</formula>
    </cfRule>
  </conditionalFormatting>
  <conditionalFormatting sqref="U51:CU51">
    <cfRule type="cellIs" dxfId="818" priority="177" operator="equal">
      <formula>0</formula>
    </cfRule>
  </conditionalFormatting>
  <conditionalFormatting sqref="U54:CU54">
    <cfRule type="cellIs" dxfId="817" priority="176" operator="equal">
      <formula>0</formula>
    </cfRule>
  </conditionalFormatting>
  <conditionalFormatting sqref="U57:CU57">
    <cfRule type="cellIs" dxfId="816" priority="175" operator="equal">
      <formula>0</formula>
    </cfRule>
  </conditionalFormatting>
  <conditionalFormatting sqref="U58:CU58">
    <cfRule type="cellIs" dxfId="815" priority="174" operator="equal">
      <formula>0</formula>
    </cfRule>
  </conditionalFormatting>
  <conditionalFormatting sqref="U59:CU59">
    <cfRule type="cellIs" dxfId="814" priority="173" operator="equal">
      <formula>0</formula>
    </cfRule>
  </conditionalFormatting>
  <conditionalFormatting sqref="U44">
    <cfRule type="cellIs" dxfId="813" priority="172" operator="notEqual">
      <formula>0</formula>
    </cfRule>
  </conditionalFormatting>
  <conditionalFormatting sqref="U71:W71">
    <cfRule type="cellIs" dxfId="812" priority="169" operator="equal">
      <formula>0</formula>
    </cfRule>
  </conditionalFormatting>
  <conditionalFormatting sqref="U74:W74">
    <cfRule type="cellIs" dxfId="811" priority="168" operator="equal">
      <formula>0</formula>
    </cfRule>
  </conditionalFormatting>
  <conditionalFormatting sqref="U111:W111">
    <cfRule type="cellIs" dxfId="810" priority="167" operator="equal">
      <formula>0</formula>
    </cfRule>
  </conditionalFormatting>
  <conditionalFormatting sqref="U136:W136">
    <cfRule type="cellIs" dxfId="809" priority="166" operator="equal">
      <formula>0</formula>
    </cfRule>
  </conditionalFormatting>
  <conditionalFormatting sqref="U140:W140">
    <cfRule type="cellIs" dxfId="808" priority="165" operator="equal">
      <formula>0</formula>
    </cfRule>
  </conditionalFormatting>
  <conditionalFormatting sqref="U143:W143">
    <cfRule type="cellIs" dxfId="807" priority="164" operator="equal">
      <formula>0</formula>
    </cfRule>
  </conditionalFormatting>
  <conditionalFormatting sqref="U144:W144">
    <cfRule type="cellIs" dxfId="806" priority="163" operator="equal">
      <formula>0</formula>
    </cfRule>
  </conditionalFormatting>
  <conditionalFormatting sqref="U70">
    <cfRule type="cellIs" dxfId="805" priority="161" operator="notEqual">
      <formula>0</formula>
    </cfRule>
  </conditionalFormatting>
  <conditionalFormatting sqref="O69">
    <cfRule type="containsBlanks" dxfId="804" priority="160">
      <formula>LEN(TRIM(O69))=0</formula>
    </cfRule>
  </conditionalFormatting>
  <conditionalFormatting sqref="U69:CU69">
    <cfRule type="cellIs" dxfId="803" priority="159" operator="equal">
      <formula>0</formula>
    </cfRule>
  </conditionalFormatting>
  <conditionalFormatting sqref="X71:CU71">
    <cfRule type="cellIs" dxfId="802" priority="158" operator="equal">
      <formula>0</formula>
    </cfRule>
  </conditionalFormatting>
  <conditionalFormatting sqref="X74:CU75">
    <cfRule type="cellIs" dxfId="801" priority="157" operator="equal">
      <formula>0</formula>
    </cfRule>
  </conditionalFormatting>
  <conditionalFormatting sqref="X111:CU111">
    <cfRule type="cellIs" dxfId="800" priority="156" operator="equal">
      <formula>0</formula>
    </cfRule>
  </conditionalFormatting>
  <conditionalFormatting sqref="X136:CU136">
    <cfRule type="cellIs" dxfId="799" priority="155" operator="equal">
      <formula>0</formula>
    </cfRule>
  </conditionalFormatting>
  <conditionalFormatting sqref="X140:CU140">
    <cfRule type="cellIs" dxfId="798" priority="154" operator="equal">
      <formula>0</formula>
    </cfRule>
  </conditionalFormatting>
  <conditionalFormatting sqref="X143:CU143">
    <cfRule type="cellIs" dxfId="797" priority="153" operator="equal">
      <formula>0</formula>
    </cfRule>
  </conditionalFormatting>
  <conditionalFormatting sqref="X144:CU144">
    <cfRule type="cellIs" dxfId="796" priority="152" operator="equal">
      <formula>0</formula>
    </cfRule>
  </conditionalFormatting>
  <conditionalFormatting sqref="U137:W137">
    <cfRule type="cellIs" dxfId="795" priority="148" operator="equal">
      <formula>0</formula>
    </cfRule>
  </conditionalFormatting>
  <conditionalFormatting sqref="X137:CU137">
    <cfRule type="cellIs" dxfId="794" priority="147" operator="equal">
      <formula>0</formula>
    </cfRule>
  </conditionalFormatting>
  <conditionalFormatting sqref="U83:W83">
    <cfRule type="cellIs" dxfId="793" priority="142" operator="equal">
      <formula>0</formula>
    </cfRule>
  </conditionalFormatting>
  <conditionalFormatting sqref="X83:CU83">
    <cfRule type="cellIs" dxfId="792" priority="141" operator="equal">
      <formula>0</formula>
    </cfRule>
  </conditionalFormatting>
  <conditionalFormatting sqref="U72:W72">
    <cfRule type="cellIs" dxfId="791" priority="146" operator="equal">
      <formula>0</formula>
    </cfRule>
  </conditionalFormatting>
  <conditionalFormatting sqref="X72:CU72">
    <cfRule type="cellIs" dxfId="790" priority="145" operator="equal">
      <formula>0</formula>
    </cfRule>
  </conditionalFormatting>
  <conditionalFormatting sqref="U73:W73">
    <cfRule type="cellIs" dxfId="789" priority="144" operator="equal">
      <formula>0</formula>
    </cfRule>
  </conditionalFormatting>
  <conditionalFormatting sqref="X73:CU73">
    <cfRule type="cellIs" dxfId="788" priority="143" operator="equal">
      <formula>0</formula>
    </cfRule>
  </conditionalFormatting>
  <conditionalFormatting sqref="U82:W82">
    <cfRule type="cellIs" dxfId="787" priority="140" operator="equal">
      <formula>0</formula>
    </cfRule>
  </conditionalFormatting>
  <conditionalFormatting sqref="X82:CU82">
    <cfRule type="cellIs" dxfId="786" priority="139" operator="equal">
      <formula>0</formula>
    </cfRule>
  </conditionalFormatting>
  <conditionalFormatting sqref="U75:W75">
    <cfRule type="cellIs" dxfId="785" priority="138" operator="equal">
      <formula>0</formula>
    </cfRule>
  </conditionalFormatting>
  <conditionalFormatting sqref="U84:W84">
    <cfRule type="cellIs" dxfId="784" priority="136" operator="equal">
      <formula>0</formula>
    </cfRule>
  </conditionalFormatting>
  <conditionalFormatting sqref="X84:CU84">
    <cfRule type="cellIs" dxfId="783" priority="135" operator="equal">
      <formula>0</formula>
    </cfRule>
  </conditionalFormatting>
  <conditionalFormatting sqref="U123:W123">
    <cfRule type="cellIs" dxfId="782" priority="134" operator="equal">
      <formula>0</formula>
    </cfRule>
  </conditionalFormatting>
  <conditionalFormatting sqref="X123:CU123">
    <cfRule type="cellIs" dxfId="781" priority="133" operator="equal">
      <formula>0</formula>
    </cfRule>
  </conditionalFormatting>
  <conditionalFormatting sqref="X124:CU125">
    <cfRule type="cellIs" dxfId="780" priority="129" operator="equal">
      <formula>0</formula>
    </cfRule>
  </conditionalFormatting>
  <conditionalFormatting sqref="U125:W125">
    <cfRule type="cellIs" dxfId="779" priority="128" operator="equal">
      <formula>0</formula>
    </cfRule>
  </conditionalFormatting>
  <conditionalFormatting sqref="U124:W124">
    <cfRule type="cellIs" dxfId="778" priority="130" operator="equal">
      <formula>0</formula>
    </cfRule>
  </conditionalFormatting>
  <conditionalFormatting sqref="X76:CU76">
    <cfRule type="cellIs" dxfId="777" priority="122" operator="equal">
      <formula>0</formula>
    </cfRule>
  </conditionalFormatting>
  <conditionalFormatting sqref="U114:W114">
    <cfRule type="cellIs" dxfId="776" priority="123" operator="equal">
      <formula>0</formula>
    </cfRule>
  </conditionalFormatting>
  <conditionalFormatting sqref="U113:W113">
    <cfRule type="cellIs" dxfId="775" priority="127" operator="equal">
      <formula>0</formula>
    </cfRule>
  </conditionalFormatting>
  <conditionalFormatting sqref="X113:CU114">
    <cfRule type="cellIs" dxfId="774" priority="126" operator="equal">
      <formula>0</formula>
    </cfRule>
  </conditionalFormatting>
  <conditionalFormatting sqref="U112:W112">
    <cfRule type="cellIs" dxfId="773" priority="125" operator="equal">
      <formula>0</formula>
    </cfRule>
  </conditionalFormatting>
  <conditionalFormatting sqref="X112:CU112">
    <cfRule type="cellIs" dxfId="772" priority="124" operator="equal">
      <formula>0</formula>
    </cfRule>
  </conditionalFormatting>
  <conditionalFormatting sqref="U76:W76">
    <cfRule type="cellIs" dxfId="771" priority="121" operator="equal">
      <formula>0</formula>
    </cfRule>
  </conditionalFormatting>
  <conditionalFormatting sqref="X77:CU77">
    <cfRule type="cellIs" dxfId="770" priority="120" operator="equal">
      <formula>0</formula>
    </cfRule>
  </conditionalFormatting>
  <conditionalFormatting sqref="U77:W77">
    <cfRule type="cellIs" dxfId="769" priority="119" operator="equal">
      <formula>0</formula>
    </cfRule>
  </conditionalFormatting>
  <conditionalFormatting sqref="U102:W102">
    <cfRule type="cellIs" dxfId="768" priority="118" operator="equal">
      <formula>0</formula>
    </cfRule>
  </conditionalFormatting>
  <conditionalFormatting sqref="X102:CU102">
    <cfRule type="cellIs" dxfId="767" priority="117" operator="equal">
      <formula>0</formula>
    </cfRule>
  </conditionalFormatting>
  <conditionalFormatting sqref="U101:W101">
    <cfRule type="cellIs" dxfId="766" priority="116" operator="equal">
      <formula>0</formula>
    </cfRule>
  </conditionalFormatting>
  <conditionalFormatting sqref="X101:CU101">
    <cfRule type="cellIs" dxfId="765" priority="115" operator="equal">
      <formula>0</formula>
    </cfRule>
  </conditionalFormatting>
  <conditionalFormatting sqref="U88:W88">
    <cfRule type="cellIs" dxfId="764" priority="110" operator="equal">
      <formula>0</formula>
    </cfRule>
  </conditionalFormatting>
  <conditionalFormatting sqref="U87:W87">
    <cfRule type="cellIs" dxfId="763" priority="114" operator="equal">
      <formula>0</formula>
    </cfRule>
  </conditionalFormatting>
  <conditionalFormatting sqref="X87:CU88">
    <cfRule type="cellIs" dxfId="762" priority="113" operator="equal">
      <formula>0</formula>
    </cfRule>
  </conditionalFormatting>
  <conditionalFormatting sqref="U86:W86">
    <cfRule type="cellIs" dxfId="761" priority="112" operator="equal">
      <formula>0</formula>
    </cfRule>
  </conditionalFormatting>
  <conditionalFormatting sqref="X86:CU86">
    <cfRule type="cellIs" dxfId="760" priority="111" operator="equal">
      <formula>0</formula>
    </cfRule>
  </conditionalFormatting>
  <conditionalFormatting sqref="U104:W104">
    <cfRule type="cellIs" dxfId="759" priority="109" operator="equal">
      <formula>0</formula>
    </cfRule>
  </conditionalFormatting>
  <conditionalFormatting sqref="X104:CU104">
    <cfRule type="cellIs" dxfId="758" priority="108" operator="equal">
      <formula>0</formula>
    </cfRule>
  </conditionalFormatting>
  <conditionalFormatting sqref="X126:CU126">
    <cfRule type="cellIs" dxfId="757" priority="107" operator="equal">
      <formula>0</formula>
    </cfRule>
  </conditionalFormatting>
  <conditionalFormatting sqref="U126:W126">
    <cfRule type="cellIs" dxfId="756" priority="106" operator="equal">
      <formula>0</formula>
    </cfRule>
  </conditionalFormatting>
  <conditionalFormatting sqref="X128:CU128">
    <cfRule type="cellIs" dxfId="755" priority="105" operator="equal">
      <formula>0</formula>
    </cfRule>
  </conditionalFormatting>
  <conditionalFormatting sqref="U128:W128">
    <cfRule type="cellIs" dxfId="754" priority="104" operator="equal">
      <formula>0</formula>
    </cfRule>
  </conditionalFormatting>
  <conditionalFormatting sqref="X129:CU129">
    <cfRule type="cellIs" dxfId="753" priority="103" operator="equal">
      <formula>0</formula>
    </cfRule>
  </conditionalFormatting>
  <conditionalFormatting sqref="U129:W129">
    <cfRule type="cellIs" dxfId="752" priority="102" operator="equal">
      <formula>0</formula>
    </cfRule>
  </conditionalFormatting>
  <conditionalFormatting sqref="X78:CU78">
    <cfRule type="cellIs" dxfId="751" priority="101" operator="equal">
      <formula>0</formula>
    </cfRule>
  </conditionalFormatting>
  <conditionalFormatting sqref="U78:W78">
    <cfRule type="cellIs" dxfId="750" priority="100" operator="equal">
      <formula>0</formula>
    </cfRule>
  </conditionalFormatting>
  <conditionalFormatting sqref="X130:CU130">
    <cfRule type="cellIs" dxfId="749" priority="99" operator="equal">
      <formula>0</formula>
    </cfRule>
  </conditionalFormatting>
  <conditionalFormatting sqref="U130:W130">
    <cfRule type="cellIs" dxfId="748" priority="98" operator="equal">
      <formula>0</formula>
    </cfRule>
  </conditionalFormatting>
  <conditionalFormatting sqref="U115:W115">
    <cfRule type="cellIs" dxfId="747" priority="96" operator="equal">
      <formula>0</formula>
    </cfRule>
  </conditionalFormatting>
  <conditionalFormatting sqref="X115:CU115">
    <cfRule type="cellIs" dxfId="746" priority="97" operator="equal">
      <formula>0</formula>
    </cfRule>
  </conditionalFormatting>
  <conditionalFormatting sqref="X131:CU131">
    <cfRule type="cellIs" dxfId="745" priority="95" operator="equal">
      <formula>0</formula>
    </cfRule>
  </conditionalFormatting>
  <conditionalFormatting sqref="U131:W131">
    <cfRule type="cellIs" dxfId="744" priority="94" operator="equal">
      <formula>0</formula>
    </cfRule>
  </conditionalFormatting>
  <conditionalFormatting sqref="U116:W116">
    <cfRule type="cellIs" dxfId="743" priority="92" operator="equal">
      <formula>0</formula>
    </cfRule>
  </conditionalFormatting>
  <conditionalFormatting sqref="X116:CU116">
    <cfRule type="cellIs" dxfId="742" priority="93" operator="equal">
      <formula>0</formula>
    </cfRule>
  </conditionalFormatting>
  <conditionalFormatting sqref="U85:W85">
    <cfRule type="cellIs" dxfId="741" priority="91" operator="equal">
      <formula>0</formula>
    </cfRule>
  </conditionalFormatting>
  <conditionalFormatting sqref="X85:CU85">
    <cfRule type="cellIs" dxfId="740" priority="90" operator="equal">
      <formula>0</formula>
    </cfRule>
  </conditionalFormatting>
  <conditionalFormatting sqref="U89:W89">
    <cfRule type="cellIs" dxfId="739" priority="88" operator="equal">
      <formula>0</formula>
    </cfRule>
  </conditionalFormatting>
  <conditionalFormatting sqref="X89:CU89">
    <cfRule type="cellIs" dxfId="738" priority="89" operator="equal">
      <formula>0</formula>
    </cfRule>
  </conditionalFormatting>
  <conditionalFormatting sqref="X79:CU79">
    <cfRule type="cellIs" dxfId="737" priority="87" operator="equal">
      <formula>0</formula>
    </cfRule>
  </conditionalFormatting>
  <conditionalFormatting sqref="U79:W79">
    <cfRule type="cellIs" dxfId="736" priority="86" operator="equal">
      <formula>0</formula>
    </cfRule>
  </conditionalFormatting>
  <conditionalFormatting sqref="U117:W117">
    <cfRule type="cellIs" dxfId="735" priority="84" operator="equal">
      <formula>0</formula>
    </cfRule>
  </conditionalFormatting>
  <conditionalFormatting sqref="X117:CU117">
    <cfRule type="cellIs" dxfId="734" priority="85" operator="equal">
      <formula>0</formula>
    </cfRule>
  </conditionalFormatting>
  <conditionalFormatting sqref="U95:W95">
    <cfRule type="cellIs" dxfId="733" priority="83" operator="equal">
      <formula>0</formula>
    </cfRule>
  </conditionalFormatting>
  <conditionalFormatting sqref="X95:CU95">
    <cfRule type="cellIs" dxfId="732" priority="82" operator="equal">
      <formula>0</formula>
    </cfRule>
  </conditionalFormatting>
  <conditionalFormatting sqref="U105:W105">
    <cfRule type="cellIs" dxfId="731" priority="81" operator="equal">
      <formula>0</formula>
    </cfRule>
  </conditionalFormatting>
  <conditionalFormatting sqref="X105:CU105">
    <cfRule type="cellIs" dxfId="730" priority="80" operator="equal">
      <formula>0</formula>
    </cfRule>
  </conditionalFormatting>
  <conditionalFormatting sqref="U103:W103">
    <cfRule type="cellIs" dxfId="729" priority="79" operator="equal">
      <formula>0</formula>
    </cfRule>
  </conditionalFormatting>
  <conditionalFormatting sqref="X103:CU103">
    <cfRule type="cellIs" dxfId="728" priority="78" operator="equal">
      <formula>0</formula>
    </cfRule>
  </conditionalFormatting>
  <conditionalFormatting sqref="U109:W109">
    <cfRule type="cellIs" dxfId="727" priority="77" operator="equal">
      <formula>0</formula>
    </cfRule>
  </conditionalFormatting>
  <conditionalFormatting sqref="X109:CU109">
    <cfRule type="cellIs" dxfId="726" priority="76" operator="equal">
      <formula>0</formula>
    </cfRule>
  </conditionalFormatting>
  <conditionalFormatting sqref="U106:W106">
    <cfRule type="cellIs" dxfId="725" priority="75" operator="equal">
      <formula>0</formula>
    </cfRule>
  </conditionalFormatting>
  <conditionalFormatting sqref="X106:CU106">
    <cfRule type="cellIs" dxfId="724" priority="74" operator="equal">
      <formula>0</formula>
    </cfRule>
  </conditionalFormatting>
  <conditionalFormatting sqref="X132:CU132">
    <cfRule type="cellIs" dxfId="723" priority="73" operator="equal">
      <formula>0</formula>
    </cfRule>
  </conditionalFormatting>
  <conditionalFormatting sqref="U132:W132">
    <cfRule type="cellIs" dxfId="722" priority="72" operator="equal">
      <formula>0</formula>
    </cfRule>
  </conditionalFormatting>
  <conditionalFormatting sqref="U118:W118">
    <cfRule type="cellIs" dxfId="721" priority="70" operator="equal">
      <formula>0</formula>
    </cfRule>
  </conditionalFormatting>
  <conditionalFormatting sqref="X118:CU118">
    <cfRule type="cellIs" dxfId="720" priority="71" operator="equal">
      <formula>0</formula>
    </cfRule>
  </conditionalFormatting>
  <conditionalFormatting sqref="U119:W119">
    <cfRule type="cellIs" dxfId="719" priority="68" operator="equal">
      <formula>0</formula>
    </cfRule>
  </conditionalFormatting>
  <conditionalFormatting sqref="X119:CU119">
    <cfRule type="cellIs" dxfId="718" priority="69" operator="equal">
      <formula>0</formula>
    </cfRule>
  </conditionalFormatting>
  <conditionalFormatting sqref="U90:W90">
    <cfRule type="cellIs" dxfId="717" priority="66" operator="equal">
      <formula>0</formula>
    </cfRule>
  </conditionalFormatting>
  <conditionalFormatting sqref="X90:CU90">
    <cfRule type="cellIs" dxfId="716" priority="67" operator="equal">
      <formula>0</formula>
    </cfRule>
  </conditionalFormatting>
  <conditionalFormatting sqref="U94:W94">
    <cfRule type="cellIs" dxfId="715" priority="65" operator="equal">
      <formula>0</formula>
    </cfRule>
  </conditionalFormatting>
  <conditionalFormatting sqref="X94:CU94">
    <cfRule type="cellIs" dxfId="714" priority="64" operator="equal">
      <formula>0</formula>
    </cfRule>
  </conditionalFormatting>
  <conditionalFormatting sqref="U108:W108">
    <cfRule type="cellIs" dxfId="713" priority="63" operator="equal">
      <formula>0</formula>
    </cfRule>
  </conditionalFormatting>
  <conditionalFormatting sqref="X108:CU108">
    <cfRule type="cellIs" dxfId="712" priority="62" operator="equal">
      <formula>0</formula>
    </cfRule>
  </conditionalFormatting>
  <conditionalFormatting sqref="X80:CU80">
    <cfRule type="cellIs" dxfId="711" priority="61" operator="equal">
      <formula>0</formula>
    </cfRule>
  </conditionalFormatting>
  <conditionalFormatting sqref="U80:W80">
    <cfRule type="cellIs" dxfId="710" priority="60" operator="equal">
      <formula>0</formula>
    </cfRule>
  </conditionalFormatting>
  <conditionalFormatting sqref="X81:CU81">
    <cfRule type="cellIs" dxfId="709" priority="59" operator="equal">
      <formula>0</formula>
    </cfRule>
  </conditionalFormatting>
  <conditionalFormatting sqref="U81:W81">
    <cfRule type="cellIs" dxfId="708" priority="58" operator="equal">
      <formula>0</formula>
    </cfRule>
  </conditionalFormatting>
  <conditionalFormatting sqref="U107:W107">
    <cfRule type="cellIs" dxfId="707" priority="57" operator="equal">
      <formula>0</formula>
    </cfRule>
  </conditionalFormatting>
  <conditionalFormatting sqref="X107:CU107">
    <cfRule type="cellIs" dxfId="706" priority="56" operator="equal">
      <formula>0</formula>
    </cfRule>
  </conditionalFormatting>
  <conditionalFormatting sqref="U120:W120">
    <cfRule type="cellIs" dxfId="705" priority="54" operator="equal">
      <formula>0</formula>
    </cfRule>
  </conditionalFormatting>
  <conditionalFormatting sqref="X120:CU120">
    <cfRule type="cellIs" dxfId="704" priority="55" operator="equal">
      <formula>0</formula>
    </cfRule>
  </conditionalFormatting>
  <conditionalFormatting sqref="U110:W110">
    <cfRule type="cellIs" dxfId="703" priority="53" operator="equal">
      <formula>0</formula>
    </cfRule>
  </conditionalFormatting>
  <conditionalFormatting sqref="X110:CU110">
    <cfRule type="cellIs" dxfId="702" priority="52" operator="equal">
      <formula>0</formula>
    </cfRule>
  </conditionalFormatting>
  <conditionalFormatting sqref="U96:W96">
    <cfRule type="cellIs" dxfId="701" priority="51" operator="equal">
      <formula>0</formula>
    </cfRule>
  </conditionalFormatting>
  <conditionalFormatting sqref="X96:CU96">
    <cfRule type="cellIs" dxfId="700" priority="50" operator="equal">
      <formula>0</formula>
    </cfRule>
  </conditionalFormatting>
  <conditionalFormatting sqref="U100:W100">
    <cfRule type="cellIs" dxfId="699" priority="49" operator="equal">
      <formula>0</formula>
    </cfRule>
  </conditionalFormatting>
  <conditionalFormatting sqref="X100:CU100">
    <cfRule type="cellIs" dxfId="698" priority="48" operator="equal">
      <formula>0</formula>
    </cfRule>
  </conditionalFormatting>
  <conditionalFormatting sqref="U98:W98">
    <cfRule type="cellIs" dxfId="697" priority="45" operator="equal">
      <formula>0</formula>
    </cfRule>
  </conditionalFormatting>
  <conditionalFormatting sqref="X98:CU98">
    <cfRule type="cellIs" dxfId="696" priority="44" operator="equal">
      <formula>0</formula>
    </cfRule>
  </conditionalFormatting>
  <conditionalFormatting sqref="U99:W99">
    <cfRule type="cellIs" dxfId="695" priority="43" operator="equal">
      <formula>0</formula>
    </cfRule>
  </conditionalFormatting>
  <conditionalFormatting sqref="X99:CU99">
    <cfRule type="cellIs" dxfId="694" priority="42" operator="equal">
      <formula>0</formula>
    </cfRule>
  </conditionalFormatting>
  <conditionalFormatting sqref="U62:CU62">
    <cfRule type="cellIs" dxfId="693" priority="41" operator="equal">
      <formula>0</formula>
    </cfRule>
  </conditionalFormatting>
  <conditionalFormatting sqref="U147:W147">
    <cfRule type="cellIs" dxfId="692" priority="40" operator="equal">
      <formula>0</formula>
    </cfRule>
  </conditionalFormatting>
  <conditionalFormatting sqref="X147:CU147">
    <cfRule type="cellIs" dxfId="691" priority="38" operator="equal">
      <formula>0</formula>
    </cfRule>
  </conditionalFormatting>
  <conditionalFormatting sqref="U91:W91">
    <cfRule type="cellIs" dxfId="690" priority="35" operator="equal">
      <formula>0</formula>
    </cfRule>
  </conditionalFormatting>
  <conditionalFormatting sqref="X91:CU91">
    <cfRule type="cellIs" dxfId="689" priority="36" operator="equal">
      <formula>0</formula>
    </cfRule>
  </conditionalFormatting>
  <conditionalFormatting sqref="U92:W92">
    <cfRule type="cellIs" dxfId="688" priority="33" operator="equal">
      <formula>0</formula>
    </cfRule>
  </conditionalFormatting>
  <conditionalFormatting sqref="X92:CU92">
    <cfRule type="cellIs" dxfId="687" priority="34" operator="equal">
      <formula>0</formula>
    </cfRule>
  </conditionalFormatting>
  <conditionalFormatting sqref="U148:W148">
    <cfRule type="cellIs" dxfId="686" priority="32" operator="equal">
      <formula>0</formula>
    </cfRule>
  </conditionalFormatting>
  <conditionalFormatting sqref="X148:CU148">
    <cfRule type="cellIs" dxfId="685" priority="31" operator="equal">
      <formula>0</formula>
    </cfRule>
  </conditionalFormatting>
  <conditionalFormatting sqref="O18:O19">
    <cfRule type="containsBlanks" dxfId="684" priority="30">
      <formula>LEN(TRIM(O18))=0</formula>
    </cfRule>
  </conditionalFormatting>
  <conditionalFormatting sqref="U20:CU20">
    <cfRule type="cellIs" dxfId="683" priority="27" operator="lessThan">
      <formula>0</formula>
    </cfRule>
    <cfRule type="cellIs" dxfId="682" priority="28" operator="greaterThan">
      <formula>0</formula>
    </cfRule>
    <cfRule type="cellIs" dxfId="681" priority="29" operator="equal">
      <formula>0</formula>
    </cfRule>
  </conditionalFormatting>
  <conditionalFormatting sqref="U17:CU17">
    <cfRule type="cellIs" dxfId="680" priority="26" operator="equal">
      <formula>0</formula>
    </cfRule>
  </conditionalFormatting>
  <conditionalFormatting sqref="U18:CU18">
    <cfRule type="cellIs" dxfId="679" priority="25" operator="equal">
      <formula>0</formula>
    </cfRule>
  </conditionalFormatting>
  <conditionalFormatting sqref="U19:CU19">
    <cfRule type="cellIs" dxfId="678" priority="24" operator="equal">
      <formula>0</formula>
    </cfRule>
  </conditionalFormatting>
  <conditionalFormatting sqref="U21:CU21">
    <cfRule type="cellIs" dxfId="677" priority="23" operator="lessThan">
      <formula>0</formula>
    </cfRule>
  </conditionalFormatting>
  <conditionalFormatting sqref="X133:CU133">
    <cfRule type="cellIs" dxfId="676" priority="22" operator="equal">
      <formula>0</formula>
    </cfRule>
  </conditionalFormatting>
  <conditionalFormatting sqref="U133:W133">
    <cfRule type="cellIs" dxfId="675" priority="21" operator="equal">
      <formula>0</formula>
    </cfRule>
  </conditionalFormatting>
  <conditionalFormatting sqref="O24:O25">
    <cfRule type="containsBlanks" dxfId="674" priority="20">
      <formula>LEN(TRIM(O24))=0</formula>
    </cfRule>
  </conditionalFormatting>
  <conditionalFormatting sqref="U26:CU26">
    <cfRule type="cellIs" dxfId="673" priority="17" operator="lessThan">
      <formula>0</formula>
    </cfRule>
    <cfRule type="cellIs" dxfId="672" priority="18" operator="greaterThan">
      <formula>0</formula>
    </cfRule>
    <cfRule type="cellIs" dxfId="671" priority="19" operator="equal">
      <formula>0</formula>
    </cfRule>
  </conditionalFormatting>
  <conditionalFormatting sqref="U23:CU23">
    <cfRule type="cellIs" dxfId="670" priority="16" operator="equal">
      <formula>0</formula>
    </cfRule>
  </conditionalFormatting>
  <conditionalFormatting sqref="U24:CU24">
    <cfRule type="cellIs" dxfId="669" priority="15" operator="equal">
      <formula>0</formula>
    </cfRule>
  </conditionalFormatting>
  <conditionalFormatting sqref="U25:CU25">
    <cfRule type="cellIs" dxfId="668" priority="14" operator="equal">
      <formula>0</formula>
    </cfRule>
  </conditionalFormatting>
  <conditionalFormatting sqref="U27:CU27">
    <cfRule type="cellIs" dxfId="667" priority="13" operator="lessThan">
      <formula>0</formula>
    </cfRule>
  </conditionalFormatting>
  <conditionalFormatting sqref="U29:CU29">
    <cfRule type="cellIs" dxfId="666" priority="12" operator="lessThan">
      <formula>0</formula>
    </cfRule>
  </conditionalFormatting>
  <conditionalFormatting sqref="X127:CU127">
    <cfRule type="cellIs" dxfId="665" priority="11" operator="equal">
      <formula>0</formula>
    </cfRule>
  </conditionalFormatting>
  <conditionalFormatting sqref="U127:W127">
    <cfRule type="cellIs" dxfId="664" priority="10" operator="equal">
      <formula>0</formula>
    </cfRule>
  </conditionalFormatting>
  <conditionalFormatting sqref="U93:W93">
    <cfRule type="cellIs" dxfId="663" priority="8" operator="equal">
      <formula>0</formula>
    </cfRule>
  </conditionalFormatting>
  <conditionalFormatting sqref="X93:CU93">
    <cfRule type="cellIs" dxfId="662" priority="9" operator="equal">
      <formula>0</formula>
    </cfRule>
  </conditionalFormatting>
  <conditionalFormatting sqref="U149:W149">
    <cfRule type="cellIs" dxfId="661" priority="7" operator="equal">
      <formula>0</formula>
    </cfRule>
  </conditionalFormatting>
  <conditionalFormatting sqref="X149:CU149">
    <cfRule type="cellIs" dxfId="660" priority="6" operator="equal">
      <formula>0</formula>
    </cfRule>
  </conditionalFormatting>
  <conditionalFormatting sqref="U63:CU63">
    <cfRule type="cellIs" dxfId="659" priority="5" operator="equal">
      <formula>0</formula>
    </cfRule>
  </conditionalFormatting>
  <conditionalFormatting sqref="U97:W97">
    <cfRule type="cellIs" dxfId="658" priority="4" operator="equal">
      <formula>0</formula>
    </cfRule>
  </conditionalFormatting>
  <conditionalFormatting sqref="X97:CU97">
    <cfRule type="cellIs" dxfId="657" priority="3" operator="equal">
      <formula>0</formula>
    </cfRule>
  </conditionalFormatting>
  <conditionalFormatting sqref="U64:CU64">
    <cfRule type="cellIs" dxfId="656" priority="2" operator="equal">
      <formula>0</formula>
    </cfRule>
  </conditionalFormatting>
  <conditionalFormatting sqref="U45:CU45">
    <cfRule type="cellIs" dxfId="655" priority="1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O12:O13 O32:O33 O38:O39 O43 O69 O18:O19 O24:O25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T264"/>
  <sheetViews>
    <sheetView showGridLines="0" tabSelected="1" zoomScale="110" zoomScaleNormal="110" workbookViewId="0">
      <pane xSplit="21" ySplit="10" topLeftCell="V11" activePane="bottomRight" state="frozen"/>
      <selection pane="topRight" activeCell="W1" sqref="W1"/>
      <selection pane="bottomLeft" activeCell="A11" sqref="A11"/>
      <selection pane="bottomRight" activeCell="C8" sqref="C8"/>
    </sheetView>
  </sheetViews>
  <sheetFormatPr defaultColWidth="8.77734375" defaultRowHeight="12" x14ac:dyDescent="0.25"/>
  <cols>
    <col min="1" max="4" width="0.88671875" style="26" customWidth="1"/>
    <col min="5" max="5" width="1.5546875" style="182" bestFit="1" customWidth="1"/>
    <col min="6" max="6" width="7.77734375" style="26" customWidth="1"/>
    <col min="7" max="7" width="25.44140625" style="26" customWidth="1"/>
    <col min="8" max="8" width="5.21875" style="293" hidden="1" customWidth="1"/>
    <col min="9" max="9" width="8.77734375" style="294" hidden="1" customWidth="1"/>
    <col min="10" max="10" width="5.21875" style="293" hidden="1" customWidth="1"/>
    <col min="11" max="12" width="8.77734375" style="294" hidden="1" customWidth="1"/>
    <col min="13" max="13" width="1.77734375" style="36" customWidth="1"/>
    <col min="14" max="14" width="5.5546875" style="29" bestFit="1" customWidth="1"/>
    <col min="15" max="15" width="1.77734375" style="37" customWidth="1"/>
    <col min="16" max="16" width="0.88671875" style="26" customWidth="1"/>
    <col min="17" max="17" width="5.21875" style="249" bestFit="1" customWidth="1"/>
    <col min="18" max="18" width="0.88671875" style="26" customWidth="1"/>
    <col min="19" max="19" width="1.77734375" style="26" customWidth="1"/>
    <col min="20" max="20" width="10.77734375" style="40" customWidth="1"/>
    <col min="21" max="22" width="1.77734375" style="26" customWidth="1"/>
    <col min="23" max="98" width="12.77734375" style="30" customWidth="1"/>
    <col min="99" max="100" width="1.77734375" style="26" customWidth="1"/>
    <col min="101" max="16384" width="8.77734375" style="26"/>
  </cols>
  <sheetData>
    <row r="1" spans="1:98" ht="1.95" customHeight="1" x14ac:dyDescent="0.25">
      <c r="H1" s="280"/>
      <c r="I1" s="281"/>
      <c r="J1" s="280"/>
      <c r="K1" s="281"/>
      <c r="L1" s="281"/>
      <c r="S1" s="102"/>
      <c r="T1" s="103"/>
      <c r="U1" s="104"/>
      <c r="V1" s="145"/>
      <c r="W1" s="14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spans="1:98" s="308" customFormat="1" ht="9" thickBot="1" x14ac:dyDescent="0.25">
      <c r="B2" s="309" t="s">
        <v>151</v>
      </c>
      <c r="C2" s="309"/>
      <c r="D2" s="309"/>
      <c r="E2" s="310"/>
      <c r="F2" s="336">
        <f ca="1">NOW()</f>
        <v>44607.459271874999</v>
      </c>
      <c r="H2" s="337"/>
      <c r="I2" s="338" t="s">
        <v>149</v>
      </c>
      <c r="J2" s="337"/>
      <c r="K2" s="338" t="str">
        <f>I2</f>
        <v>продажи</v>
      </c>
      <c r="L2" s="338" t="str">
        <f>I2</f>
        <v>продажи</v>
      </c>
      <c r="M2" s="312"/>
      <c r="O2" s="313"/>
      <c r="Q2" s="339"/>
      <c r="S2" s="314"/>
      <c r="T2" s="315"/>
      <c r="U2" s="316"/>
      <c r="V2" s="317"/>
      <c r="W2" s="318"/>
      <c r="X2" s="319"/>
      <c r="Y2" s="319" t="s">
        <v>144</v>
      </c>
      <c r="Z2" s="319" t="s">
        <v>144</v>
      </c>
      <c r="AA2" s="319" t="s">
        <v>144</v>
      </c>
      <c r="AB2" s="319" t="s">
        <v>145</v>
      </c>
      <c r="AC2" s="319" t="s">
        <v>145</v>
      </c>
      <c r="AD2" s="319" t="s">
        <v>149</v>
      </c>
      <c r="AE2" s="319" t="s">
        <v>149</v>
      </c>
      <c r="AF2" s="319" t="s">
        <v>144</v>
      </c>
      <c r="AG2" s="319" t="s">
        <v>144</v>
      </c>
      <c r="AH2" s="319" t="s">
        <v>145</v>
      </c>
      <c r="AI2" s="319" t="s">
        <v>145</v>
      </c>
      <c r="AJ2" s="319" t="s">
        <v>149</v>
      </c>
      <c r="AK2" s="319" t="s">
        <v>149</v>
      </c>
      <c r="AL2" s="319" t="s">
        <v>149</v>
      </c>
      <c r="AM2" s="319" t="s">
        <v>144</v>
      </c>
      <c r="AN2" s="319" t="s">
        <v>144</v>
      </c>
      <c r="AO2" s="319" t="s">
        <v>145</v>
      </c>
      <c r="AP2" s="319" t="s">
        <v>149</v>
      </c>
      <c r="AQ2" s="319" t="s">
        <v>144</v>
      </c>
      <c r="AR2" s="319" t="s">
        <v>145</v>
      </c>
      <c r="AS2" s="319" t="s">
        <v>149</v>
      </c>
      <c r="AT2" s="319" t="s">
        <v>144</v>
      </c>
      <c r="AU2" s="319" t="s">
        <v>144</v>
      </c>
      <c r="AV2" s="319" t="s">
        <v>145</v>
      </c>
      <c r="AW2" s="319" t="s">
        <v>149</v>
      </c>
      <c r="AX2" s="319" t="s">
        <v>149</v>
      </c>
      <c r="AY2" s="319" t="s">
        <v>149</v>
      </c>
      <c r="AZ2" s="319" t="s">
        <v>149</v>
      </c>
      <c r="BA2" s="319" t="s">
        <v>149</v>
      </c>
      <c r="BB2" s="319" t="s">
        <v>149</v>
      </c>
      <c r="BC2" s="319" t="s">
        <v>149</v>
      </c>
      <c r="BD2" s="319" t="s">
        <v>149</v>
      </c>
      <c r="BE2" s="319" t="s">
        <v>149</v>
      </c>
      <c r="BF2" s="319" t="s">
        <v>149</v>
      </c>
      <c r="BG2" s="319" t="s">
        <v>149</v>
      </c>
      <c r="BH2" s="319" t="s">
        <v>149</v>
      </c>
      <c r="BI2" s="319" t="s">
        <v>149</v>
      </c>
      <c r="BJ2" s="319" t="s">
        <v>149</v>
      </c>
      <c r="BK2" s="319" t="s">
        <v>149</v>
      </c>
      <c r="BL2" s="319" t="s">
        <v>149</v>
      </c>
      <c r="BM2" s="319" t="s">
        <v>149</v>
      </c>
      <c r="BN2" s="319" t="s">
        <v>149</v>
      </c>
      <c r="BO2" s="319" t="s">
        <v>149</v>
      </c>
      <c r="BP2" s="319" t="s">
        <v>149</v>
      </c>
      <c r="BQ2" s="319" t="s">
        <v>149</v>
      </c>
      <c r="BR2" s="319" t="s">
        <v>149</v>
      </c>
      <c r="BS2" s="319" t="s">
        <v>149</v>
      </c>
      <c r="BT2" s="319" t="s">
        <v>149</v>
      </c>
      <c r="BU2" s="319" t="s">
        <v>149</v>
      </c>
      <c r="BV2" s="319" t="s">
        <v>149</v>
      </c>
      <c r="BW2" s="319" t="s">
        <v>149</v>
      </c>
      <c r="BX2" s="319" t="s">
        <v>149</v>
      </c>
      <c r="BY2" s="319" t="s">
        <v>149</v>
      </c>
      <c r="BZ2" s="319" t="s">
        <v>149</v>
      </c>
      <c r="CA2" s="319" t="s">
        <v>149</v>
      </c>
      <c r="CB2" s="319" t="s">
        <v>144</v>
      </c>
      <c r="CC2" s="319" t="s">
        <v>145</v>
      </c>
      <c r="CD2" s="319" t="s">
        <v>149</v>
      </c>
      <c r="CE2" s="319" t="s">
        <v>144</v>
      </c>
      <c r="CF2" s="319" t="s">
        <v>145</v>
      </c>
      <c r="CG2" s="319" t="s">
        <v>149</v>
      </c>
      <c r="CH2" s="319" t="s">
        <v>144</v>
      </c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</row>
    <row r="3" spans="1:98" s="320" customFormat="1" ht="8.4" x14ac:dyDescent="0.2">
      <c r="E3" s="321"/>
      <c r="F3" s="340">
        <f ca="1">F2</f>
        <v>44607.459271874999</v>
      </c>
      <c r="H3" s="341"/>
      <c r="I3" s="342" t="s">
        <v>152</v>
      </c>
      <c r="J3" s="341"/>
      <c r="K3" s="342" t="s">
        <v>153</v>
      </c>
      <c r="L3" s="342" t="s">
        <v>154</v>
      </c>
      <c r="M3" s="312"/>
      <c r="O3" s="313"/>
      <c r="Q3" s="343"/>
      <c r="S3" s="323"/>
      <c r="T3" s="324"/>
      <c r="U3" s="325"/>
      <c r="V3" s="326"/>
      <c r="W3" s="327" t="str">
        <f ca="1">IF(W8&lt;INT($F$2),"факт","план")</f>
        <v>факт</v>
      </c>
      <c r="X3" s="328" t="str">
        <f t="shared" ref="X3:CI3" ca="1" si="0">IF(X8&lt;INT($F$2),"факт","план")</f>
        <v>факт</v>
      </c>
      <c r="Y3" s="328" t="str">
        <f t="shared" ca="1" si="0"/>
        <v>факт</v>
      </c>
      <c r="Z3" s="328" t="str">
        <f t="shared" ca="1" si="0"/>
        <v>факт</v>
      </c>
      <c r="AA3" s="328" t="str">
        <f t="shared" ca="1" si="0"/>
        <v>факт</v>
      </c>
      <c r="AB3" s="328" t="str">
        <f t="shared" ca="1" si="0"/>
        <v>факт</v>
      </c>
      <c r="AC3" s="328" t="str">
        <f t="shared" ca="1" si="0"/>
        <v>факт</v>
      </c>
      <c r="AD3" s="328" t="str">
        <f t="shared" ca="1" si="0"/>
        <v>факт</v>
      </c>
      <c r="AE3" s="328" t="str">
        <f t="shared" ca="1" si="0"/>
        <v>факт</v>
      </c>
      <c r="AF3" s="328" t="str">
        <f t="shared" ca="1" si="0"/>
        <v>факт</v>
      </c>
      <c r="AG3" s="328" t="str">
        <f t="shared" ca="1" si="0"/>
        <v>факт</v>
      </c>
      <c r="AH3" s="328" t="str">
        <f t="shared" ca="1" si="0"/>
        <v>факт</v>
      </c>
      <c r="AI3" s="328" t="str">
        <f t="shared" ca="1" si="0"/>
        <v>факт</v>
      </c>
      <c r="AJ3" s="328" t="str">
        <f t="shared" ca="1" si="0"/>
        <v>факт</v>
      </c>
      <c r="AK3" s="328" t="str">
        <f t="shared" ca="1" si="0"/>
        <v>факт</v>
      </c>
      <c r="AL3" s="328" t="str">
        <f t="shared" ca="1" si="0"/>
        <v>план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ca="1" si="0"/>
        <v>план</v>
      </c>
      <c r="BS3" s="328" t="str">
        <f t="shared" ca="1" si="0"/>
        <v>план</v>
      </c>
      <c r="BT3" s="328" t="str">
        <f t="shared" ca="1" si="0"/>
        <v>план</v>
      </c>
      <c r="BU3" s="328" t="str">
        <f t="shared" ca="1" si="0"/>
        <v>план</v>
      </c>
      <c r="BV3" s="328" t="str">
        <f t="shared" ca="1" si="0"/>
        <v>план</v>
      </c>
      <c r="BW3" s="328" t="str">
        <f t="shared" ca="1" si="0"/>
        <v>план</v>
      </c>
      <c r="BX3" s="328" t="str">
        <f t="shared" ca="1" si="0"/>
        <v>план</v>
      </c>
      <c r="BY3" s="328" t="str">
        <f t="shared" ca="1" si="0"/>
        <v>план</v>
      </c>
      <c r="BZ3" s="328" t="str">
        <f t="shared" ca="1" si="0"/>
        <v>план</v>
      </c>
      <c r="CA3" s="328" t="str">
        <f t="shared" ca="1" si="0"/>
        <v>план</v>
      </c>
      <c r="CB3" s="328" t="str">
        <f t="shared" ca="1" si="0"/>
        <v>план</v>
      </c>
      <c r="CC3" s="328" t="str">
        <f t="shared" ca="1" si="0"/>
        <v>план</v>
      </c>
      <c r="CD3" s="328" t="str">
        <f t="shared" ca="1" si="0"/>
        <v>план</v>
      </c>
      <c r="CE3" s="328" t="str">
        <f t="shared" ca="1" si="0"/>
        <v>план</v>
      </c>
      <c r="CF3" s="328" t="str">
        <f t="shared" ca="1" si="0"/>
        <v>план</v>
      </c>
      <c r="CG3" s="328" t="str">
        <f t="shared" ca="1" si="0"/>
        <v>план</v>
      </c>
      <c r="CH3" s="328" t="str">
        <f t="shared" ca="1" si="0"/>
        <v>план</v>
      </c>
      <c r="CI3" s="328" t="str">
        <f t="shared" ca="1" si="0"/>
        <v>план</v>
      </c>
      <c r="CJ3" s="328" t="str">
        <f t="shared" ref="CJ3:CT3" ca="1" si="1">IF(CJ8&lt;INT($F$2),"факт","план")</f>
        <v>план</v>
      </c>
      <c r="CK3" s="328" t="str">
        <f t="shared" ca="1" si="1"/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</row>
    <row r="4" spans="1:98" s="308" customFormat="1" ht="1.95" customHeight="1" x14ac:dyDescent="0.2">
      <c r="E4" s="329"/>
      <c r="H4" s="337"/>
      <c r="I4" s="338" t="s">
        <v>155</v>
      </c>
      <c r="J4" s="337"/>
      <c r="K4" s="338" t="s">
        <v>157</v>
      </c>
      <c r="L4" s="338"/>
      <c r="M4" s="312"/>
      <c r="O4" s="313"/>
      <c r="Q4" s="339"/>
      <c r="S4" s="314"/>
      <c r="T4" s="315"/>
      <c r="U4" s="316"/>
      <c r="V4" s="317"/>
      <c r="W4" s="318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</row>
    <row r="5" spans="1:98" s="320" customFormat="1" ht="8.4" x14ac:dyDescent="0.2">
      <c r="E5" s="321"/>
      <c r="F5" s="320" t="s">
        <v>166</v>
      </c>
      <c r="H5" s="341"/>
      <c r="I5" s="344" t="str">
        <f ca="1">IF(I7="",IF(WEEKDAY(I8)=1,"вс",IF(WEEKDAY(I8)=2,"пн",IF(WEEKDAY(I8)=3,"вт",IF(WEEKDAY(I8)=4,"ср",IF(WEEKDAY(I8)=5,"чт",IF(WEEKDAY(I8)=6,"пт",IF(WEEKDAY(I8)=7,"сб",0))))))),"")</f>
        <v/>
      </c>
      <c r="J5" s="341"/>
      <c r="K5" s="344"/>
      <c r="L5" s="344"/>
      <c r="M5" s="312"/>
      <c r="O5" s="313"/>
      <c r="Q5" s="343"/>
      <c r="S5" s="323"/>
      <c r="T5" s="324"/>
      <c r="U5" s="325"/>
      <c r="V5" s="326"/>
      <c r="W5" s="327" t="str">
        <f>IF(W7="",IF(WEEKDAY(W8)=1,"вс",IF(WEEKDAY(W8)=2,"пн",IF(WEEKDAY(W8)=3,"вт",IF(WEEKDAY(W8)=4,"ср",IF(WEEKDAY(W8)=5,"чт",IF(WEEKDAY(W8)=6,"пт",IF(WEEKDAY(W8)=7,"сб",0))))))),"")</f>
        <v/>
      </c>
      <c r="X5" s="328" t="str">
        <f ca="1">IF(X7="",IF(WEEKDAY(X8)=1,"вс",IF(WEEKDAY(X8)=2,"пн",IF(WEEKDAY(X8)=3,"вт",IF(WEEKDAY(X8)=4,"ср",IF(WEEKDAY(X8)=5,"чт",IF(WEEKDAY(X8)=6,"пт",IF(WEEKDAY(X8)=7,"сб",0))))))),"")</f>
        <v>вт</v>
      </c>
      <c r="Y5" s="328" t="str">
        <f t="shared" ref="Y5:CJ5" ca="1" si="2">IF(Y7="",IF(WEEKDAY(Y8)=1,"вс",IF(WEEKDAY(Y8)=2,"пн",IF(WEEKDAY(Y8)=3,"вт",IF(WEEKDAY(Y8)=4,"ср",IF(WEEKDAY(Y8)=5,"чт",IF(WEEKDAY(Y8)=6,"пт",IF(WEEKDAY(Y8)=7,"сб",0))))))),"")</f>
        <v>ср</v>
      </c>
      <c r="Z5" s="328" t="str">
        <f t="shared" ca="1" si="2"/>
        <v>чт</v>
      </c>
      <c r="AA5" s="328" t="str">
        <f t="shared" ca="1" si="2"/>
        <v>пт</v>
      </c>
      <c r="AB5" s="328" t="str">
        <f t="shared" ca="1" si="2"/>
        <v>сб</v>
      </c>
      <c r="AC5" s="328" t="str">
        <f t="shared" ca="1" si="2"/>
        <v>вс</v>
      </c>
      <c r="AD5" s="328" t="str">
        <f t="shared" ca="1" si="2"/>
        <v>пн</v>
      </c>
      <c r="AE5" s="328" t="str">
        <f t="shared" ca="1" si="2"/>
        <v>вт</v>
      </c>
      <c r="AF5" s="328" t="str">
        <f t="shared" ca="1" si="2"/>
        <v>ср</v>
      </c>
      <c r="AG5" s="328" t="str">
        <f t="shared" ca="1" si="2"/>
        <v>чт</v>
      </c>
      <c r="AH5" s="328" t="str">
        <f t="shared" ca="1" si="2"/>
        <v>пт</v>
      </c>
      <c r="AI5" s="328" t="str">
        <f t="shared" ca="1" si="2"/>
        <v>сб</v>
      </c>
      <c r="AJ5" s="328" t="str">
        <f t="shared" ca="1" si="2"/>
        <v>вс</v>
      </c>
      <c r="AK5" s="328" t="str">
        <f t="shared" ca="1" si="2"/>
        <v>пн</v>
      </c>
      <c r="AL5" s="328" t="str">
        <f t="shared" ca="1" si="2"/>
        <v>вт</v>
      </c>
      <c r="AM5" s="328" t="str">
        <f t="shared" ca="1" si="2"/>
        <v>ср</v>
      </c>
      <c r="AN5" s="328" t="str">
        <f t="shared" ca="1" si="2"/>
        <v>чт</v>
      </c>
      <c r="AO5" s="328" t="str">
        <f t="shared" ca="1" si="2"/>
        <v>пт</v>
      </c>
      <c r="AP5" s="328" t="str">
        <f t="shared" ca="1" si="2"/>
        <v>сб</v>
      </c>
      <c r="AQ5" s="328" t="str">
        <f t="shared" ca="1" si="2"/>
        <v>вс</v>
      </c>
      <c r="AR5" s="328" t="str">
        <f t="shared" ca="1" si="2"/>
        <v>пн</v>
      </c>
      <c r="AS5" s="328" t="str">
        <f t="shared" ca="1" si="2"/>
        <v>вт</v>
      </c>
      <c r="AT5" s="328" t="str">
        <f t="shared" ca="1" si="2"/>
        <v>ср</v>
      </c>
      <c r="AU5" s="328" t="str">
        <f t="shared" ca="1" si="2"/>
        <v>чт</v>
      </c>
      <c r="AV5" s="328" t="str">
        <f t="shared" ca="1" si="2"/>
        <v>пт</v>
      </c>
      <c r="AW5" s="328" t="str">
        <f t="shared" ca="1" si="2"/>
        <v>сб</v>
      </c>
      <c r="AX5" s="328" t="str">
        <f t="shared" ca="1" si="2"/>
        <v>вс</v>
      </c>
      <c r="AY5" s="328" t="str">
        <f t="shared" ca="1" si="2"/>
        <v>пн</v>
      </c>
      <c r="AZ5" s="328" t="str">
        <f t="shared" ca="1" si="2"/>
        <v/>
      </c>
      <c r="BA5" s="328" t="str">
        <f t="shared" ca="1" si="2"/>
        <v/>
      </c>
      <c r="BB5" s="328" t="str">
        <f t="shared" ca="1" si="2"/>
        <v/>
      </c>
      <c r="BC5" s="328" t="str">
        <f t="shared" ca="1" si="2"/>
        <v/>
      </c>
      <c r="BD5" s="328" t="str">
        <f t="shared" ca="1" si="2"/>
        <v/>
      </c>
      <c r="BE5" s="328" t="str">
        <f t="shared" ca="1" si="2"/>
        <v/>
      </c>
      <c r="BF5" s="328" t="str">
        <f t="shared" ca="1" si="2"/>
        <v/>
      </c>
      <c r="BG5" s="328" t="str">
        <f t="shared" ca="1" si="2"/>
        <v/>
      </c>
      <c r="BH5" s="328" t="str">
        <f t="shared" ca="1" si="2"/>
        <v/>
      </c>
      <c r="BI5" s="328" t="str">
        <f t="shared" ca="1" si="2"/>
        <v/>
      </c>
      <c r="BJ5" s="328" t="str">
        <f t="shared" ca="1" si="2"/>
        <v/>
      </c>
      <c r="BK5" s="328" t="str">
        <f t="shared" ca="1" si="2"/>
        <v/>
      </c>
      <c r="BL5" s="328" t="str">
        <f t="shared" ca="1" si="2"/>
        <v/>
      </c>
      <c r="BM5" s="328" t="str">
        <f t="shared" ca="1" si="2"/>
        <v/>
      </c>
      <c r="BN5" s="328" t="str">
        <f t="shared" ca="1" si="2"/>
        <v/>
      </c>
      <c r="BO5" s="328" t="str">
        <f t="shared" ca="1" si="2"/>
        <v/>
      </c>
      <c r="BP5" s="328" t="str">
        <f t="shared" ca="1" si="2"/>
        <v/>
      </c>
      <c r="BQ5" s="328" t="str">
        <f t="shared" ca="1" si="2"/>
        <v/>
      </c>
      <c r="BR5" s="328" t="str">
        <f t="shared" ca="1" si="2"/>
        <v/>
      </c>
      <c r="BS5" s="328" t="str">
        <f t="shared" ca="1" si="2"/>
        <v/>
      </c>
      <c r="BT5" s="328" t="str">
        <f t="shared" ca="1" si="2"/>
        <v/>
      </c>
      <c r="BU5" s="328" t="str">
        <f t="shared" ca="1" si="2"/>
        <v/>
      </c>
      <c r="BV5" s="328" t="str">
        <f t="shared" ca="1" si="2"/>
        <v/>
      </c>
      <c r="BW5" s="328" t="str">
        <f t="shared" ca="1" si="2"/>
        <v/>
      </c>
      <c r="BX5" s="328" t="str">
        <f t="shared" ca="1" si="2"/>
        <v/>
      </c>
      <c r="BY5" s="328" t="str">
        <f t="shared" ca="1" si="2"/>
        <v/>
      </c>
      <c r="BZ5" s="328" t="str">
        <f t="shared" ca="1" si="2"/>
        <v/>
      </c>
      <c r="CA5" s="328" t="str">
        <f t="shared" ca="1" si="2"/>
        <v/>
      </c>
      <c r="CB5" s="328" t="str">
        <f t="shared" ca="1" si="2"/>
        <v/>
      </c>
      <c r="CC5" s="328" t="str">
        <f t="shared" ca="1" si="2"/>
        <v/>
      </c>
      <c r="CD5" s="328" t="str">
        <f t="shared" ca="1" si="2"/>
        <v/>
      </c>
      <c r="CE5" s="328" t="str">
        <f t="shared" ca="1" si="2"/>
        <v/>
      </c>
      <c r="CF5" s="328" t="str">
        <f t="shared" ca="1" si="2"/>
        <v/>
      </c>
      <c r="CG5" s="328" t="str">
        <f t="shared" ca="1" si="2"/>
        <v/>
      </c>
      <c r="CH5" s="328" t="str">
        <f t="shared" ca="1" si="2"/>
        <v/>
      </c>
      <c r="CI5" s="328" t="str">
        <f t="shared" ca="1" si="2"/>
        <v/>
      </c>
      <c r="CJ5" s="328" t="str">
        <f t="shared" ca="1" si="2"/>
        <v/>
      </c>
      <c r="CK5" s="328" t="str">
        <f t="shared" ref="CK5:CT5" ca="1" si="3">IF(CK7="",IF(WEEKDAY(CK8)=1,"вс",IF(WEEKDAY(CK8)=2,"пн",IF(WEEKDAY(CK8)=3,"вт",IF(WEEKDAY(CK8)=4,"ср",IF(WEEKDAY(CK8)=5,"чт",IF(WEEKDAY(CK8)=6,"пт",IF(WEEKDAY(CK8)=7,"сб",0))))))),"")</f>
        <v/>
      </c>
      <c r="CL5" s="328" t="str">
        <f t="shared" ca="1" si="3"/>
        <v/>
      </c>
      <c r="CM5" s="328" t="str">
        <f t="shared" ca="1" si="3"/>
        <v/>
      </c>
      <c r="CN5" s="328" t="str">
        <f t="shared" ca="1" si="3"/>
        <v/>
      </c>
      <c r="CO5" s="328" t="str">
        <f t="shared" ca="1" si="3"/>
        <v/>
      </c>
      <c r="CP5" s="328" t="str">
        <f t="shared" ca="1" si="3"/>
        <v/>
      </c>
      <c r="CQ5" s="328" t="str">
        <f t="shared" ca="1" si="3"/>
        <v/>
      </c>
      <c r="CR5" s="328" t="str">
        <f t="shared" ca="1" si="3"/>
        <v/>
      </c>
      <c r="CS5" s="328" t="str">
        <f t="shared" ca="1" si="3"/>
        <v/>
      </c>
      <c r="CT5" s="328" t="str">
        <f t="shared" ca="1" si="3"/>
        <v/>
      </c>
    </row>
    <row r="6" spans="1:98" s="320" customFormat="1" ht="8.4" x14ac:dyDescent="0.2">
      <c r="E6" s="321"/>
      <c r="H6" s="341"/>
      <c r="I6" s="345">
        <f ca="1">I8</f>
        <v>44620</v>
      </c>
      <c r="J6" s="341"/>
      <c r="K6" s="345">
        <f ca="1">K8</f>
        <v>44620</v>
      </c>
      <c r="L6" s="345">
        <f ca="1">L8</f>
        <v>44620</v>
      </c>
      <c r="M6" s="312"/>
      <c r="O6" s="313"/>
      <c r="Q6" s="343"/>
      <c r="S6" s="323"/>
      <c r="T6" s="324"/>
      <c r="U6" s="325"/>
      <c r="V6" s="326"/>
      <c r="W6" s="330">
        <f>W8</f>
        <v>44592</v>
      </c>
      <c r="X6" s="331">
        <f ca="1">X8</f>
        <v>44593</v>
      </c>
      <c r="Y6" s="331">
        <f t="shared" ref="Y6:CJ6" ca="1" si="4">Y8</f>
        <v>44594</v>
      </c>
      <c r="Z6" s="331">
        <f t="shared" ca="1" si="4"/>
        <v>44595</v>
      </c>
      <c r="AA6" s="331">
        <f t="shared" ca="1" si="4"/>
        <v>44596</v>
      </c>
      <c r="AB6" s="331">
        <f t="shared" ca="1" si="4"/>
        <v>44597</v>
      </c>
      <c r="AC6" s="331">
        <f t="shared" ca="1" si="4"/>
        <v>44598</v>
      </c>
      <c r="AD6" s="331">
        <f t="shared" ca="1" si="4"/>
        <v>44599</v>
      </c>
      <c r="AE6" s="331">
        <f t="shared" ca="1" si="4"/>
        <v>44600</v>
      </c>
      <c r="AF6" s="331">
        <f t="shared" ca="1" si="4"/>
        <v>44601</v>
      </c>
      <c r="AG6" s="331">
        <f t="shared" ca="1" si="4"/>
        <v>44602</v>
      </c>
      <c r="AH6" s="331">
        <f t="shared" ca="1" si="4"/>
        <v>44603</v>
      </c>
      <c r="AI6" s="331">
        <f t="shared" ca="1" si="4"/>
        <v>44604</v>
      </c>
      <c r="AJ6" s="331">
        <f t="shared" ca="1" si="4"/>
        <v>44605</v>
      </c>
      <c r="AK6" s="331">
        <f t="shared" ca="1" si="4"/>
        <v>44606</v>
      </c>
      <c r="AL6" s="331">
        <f t="shared" ca="1" si="4"/>
        <v>44607</v>
      </c>
      <c r="AM6" s="331">
        <f t="shared" ca="1" si="4"/>
        <v>44608</v>
      </c>
      <c r="AN6" s="331">
        <f t="shared" ca="1" si="4"/>
        <v>44609</v>
      </c>
      <c r="AO6" s="331">
        <f t="shared" ca="1" si="4"/>
        <v>44610</v>
      </c>
      <c r="AP6" s="331">
        <f t="shared" ca="1" si="4"/>
        <v>44611</v>
      </c>
      <c r="AQ6" s="331">
        <f t="shared" ca="1" si="4"/>
        <v>44612</v>
      </c>
      <c r="AR6" s="331">
        <f t="shared" ca="1" si="4"/>
        <v>44613</v>
      </c>
      <c r="AS6" s="331">
        <f t="shared" ca="1" si="4"/>
        <v>44614</v>
      </c>
      <c r="AT6" s="331">
        <f t="shared" ca="1" si="4"/>
        <v>44615</v>
      </c>
      <c r="AU6" s="331">
        <f t="shared" ca="1" si="4"/>
        <v>44616</v>
      </c>
      <c r="AV6" s="331">
        <f t="shared" ca="1" si="4"/>
        <v>44617</v>
      </c>
      <c r="AW6" s="331">
        <f t="shared" ca="1" si="4"/>
        <v>44618</v>
      </c>
      <c r="AX6" s="331">
        <f t="shared" ca="1" si="4"/>
        <v>44619</v>
      </c>
      <c r="AY6" s="331">
        <f t="shared" ca="1" si="4"/>
        <v>44620</v>
      </c>
      <c r="AZ6" s="331">
        <f t="shared" ca="1" si="4"/>
        <v>44651</v>
      </c>
      <c r="BA6" s="331">
        <f t="shared" ca="1" si="4"/>
        <v>44681</v>
      </c>
      <c r="BB6" s="331">
        <f t="shared" ca="1" si="4"/>
        <v>44712</v>
      </c>
      <c r="BC6" s="331">
        <f t="shared" ca="1" si="4"/>
        <v>44742</v>
      </c>
      <c r="BD6" s="331">
        <f t="shared" ca="1" si="4"/>
        <v>44773</v>
      </c>
      <c r="BE6" s="331">
        <f t="shared" ca="1" si="4"/>
        <v>44804</v>
      </c>
      <c r="BF6" s="331">
        <f t="shared" ca="1" si="4"/>
        <v>44834</v>
      </c>
      <c r="BG6" s="331">
        <f t="shared" ca="1" si="4"/>
        <v>44865</v>
      </c>
      <c r="BH6" s="331">
        <f t="shared" ca="1" si="4"/>
        <v>44895</v>
      </c>
      <c r="BI6" s="331">
        <f t="shared" ca="1" si="4"/>
        <v>44926</v>
      </c>
      <c r="BJ6" s="331">
        <f t="shared" ca="1" si="4"/>
        <v>44957</v>
      </c>
      <c r="BK6" s="331">
        <f t="shared" ca="1" si="4"/>
        <v>44985</v>
      </c>
      <c r="BL6" s="331">
        <f t="shared" ca="1" si="4"/>
        <v>45016</v>
      </c>
      <c r="BM6" s="331">
        <f t="shared" ca="1" si="4"/>
        <v>45046</v>
      </c>
      <c r="BN6" s="331">
        <f t="shared" ca="1" si="4"/>
        <v>45077</v>
      </c>
      <c r="BO6" s="331">
        <f t="shared" ca="1" si="4"/>
        <v>45107</v>
      </c>
      <c r="BP6" s="331">
        <f t="shared" ca="1" si="4"/>
        <v>45138</v>
      </c>
      <c r="BQ6" s="331">
        <f t="shared" ca="1" si="4"/>
        <v>45169</v>
      </c>
      <c r="BR6" s="331">
        <f t="shared" ca="1" si="4"/>
        <v>45199</v>
      </c>
      <c r="BS6" s="331">
        <f t="shared" ca="1" si="4"/>
        <v>45230</v>
      </c>
      <c r="BT6" s="331">
        <f t="shared" ca="1" si="4"/>
        <v>45260</v>
      </c>
      <c r="BU6" s="331">
        <f t="shared" ca="1" si="4"/>
        <v>45291</v>
      </c>
      <c r="BV6" s="331">
        <f t="shared" ca="1" si="4"/>
        <v>45322</v>
      </c>
      <c r="BW6" s="331">
        <f t="shared" ca="1" si="4"/>
        <v>45351</v>
      </c>
      <c r="BX6" s="331">
        <f t="shared" ca="1" si="4"/>
        <v>45382</v>
      </c>
      <c r="BY6" s="331">
        <f t="shared" ca="1" si="4"/>
        <v>45412</v>
      </c>
      <c r="BZ6" s="331">
        <f t="shared" ca="1" si="4"/>
        <v>45443</v>
      </c>
      <c r="CA6" s="331">
        <f t="shared" ca="1" si="4"/>
        <v>45473</v>
      </c>
      <c r="CB6" s="331">
        <f t="shared" ca="1" si="4"/>
        <v>45504</v>
      </c>
      <c r="CC6" s="331">
        <f t="shared" ca="1" si="4"/>
        <v>45535</v>
      </c>
      <c r="CD6" s="331">
        <f t="shared" ca="1" si="4"/>
        <v>45565</v>
      </c>
      <c r="CE6" s="331">
        <f t="shared" ca="1" si="4"/>
        <v>45596</v>
      </c>
      <c r="CF6" s="331">
        <f t="shared" ca="1" si="4"/>
        <v>45626</v>
      </c>
      <c r="CG6" s="331">
        <f t="shared" ca="1" si="4"/>
        <v>45657</v>
      </c>
      <c r="CH6" s="331">
        <f t="shared" ca="1" si="4"/>
        <v>45688</v>
      </c>
      <c r="CI6" s="331">
        <f t="shared" ca="1" si="4"/>
        <v>45716</v>
      </c>
      <c r="CJ6" s="331">
        <f t="shared" ca="1" si="4"/>
        <v>45747</v>
      </c>
      <c r="CK6" s="331">
        <f t="shared" ref="CK6:CT6" ca="1" si="5">CK8</f>
        <v>45777</v>
      </c>
      <c r="CL6" s="331">
        <f t="shared" ca="1" si="5"/>
        <v>45808</v>
      </c>
      <c r="CM6" s="331">
        <f t="shared" ca="1" si="5"/>
        <v>45838</v>
      </c>
      <c r="CN6" s="331">
        <f t="shared" ca="1" si="5"/>
        <v>45869</v>
      </c>
      <c r="CO6" s="331">
        <f t="shared" ca="1" si="5"/>
        <v>45900</v>
      </c>
      <c r="CP6" s="331">
        <f t="shared" ca="1" si="5"/>
        <v>45930</v>
      </c>
      <c r="CQ6" s="331">
        <f t="shared" ca="1" si="5"/>
        <v>45961</v>
      </c>
      <c r="CR6" s="331">
        <f t="shared" ca="1" si="5"/>
        <v>45991</v>
      </c>
      <c r="CS6" s="331">
        <f t="shared" ca="1" si="5"/>
        <v>46022</v>
      </c>
      <c r="CT6" s="331">
        <f t="shared" ca="1" si="5"/>
        <v>46053</v>
      </c>
    </row>
    <row r="7" spans="1:98" s="320" customFormat="1" ht="8.4" x14ac:dyDescent="0.2">
      <c r="E7" s="321"/>
      <c r="H7" s="341"/>
      <c r="I7" s="346">
        <f ca="1">EOMONTH(F2,-1)+1</f>
        <v>44593</v>
      </c>
      <c r="J7" s="341"/>
      <c r="K7" s="346">
        <f ca="1">I7</f>
        <v>44593</v>
      </c>
      <c r="L7" s="346">
        <f ca="1">I7</f>
        <v>44593</v>
      </c>
      <c r="M7" s="312"/>
      <c r="O7" s="313"/>
      <c r="Q7" s="343"/>
      <c r="S7" s="323"/>
      <c r="T7" s="324"/>
      <c r="U7" s="325"/>
      <c r="V7" s="326"/>
      <c r="W7" s="335">
        <f>CF1S!$X$7</f>
        <v>44562</v>
      </c>
      <c r="X7" s="334" t="str">
        <f ca="1">IF(OR(W8&lt;EOMONTH(INT($F$2),-1),W8&gt;=EOMONTH(INT($F$2),0)),W8+1,"")</f>
        <v/>
      </c>
      <c r="Y7" s="334" t="str">
        <f t="shared" ref="Y7:CJ7" ca="1" si="6">IF(OR(X8&lt;EOMONTH(INT($F$2),-1),X8&gt;=EOMONTH(INT($F$2),0)),X8+1,"")</f>
        <v/>
      </c>
      <c r="Z7" s="334" t="str">
        <f t="shared" ca="1" si="6"/>
        <v/>
      </c>
      <c r="AA7" s="334" t="str">
        <f t="shared" ca="1" si="6"/>
        <v/>
      </c>
      <c r="AB7" s="334" t="str">
        <f t="shared" ca="1" si="6"/>
        <v/>
      </c>
      <c r="AC7" s="334" t="str">
        <f t="shared" ca="1" si="6"/>
        <v/>
      </c>
      <c r="AD7" s="334" t="str">
        <f t="shared" ca="1" si="6"/>
        <v/>
      </c>
      <c r="AE7" s="334" t="str">
        <f t="shared" ca="1" si="6"/>
        <v/>
      </c>
      <c r="AF7" s="334" t="str">
        <f t="shared" ca="1" si="6"/>
        <v/>
      </c>
      <c r="AG7" s="334" t="str">
        <f t="shared" ca="1" si="6"/>
        <v/>
      </c>
      <c r="AH7" s="334" t="str">
        <f t="shared" ca="1" si="6"/>
        <v/>
      </c>
      <c r="AI7" s="334" t="str">
        <f t="shared" ca="1" si="6"/>
        <v/>
      </c>
      <c r="AJ7" s="334" t="str">
        <f t="shared" ca="1" si="6"/>
        <v/>
      </c>
      <c r="AK7" s="334" t="str">
        <f t="shared" ca="1" si="6"/>
        <v/>
      </c>
      <c r="AL7" s="334" t="str">
        <f t="shared" ca="1" si="6"/>
        <v/>
      </c>
      <c r="AM7" s="334" t="str">
        <f t="shared" ca="1" si="6"/>
        <v/>
      </c>
      <c r="AN7" s="334" t="str">
        <f t="shared" ca="1" si="6"/>
        <v/>
      </c>
      <c r="AO7" s="334" t="str">
        <f t="shared" ca="1" si="6"/>
        <v/>
      </c>
      <c r="AP7" s="334" t="str">
        <f t="shared" ca="1" si="6"/>
        <v/>
      </c>
      <c r="AQ7" s="334" t="str">
        <f t="shared" ca="1" si="6"/>
        <v/>
      </c>
      <c r="AR7" s="334" t="str">
        <f t="shared" ca="1" si="6"/>
        <v/>
      </c>
      <c r="AS7" s="334" t="str">
        <f t="shared" ca="1" si="6"/>
        <v/>
      </c>
      <c r="AT7" s="334" t="str">
        <f t="shared" ca="1" si="6"/>
        <v/>
      </c>
      <c r="AU7" s="334" t="str">
        <f t="shared" ca="1" si="6"/>
        <v/>
      </c>
      <c r="AV7" s="334" t="str">
        <f t="shared" ca="1" si="6"/>
        <v/>
      </c>
      <c r="AW7" s="334" t="str">
        <f t="shared" ca="1" si="6"/>
        <v/>
      </c>
      <c r="AX7" s="334" t="str">
        <f t="shared" ca="1" si="6"/>
        <v/>
      </c>
      <c r="AY7" s="334" t="str">
        <f t="shared" ca="1" si="6"/>
        <v/>
      </c>
      <c r="AZ7" s="334">
        <f t="shared" ca="1" si="6"/>
        <v>44621</v>
      </c>
      <c r="BA7" s="334">
        <f t="shared" ca="1" si="6"/>
        <v>44652</v>
      </c>
      <c r="BB7" s="334">
        <f t="shared" ca="1" si="6"/>
        <v>44682</v>
      </c>
      <c r="BC7" s="334">
        <f t="shared" ca="1" si="6"/>
        <v>44713</v>
      </c>
      <c r="BD7" s="334">
        <f t="shared" ca="1" si="6"/>
        <v>44743</v>
      </c>
      <c r="BE7" s="334">
        <f t="shared" ca="1" si="6"/>
        <v>44774</v>
      </c>
      <c r="BF7" s="334">
        <f t="shared" ca="1" si="6"/>
        <v>44805</v>
      </c>
      <c r="BG7" s="334">
        <f t="shared" ca="1" si="6"/>
        <v>44835</v>
      </c>
      <c r="BH7" s="334">
        <f t="shared" ca="1" si="6"/>
        <v>44866</v>
      </c>
      <c r="BI7" s="334">
        <f t="shared" ca="1" si="6"/>
        <v>44896</v>
      </c>
      <c r="BJ7" s="334">
        <f t="shared" ca="1" si="6"/>
        <v>44927</v>
      </c>
      <c r="BK7" s="334">
        <f t="shared" ca="1" si="6"/>
        <v>44958</v>
      </c>
      <c r="BL7" s="334">
        <f t="shared" ca="1" si="6"/>
        <v>44986</v>
      </c>
      <c r="BM7" s="334">
        <f t="shared" ca="1" si="6"/>
        <v>45017</v>
      </c>
      <c r="BN7" s="334">
        <f t="shared" ca="1" si="6"/>
        <v>45047</v>
      </c>
      <c r="BO7" s="334">
        <f t="shared" ca="1" si="6"/>
        <v>45078</v>
      </c>
      <c r="BP7" s="334">
        <f t="shared" ca="1" si="6"/>
        <v>45108</v>
      </c>
      <c r="BQ7" s="334">
        <f t="shared" ca="1" si="6"/>
        <v>45139</v>
      </c>
      <c r="BR7" s="334">
        <f t="shared" ca="1" si="6"/>
        <v>45170</v>
      </c>
      <c r="BS7" s="334">
        <f t="shared" ca="1" si="6"/>
        <v>45200</v>
      </c>
      <c r="BT7" s="334">
        <f t="shared" ca="1" si="6"/>
        <v>45231</v>
      </c>
      <c r="BU7" s="334">
        <f t="shared" ca="1" si="6"/>
        <v>45261</v>
      </c>
      <c r="BV7" s="334">
        <f t="shared" ca="1" si="6"/>
        <v>45292</v>
      </c>
      <c r="BW7" s="334">
        <f t="shared" ca="1" si="6"/>
        <v>45323</v>
      </c>
      <c r="BX7" s="334">
        <f t="shared" ca="1" si="6"/>
        <v>45352</v>
      </c>
      <c r="BY7" s="334">
        <f t="shared" ca="1" si="6"/>
        <v>45383</v>
      </c>
      <c r="BZ7" s="334">
        <f t="shared" ca="1" si="6"/>
        <v>45413</v>
      </c>
      <c r="CA7" s="334">
        <f t="shared" ca="1" si="6"/>
        <v>45444</v>
      </c>
      <c r="CB7" s="334">
        <f t="shared" ca="1" si="6"/>
        <v>45474</v>
      </c>
      <c r="CC7" s="334">
        <f t="shared" ca="1" si="6"/>
        <v>45505</v>
      </c>
      <c r="CD7" s="334">
        <f t="shared" ca="1" si="6"/>
        <v>45536</v>
      </c>
      <c r="CE7" s="334">
        <f t="shared" ca="1" si="6"/>
        <v>45566</v>
      </c>
      <c r="CF7" s="334">
        <f t="shared" ca="1" si="6"/>
        <v>45597</v>
      </c>
      <c r="CG7" s="334">
        <f t="shared" ca="1" si="6"/>
        <v>45627</v>
      </c>
      <c r="CH7" s="334">
        <f t="shared" ca="1" si="6"/>
        <v>45658</v>
      </c>
      <c r="CI7" s="334">
        <f t="shared" ca="1" si="6"/>
        <v>45689</v>
      </c>
      <c r="CJ7" s="334">
        <f t="shared" ca="1" si="6"/>
        <v>45717</v>
      </c>
      <c r="CK7" s="334">
        <f t="shared" ref="CK7:CT7" ca="1" si="7">IF(OR(CJ8&lt;EOMONTH(INT($F$2),-1),CJ8&gt;=EOMONTH(INT($F$2),0)),CJ8+1,"")</f>
        <v>45748</v>
      </c>
      <c r="CL7" s="334">
        <f t="shared" ca="1" si="7"/>
        <v>45778</v>
      </c>
      <c r="CM7" s="334">
        <f t="shared" ca="1" si="7"/>
        <v>45809</v>
      </c>
      <c r="CN7" s="334">
        <f t="shared" ca="1" si="7"/>
        <v>45839</v>
      </c>
      <c r="CO7" s="334">
        <f t="shared" ca="1" si="7"/>
        <v>45870</v>
      </c>
      <c r="CP7" s="334">
        <f t="shared" ca="1" si="7"/>
        <v>45901</v>
      </c>
      <c r="CQ7" s="334">
        <f t="shared" ca="1" si="7"/>
        <v>45931</v>
      </c>
      <c r="CR7" s="334">
        <f t="shared" ca="1" si="7"/>
        <v>45962</v>
      </c>
      <c r="CS7" s="334">
        <f t="shared" ca="1" si="7"/>
        <v>45992</v>
      </c>
      <c r="CT7" s="334">
        <f t="shared" ca="1" si="7"/>
        <v>46023</v>
      </c>
    </row>
    <row r="8" spans="1:98" s="320" customFormat="1" ht="8.4" x14ac:dyDescent="0.2">
      <c r="E8" s="321"/>
      <c r="F8" s="320" t="s">
        <v>40</v>
      </c>
      <c r="H8" s="341" t="s">
        <v>150</v>
      </c>
      <c r="I8" s="346">
        <f ca="1">IF(I7="",H8+1,EOMONTH(I7,0))</f>
        <v>44620</v>
      </c>
      <c r="J8" s="341" t="s">
        <v>150</v>
      </c>
      <c r="K8" s="346">
        <f ca="1">I8</f>
        <v>44620</v>
      </c>
      <c r="L8" s="346">
        <f ca="1">I8</f>
        <v>44620</v>
      </c>
      <c r="M8" s="312"/>
      <c r="N8" s="320" t="str">
        <f>lists!$I$7</f>
        <v>валюты</v>
      </c>
      <c r="O8" s="313"/>
      <c r="Q8" s="343" t="s">
        <v>150</v>
      </c>
      <c r="S8" s="323"/>
      <c r="T8" s="324" t="s">
        <v>39</v>
      </c>
      <c r="U8" s="325"/>
      <c r="V8" s="326"/>
      <c r="W8" s="335">
        <f>EOMONTH(W7,0)</f>
        <v>44592</v>
      </c>
      <c r="X8" s="334">
        <f ca="1">IF(X7="",W8+1,EOMONTH(X7,0))</f>
        <v>44593</v>
      </c>
      <c r="Y8" s="334">
        <f t="shared" ref="Y8:CJ8" ca="1" si="8">IF(Y7="",X8+1,EOMONTH(Y7,0))</f>
        <v>44594</v>
      </c>
      <c r="Z8" s="334">
        <f t="shared" ca="1" si="8"/>
        <v>44595</v>
      </c>
      <c r="AA8" s="334">
        <f t="shared" ca="1" si="8"/>
        <v>44596</v>
      </c>
      <c r="AB8" s="334">
        <f t="shared" ca="1" si="8"/>
        <v>44597</v>
      </c>
      <c r="AC8" s="334">
        <f t="shared" ca="1" si="8"/>
        <v>44598</v>
      </c>
      <c r="AD8" s="334">
        <f t="shared" ca="1" si="8"/>
        <v>44599</v>
      </c>
      <c r="AE8" s="334">
        <f t="shared" ca="1" si="8"/>
        <v>44600</v>
      </c>
      <c r="AF8" s="334">
        <f t="shared" ca="1" si="8"/>
        <v>44601</v>
      </c>
      <c r="AG8" s="334">
        <f t="shared" ca="1" si="8"/>
        <v>44602</v>
      </c>
      <c r="AH8" s="334">
        <f t="shared" ca="1" si="8"/>
        <v>44603</v>
      </c>
      <c r="AI8" s="334">
        <f t="shared" ca="1" si="8"/>
        <v>44604</v>
      </c>
      <c r="AJ8" s="334">
        <f t="shared" ca="1" si="8"/>
        <v>44605</v>
      </c>
      <c r="AK8" s="334">
        <f t="shared" ca="1" si="8"/>
        <v>44606</v>
      </c>
      <c r="AL8" s="334">
        <f t="shared" ca="1" si="8"/>
        <v>44607</v>
      </c>
      <c r="AM8" s="334">
        <f t="shared" ca="1" si="8"/>
        <v>44608</v>
      </c>
      <c r="AN8" s="334">
        <f t="shared" ca="1" si="8"/>
        <v>44609</v>
      </c>
      <c r="AO8" s="334">
        <f t="shared" ca="1" si="8"/>
        <v>44610</v>
      </c>
      <c r="AP8" s="334">
        <f t="shared" ca="1" si="8"/>
        <v>44611</v>
      </c>
      <c r="AQ8" s="334">
        <f t="shared" ca="1" si="8"/>
        <v>44612</v>
      </c>
      <c r="AR8" s="334">
        <f t="shared" ca="1" si="8"/>
        <v>44613</v>
      </c>
      <c r="AS8" s="334">
        <f t="shared" ca="1" si="8"/>
        <v>44614</v>
      </c>
      <c r="AT8" s="334">
        <f t="shared" ca="1" si="8"/>
        <v>44615</v>
      </c>
      <c r="AU8" s="334">
        <f t="shared" ca="1" si="8"/>
        <v>44616</v>
      </c>
      <c r="AV8" s="334">
        <f t="shared" ca="1" si="8"/>
        <v>44617</v>
      </c>
      <c r="AW8" s="334">
        <f t="shared" ca="1" si="8"/>
        <v>44618</v>
      </c>
      <c r="AX8" s="334">
        <f t="shared" ca="1" si="8"/>
        <v>44619</v>
      </c>
      <c r="AY8" s="334">
        <f t="shared" ca="1" si="8"/>
        <v>44620</v>
      </c>
      <c r="AZ8" s="334">
        <f t="shared" ca="1" si="8"/>
        <v>44651</v>
      </c>
      <c r="BA8" s="334">
        <f t="shared" ca="1" si="8"/>
        <v>44681</v>
      </c>
      <c r="BB8" s="334">
        <f t="shared" ca="1" si="8"/>
        <v>44712</v>
      </c>
      <c r="BC8" s="334">
        <f t="shared" ca="1" si="8"/>
        <v>44742</v>
      </c>
      <c r="BD8" s="334">
        <f t="shared" ca="1" si="8"/>
        <v>44773</v>
      </c>
      <c r="BE8" s="334">
        <f t="shared" ca="1" si="8"/>
        <v>44804</v>
      </c>
      <c r="BF8" s="334">
        <f t="shared" ca="1" si="8"/>
        <v>44834</v>
      </c>
      <c r="BG8" s="334">
        <f t="shared" ca="1" si="8"/>
        <v>44865</v>
      </c>
      <c r="BH8" s="334">
        <f t="shared" ca="1" si="8"/>
        <v>44895</v>
      </c>
      <c r="BI8" s="334">
        <f t="shared" ca="1" si="8"/>
        <v>44926</v>
      </c>
      <c r="BJ8" s="334">
        <f t="shared" ca="1" si="8"/>
        <v>44957</v>
      </c>
      <c r="BK8" s="334">
        <f t="shared" ca="1" si="8"/>
        <v>44985</v>
      </c>
      <c r="BL8" s="334">
        <f t="shared" ca="1" si="8"/>
        <v>45016</v>
      </c>
      <c r="BM8" s="334">
        <f t="shared" ca="1" si="8"/>
        <v>45046</v>
      </c>
      <c r="BN8" s="334">
        <f t="shared" ca="1" si="8"/>
        <v>45077</v>
      </c>
      <c r="BO8" s="334">
        <f t="shared" ca="1" si="8"/>
        <v>45107</v>
      </c>
      <c r="BP8" s="334">
        <f t="shared" ca="1" si="8"/>
        <v>45138</v>
      </c>
      <c r="BQ8" s="334">
        <f t="shared" ca="1" si="8"/>
        <v>45169</v>
      </c>
      <c r="BR8" s="334">
        <f t="shared" ca="1" si="8"/>
        <v>45199</v>
      </c>
      <c r="BS8" s="334">
        <f t="shared" ca="1" si="8"/>
        <v>45230</v>
      </c>
      <c r="BT8" s="334">
        <f t="shared" ca="1" si="8"/>
        <v>45260</v>
      </c>
      <c r="BU8" s="334">
        <f t="shared" ca="1" si="8"/>
        <v>45291</v>
      </c>
      <c r="BV8" s="334">
        <f t="shared" ca="1" si="8"/>
        <v>45322</v>
      </c>
      <c r="BW8" s="334">
        <f t="shared" ca="1" si="8"/>
        <v>45351</v>
      </c>
      <c r="BX8" s="334">
        <f t="shared" ca="1" si="8"/>
        <v>45382</v>
      </c>
      <c r="BY8" s="334">
        <f t="shared" ca="1" si="8"/>
        <v>45412</v>
      </c>
      <c r="BZ8" s="334">
        <f t="shared" ca="1" si="8"/>
        <v>45443</v>
      </c>
      <c r="CA8" s="334">
        <f t="shared" ca="1" si="8"/>
        <v>45473</v>
      </c>
      <c r="CB8" s="334">
        <f t="shared" ca="1" si="8"/>
        <v>45504</v>
      </c>
      <c r="CC8" s="334">
        <f t="shared" ca="1" si="8"/>
        <v>45535</v>
      </c>
      <c r="CD8" s="334">
        <f t="shared" ca="1" si="8"/>
        <v>45565</v>
      </c>
      <c r="CE8" s="334">
        <f t="shared" ca="1" si="8"/>
        <v>45596</v>
      </c>
      <c r="CF8" s="334">
        <f t="shared" ca="1" si="8"/>
        <v>45626</v>
      </c>
      <c r="CG8" s="334">
        <f t="shared" ca="1" si="8"/>
        <v>45657</v>
      </c>
      <c r="CH8" s="334">
        <f t="shared" ca="1" si="8"/>
        <v>45688</v>
      </c>
      <c r="CI8" s="334">
        <f t="shared" ca="1" si="8"/>
        <v>45716</v>
      </c>
      <c r="CJ8" s="334">
        <f t="shared" ca="1" si="8"/>
        <v>45747</v>
      </c>
      <c r="CK8" s="334">
        <f t="shared" ref="CK8:CT8" ca="1" si="9">IF(CK7="",CJ8+1,EOMONTH(CK7,0))</f>
        <v>45777</v>
      </c>
      <c r="CL8" s="334">
        <f t="shared" ca="1" si="9"/>
        <v>45808</v>
      </c>
      <c r="CM8" s="334">
        <f t="shared" ca="1" si="9"/>
        <v>45838</v>
      </c>
      <c r="CN8" s="334">
        <f t="shared" ca="1" si="9"/>
        <v>45869</v>
      </c>
      <c r="CO8" s="334">
        <f t="shared" ca="1" si="9"/>
        <v>45900</v>
      </c>
      <c r="CP8" s="334">
        <f t="shared" ca="1" si="9"/>
        <v>45930</v>
      </c>
      <c r="CQ8" s="334">
        <f t="shared" ca="1" si="9"/>
        <v>45961</v>
      </c>
      <c r="CR8" s="334">
        <f t="shared" ca="1" si="9"/>
        <v>45991</v>
      </c>
      <c r="CS8" s="334">
        <f t="shared" ca="1" si="9"/>
        <v>46022</v>
      </c>
      <c r="CT8" s="334">
        <f t="shared" ca="1" si="9"/>
        <v>46053</v>
      </c>
    </row>
    <row r="9" spans="1:98" ht="3" customHeight="1" x14ac:dyDescent="0.25">
      <c r="A9" s="32"/>
      <c r="B9" s="32"/>
      <c r="C9" s="32"/>
      <c r="D9" s="32"/>
      <c r="E9" s="183"/>
      <c r="F9" s="32"/>
      <c r="G9" s="32"/>
      <c r="H9" s="32"/>
      <c r="I9" s="282"/>
      <c r="J9" s="282"/>
      <c r="K9" s="282"/>
      <c r="L9" s="282"/>
      <c r="M9" s="75"/>
      <c r="N9" s="39"/>
      <c r="O9" s="76"/>
      <c r="P9" s="32"/>
      <c r="Q9" s="250"/>
      <c r="R9" s="32"/>
      <c r="S9" s="105"/>
      <c r="T9" s="106"/>
      <c r="U9" s="107"/>
      <c r="V9" s="147"/>
      <c r="W9" s="148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283"/>
      <c r="I10" s="284"/>
      <c r="J10" s="283"/>
      <c r="K10" s="284"/>
      <c r="L10" s="284"/>
      <c r="M10" s="66"/>
      <c r="N10" s="67"/>
      <c r="O10" s="68"/>
      <c r="P10" s="65"/>
      <c r="Q10" s="251"/>
      <c r="R10" s="65"/>
      <c r="S10" s="108"/>
      <c r="T10" s="109"/>
      <c r="U10" s="110"/>
      <c r="V10" s="149"/>
      <c r="W10" s="150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38" customFormat="1" ht="10.199999999999999" x14ac:dyDescent="0.2">
      <c r="A11" s="41"/>
      <c r="B11" s="41"/>
      <c r="C11" s="41"/>
      <c r="D11" s="41"/>
      <c r="E11" s="185">
        <v>1</v>
      </c>
      <c r="F11" s="41" t="s">
        <v>35</v>
      </c>
      <c r="G11" s="41"/>
      <c r="H11" s="277"/>
      <c r="I11" s="295"/>
      <c r="J11" s="277"/>
      <c r="K11" s="295"/>
      <c r="L11" s="295"/>
      <c r="M11" s="42"/>
      <c r="N11" s="43" t="s">
        <v>20</v>
      </c>
      <c r="O11" s="42"/>
      <c r="P11" s="41"/>
      <c r="Q11" s="252"/>
      <c r="R11" s="41"/>
      <c r="S11" s="111"/>
      <c r="T11" s="112">
        <v>0</v>
      </c>
      <c r="U11" s="113"/>
      <c r="V11" s="151"/>
      <c r="W11" s="152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</row>
    <row r="12" spans="1:98" s="34" customFormat="1" x14ac:dyDescent="0.25">
      <c r="A12" s="45"/>
      <c r="B12" s="45"/>
      <c r="C12" s="45"/>
      <c r="D12" s="45"/>
      <c r="E12" s="186">
        <v>1</v>
      </c>
      <c r="F12" s="45" t="s">
        <v>33</v>
      </c>
      <c r="G12" s="45"/>
      <c r="H12" s="285"/>
      <c r="I12" s="296"/>
      <c r="J12" s="285"/>
      <c r="K12" s="296"/>
      <c r="L12" s="296"/>
      <c r="M12" s="46" t="s">
        <v>3</v>
      </c>
      <c r="N12" s="47" t="s">
        <v>20</v>
      </c>
      <c r="O12" s="48" t="s">
        <v>41</v>
      </c>
      <c r="P12" s="45"/>
      <c r="Q12" s="253"/>
      <c r="R12" s="45"/>
      <c r="S12" s="114"/>
      <c r="T12" s="115">
        <v>0</v>
      </c>
      <c r="U12" s="116"/>
      <c r="V12" s="153"/>
      <c r="W12" s="154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49">
        <v>0</v>
      </c>
      <c r="BP12" s="49"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0</v>
      </c>
      <c r="BX12" s="49">
        <v>0</v>
      </c>
      <c r="BY12" s="49">
        <v>0</v>
      </c>
      <c r="BZ12" s="49">
        <v>0</v>
      </c>
      <c r="CA12" s="49">
        <v>0</v>
      </c>
      <c r="CB12" s="49">
        <v>0</v>
      </c>
      <c r="CC12" s="49">
        <v>0</v>
      </c>
      <c r="CD12" s="49">
        <v>0</v>
      </c>
      <c r="CE12" s="49">
        <v>0</v>
      </c>
      <c r="CF12" s="49">
        <v>0</v>
      </c>
      <c r="CG12" s="49">
        <v>0</v>
      </c>
      <c r="CH12" s="49">
        <v>0</v>
      </c>
      <c r="CI12" s="49">
        <v>0</v>
      </c>
      <c r="CJ12" s="49">
        <v>0</v>
      </c>
      <c r="CK12" s="49">
        <v>0</v>
      </c>
      <c r="CL12" s="49">
        <v>0</v>
      </c>
      <c r="CM12" s="49">
        <v>0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49">
        <v>0</v>
      </c>
    </row>
    <row r="13" spans="1:98" s="35" customFormat="1" x14ac:dyDescent="0.25">
      <c r="A13" s="50"/>
      <c r="B13" s="50"/>
      <c r="C13" s="50"/>
      <c r="D13" s="50"/>
      <c r="E13" s="186">
        <v>1</v>
      </c>
      <c r="F13" s="50" t="s">
        <v>34</v>
      </c>
      <c r="G13" s="50"/>
      <c r="H13" s="286"/>
      <c r="I13" s="297"/>
      <c r="J13" s="286"/>
      <c r="K13" s="297"/>
      <c r="L13" s="297"/>
      <c r="M13" s="46" t="s">
        <v>3</v>
      </c>
      <c r="N13" s="51" t="s">
        <v>20</v>
      </c>
      <c r="O13" s="48" t="s">
        <v>41</v>
      </c>
      <c r="P13" s="50"/>
      <c r="Q13" s="254"/>
      <c r="R13" s="50"/>
      <c r="S13" s="117"/>
      <c r="T13" s="118">
        <v>0</v>
      </c>
      <c r="U13" s="119"/>
      <c r="V13" s="155"/>
      <c r="W13" s="156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52">
        <v>0</v>
      </c>
      <c r="BP13" s="52">
        <v>0</v>
      </c>
      <c r="BQ13" s="52">
        <v>0</v>
      </c>
      <c r="BR13" s="52">
        <v>0</v>
      </c>
      <c r="BS13" s="52">
        <v>0</v>
      </c>
      <c r="BT13" s="52">
        <v>0</v>
      </c>
      <c r="BU13" s="52">
        <v>0</v>
      </c>
      <c r="BV13" s="52">
        <v>0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0</v>
      </c>
      <c r="CH13" s="52">
        <v>0</v>
      </c>
      <c r="CI13" s="52">
        <v>0</v>
      </c>
      <c r="CJ13" s="52">
        <v>0</v>
      </c>
      <c r="CK13" s="52">
        <v>0</v>
      </c>
      <c r="CL13" s="52">
        <v>0</v>
      </c>
      <c r="CM13" s="52">
        <v>0</v>
      </c>
      <c r="CN13" s="52">
        <v>0</v>
      </c>
      <c r="CO13" s="52">
        <v>0</v>
      </c>
      <c r="CP13" s="52">
        <v>0</v>
      </c>
      <c r="CQ13" s="52">
        <v>0</v>
      </c>
      <c r="CR13" s="52">
        <v>0</v>
      </c>
      <c r="CS13" s="52">
        <v>0</v>
      </c>
      <c r="CT13" s="52">
        <v>0</v>
      </c>
    </row>
    <row r="14" spans="1:98" s="34" customFormat="1" x14ac:dyDescent="0.25">
      <c r="A14" s="45"/>
      <c r="B14" s="45"/>
      <c r="C14" s="45"/>
      <c r="D14" s="45"/>
      <c r="E14" s="186">
        <v>1</v>
      </c>
      <c r="F14" s="57" t="s">
        <v>37</v>
      </c>
      <c r="G14" s="57"/>
      <c r="H14" s="285"/>
      <c r="I14" s="296">
        <v>3000000</v>
      </c>
      <c r="J14" s="285"/>
      <c r="K14" s="296">
        <v>0</v>
      </c>
      <c r="L14" s="296"/>
      <c r="M14" s="58"/>
      <c r="N14" s="59" t="s">
        <v>20</v>
      </c>
      <c r="O14" s="60"/>
      <c r="P14" s="57"/>
      <c r="Q14" s="255"/>
      <c r="R14" s="57"/>
      <c r="S14" s="120"/>
      <c r="T14" s="121">
        <v>0</v>
      </c>
      <c r="U14" s="122"/>
      <c r="V14" s="157"/>
      <c r="W14" s="154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0</v>
      </c>
      <c r="CA14" s="49">
        <v>0</v>
      </c>
      <c r="CB14" s="49">
        <v>0</v>
      </c>
      <c r="CC14" s="49">
        <v>0</v>
      </c>
      <c r="CD14" s="49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</row>
    <row r="15" spans="1:98" s="38" customFormat="1" ht="10.8" thickBot="1" x14ac:dyDescent="0.25">
      <c r="A15" s="53"/>
      <c r="B15" s="53"/>
      <c r="C15" s="53"/>
      <c r="D15" s="53"/>
      <c r="E15" s="187">
        <v>1</v>
      </c>
      <c r="F15" s="53" t="s">
        <v>136</v>
      </c>
      <c r="G15" s="53"/>
      <c r="H15" s="278"/>
      <c r="I15" s="298"/>
      <c r="J15" s="278"/>
      <c r="K15" s="298"/>
      <c r="L15" s="298"/>
      <c r="M15" s="54"/>
      <c r="N15" s="55" t="s">
        <v>20</v>
      </c>
      <c r="O15" s="54"/>
      <c r="P15" s="53"/>
      <c r="Q15" s="256"/>
      <c r="R15" s="53"/>
      <c r="S15" s="123"/>
      <c r="T15" s="124">
        <v>0</v>
      </c>
      <c r="U15" s="125"/>
      <c r="V15" s="158"/>
      <c r="W15" s="159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</row>
    <row r="16" spans="1:98" s="35" customFormat="1" x14ac:dyDescent="0.25">
      <c r="A16" s="50"/>
      <c r="B16" s="50"/>
      <c r="C16" s="50"/>
      <c r="D16" s="50"/>
      <c r="E16" s="186">
        <v>1</v>
      </c>
      <c r="F16" s="50" t="s">
        <v>135</v>
      </c>
      <c r="G16" s="50"/>
      <c r="H16" s="286"/>
      <c r="I16" s="299"/>
      <c r="J16" s="286"/>
      <c r="K16" s="299"/>
      <c r="L16" s="299"/>
      <c r="M16" s="46" t="s">
        <v>3</v>
      </c>
      <c r="N16" s="51" t="s">
        <v>20</v>
      </c>
      <c r="O16" s="48" t="s">
        <v>41</v>
      </c>
      <c r="P16" s="50"/>
      <c r="Q16" s="254"/>
      <c r="R16" s="50"/>
      <c r="S16" s="117"/>
      <c r="T16" s="118">
        <v>0</v>
      </c>
      <c r="U16" s="119"/>
      <c r="V16" s="155"/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56">
        <v>0</v>
      </c>
      <c r="BE16" s="156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</row>
    <row r="17" spans="1:98" s="38" customFormat="1" ht="10.8" thickBot="1" x14ac:dyDescent="0.25">
      <c r="A17" s="53"/>
      <c r="B17" s="53"/>
      <c r="C17" s="53"/>
      <c r="D17" s="53"/>
      <c r="E17" s="187">
        <v>1</v>
      </c>
      <c r="F17" s="53" t="s">
        <v>36</v>
      </c>
      <c r="G17" s="53"/>
      <c r="H17" s="278"/>
      <c r="I17" s="300"/>
      <c r="J17" s="278"/>
      <c r="K17" s="300"/>
      <c r="L17" s="300"/>
      <c r="M17" s="54"/>
      <c r="N17" s="55" t="s">
        <v>20</v>
      </c>
      <c r="O17" s="54"/>
      <c r="P17" s="53"/>
      <c r="Q17" s="256"/>
      <c r="R17" s="53"/>
      <c r="S17" s="123"/>
      <c r="T17" s="124">
        <v>0</v>
      </c>
      <c r="U17" s="125"/>
      <c r="V17" s="158"/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0</v>
      </c>
      <c r="BB17" s="159">
        <v>0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59">
        <v>0</v>
      </c>
      <c r="BK17" s="159">
        <v>0</v>
      </c>
      <c r="BL17" s="159">
        <v>0</v>
      </c>
      <c r="BM17" s="159">
        <v>0</v>
      </c>
      <c r="BN17" s="159">
        <v>0</v>
      </c>
      <c r="BO17" s="159">
        <v>0</v>
      </c>
      <c r="BP17" s="159">
        <v>0</v>
      </c>
      <c r="BQ17" s="159">
        <v>0</v>
      </c>
      <c r="BR17" s="159">
        <v>0</v>
      </c>
      <c r="BS17" s="159">
        <v>0</v>
      </c>
      <c r="BT17" s="159">
        <v>0</v>
      </c>
      <c r="BU17" s="159">
        <v>0</v>
      </c>
      <c r="BV17" s="159">
        <v>0</v>
      </c>
      <c r="BW17" s="159">
        <v>0</v>
      </c>
      <c r="BX17" s="159">
        <v>0</v>
      </c>
      <c r="BY17" s="159">
        <v>0</v>
      </c>
      <c r="BZ17" s="159">
        <v>0</v>
      </c>
      <c r="CA17" s="159">
        <v>0</v>
      </c>
      <c r="CB17" s="159">
        <v>0</v>
      </c>
      <c r="CC17" s="159">
        <v>0</v>
      </c>
      <c r="CD17" s="159">
        <v>0</v>
      </c>
      <c r="CE17" s="159">
        <v>0</v>
      </c>
      <c r="CF17" s="159">
        <v>0</v>
      </c>
      <c r="CG17" s="159">
        <v>0</v>
      </c>
      <c r="CH17" s="159">
        <v>0</v>
      </c>
      <c r="CI17" s="159">
        <v>0</v>
      </c>
      <c r="CJ17" s="159">
        <v>0</v>
      </c>
      <c r="CK17" s="159">
        <v>0</v>
      </c>
      <c r="CL17" s="159">
        <v>0</v>
      </c>
      <c r="CM17" s="159">
        <v>0</v>
      </c>
      <c r="CN17" s="159">
        <v>0</v>
      </c>
      <c r="CO17" s="159">
        <v>0</v>
      </c>
      <c r="CP17" s="159">
        <v>0</v>
      </c>
      <c r="CQ17" s="159">
        <v>0</v>
      </c>
      <c r="CR17" s="159">
        <v>0</v>
      </c>
      <c r="CS17" s="159">
        <v>0</v>
      </c>
      <c r="CT17" s="159">
        <v>0</v>
      </c>
    </row>
    <row r="18" spans="1:98" ht="7.05" customHeight="1" thickBot="1" x14ac:dyDescent="0.3">
      <c r="A18" s="70"/>
      <c r="B18" s="70"/>
      <c r="C18" s="70"/>
      <c r="D18" s="70"/>
      <c r="E18" s="188">
        <v>1</v>
      </c>
      <c r="F18" s="70"/>
      <c r="G18" s="70"/>
      <c r="H18" s="287"/>
      <c r="I18" s="301"/>
      <c r="J18" s="287"/>
      <c r="K18" s="301"/>
      <c r="L18" s="301"/>
      <c r="M18" s="71"/>
      <c r="N18" s="72"/>
      <c r="O18" s="73"/>
      <c r="P18" s="70"/>
      <c r="Q18" s="257"/>
      <c r="R18" s="70"/>
      <c r="S18" s="126"/>
      <c r="T18" s="127"/>
      <c r="U18" s="128"/>
      <c r="V18" s="160"/>
      <c r="W18" s="16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</row>
    <row r="19" spans="1:98" s="34" customFormat="1" x14ac:dyDescent="0.25">
      <c r="A19" s="77"/>
      <c r="B19" s="77"/>
      <c r="C19" s="77"/>
      <c r="D19" s="77"/>
      <c r="E19" s="190">
        <v>1</v>
      </c>
      <c r="F19" s="77" t="s">
        <v>33</v>
      </c>
      <c r="G19" s="77"/>
      <c r="H19" s="288"/>
      <c r="I19" s="302"/>
      <c r="J19" s="288"/>
      <c r="K19" s="302"/>
      <c r="L19" s="302"/>
      <c r="M19" s="78" t="s">
        <v>3</v>
      </c>
      <c r="N19" s="79" t="s">
        <v>20</v>
      </c>
      <c r="O19" s="80" t="s">
        <v>41</v>
      </c>
      <c r="P19" s="77"/>
      <c r="Q19" s="258"/>
      <c r="R19" s="77"/>
      <c r="S19" s="132"/>
      <c r="T19" s="133">
        <v>0</v>
      </c>
      <c r="U19" s="134"/>
      <c r="V19" s="164"/>
      <c r="W19" s="165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</row>
    <row r="20" spans="1:98" s="27" customFormat="1" ht="10.199999999999999" x14ac:dyDescent="0.2">
      <c r="A20" s="82"/>
      <c r="B20" s="82"/>
      <c r="C20" s="82"/>
      <c r="D20" s="82"/>
      <c r="E20" s="191">
        <v>1</v>
      </c>
      <c r="F20" s="100" t="s">
        <v>42</v>
      </c>
      <c r="G20" s="82"/>
      <c r="H20" s="279"/>
      <c r="I20" s="303"/>
      <c r="J20" s="279"/>
      <c r="K20" s="351">
        <v>0</v>
      </c>
      <c r="L20" s="351">
        <v>1</v>
      </c>
      <c r="M20" s="83"/>
      <c r="N20" s="82" t="s">
        <v>20</v>
      </c>
      <c r="O20" s="84"/>
      <c r="P20" s="82"/>
      <c r="Q20" s="259"/>
      <c r="R20" s="82"/>
      <c r="S20" s="143" t="s">
        <v>68</v>
      </c>
      <c r="T20" s="142">
        <v>0</v>
      </c>
      <c r="U20" s="135"/>
      <c r="V20" s="166"/>
      <c r="W20" s="167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</row>
    <row r="21" spans="1:98" s="28" customFormat="1" ht="10.199999999999999" x14ac:dyDescent="0.2">
      <c r="A21" s="87"/>
      <c r="B21" s="87"/>
      <c r="C21" s="87"/>
      <c r="D21" s="87"/>
      <c r="E21" s="192">
        <v>1</v>
      </c>
      <c r="F21" s="101" t="s">
        <v>43</v>
      </c>
      <c r="G21" s="87"/>
      <c r="H21" s="289">
        <v>1</v>
      </c>
      <c r="I21" s="304">
        <v>10000000</v>
      </c>
      <c r="J21" s="289">
        <v>0</v>
      </c>
      <c r="K21" s="304">
        <v>0</v>
      </c>
      <c r="L21" s="304">
        <v>10000000</v>
      </c>
      <c r="M21" s="86"/>
      <c r="N21" s="87" t="s">
        <v>20</v>
      </c>
      <c r="O21" s="88"/>
      <c r="P21" s="87"/>
      <c r="Q21" s="260">
        <v>0</v>
      </c>
      <c r="R21" s="87"/>
      <c r="S21" s="136"/>
      <c r="T21" s="137">
        <v>0</v>
      </c>
      <c r="U21" s="138"/>
      <c r="V21" s="168"/>
      <c r="W21" s="16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>
        <v>0</v>
      </c>
      <c r="BI21" s="99">
        <v>0</v>
      </c>
      <c r="BJ21" s="99">
        <v>0</v>
      </c>
      <c r="BK21" s="99">
        <v>0</v>
      </c>
      <c r="BL21" s="99">
        <v>0</v>
      </c>
      <c r="BM21" s="99">
        <v>0</v>
      </c>
      <c r="BN21" s="99">
        <v>0</v>
      </c>
      <c r="BO21" s="99">
        <v>0</v>
      </c>
      <c r="BP21" s="99">
        <v>0</v>
      </c>
      <c r="BQ21" s="99">
        <v>0</v>
      </c>
      <c r="BR21" s="99">
        <v>0</v>
      </c>
      <c r="BS21" s="99">
        <v>0</v>
      </c>
      <c r="BT21" s="99">
        <v>0</v>
      </c>
      <c r="BU21" s="99">
        <v>0</v>
      </c>
      <c r="BV21" s="99">
        <v>0</v>
      </c>
      <c r="BW21" s="99">
        <v>0</v>
      </c>
      <c r="BX21" s="99">
        <v>0</v>
      </c>
      <c r="BY21" s="99">
        <v>0</v>
      </c>
      <c r="BZ21" s="99">
        <v>0</v>
      </c>
      <c r="CA21" s="99">
        <v>0</v>
      </c>
      <c r="CB21" s="99">
        <v>0</v>
      </c>
      <c r="CC21" s="99">
        <v>0</v>
      </c>
      <c r="CD21" s="99">
        <v>0</v>
      </c>
      <c r="CE21" s="99">
        <v>0</v>
      </c>
      <c r="CF21" s="99">
        <v>0</v>
      </c>
      <c r="CG21" s="99">
        <v>0</v>
      </c>
      <c r="CH21" s="99">
        <v>0</v>
      </c>
      <c r="CI21" s="99">
        <v>0</v>
      </c>
      <c r="CJ21" s="99">
        <v>0</v>
      </c>
      <c r="CK21" s="99">
        <v>0</v>
      </c>
      <c r="CL21" s="99">
        <v>0</v>
      </c>
      <c r="CM21" s="99">
        <v>0</v>
      </c>
      <c r="CN21" s="99">
        <v>0</v>
      </c>
      <c r="CO21" s="99">
        <v>0</v>
      </c>
      <c r="CP21" s="99">
        <v>0</v>
      </c>
      <c r="CQ21" s="99">
        <v>0</v>
      </c>
      <c r="CR21" s="99">
        <v>0</v>
      </c>
      <c r="CS21" s="99">
        <v>0</v>
      </c>
      <c r="CT21" s="99">
        <v>0</v>
      </c>
    </row>
    <row r="22" spans="1:98" s="181" customFormat="1" ht="10.199999999999999" x14ac:dyDescent="0.2">
      <c r="A22" s="172"/>
      <c r="B22" s="172"/>
      <c r="C22" s="172"/>
      <c r="D22" s="172"/>
      <c r="E22" s="191">
        <v>2</v>
      </c>
      <c r="F22" s="144" t="s">
        <v>43</v>
      </c>
      <c r="G22" s="172" t="s">
        <v>168</v>
      </c>
      <c r="H22" s="290">
        <v>0.2</v>
      </c>
      <c r="I22" s="305">
        <v>2000000</v>
      </c>
      <c r="J22" s="290">
        <v>0</v>
      </c>
      <c r="K22" s="305">
        <v>0</v>
      </c>
      <c r="L22" s="305">
        <v>2000000</v>
      </c>
      <c r="M22" s="173"/>
      <c r="N22" s="172" t="s">
        <v>20</v>
      </c>
      <c r="O22" s="173"/>
      <c r="P22" s="172"/>
      <c r="Q22" s="261">
        <v>0</v>
      </c>
      <c r="R22" s="172"/>
      <c r="S22" s="174"/>
      <c r="T22" s="175">
        <v>0</v>
      </c>
      <c r="U22" s="176"/>
      <c r="V22" s="177"/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78">
        <v>0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78">
        <v>0</v>
      </c>
      <c r="AY22" s="178">
        <v>0</v>
      </c>
      <c r="AZ22" s="178">
        <v>0</v>
      </c>
      <c r="BA22" s="178">
        <v>0</v>
      </c>
      <c r="BB22" s="178">
        <v>0</v>
      </c>
      <c r="BC22" s="178">
        <v>0</v>
      </c>
      <c r="BD22" s="178">
        <v>0</v>
      </c>
      <c r="BE22" s="178">
        <v>0</v>
      </c>
      <c r="BF22" s="178">
        <v>0</v>
      </c>
      <c r="BG22" s="178">
        <v>0</v>
      </c>
      <c r="BH22" s="178">
        <v>0</v>
      </c>
      <c r="BI22" s="178">
        <v>0</v>
      </c>
      <c r="BJ22" s="178">
        <v>0</v>
      </c>
      <c r="BK22" s="178">
        <v>0</v>
      </c>
      <c r="BL22" s="178">
        <v>0</v>
      </c>
      <c r="BM22" s="178">
        <v>0</v>
      </c>
      <c r="BN22" s="178">
        <v>0</v>
      </c>
      <c r="BO22" s="178">
        <v>0</v>
      </c>
      <c r="BP22" s="178">
        <v>0</v>
      </c>
      <c r="BQ22" s="178">
        <v>0</v>
      </c>
      <c r="BR22" s="178">
        <v>0</v>
      </c>
      <c r="BS22" s="178">
        <v>0</v>
      </c>
      <c r="BT22" s="178">
        <v>0</v>
      </c>
      <c r="BU22" s="178">
        <v>0</v>
      </c>
      <c r="BV22" s="178">
        <v>0</v>
      </c>
      <c r="BW22" s="178">
        <v>0</v>
      </c>
      <c r="BX22" s="178">
        <v>0</v>
      </c>
      <c r="BY22" s="178">
        <v>0</v>
      </c>
      <c r="BZ22" s="178">
        <v>0</v>
      </c>
      <c r="CA22" s="178">
        <v>0</v>
      </c>
      <c r="CB22" s="178">
        <v>0</v>
      </c>
      <c r="CC22" s="178">
        <v>0</v>
      </c>
      <c r="CD22" s="178">
        <v>0</v>
      </c>
      <c r="CE22" s="178">
        <v>0</v>
      </c>
      <c r="CF22" s="178">
        <v>0</v>
      </c>
      <c r="CG22" s="178">
        <v>0</v>
      </c>
      <c r="CH22" s="178">
        <v>0</v>
      </c>
      <c r="CI22" s="178">
        <v>0</v>
      </c>
      <c r="CJ22" s="178">
        <v>0</v>
      </c>
      <c r="CK22" s="178">
        <v>0</v>
      </c>
      <c r="CL22" s="178">
        <v>0</v>
      </c>
      <c r="CM22" s="178">
        <v>0</v>
      </c>
      <c r="CN22" s="178">
        <v>0</v>
      </c>
      <c r="CO22" s="178">
        <v>0</v>
      </c>
      <c r="CP22" s="178">
        <v>0</v>
      </c>
      <c r="CQ22" s="178">
        <v>0</v>
      </c>
      <c r="CR22" s="178">
        <v>0</v>
      </c>
      <c r="CS22" s="178">
        <v>0</v>
      </c>
      <c r="CT22" s="178">
        <v>0</v>
      </c>
    </row>
    <row r="23" spans="1:98" s="181" customFormat="1" ht="10.199999999999999" x14ac:dyDescent="0.2">
      <c r="A23" s="172"/>
      <c r="B23" s="172"/>
      <c r="C23" s="172"/>
      <c r="D23" s="172"/>
      <c r="E23" s="191">
        <v>2</v>
      </c>
      <c r="F23" s="144" t="s">
        <v>43</v>
      </c>
      <c r="G23" s="172" t="s">
        <v>169</v>
      </c>
      <c r="H23" s="290">
        <v>0.2</v>
      </c>
      <c r="I23" s="305">
        <v>2000000</v>
      </c>
      <c r="J23" s="290">
        <v>0</v>
      </c>
      <c r="K23" s="305">
        <v>0</v>
      </c>
      <c r="L23" s="305">
        <v>2000000</v>
      </c>
      <c r="M23" s="173"/>
      <c r="N23" s="172" t="s">
        <v>20</v>
      </c>
      <c r="O23" s="173"/>
      <c r="P23" s="172"/>
      <c r="Q23" s="261">
        <v>0</v>
      </c>
      <c r="R23" s="172"/>
      <c r="S23" s="174"/>
      <c r="T23" s="175">
        <v>0</v>
      </c>
      <c r="U23" s="176"/>
      <c r="V23" s="177"/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78">
        <v>0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178">
        <v>0</v>
      </c>
      <c r="AV23" s="178">
        <v>0</v>
      </c>
      <c r="AW23" s="178">
        <v>0</v>
      </c>
      <c r="AX23" s="178">
        <v>0</v>
      </c>
      <c r="AY23" s="178">
        <v>0</v>
      </c>
      <c r="AZ23" s="178">
        <v>0</v>
      </c>
      <c r="BA23" s="178">
        <v>0</v>
      </c>
      <c r="BB23" s="178">
        <v>0</v>
      </c>
      <c r="BC23" s="178">
        <v>0</v>
      </c>
      <c r="BD23" s="178">
        <v>0</v>
      </c>
      <c r="BE23" s="178">
        <v>0</v>
      </c>
      <c r="BF23" s="178">
        <v>0</v>
      </c>
      <c r="BG23" s="178">
        <v>0</v>
      </c>
      <c r="BH23" s="178">
        <v>0</v>
      </c>
      <c r="BI23" s="178">
        <v>0</v>
      </c>
      <c r="BJ23" s="178">
        <v>0</v>
      </c>
      <c r="BK23" s="178">
        <v>0</v>
      </c>
      <c r="BL23" s="178">
        <v>0</v>
      </c>
      <c r="BM23" s="178">
        <v>0</v>
      </c>
      <c r="BN23" s="178">
        <v>0</v>
      </c>
      <c r="BO23" s="178">
        <v>0</v>
      </c>
      <c r="BP23" s="178">
        <v>0</v>
      </c>
      <c r="BQ23" s="178">
        <v>0</v>
      </c>
      <c r="BR23" s="178">
        <v>0</v>
      </c>
      <c r="BS23" s="178">
        <v>0</v>
      </c>
      <c r="BT23" s="178">
        <v>0</v>
      </c>
      <c r="BU23" s="178">
        <v>0</v>
      </c>
      <c r="BV23" s="178">
        <v>0</v>
      </c>
      <c r="BW23" s="178">
        <v>0</v>
      </c>
      <c r="BX23" s="178">
        <v>0</v>
      </c>
      <c r="BY23" s="178">
        <v>0</v>
      </c>
      <c r="BZ23" s="178">
        <v>0</v>
      </c>
      <c r="CA23" s="178">
        <v>0</v>
      </c>
      <c r="CB23" s="178">
        <v>0</v>
      </c>
      <c r="CC23" s="178">
        <v>0</v>
      </c>
      <c r="CD23" s="178">
        <v>0</v>
      </c>
      <c r="CE23" s="178">
        <v>0</v>
      </c>
      <c r="CF23" s="178">
        <v>0</v>
      </c>
      <c r="CG23" s="178">
        <v>0</v>
      </c>
      <c r="CH23" s="178">
        <v>0</v>
      </c>
      <c r="CI23" s="178">
        <v>0</v>
      </c>
      <c r="CJ23" s="178">
        <v>0</v>
      </c>
      <c r="CK23" s="178">
        <v>0</v>
      </c>
      <c r="CL23" s="178">
        <v>0</v>
      </c>
      <c r="CM23" s="178">
        <v>0</v>
      </c>
      <c r="CN23" s="178">
        <v>0</v>
      </c>
      <c r="CO23" s="178">
        <v>0</v>
      </c>
      <c r="CP23" s="178">
        <v>0</v>
      </c>
      <c r="CQ23" s="178">
        <v>0</v>
      </c>
      <c r="CR23" s="178">
        <v>0</v>
      </c>
      <c r="CS23" s="178">
        <v>0</v>
      </c>
      <c r="CT23" s="178">
        <v>0</v>
      </c>
    </row>
    <row r="24" spans="1:98" s="181" customFormat="1" ht="10.199999999999999" x14ac:dyDescent="0.2">
      <c r="A24" s="172"/>
      <c r="B24" s="172"/>
      <c r="C24" s="172"/>
      <c r="D24" s="172"/>
      <c r="E24" s="191">
        <v>2</v>
      </c>
      <c r="F24" s="144" t="s">
        <v>43</v>
      </c>
      <c r="G24" s="172" t="s">
        <v>170</v>
      </c>
      <c r="H24" s="290">
        <v>0.2</v>
      </c>
      <c r="I24" s="305">
        <v>2000000</v>
      </c>
      <c r="J24" s="290">
        <v>0</v>
      </c>
      <c r="K24" s="305">
        <v>0</v>
      </c>
      <c r="L24" s="305">
        <v>2000000</v>
      </c>
      <c r="M24" s="173"/>
      <c r="N24" s="172" t="s">
        <v>20</v>
      </c>
      <c r="O24" s="173"/>
      <c r="P24" s="172"/>
      <c r="Q24" s="261">
        <v>0</v>
      </c>
      <c r="R24" s="172"/>
      <c r="S24" s="174"/>
      <c r="T24" s="175">
        <v>0</v>
      </c>
      <c r="U24" s="176"/>
      <c r="V24" s="177"/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178">
        <v>0</v>
      </c>
      <c r="AI24" s="178">
        <v>0</v>
      </c>
      <c r="AJ24" s="178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178">
        <v>0</v>
      </c>
      <c r="AV24" s="178">
        <v>0</v>
      </c>
      <c r="AW24" s="178">
        <v>0</v>
      </c>
      <c r="AX24" s="178">
        <v>0</v>
      </c>
      <c r="AY24" s="178">
        <v>0</v>
      </c>
      <c r="AZ24" s="178">
        <v>0</v>
      </c>
      <c r="BA24" s="178">
        <v>0</v>
      </c>
      <c r="BB24" s="178">
        <v>0</v>
      </c>
      <c r="BC24" s="178">
        <v>0</v>
      </c>
      <c r="BD24" s="178">
        <v>0</v>
      </c>
      <c r="BE24" s="178">
        <v>0</v>
      </c>
      <c r="BF24" s="178">
        <v>0</v>
      </c>
      <c r="BG24" s="178">
        <v>0</v>
      </c>
      <c r="BH24" s="178">
        <v>0</v>
      </c>
      <c r="BI24" s="178">
        <v>0</v>
      </c>
      <c r="BJ24" s="178">
        <v>0</v>
      </c>
      <c r="BK24" s="178">
        <v>0</v>
      </c>
      <c r="BL24" s="178">
        <v>0</v>
      </c>
      <c r="BM24" s="178">
        <v>0</v>
      </c>
      <c r="BN24" s="178">
        <v>0</v>
      </c>
      <c r="BO24" s="178">
        <v>0</v>
      </c>
      <c r="BP24" s="178">
        <v>0</v>
      </c>
      <c r="BQ24" s="178">
        <v>0</v>
      </c>
      <c r="BR24" s="178">
        <v>0</v>
      </c>
      <c r="BS24" s="178">
        <v>0</v>
      </c>
      <c r="BT24" s="178">
        <v>0</v>
      </c>
      <c r="BU24" s="178">
        <v>0</v>
      </c>
      <c r="BV24" s="178">
        <v>0</v>
      </c>
      <c r="BW24" s="178">
        <v>0</v>
      </c>
      <c r="BX24" s="178">
        <v>0</v>
      </c>
      <c r="BY24" s="178">
        <v>0</v>
      </c>
      <c r="BZ24" s="178">
        <v>0</v>
      </c>
      <c r="CA24" s="178">
        <v>0</v>
      </c>
      <c r="CB24" s="178">
        <v>0</v>
      </c>
      <c r="CC24" s="178">
        <v>0</v>
      </c>
      <c r="CD24" s="178">
        <v>0</v>
      </c>
      <c r="CE24" s="178">
        <v>0</v>
      </c>
      <c r="CF24" s="178">
        <v>0</v>
      </c>
      <c r="CG24" s="178">
        <v>0</v>
      </c>
      <c r="CH24" s="178">
        <v>0</v>
      </c>
      <c r="CI24" s="178">
        <v>0</v>
      </c>
      <c r="CJ24" s="178">
        <v>0</v>
      </c>
      <c r="CK24" s="178">
        <v>0</v>
      </c>
      <c r="CL24" s="178">
        <v>0</v>
      </c>
      <c r="CM24" s="178">
        <v>0</v>
      </c>
      <c r="CN24" s="178">
        <v>0</v>
      </c>
      <c r="CO24" s="178">
        <v>0</v>
      </c>
      <c r="CP24" s="178">
        <v>0</v>
      </c>
      <c r="CQ24" s="178">
        <v>0</v>
      </c>
      <c r="CR24" s="178">
        <v>0</v>
      </c>
      <c r="CS24" s="178">
        <v>0</v>
      </c>
      <c r="CT24" s="178">
        <v>0</v>
      </c>
    </row>
    <row r="25" spans="1:98" s="181" customFormat="1" ht="10.199999999999999" x14ac:dyDescent="0.2">
      <c r="A25" s="172"/>
      <c r="B25" s="172"/>
      <c r="C25" s="172"/>
      <c r="D25" s="172"/>
      <c r="E25" s="191">
        <v>2</v>
      </c>
      <c r="F25" s="144" t="s">
        <v>43</v>
      </c>
      <c r="G25" s="172" t="s">
        <v>171</v>
      </c>
      <c r="H25" s="290">
        <v>0.2</v>
      </c>
      <c r="I25" s="305">
        <v>2000000</v>
      </c>
      <c r="J25" s="290">
        <v>0</v>
      </c>
      <c r="K25" s="305">
        <v>0</v>
      </c>
      <c r="L25" s="305">
        <v>2000000</v>
      </c>
      <c r="M25" s="173"/>
      <c r="N25" s="172" t="s">
        <v>20</v>
      </c>
      <c r="O25" s="173"/>
      <c r="P25" s="172"/>
      <c r="Q25" s="261">
        <v>0</v>
      </c>
      <c r="R25" s="172"/>
      <c r="S25" s="174"/>
      <c r="T25" s="175">
        <v>0</v>
      </c>
      <c r="U25" s="176"/>
      <c r="V25" s="177"/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178">
        <v>0</v>
      </c>
      <c r="AE25" s="178">
        <v>0</v>
      </c>
      <c r="AF25" s="178">
        <v>0</v>
      </c>
      <c r="AG25" s="178">
        <v>0</v>
      </c>
      <c r="AH25" s="178">
        <v>0</v>
      </c>
      <c r="AI25" s="178">
        <v>0</v>
      </c>
      <c r="AJ25" s="178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178">
        <v>0</v>
      </c>
      <c r="AV25" s="178">
        <v>0</v>
      </c>
      <c r="AW25" s="178">
        <v>0</v>
      </c>
      <c r="AX25" s="178">
        <v>0</v>
      </c>
      <c r="AY25" s="178">
        <v>0</v>
      </c>
      <c r="AZ25" s="178">
        <v>0</v>
      </c>
      <c r="BA25" s="178">
        <v>0</v>
      </c>
      <c r="BB25" s="178">
        <v>0</v>
      </c>
      <c r="BC25" s="178">
        <v>0</v>
      </c>
      <c r="BD25" s="178">
        <v>0</v>
      </c>
      <c r="BE25" s="178">
        <v>0</v>
      </c>
      <c r="BF25" s="178">
        <v>0</v>
      </c>
      <c r="BG25" s="178">
        <v>0</v>
      </c>
      <c r="BH25" s="178">
        <v>0</v>
      </c>
      <c r="BI25" s="178">
        <v>0</v>
      </c>
      <c r="BJ25" s="178">
        <v>0</v>
      </c>
      <c r="BK25" s="178">
        <v>0</v>
      </c>
      <c r="BL25" s="178">
        <v>0</v>
      </c>
      <c r="BM25" s="178">
        <v>0</v>
      </c>
      <c r="BN25" s="178">
        <v>0</v>
      </c>
      <c r="BO25" s="178">
        <v>0</v>
      </c>
      <c r="BP25" s="178">
        <v>0</v>
      </c>
      <c r="BQ25" s="178">
        <v>0</v>
      </c>
      <c r="BR25" s="178">
        <v>0</v>
      </c>
      <c r="BS25" s="178">
        <v>0</v>
      </c>
      <c r="BT25" s="178">
        <v>0</v>
      </c>
      <c r="BU25" s="178">
        <v>0</v>
      </c>
      <c r="BV25" s="178">
        <v>0</v>
      </c>
      <c r="BW25" s="178">
        <v>0</v>
      </c>
      <c r="BX25" s="178">
        <v>0</v>
      </c>
      <c r="BY25" s="178">
        <v>0</v>
      </c>
      <c r="BZ25" s="178">
        <v>0</v>
      </c>
      <c r="CA25" s="178">
        <v>0</v>
      </c>
      <c r="CB25" s="178">
        <v>0</v>
      </c>
      <c r="CC25" s="178">
        <v>0</v>
      </c>
      <c r="CD25" s="178">
        <v>0</v>
      </c>
      <c r="CE25" s="178">
        <v>0</v>
      </c>
      <c r="CF25" s="178">
        <v>0</v>
      </c>
      <c r="CG25" s="178">
        <v>0</v>
      </c>
      <c r="CH25" s="178">
        <v>0</v>
      </c>
      <c r="CI25" s="178">
        <v>0</v>
      </c>
      <c r="CJ25" s="178">
        <v>0</v>
      </c>
      <c r="CK25" s="178">
        <v>0</v>
      </c>
      <c r="CL25" s="178">
        <v>0</v>
      </c>
      <c r="CM25" s="178">
        <v>0</v>
      </c>
      <c r="CN25" s="178">
        <v>0</v>
      </c>
      <c r="CO25" s="178">
        <v>0</v>
      </c>
      <c r="CP25" s="178">
        <v>0</v>
      </c>
      <c r="CQ25" s="178">
        <v>0</v>
      </c>
      <c r="CR25" s="178">
        <v>0</v>
      </c>
      <c r="CS25" s="178">
        <v>0</v>
      </c>
      <c r="CT25" s="178">
        <v>0</v>
      </c>
    </row>
    <row r="26" spans="1:98" s="181" customFormat="1" ht="10.199999999999999" x14ac:dyDescent="0.2">
      <c r="A26" s="172"/>
      <c r="B26" s="172"/>
      <c r="C26" s="172"/>
      <c r="D26" s="172"/>
      <c r="E26" s="191">
        <v>2</v>
      </c>
      <c r="F26" s="144" t="s">
        <v>43</v>
      </c>
      <c r="G26" s="172" t="s">
        <v>172</v>
      </c>
      <c r="H26" s="290">
        <v>0.2</v>
      </c>
      <c r="I26" s="305">
        <v>2000000</v>
      </c>
      <c r="J26" s="290">
        <v>0</v>
      </c>
      <c r="K26" s="305">
        <v>0</v>
      </c>
      <c r="L26" s="305">
        <v>2000000</v>
      </c>
      <c r="M26" s="173"/>
      <c r="N26" s="172" t="s">
        <v>20</v>
      </c>
      <c r="O26" s="173"/>
      <c r="P26" s="172"/>
      <c r="Q26" s="261">
        <v>0</v>
      </c>
      <c r="R26" s="172"/>
      <c r="S26" s="174"/>
      <c r="T26" s="175">
        <v>0</v>
      </c>
      <c r="U26" s="176"/>
      <c r="V26" s="177"/>
      <c r="W26" s="178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8">
        <v>0</v>
      </c>
      <c r="AD26" s="178">
        <v>0</v>
      </c>
      <c r="AE26" s="178">
        <v>0</v>
      </c>
      <c r="AF26" s="178">
        <v>0</v>
      </c>
      <c r="AG26" s="178">
        <v>0</v>
      </c>
      <c r="AH26" s="178">
        <v>0</v>
      </c>
      <c r="AI26" s="178">
        <v>0</v>
      </c>
      <c r="AJ26" s="178">
        <v>0</v>
      </c>
      <c r="AK26" s="178">
        <v>0</v>
      </c>
      <c r="AL26" s="178">
        <v>0</v>
      </c>
      <c r="AM26" s="178">
        <v>0</v>
      </c>
      <c r="AN26" s="178">
        <v>0</v>
      </c>
      <c r="AO26" s="178">
        <v>0</v>
      </c>
      <c r="AP26" s="178">
        <v>0</v>
      </c>
      <c r="AQ26" s="178">
        <v>0</v>
      </c>
      <c r="AR26" s="178">
        <v>0</v>
      </c>
      <c r="AS26" s="178">
        <v>0</v>
      </c>
      <c r="AT26" s="178">
        <v>0</v>
      </c>
      <c r="AU26" s="178">
        <v>0</v>
      </c>
      <c r="AV26" s="178">
        <v>0</v>
      </c>
      <c r="AW26" s="178">
        <v>0</v>
      </c>
      <c r="AX26" s="178">
        <v>0</v>
      </c>
      <c r="AY26" s="178">
        <v>0</v>
      </c>
      <c r="AZ26" s="178">
        <v>0</v>
      </c>
      <c r="BA26" s="178">
        <v>0</v>
      </c>
      <c r="BB26" s="178">
        <v>0</v>
      </c>
      <c r="BC26" s="178">
        <v>0</v>
      </c>
      <c r="BD26" s="178">
        <v>0</v>
      </c>
      <c r="BE26" s="178">
        <v>0</v>
      </c>
      <c r="BF26" s="178">
        <v>0</v>
      </c>
      <c r="BG26" s="178">
        <v>0</v>
      </c>
      <c r="BH26" s="178">
        <v>0</v>
      </c>
      <c r="BI26" s="178">
        <v>0</v>
      </c>
      <c r="BJ26" s="178">
        <v>0</v>
      </c>
      <c r="BK26" s="178">
        <v>0</v>
      </c>
      <c r="BL26" s="178">
        <v>0</v>
      </c>
      <c r="BM26" s="178">
        <v>0</v>
      </c>
      <c r="BN26" s="178">
        <v>0</v>
      </c>
      <c r="BO26" s="178">
        <v>0</v>
      </c>
      <c r="BP26" s="178">
        <v>0</v>
      </c>
      <c r="BQ26" s="178">
        <v>0</v>
      </c>
      <c r="BR26" s="178">
        <v>0</v>
      </c>
      <c r="BS26" s="178">
        <v>0</v>
      </c>
      <c r="BT26" s="178">
        <v>0</v>
      </c>
      <c r="BU26" s="178">
        <v>0</v>
      </c>
      <c r="BV26" s="178">
        <v>0</v>
      </c>
      <c r="BW26" s="178">
        <v>0</v>
      </c>
      <c r="BX26" s="178">
        <v>0</v>
      </c>
      <c r="BY26" s="178">
        <v>0</v>
      </c>
      <c r="BZ26" s="178">
        <v>0</v>
      </c>
      <c r="CA26" s="178">
        <v>0</v>
      </c>
      <c r="CB26" s="178">
        <v>0</v>
      </c>
      <c r="CC26" s="178">
        <v>0</v>
      </c>
      <c r="CD26" s="178">
        <v>0</v>
      </c>
      <c r="CE26" s="178">
        <v>0</v>
      </c>
      <c r="CF26" s="178">
        <v>0</v>
      </c>
      <c r="CG26" s="178">
        <v>0</v>
      </c>
      <c r="CH26" s="178">
        <v>0</v>
      </c>
      <c r="CI26" s="178">
        <v>0</v>
      </c>
      <c r="CJ26" s="178">
        <v>0</v>
      </c>
      <c r="CK26" s="178">
        <v>0</v>
      </c>
      <c r="CL26" s="178">
        <v>0</v>
      </c>
      <c r="CM26" s="178">
        <v>0</v>
      </c>
      <c r="CN26" s="178">
        <v>0</v>
      </c>
      <c r="CO26" s="178">
        <v>0</v>
      </c>
      <c r="CP26" s="178">
        <v>0</v>
      </c>
      <c r="CQ26" s="178">
        <v>0</v>
      </c>
      <c r="CR26" s="178">
        <v>0</v>
      </c>
      <c r="CS26" s="178">
        <v>0</v>
      </c>
      <c r="CT26" s="178">
        <v>0</v>
      </c>
    </row>
    <row r="27" spans="1:98" s="28" customFormat="1" ht="10.199999999999999" x14ac:dyDescent="0.2">
      <c r="A27" s="87"/>
      <c r="B27" s="87"/>
      <c r="C27" s="87"/>
      <c r="D27" s="87"/>
      <c r="E27" s="198">
        <v>1</v>
      </c>
      <c r="F27" s="101" t="s">
        <v>44</v>
      </c>
      <c r="G27" s="87"/>
      <c r="H27" s="289"/>
      <c r="I27" s="304"/>
      <c r="J27" s="289"/>
      <c r="K27" s="304"/>
      <c r="L27" s="304"/>
      <c r="M27" s="86"/>
      <c r="N27" s="87" t="s">
        <v>20</v>
      </c>
      <c r="O27" s="88"/>
      <c r="P27" s="87"/>
      <c r="Q27" s="260"/>
      <c r="R27" s="87"/>
      <c r="S27" s="136"/>
      <c r="T27" s="137">
        <v>0</v>
      </c>
      <c r="U27" s="138"/>
      <c r="V27" s="168"/>
      <c r="W27" s="16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>
        <v>0</v>
      </c>
      <c r="AR27" s="99">
        <v>0</v>
      </c>
      <c r="AS27" s="99">
        <v>0</v>
      </c>
      <c r="AT27" s="99">
        <v>0</v>
      </c>
      <c r="AU27" s="99">
        <v>0</v>
      </c>
      <c r="AV27" s="99">
        <v>0</v>
      </c>
      <c r="AW27" s="99">
        <v>0</v>
      </c>
      <c r="AX27" s="99">
        <v>0</v>
      </c>
      <c r="AY27" s="99">
        <v>0</v>
      </c>
      <c r="AZ27" s="99">
        <v>0</v>
      </c>
      <c r="BA27" s="99">
        <v>0</v>
      </c>
      <c r="BB27" s="99">
        <v>0</v>
      </c>
      <c r="BC27" s="99">
        <v>0</v>
      </c>
      <c r="BD27" s="99">
        <v>0</v>
      </c>
      <c r="BE27" s="99">
        <v>0</v>
      </c>
      <c r="BF27" s="99">
        <v>0</v>
      </c>
      <c r="BG27" s="99">
        <v>0</v>
      </c>
      <c r="BH27" s="99">
        <v>0</v>
      </c>
      <c r="BI27" s="99">
        <v>0</v>
      </c>
      <c r="BJ27" s="99">
        <v>0</v>
      </c>
      <c r="BK27" s="99">
        <v>0</v>
      </c>
      <c r="BL27" s="99">
        <v>0</v>
      </c>
      <c r="BM27" s="99">
        <v>0</v>
      </c>
      <c r="BN27" s="99">
        <v>0</v>
      </c>
      <c r="BO27" s="99">
        <v>0</v>
      </c>
      <c r="BP27" s="99">
        <v>0</v>
      </c>
      <c r="BQ27" s="99">
        <v>0</v>
      </c>
      <c r="BR27" s="99">
        <v>0</v>
      </c>
      <c r="BS27" s="99">
        <v>0</v>
      </c>
      <c r="BT27" s="99">
        <v>0</v>
      </c>
      <c r="BU27" s="99">
        <v>0</v>
      </c>
      <c r="BV27" s="99">
        <v>0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>
        <v>0</v>
      </c>
      <c r="CC27" s="99">
        <v>0</v>
      </c>
      <c r="CD27" s="99">
        <v>0</v>
      </c>
      <c r="CE27" s="99">
        <v>0</v>
      </c>
      <c r="CF27" s="99">
        <v>0</v>
      </c>
      <c r="CG27" s="99">
        <v>0</v>
      </c>
      <c r="CH27" s="99">
        <v>0</v>
      </c>
      <c r="CI27" s="99">
        <v>0</v>
      </c>
      <c r="CJ27" s="99">
        <v>0</v>
      </c>
      <c r="CK27" s="99">
        <v>0</v>
      </c>
      <c r="CL27" s="99">
        <v>0</v>
      </c>
      <c r="CM27" s="99">
        <v>0</v>
      </c>
      <c r="CN27" s="99">
        <v>0</v>
      </c>
      <c r="CO27" s="99">
        <v>0</v>
      </c>
      <c r="CP27" s="99">
        <v>0</v>
      </c>
      <c r="CQ27" s="99">
        <v>0</v>
      </c>
      <c r="CR27" s="99">
        <v>0</v>
      </c>
      <c r="CS27" s="99">
        <v>0</v>
      </c>
      <c r="CT27" s="99">
        <v>0</v>
      </c>
    </row>
    <row r="28" spans="1:98" s="28" customFormat="1" ht="10.199999999999999" x14ac:dyDescent="0.2">
      <c r="A28" s="87"/>
      <c r="B28" s="87"/>
      <c r="C28" s="87"/>
      <c r="D28" s="87"/>
      <c r="E28" s="198">
        <v>1</v>
      </c>
      <c r="F28" s="101" t="s">
        <v>46</v>
      </c>
      <c r="G28" s="87"/>
      <c r="H28" s="289"/>
      <c r="I28" s="304"/>
      <c r="J28" s="289"/>
      <c r="K28" s="304"/>
      <c r="L28" s="304"/>
      <c r="M28" s="86"/>
      <c r="N28" s="87" t="s">
        <v>20</v>
      </c>
      <c r="O28" s="88"/>
      <c r="P28" s="87"/>
      <c r="Q28" s="260"/>
      <c r="R28" s="87"/>
      <c r="S28" s="136"/>
      <c r="T28" s="137">
        <v>0</v>
      </c>
      <c r="U28" s="138"/>
      <c r="V28" s="168"/>
      <c r="W28" s="16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99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0</v>
      </c>
      <c r="BB28" s="99">
        <v>0</v>
      </c>
      <c r="BC28" s="99">
        <v>0</v>
      </c>
      <c r="BD28" s="99">
        <v>0</v>
      </c>
      <c r="BE28" s="99">
        <v>0</v>
      </c>
      <c r="BF28" s="99">
        <v>0</v>
      </c>
      <c r="BG28" s="99">
        <v>0</v>
      </c>
      <c r="BH28" s="99">
        <v>0</v>
      </c>
      <c r="BI28" s="99">
        <v>0</v>
      </c>
      <c r="BJ28" s="99">
        <v>0</v>
      </c>
      <c r="BK28" s="99">
        <v>0</v>
      </c>
      <c r="BL28" s="99">
        <v>0</v>
      </c>
      <c r="BM28" s="99">
        <v>0</v>
      </c>
      <c r="BN28" s="99">
        <v>0</v>
      </c>
      <c r="BO28" s="99">
        <v>0</v>
      </c>
      <c r="BP28" s="99">
        <v>0</v>
      </c>
      <c r="BQ28" s="99">
        <v>0</v>
      </c>
      <c r="BR28" s="99">
        <v>0</v>
      </c>
      <c r="BS28" s="99">
        <v>0</v>
      </c>
      <c r="BT28" s="99">
        <v>0</v>
      </c>
      <c r="BU28" s="99">
        <v>0</v>
      </c>
      <c r="BV28" s="99">
        <v>0</v>
      </c>
      <c r="BW28" s="99">
        <v>0</v>
      </c>
      <c r="BX28" s="99">
        <v>0</v>
      </c>
      <c r="BY28" s="99">
        <v>0</v>
      </c>
      <c r="BZ28" s="99">
        <v>0</v>
      </c>
      <c r="CA28" s="99">
        <v>0</v>
      </c>
      <c r="CB28" s="99">
        <v>0</v>
      </c>
      <c r="CC28" s="99">
        <v>0</v>
      </c>
      <c r="CD28" s="99">
        <v>0</v>
      </c>
      <c r="CE28" s="99">
        <v>0</v>
      </c>
      <c r="CF28" s="99">
        <v>0</v>
      </c>
      <c r="CG28" s="99">
        <v>0</v>
      </c>
      <c r="CH28" s="99">
        <v>0</v>
      </c>
      <c r="CI28" s="99">
        <v>0</v>
      </c>
      <c r="CJ28" s="99">
        <v>0</v>
      </c>
      <c r="CK28" s="99">
        <v>0</v>
      </c>
      <c r="CL28" s="99">
        <v>0</v>
      </c>
      <c r="CM28" s="99">
        <v>0</v>
      </c>
      <c r="CN28" s="99">
        <v>0</v>
      </c>
      <c r="CO28" s="99">
        <v>0</v>
      </c>
      <c r="CP28" s="99">
        <v>0</v>
      </c>
      <c r="CQ28" s="99">
        <v>0</v>
      </c>
      <c r="CR28" s="99">
        <v>0</v>
      </c>
      <c r="CS28" s="99">
        <v>0</v>
      </c>
      <c r="CT28" s="99">
        <v>0</v>
      </c>
    </row>
    <row r="29" spans="1:98" ht="3" customHeight="1" x14ac:dyDescent="0.25">
      <c r="A29" s="89"/>
      <c r="B29" s="89"/>
      <c r="C29" s="89"/>
      <c r="D29" s="89"/>
      <c r="E29" s="191"/>
      <c r="F29" s="89"/>
      <c r="G29" s="89"/>
      <c r="H29" s="279"/>
      <c r="I29" s="303"/>
      <c r="J29" s="279"/>
      <c r="K29" s="303"/>
      <c r="L29" s="303"/>
      <c r="M29" s="86"/>
      <c r="N29" s="90"/>
      <c r="O29" s="88"/>
      <c r="P29" s="89"/>
      <c r="Q29" s="262"/>
      <c r="R29" s="89"/>
      <c r="S29" s="139"/>
      <c r="T29" s="140"/>
      <c r="U29" s="141"/>
      <c r="V29" s="170"/>
      <c r="W29" s="17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</row>
    <row r="30" spans="1:98" ht="3" customHeight="1" x14ac:dyDescent="0.25">
      <c r="A30" s="89"/>
      <c r="B30" s="89"/>
      <c r="C30" s="89"/>
      <c r="D30" s="89"/>
      <c r="E30" s="191"/>
      <c r="F30" s="89"/>
      <c r="G30" s="89"/>
      <c r="H30" s="279"/>
      <c r="I30" s="303"/>
      <c r="J30" s="279"/>
      <c r="K30" s="303"/>
      <c r="L30" s="303"/>
      <c r="M30" s="86"/>
      <c r="N30" s="90"/>
      <c r="O30" s="88"/>
      <c r="P30" s="89"/>
      <c r="Q30" s="262"/>
      <c r="R30" s="89"/>
      <c r="S30" s="139"/>
      <c r="T30" s="140"/>
      <c r="U30" s="141"/>
      <c r="V30" s="170"/>
      <c r="W30" s="17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</row>
    <row r="31" spans="1:98" s="28" customFormat="1" ht="10.199999999999999" x14ac:dyDescent="0.2">
      <c r="A31" s="87"/>
      <c r="B31" s="87"/>
      <c r="C31" s="87"/>
      <c r="D31" s="87"/>
      <c r="E31" s="192">
        <v>1</v>
      </c>
      <c r="F31" s="101" t="s">
        <v>51</v>
      </c>
      <c r="G31" s="87"/>
      <c r="H31" s="289"/>
      <c r="I31" s="304"/>
      <c r="J31" s="289"/>
      <c r="K31" s="304"/>
      <c r="L31" s="304"/>
      <c r="M31" s="86"/>
      <c r="N31" s="87" t="s">
        <v>20</v>
      </c>
      <c r="O31" s="88"/>
      <c r="P31" s="87"/>
      <c r="Q31" s="260"/>
      <c r="R31" s="87"/>
      <c r="S31" s="136"/>
      <c r="T31" s="137">
        <v>0</v>
      </c>
      <c r="U31" s="138"/>
      <c r="V31" s="168"/>
      <c r="W31" s="16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>
        <v>0</v>
      </c>
      <c r="AR31" s="99">
        <v>0</v>
      </c>
      <c r="AS31" s="99">
        <v>0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>
        <v>0</v>
      </c>
      <c r="BA31" s="99">
        <v>0</v>
      </c>
      <c r="BB31" s="99">
        <v>0</v>
      </c>
      <c r="BC31" s="99">
        <v>0</v>
      </c>
      <c r="BD31" s="99">
        <v>0</v>
      </c>
      <c r="BE31" s="99">
        <v>0</v>
      </c>
      <c r="BF31" s="99">
        <v>0</v>
      </c>
      <c r="BG31" s="99">
        <v>0</v>
      </c>
      <c r="BH31" s="99">
        <v>0</v>
      </c>
      <c r="BI31" s="99">
        <v>0</v>
      </c>
      <c r="BJ31" s="99">
        <v>0</v>
      </c>
      <c r="BK31" s="99">
        <v>0</v>
      </c>
      <c r="BL31" s="99">
        <v>0</v>
      </c>
      <c r="BM31" s="99">
        <v>0</v>
      </c>
      <c r="BN31" s="99">
        <v>0</v>
      </c>
      <c r="BO31" s="99">
        <v>0</v>
      </c>
      <c r="BP31" s="99">
        <v>0</v>
      </c>
      <c r="BQ31" s="99">
        <v>0</v>
      </c>
      <c r="BR31" s="99">
        <v>0</v>
      </c>
      <c r="BS31" s="99">
        <v>0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99">
        <v>0</v>
      </c>
      <c r="CF31" s="99">
        <v>0</v>
      </c>
      <c r="CG31" s="99">
        <v>0</v>
      </c>
      <c r="CH31" s="99">
        <v>0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99">
        <v>0</v>
      </c>
      <c r="CR31" s="99">
        <v>0</v>
      </c>
      <c r="CS31" s="99">
        <v>0</v>
      </c>
      <c r="CT31" s="99">
        <v>0</v>
      </c>
    </row>
    <row r="32" spans="1:98" ht="3" customHeight="1" x14ac:dyDescent="0.25">
      <c r="A32" s="89"/>
      <c r="B32" s="89"/>
      <c r="C32" s="89"/>
      <c r="D32" s="89"/>
      <c r="E32" s="191"/>
      <c r="F32" s="89"/>
      <c r="G32" s="89"/>
      <c r="H32" s="279"/>
      <c r="I32" s="303"/>
      <c r="J32" s="279"/>
      <c r="K32" s="303"/>
      <c r="L32" s="303"/>
      <c r="M32" s="86"/>
      <c r="N32" s="90"/>
      <c r="O32" s="88"/>
      <c r="P32" s="89"/>
      <c r="Q32" s="262"/>
      <c r="R32" s="89"/>
      <c r="S32" s="139"/>
      <c r="T32" s="140"/>
      <c r="U32" s="141"/>
      <c r="V32" s="170"/>
      <c r="W32" s="17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</row>
    <row r="33" spans="1:98" ht="3" customHeight="1" x14ac:dyDescent="0.25">
      <c r="A33" s="89"/>
      <c r="B33" s="89"/>
      <c r="C33" s="89"/>
      <c r="D33" s="89"/>
      <c r="E33" s="191"/>
      <c r="F33" s="89"/>
      <c r="G33" s="89"/>
      <c r="H33" s="279"/>
      <c r="I33" s="303"/>
      <c r="J33" s="279"/>
      <c r="K33" s="303"/>
      <c r="L33" s="303"/>
      <c r="M33" s="86"/>
      <c r="N33" s="90"/>
      <c r="O33" s="88"/>
      <c r="P33" s="89"/>
      <c r="Q33" s="262"/>
      <c r="R33" s="89"/>
      <c r="S33" s="139"/>
      <c r="T33" s="140"/>
      <c r="U33" s="141"/>
      <c r="V33" s="170"/>
      <c r="W33" s="17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</row>
    <row r="34" spans="1:98" s="28" customFormat="1" ht="10.199999999999999" x14ac:dyDescent="0.2">
      <c r="A34" s="87"/>
      <c r="B34" s="87"/>
      <c r="C34" s="87"/>
      <c r="D34" s="87"/>
      <c r="E34" s="192">
        <v>1</v>
      </c>
      <c r="F34" s="101" t="s">
        <v>60</v>
      </c>
      <c r="G34" s="87"/>
      <c r="H34" s="289"/>
      <c r="I34" s="304"/>
      <c r="J34" s="289"/>
      <c r="K34" s="304"/>
      <c r="L34" s="304"/>
      <c r="M34" s="86"/>
      <c r="N34" s="87" t="s">
        <v>20</v>
      </c>
      <c r="O34" s="88"/>
      <c r="P34" s="87"/>
      <c r="Q34" s="260"/>
      <c r="R34" s="87"/>
      <c r="S34" s="136"/>
      <c r="T34" s="137">
        <v>0</v>
      </c>
      <c r="U34" s="138"/>
      <c r="V34" s="168"/>
      <c r="W34" s="16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0</v>
      </c>
      <c r="AM34" s="99">
        <v>0</v>
      </c>
      <c r="AN34" s="99">
        <v>0</v>
      </c>
      <c r="AO34" s="99">
        <v>0</v>
      </c>
      <c r="AP34" s="99">
        <v>0</v>
      </c>
      <c r="AQ34" s="99">
        <v>0</v>
      </c>
      <c r="AR34" s="99">
        <v>0</v>
      </c>
      <c r="AS34" s="99">
        <v>0</v>
      </c>
      <c r="AT34" s="99">
        <v>0</v>
      </c>
      <c r="AU34" s="99">
        <v>0</v>
      </c>
      <c r="AV34" s="99">
        <v>0</v>
      </c>
      <c r="AW34" s="99">
        <v>0</v>
      </c>
      <c r="AX34" s="99">
        <v>0</v>
      </c>
      <c r="AY34" s="99">
        <v>0</v>
      </c>
      <c r="AZ34" s="99">
        <v>0</v>
      </c>
      <c r="BA34" s="99">
        <v>0</v>
      </c>
      <c r="BB34" s="99">
        <v>0</v>
      </c>
      <c r="BC34" s="99">
        <v>0</v>
      </c>
      <c r="BD34" s="99">
        <v>0</v>
      </c>
      <c r="BE34" s="99">
        <v>0</v>
      </c>
      <c r="BF34" s="99">
        <v>0</v>
      </c>
      <c r="BG34" s="99">
        <v>0</v>
      </c>
      <c r="BH34" s="99">
        <v>0</v>
      </c>
      <c r="BI34" s="99">
        <v>0</v>
      </c>
      <c r="BJ34" s="99">
        <v>0</v>
      </c>
      <c r="BK34" s="99">
        <v>0</v>
      </c>
      <c r="BL34" s="99">
        <v>0</v>
      </c>
      <c r="BM34" s="99">
        <v>0</v>
      </c>
      <c r="BN34" s="99">
        <v>0</v>
      </c>
      <c r="BO34" s="99">
        <v>0</v>
      </c>
      <c r="BP34" s="99">
        <v>0</v>
      </c>
      <c r="BQ34" s="99">
        <v>0</v>
      </c>
      <c r="BR34" s="99">
        <v>0</v>
      </c>
      <c r="BS34" s="99">
        <v>0</v>
      </c>
      <c r="BT34" s="99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</row>
    <row r="35" spans="1:98" ht="3" customHeight="1" x14ac:dyDescent="0.25">
      <c r="A35" s="89"/>
      <c r="B35" s="89"/>
      <c r="C35" s="89"/>
      <c r="D35" s="89"/>
      <c r="E35" s="191"/>
      <c r="F35" s="89"/>
      <c r="G35" s="89"/>
      <c r="H35" s="279"/>
      <c r="I35" s="303"/>
      <c r="J35" s="279"/>
      <c r="K35" s="303"/>
      <c r="L35" s="303"/>
      <c r="M35" s="86"/>
      <c r="N35" s="90"/>
      <c r="O35" s="88"/>
      <c r="P35" s="89"/>
      <c r="Q35" s="262"/>
      <c r="R35" s="89"/>
      <c r="S35" s="139"/>
      <c r="T35" s="140"/>
      <c r="U35" s="141"/>
      <c r="V35" s="170"/>
      <c r="W35" s="17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</row>
    <row r="36" spans="1:98" ht="3" customHeight="1" x14ac:dyDescent="0.25">
      <c r="A36" s="89"/>
      <c r="B36" s="89"/>
      <c r="C36" s="89"/>
      <c r="D36" s="89"/>
      <c r="E36" s="191"/>
      <c r="F36" s="89"/>
      <c r="G36" s="89"/>
      <c r="H36" s="279"/>
      <c r="I36" s="303"/>
      <c r="J36" s="279"/>
      <c r="K36" s="303"/>
      <c r="L36" s="303"/>
      <c r="M36" s="86"/>
      <c r="N36" s="90"/>
      <c r="O36" s="88"/>
      <c r="P36" s="89"/>
      <c r="Q36" s="262"/>
      <c r="R36" s="89"/>
      <c r="S36" s="139"/>
      <c r="T36" s="140"/>
      <c r="U36" s="141"/>
      <c r="V36" s="170"/>
      <c r="W36" s="17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</row>
    <row r="37" spans="1:98" s="28" customFormat="1" ht="10.199999999999999" x14ac:dyDescent="0.2">
      <c r="A37" s="87"/>
      <c r="B37" s="87"/>
      <c r="C37" s="87"/>
      <c r="D37" s="87"/>
      <c r="E37" s="192">
        <v>1</v>
      </c>
      <c r="F37" s="101" t="s">
        <v>62</v>
      </c>
      <c r="G37" s="87"/>
      <c r="H37" s="289"/>
      <c r="I37" s="304"/>
      <c r="J37" s="289"/>
      <c r="K37" s="304"/>
      <c r="L37" s="304"/>
      <c r="M37" s="86"/>
      <c r="N37" s="87" t="s">
        <v>20</v>
      </c>
      <c r="O37" s="88"/>
      <c r="P37" s="87"/>
      <c r="Q37" s="260"/>
      <c r="R37" s="87"/>
      <c r="S37" s="136"/>
      <c r="T37" s="137">
        <v>0</v>
      </c>
      <c r="U37" s="138"/>
      <c r="V37" s="168"/>
      <c r="W37" s="16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0</v>
      </c>
      <c r="AL37" s="99">
        <v>0</v>
      </c>
      <c r="AM37" s="99">
        <v>0</v>
      </c>
      <c r="AN37" s="99">
        <v>0</v>
      </c>
      <c r="AO37" s="99">
        <v>0</v>
      </c>
      <c r="AP37" s="99">
        <v>0</v>
      </c>
      <c r="AQ37" s="99">
        <v>0</v>
      </c>
      <c r="AR37" s="99">
        <v>0</v>
      </c>
      <c r="AS37" s="99">
        <v>0</v>
      </c>
      <c r="AT37" s="99">
        <v>0</v>
      </c>
      <c r="AU37" s="99">
        <v>0</v>
      </c>
      <c r="AV37" s="99">
        <v>0</v>
      </c>
      <c r="AW37" s="99">
        <v>0</v>
      </c>
      <c r="AX37" s="99">
        <v>0</v>
      </c>
      <c r="AY37" s="99">
        <v>0</v>
      </c>
      <c r="AZ37" s="99">
        <v>0</v>
      </c>
      <c r="BA37" s="99">
        <v>0</v>
      </c>
      <c r="BB37" s="99">
        <v>0</v>
      </c>
      <c r="BC37" s="99">
        <v>0</v>
      </c>
      <c r="BD37" s="99">
        <v>0</v>
      </c>
      <c r="BE37" s="99">
        <v>0</v>
      </c>
      <c r="BF37" s="99">
        <v>0</v>
      </c>
      <c r="BG37" s="99">
        <v>0</v>
      </c>
      <c r="BH37" s="99">
        <v>0</v>
      </c>
      <c r="BI37" s="99">
        <v>0</v>
      </c>
      <c r="BJ37" s="99">
        <v>0</v>
      </c>
      <c r="BK37" s="99">
        <v>0</v>
      </c>
      <c r="BL37" s="99">
        <v>0</v>
      </c>
      <c r="BM37" s="99">
        <v>0</v>
      </c>
      <c r="BN37" s="99">
        <v>0</v>
      </c>
      <c r="BO37" s="99">
        <v>0</v>
      </c>
      <c r="BP37" s="99">
        <v>0</v>
      </c>
      <c r="BQ37" s="99">
        <v>0</v>
      </c>
      <c r="BR37" s="99">
        <v>0</v>
      </c>
      <c r="BS37" s="99">
        <v>0</v>
      </c>
      <c r="BT37" s="99">
        <v>0</v>
      </c>
      <c r="BU37" s="99">
        <v>0</v>
      </c>
      <c r="BV37" s="99">
        <v>0</v>
      </c>
      <c r="BW37" s="99">
        <v>0</v>
      </c>
      <c r="BX37" s="99">
        <v>0</v>
      </c>
      <c r="BY37" s="99">
        <v>0</v>
      </c>
      <c r="BZ37" s="99">
        <v>0</v>
      </c>
      <c r="CA37" s="99">
        <v>0</v>
      </c>
      <c r="CB37" s="99">
        <v>0</v>
      </c>
      <c r="CC37" s="99">
        <v>0</v>
      </c>
      <c r="CD37" s="99">
        <v>0</v>
      </c>
      <c r="CE37" s="99">
        <v>0</v>
      </c>
      <c r="CF37" s="99">
        <v>0</v>
      </c>
      <c r="CG37" s="99">
        <v>0</v>
      </c>
      <c r="CH37" s="99">
        <v>0</v>
      </c>
      <c r="CI37" s="99">
        <v>0</v>
      </c>
      <c r="CJ37" s="99">
        <v>0</v>
      </c>
      <c r="CK37" s="99">
        <v>0</v>
      </c>
      <c r="CL37" s="99">
        <v>0</v>
      </c>
      <c r="CM37" s="99">
        <v>0</v>
      </c>
      <c r="CN37" s="99">
        <v>0</v>
      </c>
      <c r="CO37" s="99">
        <v>0</v>
      </c>
      <c r="CP37" s="99">
        <v>0</v>
      </c>
      <c r="CQ37" s="99">
        <v>0</v>
      </c>
      <c r="CR37" s="99">
        <v>0</v>
      </c>
      <c r="CS37" s="99">
        <v>0</v>
      </c>
      <c r="CT37" s="99">
        <v>0</v>
      </c>
    </row>
    <row r="38" spans="1:98" s="28" customFormat="1" ht="10.199999999999999" x14ac:dyDescent="0.2">
      <c r="A38" s="87"/>
      <c r="B38" s="87"/>
      <c r="C38" s="87"/>
      <c r="D38" s="87"/>
      <c r="E38" s="198">
        <v>1</v>
      </c>
      <c r="F38" s="101" t="s">
        <v>61</v>
      </c>
      <c r="G38" s="87"/>
      <c r="H38" s="289"/>
      <c r="I38" s="304"/>
      <c r="J38" s="289"/>
      <c r="K38" s="304"/>
      <c r="L38" s="304"/>
      <c r="M38" s="86"/>
      <c r="N38" s="87" t="s">
        <v>20</v>
      </c>
      <c r="O38" s="88"/>
      <c r="P38" s="87"/>
      <c r="Q38" s="260"/>
      <c r="R38" s="87"/>
      <c r="S38" s="136"/>
      <c r="T38" s="137">
        <v>0</v>
      </c>
      <c r="U38" s="138"/>
      <c r="V38" s="168"/>
      <c r="W38" s="16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  <c r="AH38" s="99">
        <v>0</v>
      </c>
      <c r="AI38" s="99">
        <v>0</v>
      </c>
      <c r="AJ38" s="99">
        <v>0</v>
      </c>
      <c r="AK38" s="99">
        <v>0</v>
      </c>
      <c r="AL38" s="99">
        <v>0</v>
      </c>
      <c r="AM38" s="99">
        <v>0</v>
      </c>
      <c r="AN38" s="99">
        <v>0</v>
      </c>
      <c r="AO38" s="99">
        <v>0</v>
      </c>
      <c r="AP38" s="99">
        <v>0</v>
      </c>
      <c r="AQ38" s="99">
        <v>0</v>
      </c>
      <c r="AR38" s="99">
        <v>0</v>
      </c>
      <c r="AS38" s="99">
        <v>0</v>
      </c>
      <c r="AT38" s="99">
        <v>0</v>
      </c>
      <c r="AU38" s="99">
        <v>0</v>
      </c>
      <c r="AV38" s="99">
        <v>0</v>
      </c>
      <c r="AW38" s="99">
        <v>0</v>
      </c>
      <c r="AX38" s="99">
        <v>0</v>
      </c>
      <c r="AY38" s="99">
        <v>0</v>
      </c>
      <c r="AZ38" s="99">
        <v>0</v>
      </c>
      <c r="BA38" s="99">
        <v>0</v>
      </c>
      <c r="BB38" s="99">
        <v>0</v>
      </c>
      <c r="BC38" s="99">
        <v>0</v>
      </c>
      <c r="BD38" s="99">
        <v>0</v>
      </c>
      <c r="BE38" s="99">
        <v>0</v>
      </c>
      <c r="BF38" s="99">
        <v>0</v>
      </c>
      <c r="BG38" s="99">
        <v>0</v>
      </c>
      <c r="BH38" s="99">
        <v>0</v>
      </c>
      <c r="BI38" s="99">
        <v>0</v>
      </c>
      <c r="BJ38" s="99">
        <v>0</v>
      </c>
      <c r="BK38" s="99">
        <v>0</v>
      </c>
      <c r="BL38" s="99">
        <v>0</v>
      </c>
      <c r="BM38" s="99">
        <v>0</v>
      </c>
      <c r="BN38" s="99">
        <v>0</v>
      </c>
      <c r="BO38" s="99">
        <v>0</v>
      </c>
      <c r="BP38" s="99">
        <v>0</v>
      </c>
      <c r="BQ38" s="99">
        <v>0</v>
      </c>
      <c r="BR38" s="99">
        <v>0</v>
      </c>
      <c r="BS38" s="99">
        <v>0</v>
      </c>
      <c r="BT38" s="99">
        <v>0</v>
      </c>
      <c r="BU38" s="99">
        <v>0</v>
      </c>
      <c r="BV38" s="99">
        <v>0</v>
      </c>
      <c r="BW38" s="99">
        <v>0</v>
      </c>
      <c r="BX38" s="99">
        <v>0</v>
      </c>
      <c r="BY38" s="99">
        <v>0</v>
      </c>
      <c r="BZ38" s="99">
        <v>0</v>
      </c>
      <c r="CA38" s="99">
        <v>0</v>
      </c>
      <c r="CB38" s="99">
        <v>0</v>
      </c>
      <c r="CC38" s="99">
        <v>0</v>
      </c>
      <c r="CD38" s="99">
        <v>0</v>
      </c>
      <c r="CE38" s="99">
        <v>0</v>
      </c>
      <c r="CF38" s="99">
        <v>0</v>
      </c>
      <c r="CG38" s="99">
        <v>0</v>
      </c>
      <c r="CH38" s="99">
        <v>0</v>
      </c>
      <c r="CI38" s="99">
        <v>0</v>
      </c>
      <c r="CJ38" s="99">
        <v>0</v>
      </c>
      <c r="CK38" s="99">
        <v>0</v>
      </c>
      <c r="CL38" s="99">
        <v>0</v>
      </c>
      <c r="CM38" s="99">
        <v>0</v>
      </c>
      <c r="CN38" s="99">
        <v>0</v>
      </c>
      <c r="CO38" s="99">
        <v>0</v>
      </c>
      <c r="CP38" s="99">
        <v>0</v>
      </c>
      <c r="CQ38" s="99">
        <v>0</v>
      </c>
      <c r="CR38" s="99">
        <v>0</v>
      </c>
      <c r="CS38" s="99">
        <v>0</v>
      </c>
      <c r="CT38" s="99">
        <v>0</v>
      </c>
    </row>
    <row r="39" spans="1:98" s="28" customFormat="1" ht="10.199999999999999" x14ac:dyDescent="0.2">
      <c r="A39" s="87"/>
      <c r="B39" s="87"/>
      <c r="C39" s="87"/>
      <c r="D39" s="87"/>
      <c r="E39" s="198">
        <v>1</v>
      </c>
      <c r="F39" s="101" t="s">
        <v>63</v>
      </c>
      <c r="G39" s="87"/>
      <c r="H39" s="289"/>
      <c r="I39" s="304"/>
      <c r="J39" s="289"/>
      <c r="K39" s="304"/>
      <c r="L39" s="304"/>
      <c r="M39" s="86"/>
      <c r="N39" s="87" t="s">
        <v>20</v>
      </c>
      <c r="O39" s="88"/>
      <c r="P39" s="87"/>
      <c r="Q39" s="260"/>
      <c r="R39" s="87"/>
      <c r="S39" s="136"/>
      <c r="T39" s="137">
        <v>0</v>
      </c>
      <c r="U39" s="138"/>
      <c r="V39" s="168"/>
      <c r="W39" s="16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0</v>
      </c>
      <c r="AH39" s="99">
        <v>0</v>
      </c>
      <c r="AI39" s="99">
        <v>0</v>
      </c>
      <c r="AJ39" s="99">
        <v>0</v>
      </c>
      <c r="AK39" s="99">
        <v>0</v>
      </c>
      <c r="AL39" s="99">
        <v>0</v>
      </c>
      <c r="AM39" s="99">
        <v>0</v>
      </c>
      <c r="AN39" s="99">
        <v>0</v>
      </c>
      <c r="AO39" s="99">
        <v>0</v>
      </c>
      <c r="AP39" s="99">
        <v>0</v>
      </c>
      <c r="AQ39" s="99">
        <v>0</v>
      </c>
      <c r="AR39" s="99">
        <v>0</v>
      </c>
      <c r="AS39" s="99">
        <v>0</v>
      </c>
      <c r="AT39" s="99">
        <v>0</v>
      </c>
      <c r="AU39" s="99">
        <v>0</v>
      </c>
      <c r="AV39" s="99">
        <v>0</v>
      </c>
      <c r="AW39" s="99">
        <v>0</v>
      </c>
      <c r="AX39" s="99">
        <v>0</v>
      </c>
      <c r="AY39" s="99">
        <v>0</v>
      </c>
      <c r="AZ39" s="99">
        <v>0</v>
      </c>
      <c r="BA39" s="99">
        <v>0</v>
      </c>
      <c r="BB39" s="99">
        <v>0</v>
      </c>
      <c r="BC39" s="99">
        <v>0</v>
      </c>
      <c r="BD39" s="99">
        <v>0</v>
      </c>
      <c r="BE39" s="99">
        <v>0</v>
      </c>
      <c r="BF39" s="99">
        <v>0</v>
      </c>
      <c r="BG39" s="99">
        <v>0</v>
      </c>
      <c r="BH39" s="99">
        <v>0</v>
      </c>
      <c r="BI39" s="99">
        <v>0</v>
      </c>
      <c r="BJ39" s="99">
        <v>0</v>
      </c>
      <c r="BK39" s="99">
        <v>0</v>
      </c>
      <c r="BL39" s="99">
        <v>0</v>
      </c>
      <c r="BM39" s="99">
        <v>0</v>
      </c>
      <c r="BN39" s="99">
        <v>0</v>
      </c>
      <c r="BO39" s="99">
        <v>0</v>
      </c>
      <c r="BP39" s="99">
        <v>0</v>
      </c>
      <c r="BQ39" s="99">
        <v>0</v>
      </c>
      <c r="BR39" s="99">
        <v>0</v>
      </c>
      <c r="BS39" s="99">
        <v>0</v>
      </c>
      <c r="BT39" s="99">
        <v>0</v>
      </c>
      <c r="BU39" s="99">
        <v>0</v>
      </c>
      <c r="BV39" s="99">
        <v>0</v>
      </c>
      <c r="BW39" s="99">
        <v>0</v>
      </c>
      <c r="BX39" s="99">
        <v>0</v>
      </c>
      <c r="BY39" s="99">
        <v>0</v>
      </c>
      <c r="BZ39" s="99">
        <v>0</v>
      </c>
      <c r="CA39" s="99">
        <v>0</v>
      </c>
      <c r="CB39" s="99">
        <v>0</v>
      </c>
      <c r="CC39" s="99">
        <v>0</v>
      </c>
      <c r="CD39" s="99">
        <v>0</v>
      </c>
      <c r="CE39" s="99">
        <v>0</v>
      </c>
      <c r="CF39" s="99">
        <v>0</v>
      </c>
      <c r="CG39" s="99">
        <v>0</v>
      </c>
      <c r="CH39" s="99">
        <v>0</v>
      </c>
      <c r="CI39" s="99">
        <v>0</v>
      </c>
      <c r="CJ39" s="99">
        <v>0</v>
      </c>
      <c r="CK39" s="99">
        <v>0</v>
      </c>
      <c r="CL39" s="99">
        <v>0</v>
      </c>
      <c r="CM39" s="99">
        <v>0</v>
      </c>
      <c r="CN39" s="99">
        <v>0</v>
      </c>
      <c r="CO39" s="99">
        <v>0</v>
      </c>
      <c r="CP39" s="99">
        <v>0</v>
      </c>
      <c r="CQ39" s="99">
        <v>0</v>
      </c>
      <c r="CR39" s="99">
        <v>0</v>
      </c>
      <c r="CS39" s="99">
        <v>0</v>
      </c>
      <c r="CT39" s="99">
        <v>0</v>
      </c>
    </row>
    <row r="40" spans="1:98" ht="3" customHeight="1" x14ac:dyDescent="0.25">
      <c r="A40" s="89"/>
      <c r="B40" s="89"/>
      <c r="C40" s="89"/>
      <c r="D40" s="89"/>
      <c r="E40" s="191"/>
      <c r="F40" s="89"/>
      <c r="G40" s="89"/>
      <c r="H40" s="279"/>
      <c r="I40" s="303"/>
      <c r="J40" s="279"/>
      <c r="K40" s="303"/>
      <c r="L40" s="303"/>
      <c r="M40" s="86"/>
      <c r="N40" s="90"/>
      <c r="O40" s="88"/>
      <c r="P40" s="89"/>
      <c r="Q40" s="262"/>
      <c r="R40" s="89"/>
      <c r="S40" s="139"/>
      <c r="T40" s="140"/>
      <c r="U40" s="141"/>
      <c r="V40" s="170"/>
      <c r="W40" s="17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</row>
    <row r="41" spans="1:98" ht="3" customHeight="1" x14ac:dyDescent="0.25">
      <c r="A41" s="89"/>
      <c r="B41" s="89"/>
      <c r="C41" s="89"/>
      <c r="D41" s="89"/>
      <c r="E41" s="191"/>
      <c r="F41" s="89"/>
      <c r="G41" s="89"/>
      <c r="H41" s="279"/>
      <c r="I41" s="303"/>
      <c r="J41" s="279"/>
      <c r="K41" s="303"/>
      <c r="L41" s="303"/>
      <c r="M41" s="86"/>
      <c r="N41" s="90"/>
      <c r="O41" s="88"/>
      <c r="P41" s="89"/>
      <c r="Q41" s="262"/>
      <c r="R41" s="89"/>
      <c r="S41" s="139"/>
      <c r="T41" s="140"/>
      <c r="U41" s="141"/>
      <c r="V41" s="170"/>
      <c r="W41" s="17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</row>
    <row r="42" spans="1:98" s="28" customFormat="1" ht="10.199999999999999" x14ac:dyDescent="0.2">
      <c r="A42" s="87"/>
      <c r="B42" s="87"/>
      <c r="C42" s="87"/>
      <c r="D42" s="87"/>
      <c r="E42" s="192">
        <v>1</v>
      </c>
      <c r="F42" s="101" t="s">
        <v>192</v>
      </c>
      <c r="G42" s="87"/>
      <c r="H42" s="289"/>
      <c r="I42" s="304"/>
      <c r="J42" s="289"/>
      <c r="K42" s="304"/>
      <c r="L42" s="304"/>
      <c r="M42" s="86"/>
      <c r="N42" s="87" t="s">
        <v>20</v>
      </c>
      <c r="O42" s="88"/>
      <c r="P42" s="87"/>
      <c r="Q42" s="260"/>
      <c r="R42" s="87"/>
      <c r="S42" s="136"/>
      <c r="T42" s="137">
        <v>0</v>
      </c>
      <c r="U42" s="138"/>
      <c r="V42" s="168"/>
      <c r="W42" s="16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9">
        <v>0</v>
      </c>
      <c r="AI42" s="99">
        <v>0</v>
      </c>
      <c r="AJ42" s="99">
        <v>0</v>
      </c>
      <c r="AK42" s="99">
        <v>0</v>
      </c>
      <c r="AL42" s="99">
        <v>0</v>
      </c>
      <c r="AM42" s="99">
        <v>0</v>
      </c>
      <c r="AN42" s="99">
        <v>0</v>
      </c>
      <c r="AO42" s="99">
        <v>0</v>
      </c>
      <c r="AP42" s="99">
        <v>0</v>
      </c>
      <c r="AQ42" s="99">
        <v>0</v>
      </c>
      <c r="AR42" s="99">
        <v>0</v>
      </c>
      <c r="AS42" s="99">
        <v>0</v>
      </c>
      <c r="AT42" s="99">
        <v>0</v>
      </c>
      <c r="AU42" s="99">
        <v>0</v>
      </c>
      <c r="AV42" s="99">
        <v>0</v>
      </c>
      <c r="AW42" s="99">
        <v>0</v>
      </c>
      <c r="AX42" s="99">
        <v>0</v>
      </c>
      <c r="AY42" s="99">
        <v>0</v>
      </c>
      <c r="AZ42" s="99">
        <v>0</v>
      </c>
      <c r="BA42" s="99">
        <v>0</v>
      </c>
      <c r="BB42" s="99">
        <v>0</v>
      </c>
      <c r="BC42" s="99">
        <v>0</v>
      </c>
      <c r="BD42" s="99">
        <v>0</v>
      </c>
      <c r="BE42" s="99">
        <v>0</v>
      </c>
      <c r="BF42" s="99">
        <v>0</v>
      </c>
      <c r="BG42" s="99">
        <v>0</v>
      </c>
      <c r="BH42" s="99">
        <v>0</v>
      </c>
      <c r="BI42" s="99">
        <v>0</v>
      </c>
      <c r="BJ42" s="99">
        <v>0</v>
      </c>
      <c r="BK42" s="99">
        <v>0</v>
      </c>
      <c r="BL42" s="99">
        <v>0</v>
      </c>
      <c r="BM42" s="99">
        <v>0</v>
      </c>
      <c r="BN42" s="99">
        <v>0</v>
      </c>
      <c r="BO42" s="99">
        <v>0</v>
      </c>
      <c r="BP42" s="99">
        <v>0</v>
      </c>
      <c r="BQ42" s="99">
        <v>0</v>
      </c>
      <c r="BR42" s="99">
        <v>0</v>
      </c>
      <c r="BS42" s="99">
        <v>0</v>
      </c>
      <c r="BT42" s="99">
        <v>0</v>
      </c>
      <c r="BU42" s="99">
        <v>0</v>
      </c>
      <c r="BV42" s="99">
        <v>0</v>
      </c>
      <c r="BW42" s="99">
        <v>0</v>
      </c>
      <c r="BX42" s="99">
        <v>0</v>
      </c>
      <c r="BY42" s="99">
        <v>0</v>
      </c>
      <c r="BZ42" s="99">
        <v>0</v>
      </c>
      <c r="CA42" s="99">
        <v>0</v>
      </c>
      <c r="CB42" s="99">
        <v>0</v>
      </c>
      <c r="CC42" s="99">
        <v>0</v>
      </c>
      <c r="CD42" s="99">
        <v>0</v>
      </c>
      <c r="CE42" s="99">
        <v>0</v>
      </c>
      <c r="CF42" s="99">
        <v>0</v>
      </c>
      <c r="CG42" s="99">
        <v>0</v>
      </c>
      <c r="CH42" s="99">
        <v>0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>
        <v>0</v>
      </c>
      <c r="CQ42" s="99">
        <v>0</v>
      </c>
      <c r="CR42" s="99">
        <v>0</v>
      </c>
      <c r="CS42" s="99">
        <v>0</v>
      </c>
      <c r="CT42" s="99">
        <v>0</v>
      </c>
    </row>
    <row r="43" spans="1:98" s="28" customFormat="1" ht="10.199999999999999" x14ac:dyDescent="0.2">
      <c r="A43" s="87"/>
      <c r="B43" s="87"/>
      <c r="C43" s="87"/>
      <c r="D43" s="87"/>
      <c r="E43" s="192">
        <v>1</v>
      </c>
      <c r="F43" s="101" t="s">
        <v>196</v>
      </c>
      <c r="G43" s="87"/>
      <c r="H43" s="289"/>
      <c r="I43" s="304"/>
      <c r="J43" s="289"/>
      <c r="K43" s="304"/>
      <c r="L43" s="304"/>
      <c r="M43" s="86"/>
      <c r="N43" s="87" t="s">
        <v>20</v>
      </c>
      <c r="O43" s="88"/>
      <c r="P43" s="87"/>
      <c r="Q43" s="260"/>
      <c r="R43" s="87"/>
      <c r="S43" s="136"/>
      <c r="T43" s="137">
        <v>0</v>
      </c>
      <c r="U43" s="138"/>
      <c r="V43" s="168"/>
      <c r="W43" s="16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0</v>
      </c>
      <c r="AR43" s="99">
        <v>0</v>
      </c>
      <c r="AS43" s="99">
        <v>0</v>
      </c>
      <c r="AT43" s="99">
        <v>0</v>
      </c>
      <c r="AU43" s="99">
        <v>0</v>
      </c>
      <c r="AV43" s="99">
        <v>0</v>
      </c>
      <c r="AW43" s="99">
        <v>0</v>
      </c>
      <c r="AX43" s="99">
        <v>0</v>
      </c>
      <c r="AY43" s="99">
        <v>0</v>
      </c>
      <c r="AZ43" s="99">
        <v>0</v>
      </c>
      <c r="BA43" s="99">
        <v>0</v>
      </c>
      <c r="BB43" s="99">
        <v>0</v>
      </c>
      <c r="BC43" s="99">
        <v>0</v>
      </c>
      <c r="BD43" s="99">
        <v>0</v>
      </c>
      <c r="BE43" s="99">
        <v>0</v>
      </c>
      <c r="BF43" s="99">
        <v>0</v>
      </c>
      <c r="BG43" s="99">
        <v>0</v>
      </c>
      <c r="BH43" s="99">
        <v>0</v>
      </c>
      <c r="BI43" s="99">
        <v>0</v>
      </c>
      <c r="BJ43" s="99">
        <v>0</v>
      </c>
      <c r="BK43" s="99">
        <v>0</v>
      </c>
      <c r="BL43" s="99">
        <v>0</v>
      </c>
      <c r="BM43" s="99">
        <v>0</v>
      </c>
      <c r="BN43" s="99">
        <v>0</v>
      </c>
      <c r="BO43" s="99">
        <v>0</v>
      </c>
      <c r="BP43" s="99">
        <v>0</v>
      </c>
      <c r="BQ43" s="99">
        <v>0</v>
      </c>
      <c r="BR43" s="99">
        <v>0</v>
      </c>
      <c r="BS43" s="99">
        <v>0</v>
      </c>
      <c r="BT43" s="99">
        <v>0</v>
      </c>
      <c r="BU43" s="99">
        <v>0</v>
      </c>
      <c r="BV43" s="99">
        <v>0</v>
      </c>
      <c r="BW43" s="99">
        <v>0</v>
      </c>
      <c r="BX43" s="99">
        <v>0</v>
      </c>
      <c r="BY43" s="99">
        <v>0</v>
      </c>
      <c r="BZ43" s="99">
        <v>0</v>
      </c>
      <c r="CA43" s="99">
        <v>0</v>
      </c>
      <c r="CB43" s="99">
        <v>0</v>
      </c>
      <c r="CC43" s="99">
        <v>0</v>
      </c>
      <c r="CD43" s="99">
        <v>0</v>
      </c>
      <c r="CE43" s="99">
        <v>0</v>
      </c>
      <c r="CF43" s="99">
        <v>0</v>
      </c>
      <c r="CG43" s="99">
        <v>0</v>
      </c>
      <c r="CH43" s="99">
        <v>0</v>
      </c>
      <c r="CI43" s="99">
        <v>0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>
        <v>0</v>
      </c>
      <c r="CQ43" s="99">
        <v>0</v>
      </c>
      <c r="CR43" s="99">
        <v>0</v>
      </c>
      <c r="CS43" s="99">
        <v>0</v>
      </c>
      <c r="CT43" s="99">
        <v>0</v>
      </c>
    </row>
    <row r="44" spans="1:98" s="28" customFormat="1" ht="10.199999999999999" x14ac:dyDescent="0.2">
      <c r="A44" s="87"/>
      <c r="B44" s="87"/>
      <c r="C44" s="87"/>
      <c r="D44" s="87"/>
      <c r="E44" s="192">
        <v>1</v>
      </c>
      <c r="F44" s="101" t="s">
        <v>197</v>
      </c>
      <c r="G44" s="87"/>
      <c r="H44" s="289"/>
      <c r="I44" s="304"/>
      <c r="J44" s="289"/>
      <c r="K44" s="304"/>
      <c r="L44" s="304"/>
      <c r="M44" s="86"/>
      <c r="N44" s="87" t="s">
        <v>20</v>
      </c>
      <c r="O44" s="88"/>
      <c r="P44" s="87"/>
      <c r="Q44" s="260"/>
      <c r="R44" s="87"/>
      <c r="S44" s="136"/>
      <c r="T44" s="137">
        <v>0</v>
      </c>
      <c r="U44" s="138"/>
      <c r="V44" s="168"/>
      <c r="W44" s="16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0</v>
      </c>
      <c r="AR44" s="99">
        <v>0</v>
      </c>
      <c r="AS44" s="99">
        <v>0</v>
      </c>
      <c r="AT44" s="99">
        <v>0</v>
      </c>
      <c r="AU44" s="99">
        <v>0</v>
      </c>
      <c r="AV44" s="99">
        <v>0</v>
      </c>
      <c r="AW44" s="99">
        <v>0</v>
      </c>
      <c r="AX44" s="99">
        <v>0</v>
      </c>
      <c r="AY44" s="99">
        <v>0</v>
      </c>
      <c r="AZ44" s="99">
        <v>0</v>
      </c>
      <c r="BA44" s="99">
        <v>0</v>
      </c>
      <c r="BB44" s="99">
        <v>0</v>
      </c>
      <c r="BC44" s="99">
        <v>0</v>
      </c>
      <c r="BD44" s="99">
        <v>0</v>
      </c>
      <c r="BE44" s="99">
        <v>0</v>
      </c>
      <c r="BF44" s="99">
        <v>0</v>
      </c>
      <c r="BG44" s="99">
        <v>0</v>
      </c>
      <c r="BH44" s="99">
        <v>0</v>
      </c>
      <c r="BI44" s="99">
        <v>0</v>
      </c>
      <c r="BJ44" s="99">
        <v>0</v>
      </c>
      <c r="BK44" s="99">
        <v>0</v>
      </c>
      <c r="BL44" s="99">
        <v>0</v>
      </c>
      <c r="BM44" s="99">
        <v>0</v>
      </c>
      <c r="BN44" s="99">
        <v>0</v>
      </c>
      <c r="BO44" s="99">
        <v>0</v>
      </c>
      <c r="BP44" s="99">
        <v>0</v>
      </c>
      <c r="BQ44" s="99">
        <v>0</v>
      </c>
      <c r="BR44" s="99">
        <v>0</v>
      </c>
      <c r="BS44" s="99">
        <v>0</v>
      </c>
      <c r="BT44" s="99">
        <v>0</v>
      </c>
      <c r="BU44" s="99">
        <v>0</v>
      </c>
      <c r="BV44" s="99">
        <v>0</v>
      </c>
      <c r="BW44" s="99">
        <v>0</v>
      </c>
      <c r="BX44" s="99">
        <v>0</v>
      </c>
      <c r="BY44" s="99">
        <v>0</v>
      </c>
      <c r="BZ44" s="99">
        <v>0</v>
      </c>
      <c r="CA44" s="99">
        <v>0</v>
      </c>
      <c r="CB44" s="99">
        <v>0</v>
      </c>
      <c r="CC44" s="99">
        <v>0</v>
      </c>
      <c r="CD44" s="99">
        <v>0</v>
      </c>
      <c r="CE44" s="99">
        <v>0</v>
      </c>
      <c r="CF44" s="99">
        <v>0</v>
      </c>
      <c r="CG44" s="99">
        <v>0</v>
      </c>
      <c r="CH44" s="99">
        <v>0</v>
      </c>
      <c r="CI44" s="99">
        <v>0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>
        <v>0</v>
      </c>
      <c r="CQ44" s="99">
        <v>0</v>
      </c>
      <c r="CR44" s="99">
        <v>0</v>
      </c>
      <c r="CS44" s="99">
        <v>0</v>
      </c>
      <c r="CT44" s="99">
        <v>0</v>
      </c>
    </row>
    <row r="45" spans="1:98" ht="3" customHeight="1" x14ac:dyDescent="0.25">
      <c r="A45" s="89"/>
      <c r="B45" s="89"/>
      <c r="C45" s="89"/>
      <c r="D45" s="89"/>
      <c r="E45" s="191"/>
      <c r="F45" s="89"/>
      <c r="G45" s="89"/>
      <c r="H45" s="279"/>
      <c r="I45" s="303"/>
      <c r="J45" s="279"/>
      <c r="K45" s="303"/>
      <c r="L45" s="303"/>
      <c r="M45" s="86"/>
      <c r="N45" s="90"/>
      <c r="O45" s="88"/>
      <c r="P45" s="89"/>
      <c r="Q45" s="262"/>
      <c r="R45" s="89"/>
      <c r="S45" s="139"/>
      <c r="T45" s="140"/>
      <c r="U45" s="141"/>
      <c r="V45" s="170"/>
      <c r="W45" s="17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</row>
    <row r="46" spans="1:98" ht="3" customHeight="1" x14ac:dyDescent="0.25">
      <c r="A46" s="89"/>
      <c r="B46" s="89"/>
      <c r="C46" s="89"/>
      <c r="D46" s="89"/>
      <c r="E46" s="191"/>
      <c r="F46" s="89"/>
      <c r="G46" s="89"/>
      <c r="H46" s="279"/>
      <c r="I46" s="303"/>
      <c r="J46" s="279"/>
      <c r="K46" s="303"/>
      <c r="L46" s="303"/>
      <c r="M46" s="86"/>
      <c r="N46" s="90"/>
      <c r="O46" s="88"/>
      <c r="P46" s="89"/>
      <c r="Q46" s="262"/>
      <c r="R46" s="89"/>
      <c r="S46" s="139"/>
      <c r="T46" s="140"/>
      <c r="U46" s="141"/>
      <c r="V46" s="170"/>
      <c r="W46" s="17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</row>
    <row r="47" spans="1:98" ht="7.05" customHeight="1" thickBot="1" x14ac:dyDescent="0.3">
      <c r="A47" s="89"/>
      <c r="B47" s="89"/>
      <c r="C47" s="89"/>
      <c r="D47" s="89"/>
      <c r="E47" s="191"/>
      <c r="F47" s="89"/>
      <c r="G47" s="89"/>
      <c r="H47" s="279"/>
      <c r="I47" s="303"/>
      <c r="J47" s="279"/>
      <c r="K47" s="303"/>
      <c r="L47" s="303"/>
      <c r="M47" s="86"/>
      <c r="N47" s="90"/>
      <c r="O47" s="88"/>
      <c r="P47" s="89"/>
      <c r="Q47" s="262"/>
      <c r="R47" s="89"/>
      <c r="S47" s="139"/>
      <c r="T47" s="140"/>
      <c r="U47" s="141"/>
      <c r="V47" s="170"/>
      <c r="W47" s="17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</row>
    <row r="48" spans="1:98" ht="7.05" customHeight="1" thickBot="1" x14ac:dyDescent="0.3">
      <c r="A48" s="70"/>
      <c r="B48" s="70"/>
      <c r="C48" s="70"/>
      <c r="D48" s="70"/>
      <c r="E48" s="188">
        <v>1</v>
      </c>
      <c r="F48" s="70"/>
      <c r="G48" s="70"/>
      <c r="H48" s="287"/>
      <c r="I48" s="301"/>
      <c r="J48" s="287"/>
      <c r="K48" s="301"/>
      <c r="L48" s="301"/>
      <c r="M48" s="71"/>
      <c r="N48" s="72"/>
      <c r="O48" s="73"/>
      <c r="P48" s="70"/>
      <c r="Q48" s="257"/>
      <c r="R48" s="70"/>
      <c r="S48" s="126"/>
      <c r="T48" s="127"/>
      <c r="U48" s="128"/>
      <c r="V48" s="160"/>
      <c r="W48" s="161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</row>
    <row r="49" spans="1:98" s="35" customFormat="1" x14ac:dyDescent="0.25">
      <c r="A49" s="50"/>
      <c r="B49" s="50"/>
      <c r="C49" s="50"/>
      <c r="D49" s="50"/>
      <c r="E49" s="186">
        <v>1</v>
      </c>
      <c r="F49" s="50" t="s">
        <v>34</v>
      </c>
      <c r="G49" s="50"/>
      <c r="H49" s="286">
        <v>0.7</v>
      </c>
      <c r="I49" s="297">
        <v>7000000</v>
      </c>
      <c r="J49" s="286">
        <v>0</v>
      </c>
      <c r="K49" s="297">
        <v>0</v>
      </c>
      <c r="L49" s="297">
        <v>7000000</v>
      </c>
      <c r="M49" s="46" t="s">
        <v>3</v>
      </c>
      <c r="N49" s="51" t="s">
        <v>20</v>
      </c>
      <c r="O49" s="48" t="s">
        <v>41</v>
      </c>
      <c r="P49" s="50"/>
      <c r="Q49" s="254"/>
      <c r="R49" s="50"/>
      <c r="S49" s="117"/>
      <c r="T49" s="118">
        <v>0</v>
      </c>
      <c r="U49" s="119"/>
      <c r="V49" s="155"/>
      <c r="W49" s="156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52">
        <v>0</v>
      </c>
      <c r="BV49" s="52">
        <v>0</v>
      </c>
      <c r="BW49" s="52">
        <v>0</v>
      </c>
      <c r="BX49" s="52">
        <v>0</v>
      </c>
      <c r="BY49" s="52">
        <v>0</v>
      </c>
      <c r="BZ49" s="52">
        <v>0</v>
      </c>
      <c r="CA49" s="52">
        <v>0</v>
      </c>
      <c r="CB49" s="52">
        <v>0</v>
      </c>
      <c r="CC49" s="52">
        <v>0</v>
      </c>
      <c r="CD49" s="52">
        <v>0</v>
      </c>
      <c r="CE49" s="52">
        <v>0</v>
      </c>
      <c r="CF49" s="52">
        <v>0</v>
      </c>
      <c r="CG49" s="52">
        <v>0</v>
      </c>
      <c r="CH49" s="52">
        <v>0</v>
      </c>
      <c r="CI49" s="52">
        <v>0</v>
      </c>
      <c r="CJ49" s="52">
        <v>0</v>
      </c>
      <c r="CK49" s="52">
        <v>0</v>
      </c>
      <c r="CL49" s="52">
        <v>0</v>
      </c>
      <c r="CM49" s="52">
        <v>0</v>
      </c>
      <c r="CN49" s="52">
        <v>0</v>
      </c>
      <c r="CO49" s="52">
        <v>0</v>
      </c>
      <c r="CP49" s="52">
        <v>0</v>
      </c>
      <c r="CQ49" s="52">
        <v>0</v>
      </c>
      <c r="CR49" s="52">
        <v>0</v>
      </c>
      <c r="CS49" s="52">
        <v>0</v>
      </c>
      <c r="CT49" s="52">
        <v>0</v>
      </c>
    </row>
    <row r="50" spans="1:98" s="27" customFormat="1" ht="10.199999999999999" x14ac:dyDescent="0.2">
      <c r="A50" s="82"/>
      <c r="B50" s="82"/>
      <c r="C50" s="82"/>
      <c r="D50" s="82"/>
      <c r="E50" s="191">
        <v>1</v>
      </c>
      <c r="F50" s="100" t="s">
        <v>42</v>
      </c>
      <c r="G50" s="82"/>
      <c r="H50" s="279"/>
      <c r="I50" s="303"/>
      <c r="J50" s="279"/>
      <c r="K50" s="303"/>
      <c r="L50" s="303"/>
      <c r="M50" s="83"/>
      <c r="N50" s="82" t="s">
        <v>20</v>
      </c>
      <c r="O50" s="84"/>
      <c r="P50" s="82"/>
      <c r="Q50" s="259"/>
      <c r="R50" s="82"/>
      <c r="S50" s="143" t="s">
        <v>68</v>
      </c>
      <c r="T50" s="142">
        <v>0</v>
      </c>
      <c r="U50" s="135"/>
      <c r="V50" s="166"/>
      <c r="W50" s="167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</row>
    <row r="51" spans="1:98" s="28" customFormat="1" ht="10.199999999999999" x14ac:dyDescent="0.2">
      <c r="A51" s="87"/>
      <c r="B51" s="87"/>
      <c r="C51" s="87"/>
      <c r="D51" s="87"/>
      <c r="E51" s="192">
        <v>1</v>
      </c>
      <c r="F51" s="101" t="s">
        <v>69</v>
      </c>
      <c r="G51" s="87"/>
      <c r="H51" s="289">
        <v>0</v>
      </c>
      <c r="I51" s="304">
        <v>0</v>
      </c>
      <c r="J51" s="289">
        <v>0</v>
      </c>
      <c r="K51" s="304">
        <v>0</v>
      </c>
      <c r="L51" s="304">
        <v>0</v>
      </c>
      <c r="M51" s="86"/>
      <c r="N51" s="87" t="s">
        <v>20</v>
      </c>
      <c r="O51" s="88"/>
      <c r="P51" s="87"/>
      <c r="Q51" s="260">
        <v>0</v>
      </c>
      <c r="R51" s="87"/>
      <c r="S51" s="136"/>
      <c r="T51" s="137">
        <v>0</v>
      </c>
      <c r="U51" s="138"/>
      <c r="V51" s="168"/>
      <c r="W51" s="16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99">
        <v>0</v>
      </c>
      <c r="AO51" s="99">
        <v>0</v>
      </c>
      <c r="AP51" s="99">
        <v>0</v>
      </c>
      <c r="AQ51" s="99">
        <v>0</v>
      </c>
      <c r="AR51" s="99">
        <v>0</v>
      </c>
      <c r="AS51" s="99">
        <v>0</v>
      </c>
      <c r="AT51" s="99">
        <v>0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  <c r="BA51" s="99">
        <v>0</v>
      </c>
      <c r="BB51" s="99">
        <v>0</v>
      </c>
      <c r="BC51" s="99">
        <v>0</v>
      </c>
      <c r="BD51" s="99">
        <v>0</v>
      </c>
      <c r="BE51" s="99">
        <v>0</v>
      </c>
      <c r="BF51" s="99">
        <v>0</v>
      </c>
      <c r="BG51" s="99">
        <v>0</v>
      </c>
      <c r="BH51" s="99">
        <v>0</v>
      </c>
      <c r="BI51" s="99">
        <v>0</v>
      </c>
      <c r="BJ51" s="99">
        <v>0</v>
      </c>
      <c r="BK51" s="99">
        <v>0</v>
      </c>
      <c r="BL51" s="99">
        <v>0</v>
      </c>
      <c r="BM51" s="99">
        <v>0</v>
      </c>
      <c r="BN51" s="99">
        <v>0</v>
      </c>
      <c r="BO51" s="99">
        <v>0</v>
      </c>
      <c r="BP51" s="99">
        <v>0</v>
      </c>
      <c r="BQ51" s="99">
        <v>0</v>
      </c>
      <c r="BR51" s="99">
        <v>0</v>
      </c>
      <c r="BS51" s="99">
        <v>0</v>
      </c>
      <c r="BT51" s="99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</row>
    <row r="52" spans="1:98" s="28" customFormat="1" ht="10.199999999999999" x14ac:dyDescent="0.2">
      <c r="A52" s="87"/>
      <c r="B52" s="87"/>
      <c r="C52" s="87"/>
      <c r="D52" s="87"/>
      <c r="E52" s="192">
        <v>1</v>
      </c>
      <c r="F52" s="101" t="s">
        <v>47</v>
      </c>
      <c r="G52" s="87"/>
      <c r="H52" s="289">
        <v>0</v>
      </c>
      <c r="I52" s="304">
        <v>0</v>
      </c>
      <c r="J52" s="289">
        <v>0</v>
      </c>
      <c r="K52" s="304">
        <v>0</v>
      </c>
      <c r="L52" s="304">
        <v>0</v>
      </c>
      <c r="M52" s="86"/>
      <c r="N52" s="87" t="s">
        <v>20</v>
      </c>
      <c r="O52" s="88"/>
      <c r="P52" s="87"/>
      <c r="Q52" s="260">
        <v>0</v>
      </c>
      <c r="R52" s="87"/>
      <c r="S52" s="136"/>
      <c r="T52" s="137">
        <v>0</v>
      </c>
      <c r="U52" s="138"/>
      <c r="V52" s="168"/>
      <c r="W52" s="16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99">
        <v>0</v>
      </c>
      <c r="AH52" s="99">
        <v>0</v>
      </c>
      <c r="AI52" s="99">
        <v>0</v>
      </c>
      <c r="AJ52" s="99">
        <v>0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>
        <v>0</v>
      </c>
      <c r="AR52" s="99">
        <v>0</v>
      </c>
      <c r="AS52" s="99">
        <v>0</v>
      </c>
      <c r="AT52" s="99">
        <v>0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  <c r="BA52" s="99">
        <v>0</v>
      </c>
      <c r="BB52" s="99">
        <v>0</v>
      </c>
      <c r="BC52" s="99">
        <v>0</v>
      </c>
      <c r="BD52" s="99">
        <v>0</v>
      </c>
      <c r="BE52" s="99">
        <v>0</v>
      </c>
      <c r="BF52" s="99">
        <v>0</v>
      </c>
      <c r="BG52" s="99">
        <v>0</v>
      </c>
      <c r="BH52" s="99">
        <v>0</v>
      </c>
      <c r="BI52" s="99">
        <v>0</v>
      </c>
      <c r="BJ52" s="99">
        <v>0</v>
      </c>
      <c r="BK52" s="99">
        <v>0</v>
      </c>
      <c r="BL52" s="99">
        <v>0</v>
      </c>
      <c r="BM52" s="99">
        <v>0</v>
      </c>
      <c r="BN52" s="99">
        <v>0</v>
      </c>
      <c r="BO52" s="99">
        <v>0</v>
      </c>
      <c r="BP52" s="99">
        <v>0</v>
      </c>
      <c r="BQ52" s="99">
        <v>0</v>
      </c>
      <c r="BR52" s="99">
        <v>0</v>
      </c>
      <c r="BS52" s="99">
        <v>0</v>
      </c>
      <c r="BT52" s="99">
        <v>0</v>
      </c>
      <c r="BU52" s="99">
        <v>0</v>
      </c>
      <c r="BV52" s="99">
        <v>0</v>
      </c>
      <c r="BW52" s="99">
        <v>0</v>
      </c>
      <c r="BX52" s="99">
        <v>0</v>
      </c>
      <c r="BY52" s="99">
        <v>0</v>
      </c>
      <c r="BZ52" s="99">
        <v>0</v>
      </c>
      <c r="CA52" s="99">
        <v>0</v>
      </c>
      <c r="CB52" s="99">
        <v>0</v>
      </c>
      <c r="CC52" s="99">
        <v>0</v>
      </c>
      <c r="CD52" s="99">
        <v>0</v>
      </c>
      <c r="CE52" s="99">
        <v>0</v>
      </c>
      <c r="CF52" s="99">
        <v>0</v>
      </c>
      <c r="CG52" s="99">
        <v>0</v>
      </c>
      <c r="CH52" s="99">
        <v>0</v>
      </c>
      <c r="CI52" s="99">
        <v>0</v>
      </c>
      <c r="CJ52" s="99">
        <v>0</v>
      </c>
      <c r="CK52" s="99">
        <v>0</v>
      </c>
      <c r="CL52" s="99">
        <v>0</v>
      </c>
      <c r="CM52" s="99">
        <v>0</v>
      </c>
      <c r="CN52" s="99">
        <v>0</v>
      </c>
      <c r="CO52" s="99">
        <v>0</v>
      </c>
      <c r="CP52" s="99">
        <v>0</v>
      </c>
      <c r="CQ52" s="99">
        <v>0</v>
      </c>
      <c r="CR52" s="99">
        <v>0</v>
      </c>
      <c r="CS52" s="99">
        <v>0</v>
      </c>
      <c r="CT52" s="99">
        <v>0</v>
      </c>
    </row>
    <row r="53" spans="1:98" s="28" customFormat="1" ht="10.199999999999999" x14ac:dyDescent="0.2">
      <c r="A53" s="87"/>
      <c r="B53" s="87"/>
      <c r="C53" s="87"/>
      <c r="D53" s="87"/>
      <c r="E53" s="192">
        <v>1</v>
      </c>
      <c r="F53" s="101" t="s">
        <v>48</v>
      </c>
      <c r="G53" s="87"/>
      <c r="H53" s="289">
        <v>0</v>
      </c>
      <c r="I53" s="304">
        <v>0</v>
      </c>
      <c r="J53" s="289">
        <v>0</v>
      </c>
      <c r="K53" s="304">
        <v>0</v>
      </c>
      <c r="L53" s="304">
        <v>0</v>
      </c>
      <c r="M53" s="86"/>
      <c r="N53" s="87" t="s">
        <v>20</v>
      </c>
      <c r="O53" s="88"/>
      <c r="P53" s="87"/>
      <c r="Q53" s="260">
        <v>0</v>
      </c>
      <c r="R53" s="87"/>
      <c r="S53" s="136"/>
      <c r="T53" s="137">
        <v>0</v>
      </c>
      <c r="U53" s="138"/>
      <c r="V53" s="168"/>
      <c r="W53" s="16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99">
        <v>0</v>
      </c>
    </row>
    <row r="54" spans="1:98" s="181" customFormat="1" ht="10.199999999999999" x14ac:dyDescent="0.2">
      <c r="A54" s="172"/>
      <c r="B54" s="172"/>
      <c r="C54" s="172"/>
      <c r="D54" s="172"/>
      <c r="E54" s="191">
        <v>2</v>
      </c>
      <c r="F54" s="144" t="s">
        <v>48</v>
      </c>
      <c r="G54" s="172" t="s">
        <v>198</v>
      </c>
      <c r="H54" s="290">
        <v>0</v>
      </c>
      <c r="I54" s="306">
        <v>0</v>
      </c>
      <c r="J54" s="290">
        <v>0</v>
      </c>
      <c r="K54" s="306">
        <v>0</v>
      </c>
      <c r="L54" s="306">
        <v>0</v>
      </c>
      <c r="M54" s="173"/>
      <c r="N54" s="172" t="s">
        <v>20</v>
      </c>
      <c r="O54" s="173"/>
      <c r="P54" s="172"/>
      <c r="Q54" s="261">
        <v>0</v>
      </c>
      <c r="R54" s="172"/>
      <c r="S54" s="174"/>
      <c r="T54" s="175">
        <v>0</v>
      </c>
      <c r="U54" s="176"/>
      <c r="V54" s="177"/>
      <c r="W54" s="178">
        <v>0</v>
      </c>
      <c r="X54" s="179">
        <v>0</v>
      </c>
      <c r="Y54" s="179">
        <v>0</v>
      </c>
      <c r="Z54" s="179">
        <v>0</v>
      </c>
      <c r="AA54" s="179">
        <v>0</v>
      </c>
      <c r="AB54" s="179">
        <v>0</v>
      </c>
      <c r="AC54" s="179">
        <v>0</v>
      </c>
      <c r="AD54" s="179">
        <v>0</v>
      </c>
      <c r="AE54" s="179">
        <v>0</v>
      </c>
      <c r="AF54" s="179">
        <v>0</v>
      </c>
      <c r="AG54" s="179">
        <v>0</v>
      </c>
      <c r="AH54" s="179">
        <v>0</v>
      </c>
      <c r="AI54" s="179">
        <v>0</v>
      </c>
      <c r="AJ54" s="179">
        <v>0</v>
      </c>
      <c r="AK54" s="179">
        <v>0</v>
      </c>
      <c r="AL54" s="179">
        <v>0</v>
      </c>
      <c r="AM54" s="179">
        <v>0</v>
      </c>
      <c r="AN54" s="179">
        <v>0</v>
      </c>
      <c r="AO54" s="179">
        <v>0</v>
      </c>
      <c r="AP54" s="179">
        <v>0</v>
      </c>
      <c r="AQ54" s="179">
        <v>0</v>
      </c>
      <c r="AR54" s="179">
        <v>0</v>
      </c>
      <c r="AS54" s="179">
        <v>0</v>
      </c>
      <c r="AT54" s="179">
        <v>0</v>
      </c>
      <c r="AU54" s="179">
        <v>0</v>
      </c>
      <c r="AV54" s="179">
        <v>0</v>
      </c>
      <c r="AW54" s="179">
        <v>0</v>
      </c>
      <c r="AX54" s="179">
        <v>0</v>
      </c>
      <c r="AY54" s="179">
        <v>0</v>
      </c>
      <c r="AZ54" s="179">
        <v>0</v>
      </c>
      <c r="BA54" s="179">
        <v>0</v>
      </c>
      <c r="BB54" s="179">
        <v>0</v>
      </c>
      <c r="BC54" s="179">
        <v>0</v>
      </c>
      <c r="BD54" s="179">
        <v>0</v>
      </c>
      <c r="BE54" s="179">
        <v>0</v>
      </c>
      <c r="BF54" s="179">
        <v>0</v>
      </c>
      <c r="BG54" s="179">
        <v>0</v>
      </c>
      <c r="BH54" s="179">
        <v>0</v>
      </c>
      <c r="BI54" s="179">
        <v>0</v>
      </c>
      <c r="BJ54" s="179">
        <v>0</v>
      </c>
      <c r="BK54" s="179">
        <v>0</v>
      </c>
      <c r="BL54" s="179">
        <v>0</v>
      </c>
      <c r="BM54" s="179">
        <v>0</v>
      </c>
      <c r="BN54" s="179">
        <v>0</v>
      </c>
      <c r="BO54" s="179">
        <v>0</v>
      </c>
      <c r="BP54" s="179">
        <v>0</v>
      </c>
      <c r="BQ54" s="179">
        <v>0</v>
      </c>
      <c r="BR54" s="179">
        <v>0</v>
      </c>
      <c r="BS54" s="179">
        <v>0</v>
      </c>
      <c r="BT54" s="179">
        <v>0</v>
      </c>
      <c r="BU54" s="179">
        <v>0</v>
      </c>
      <c r="BV54" s="179">
        <v>0</v>
      </c>
      <c r="BW54" s="179">
        <v>0</v>
      </c>
      <c r="BX54" s="179">
        <v>0</v>
      </c>
      <c r="BY54" s="179">
        <v>0</v>
      </c>
      <c r="BZ54" s="179">
        <v>0</v>
      </c>
      <c r="CA54" s="179">
        <v>0</v>
      </c>
      <c r="CB54" s="179">
        <v>0</v>
      </c>
      <c r="CC54" s="179">
        <v>0</v>
      </c>
      <c r="CD54" s="179">
        <v>0</v>
      </c>
      <c r="CE54" s="179">
        <v>0</v>
      </c>
      <c r="CF54" s="179">
        <v>0</v>
      </c>
      <c r="CG54" s="179">
        <v>0</v>
      </c>
      <c r="CH54" s="179">
        <v>0</v>
      </c>
      <c r="CI54" s="179">
        <v>0</v>
      </c>
      <c r="CJ54" s="179">
        <v>0</v>
      </c>
      <c r="CK54" s="179">
        <v>0</v>
      </c>
      <c r="CL54" s="179">
        <v>0</v>
      </c>
      <c r="CM54" s="179">
        <v>0</v>
      </c>
      <c r="CN54" s="179">
        <v>0</v>
      </c>
      <c r="CO54" s="179">
        <v>0</v>
      </c>
      <c r="CP54" s="179">
        <v>0</v>
      </c>
      <c r="CQ54" s="179">
        <v>0</v>
      </c>
      <c r="CR54" s="179">
        <v>0</v>
      </c>
      <c r="CS54" s="179">
        <v>0</v>
      </c>
      <c r="CT54" s="180">
        <v>0</v>
      </c>
    </row>
    <row r="55" spans="1:98" s="181" customFormat="1" ht="10.199999999999999" x14ac:dyDescent="0.2">
      <c r="A55" s="172"/>
      <c r="B55" s="172"/>
      <c r="C55" s="172"/>
      <c r="D55" s="172"/>
      <c r="E55" s="191">
        <v>2</v>
      </c>
      <c r="F55" s="144" t="s">
        <v>48</v>
      </c>
      <c r="G55" s="172" t="s">
        <v>81</v>
      </c>
      <c r="H55" s="290">
        <v>0</v>
      </c>
      <c r="I55" s="306">
        <v>0</v>
      </c>
      <c r="J55" s="290">
        <v>0</v>
      </c>
      <c r="K55" s="306">
        <v>0</v>
      </c>
      <c r="L55" s="306">
        <v>0</v>
      </c>
      <c r="M55" s="173"/>
      <c r="N55" s="172" t="s">
        <v>20</v>
      </c>
      <c r="O55" s="173"/>
      <c r="P55" s="172"/>
      <c r="Q55" s="261">
        <v>0</v>
      </c>
      <c r="R55" s="172"/>
      <c r="S55" s="174"/>
      <c r="T55" s="175">
        <v>0</v>
      </c>
      <c r="U55" s="176"/>
      <c r="V55" s="177"/>
      <c r="W55" s="178">
        <v>0</v>
      </c>
      <c r="X55" s="179">
        <v>0</v>
      </c>
      <c r="Y55" s="179">
        <v>0</v>
      </c>
      <c r="Z55" s="179">
        <v>0</v>
      </c>
      <c r="AA55" s="179">
        <v>0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0</v>
      </c>
      <c r="AK55" s="179">
        <v>0</v>
      </c>
      <c r="AL55" s="179">
        <v>0</v>
      </c>
      <c r="AM55" s="179">
        <v>0</v>
      </c>
      <c r="AN55" s="179">
        <v>0</v>
      </c>
      <c r="AO55" s="179">
        <v>0</v>
      </c>
      <c r="AP55" s="179">
        <v>0</v>
      </c>
      <c r="AQ55" s="179">
        <v>0</v>
      </c>
      <c r="AR55" s="179">
        <v>0</v>
      </c>
      <c r="AS55" s="179">
        <v>0</v>
      </c>
      <c r="AT55" s="179">
        <v>0</v>
      </c>
      <c r="AU55" s="179">
        <v>0</v>
      </c>
      <c r="AV55" s="179">
        <v>0</v>
      </c>
      <c r="AW55" s="179">
        <v>0</v>
      </c>
      <c r="AX55" s="179">
        <v>0</v>
      </c>
      <c r="AY55" s="179">
        <v>0</v>
      </c>
      <c r="AZ55" s="179">
        <v>0</v>
      </c>
      <c r="BA55" s="179">
        <v>0</v>
      </c>
      <c r="BB55" s="179">
        <v>0</v>
      </c>
      <c r="BC55" s="179">
        <v>0</v>
      </c>
      <c r="BD55" s="179">
        <v>0</v>
      </c>
      <c r="BE55" s="179">
        <v>0</v>
      </c>
      <c r="BF55" s="179">
        <v>0</v>
      </c>
      <c r="BG55" s="179">
        <v>0</v>
      </c>
      <c r="BH55" s="179">
        <v>0</v>
      </c>
      <c r="BI55" s="179">
        <v>0</v>
      </c>
      <c r="BJ55" s="179">
        <v>0</v>
      </c>
      <c r="BK55" s="179">
        <v>0</v>
      </c>
      <c r="BL55" s="179">
        <v>0</v>
      </c>
      <c r="BM55" s="179">
        <v>0</v>
      </c>
      <c r="BN55" s="179">
        <v>0</v>
      </c>
      <c r="BO55" s="179">
        <v>0</v>
      </c>
      <c r="BP55" s="179">
        <v>0</v>
      </c>
      <c r="BQ55" s="179">
        <v>0</v>
      </c>
      <c r="BR55" s="179">
        <v>0</v>
      </c>
      <c r="BS55" s="179">
        <v>0</v>
      </c>
      <c r="BT55" s="179">
        <v>0</v>
      </c>
      <c r="BU55" s="179">
        <v>0</v>
      </c>
      <c r="BV55" s="179">
        <v>0</v>
      </c>
      <c r="BW55" s="179">
        <v>0</v>
      </c>
      <c r="BX55" s="179">
        <v>0</v>
      </c>
      <c r="BY55" s="179">
        <v>0</v>
      </c>
      <c r="BZ55" s="179">
        <v>0</v>
      </c>
      <c r="CA55" s="179">
        <v>0</v>
      </c>
      <c r="CB55" s="179">
        <v>0</v>
      </c>
      <c r="CC55" s="179">
        <v>0</v>
      </c>
      <c r="CD55" s="179">
        <v>0</v>
      </c>
      <c r="CE55" s="179">
        <v>0</v>
      </c>
      <c r="CF55" s="179">
        <v>0</v>
      </c>
      <c r="CG55" s="179">
        <v>0</v>
      </c>
      <c r="CH55" s="179">
        <v>0</v>
      </c>
      <c r="CI55" s="179">
        <v>0</v>
      </c>
      <c r="CJ55" s="179">
        <v>0</v>
      </c>
      <c r="CK55" s="179">
        <v>0</v>
      </c>
      <c r="CL55" s="179">
        <v>0</v>
      </c>
      <c r="CM55" s="179">
        <v>0</v>
      </c>
      <c r="CN55" s="179">
        <v>0</v>
      </c>
      <c r="CO55" s="179">
        <v>0</v>
      </c>
      <c r="CP55" s="179">
        <v>0</v>
      </c>
      <c r="CQ55" s="179">
        <v>0</v>
      </c>
      <c r="CR55" s="179">
        <v>0</v>
      </c>
      <c r="CS55" s="179">
        <v>0</v>
      </c>
      <c r="CT55" s="180">
        <v>0</v>
      </c>
    </row>
    <row r="56" spans="1:98" s="181" customFormat="1" ht="10.199999999999999" x14ac:dyDescent="0.2">
      <c r="A56" s="172"/>
      <c r="B56" s="172"/>
      <c r="C56" s="172"/>
      <c r="D56" s="172"/>
      <c r="E56" s="191">
        <v>2</v>
      </c>
      <c r="F56" s="144" t="s">
        <v>48</v>
      </c>
      <c r="G56" s="172" t="s">
        <v>82</v>
      </c>
      <c r="H56" s="290">
        <v>0</v>
      </c>
      <c r="I56" s="306">
        <v>0</v>
      </c>
      <c r="J56" s="290">
        <v>0</v>
      </c>
      <c r="K56" s="306">
        <v>0</v>
      </c>
      <c r="L56" s="306">
        <v>0</v>
      </c>
      <c r="M56" s="173"/>
      <c r="N56" s="172" t="s">
        <v>20</v>
      </c>
      <c r="O56" s="173"/>
      <c r="P56" s="172"/>
      <c r="Q56" s="261">
        <v>0</v>
      </c>
      <c r="R56" s="172"/>
      <c r="S56" s="174"/>
      <c r="T56" s="175">
        <v>0</v>
      </c>
      <c r="U56" s="176"/>
      <c r="V56" s="177"/>
      <c r="W56" s="178">
        <v>0</v>
      </c>
      <c r="X56" s="179">
        <v>0</v>
      </c>
      <c r="Y56" s="179">
        <v>0</v>
      </c>
      <c r="Z56" s="179">
        <v>0</v>
      </c>
      <c r="AA56" s="179">
        <v>0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0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79">
        <v>0</v>
      </c>
      <c r="AO56" s="179">
        <v>0</v>
      </c>
      <c r="AP56" s="179">
        <v>0</v>
      </c>
      <c r="AQ56" s="179">
        <v>0</v>
      </c>
      <c r="AR56" s="179">
        <v>0</v>
      </c>
      <c r="AS56" s="179">
        <v>0</v>
      </c>
      <c r="AT56" s="179">
        <v>0</v>
      </c>
      <c r="AU56" s="179">
        <v>0</v>
      </c>
      <c r="AV56" s="179">
        <v>0</v>
      </c>
      <c r="AW56" s="179">
        <v>0</v>
      </c>
      <c r="AX56" s="179">
        <v>0</v>
      </c>
      <c r="AY56" s="179">
        <v>0</v>
      </c>
      <c r="AZ56" s="179">
        <v>0</v>
      </c>
      <c r="BA56" s="179">
        <v>0</v>
      </c>
      <c r="BB56" s="179">
        <v>0</v>
      </c>
      <c r="BC56" s="179">
        <v>0</v>
      </c>
      <c r="BD56" s="179">
        <v>0</v>
      </c>
      <c r="BE56" s="179">
        <v>0</v>
      </c>
      <c r="BF56" s="179">
        <v>0</v>
      </c>
      <c r="BG56" s="179">
        <v>0</v>
      </c>
      <c r="BH56" s="179">
        <v>0</v>
      </c>
      <c r="BI56" s="179">
        <v>0</v>
      </c>
      <c r="BJ56" s="179">
        <v>0</v>
      </c>
      <c r="BK56" s="179">
        <v>0</v>
      </c>
      <c r="BL56" s="179">
        <v>0</v>
      </c>
      <c r="BM56" s="179">
        <v>0</v>
      </c>
      <c r="BN56" s="179">
        <v>0</v>
      </c>
      <c r="BO56" s="179">
        <v>0</v>
      </c>
      <c r="BP56" s="179">
        <v>0</v>
      </c>
      <c r="BQ56" s="179">
        <v>0</v>
      </c>
      <c r="BR56" s="179">
        <v>0</v>
      </c>
      <c r="BS56" s="179">
        <v>0</v>
      </c>
      <c r="BT56" s="179">
        <v>0</v>
      </c>
      <c r="BU56" s="179">
        <v>0</v>
      </c>
      <c r="BV56" s="179">
        <v>0</v>
      </c>
      <c r="BW56" s="179">
        <v>0</v>
      </c>
      <c r="BX56" s="179">
        <v>0</v>
      </c>
      <c r="BY56" s="179">
        <v>0</v>
      </c>
      <c r="BZ56" s="179">
        <v>0</v>
      </c>
      <c r="CA56" s="179">
        <v>0</v>
      </c>
      <c r="CB56" s="179">
        <v>0</v>
      </c>
      <c r="CC56" s="179">
        <v>0</v>
      </c>
      <c r="CD56" s="179">
        <v>0</v>
      </c>
      <c r="CE56" s="179">
        <v>0</v>
      </c>
      <c r="CF56" s="179">
        <v>0</v>
      </c>
      <c r="CG56" s="179">
        <v>0</v>
      </c>
      <c r="CH56" s="179">
        <v>0</v>
      </c>
      <c r="CI56" s="179">
        <v>0</v>
      </c>
      <c r="CJ56" s="179">
        <v>0</v>
      </c>
      <c r="CK56" s="179">
        <v>0</v>
      </c>
      <c r="CL56" s="179">
        <v>0</v>
      </c>
      <c r="CM56" s="179">
        <v>0</v>
      </c>
      <c r="CN56" s="179">
        <v>0</v>
      </c>
      <c r="CO56" s="179">
        <v>0</v>
      </c>
      <c r="CP56" s="179">
        <v>0</v>
      </c>
      <c r="CQ56" s="179">
        <v>0</v>
      </c>
      <c r="CR56" s="179">
        <v>0</v>
      </c>
      <c r="CS56" s="179">
        <v>0</v>
      </c>
      <c r="CT56" s="180">
        <v>0</v>
      </c>
    </row>
    <row r="57" spans="1:98" s="181" customFormat="1" ht="10.199999999999999" x14ac:dyDescent="0.2">
      <c r="A57" s="172"/>
      <c r="B57" s="172"/>
      <c r="C57" s="172"/>
      <c r="D57" s="172"/>
      <c r="E57" s="191">
        <v>2</v>
      </c>
      <c r="F57" s="144" t="s">
        <v>48</v>
      </c>
      <c r="G57" s="172" t="s">
        <v>200</v>
      </c>
      <c r="H57" s="290">
        <v>0</v>
      </c>
      <c r="I57" s="306">
        <v>0</v>
      </c>
      <c r="J57" s="290">
        <v>0</v>
      </c>
      <c r="K57" s="306">
        <v>0</v>
      </c>
      <c r="L57" s="306">
        <v>0</v>
      </c>
      <c r="M57" s="173"/>
      <c r="N57" s="172" t="s">
        <v>20</v>
      </c>
      <c r="O57" s="173"/>
      <c r="P57" s="172"/>
      <c r="Q57" s="261">
        <v>0</v>
      </c>
      <c r="R57" s="172"/>
      <c r="S57" s="174"/>
      <c r="T57" s="175">
        <v>0</v>
      </c>
      <c r="U57" s="176"/>
      <c r="V57" s="177"/>
      <c r="W57" s="178">
        <v>0</v>
      </c>
      <c r="X57" s="179">
        <v>0</v>
      </c>
      <c r="Y57" s="179">
        <v>0</v>
      </c>
      <c r="Z57" s="179">
        <v>0</v>
      </c>
      <c r="AA57" s="179">
        <v>0</v>
      </c>
      <c r="AB57" s="179">
        <v>0</v>
      </c>
      <c r="AC57" s="179">
        <v>0</v>
      </c>
      <c r="AD57" s="179">
        <v>0</v>
      </c>
      <c r="AE57" s="179">
        <v>0</v>
      </c>
      <c r="AF57" s="179">
        <v>0</v>
      </c>
      <c r="AG57" s="179">
        <v>0</v>
      </c>
      <c r="AH57" s="179">
        <v>0</v>
      </c>
      <c r="AI57" s="179">
        <v>0</v>
      </c>
      <c r="AJ57" s="179">
        <v>0</v>
      </c>
      <c r="AK57" s="179">
        <v>0</v>
      </c>
      <c r="AL57" s="179">
        <v>0</v>
      </c>
      <c r="AM57" s="179">
        <v>0</v>
      </c>
      <c r="AN57" s="179">
        <v>0</v>
      </c>
      <c r="AO57" s="179">
        <v>0</v>
      </c>
      <c r="AP57" s="179">
        <v>0</v>
      </c>
      <c r="AQ57" s="179">
        <v>0</v>
      </c>
      <c r="AR57" s="179">
        <v>0</v>
      </c>
      <c r="AS57" s="179">
        <v>0</v>
      </c>
      <c r="AT57" s="179">
        <v>0</v>
      </c>
      <c r="AU57" s="179">
        <v>0</v>
      </c>
      <c r="AV57" s="179">
        <v>0</v>
      </c>
      <c r="AW57" s="179">
        <v>0</v>
      </c>
      <c r="AX57" s="179">
        <v>0</v>
      </c>
      <c r="AY57" s="179">
        <v>0</v>
      </c>
      <c r="AZ57" s="179">
        <v>0</v>
      </c>
      <c r="BA57" s="179">
        <v>0</v>
      </c>
      <c r="BB57" s="179">
        <v>0</v>
      </c>
      <c r="BC57" s="179">
        <v>0</v>
      </c>
      <c r="BD57" s="179">
        <v>0</v>
      </c>
      <c r="BE57" s="179">
        <v>0</v>
      </c>
      <c r="BF57" s="179">
        <v>0</v>
      </c>
      <c r="BG57" s="179">
        <v>0</v>
      </c>
      <c r="BH57" s="179">
        <v>0</v>
      </c>
      <c r="BI57" s="179">
        <v>0</v>
      </c>
      <c r="BJ57" s="179">
        <v>0</v>
      </c>
      <c r="BK57" s="179">
        <v>0</v>
      </c>
      <c r="BL57" s="179">
        <v>0</v>
      </c>
      <c r="BM57" s="179">
        <v>0</v>
      </c>
      <c r="BN57" s="179">
        <v>0</v>
      </c>
      <c r="BO57" s="179">
        <v>0</v>
      </c>
      <c r="BP57" s="179">
        <v>0</v>
      </c>
      <c r="BQ57" s="179">
        <v>0</v>
      </c>
      <c r="BR57" s="179">
        <v>0</v>
      </c>
      <c r="BS57" s="179">
        <v>0</v>
      </c>
      <c r="BT57" s="179">
        <v>0</v>
      </c>
      <c r="BU57" s="179">
        <v>0</v>
      </c>
      <c r="BV57" s="179">
        <v>0</v>
      </c>
      <c r="BW57" s="179">
        <v>0</v>
      </c>
      <c r="BX57" s="179">
        <v>0</v>
      </c>
      <c r="BY57" s="179">
        <v>0</v>
      </c>
      <c r="BZ57" s="179">
        <v>0</v>
      </c>
      <c r="CA57" s="179">
        <v>0</v>
      </c>
      <c r="CB57" s="179">
        <v>0</v>
      </c>
      <c r="CC57" s="179">
        <v>0</v>
      </c>
      <c r="CD57" s="179">
        <v>0</v>
      </c>
      <c r="CE57" s="179">
        <v>0</v>
      </c>
      <c r="CF57" s="179">
        <v>0</v>
      </c>
      <c r="CG57" s="179">
        <v>0</v>
      </c>
      <c r="CH57" s="179">
        <v>0</v>
      </c>
      <c r="CI57" s="179">
        <v>0</v>
      </c>
      <c r="CJ57" s="179">
        <v>0</v>
      </c>
      <c r="CK57" s="179">
        <v>0</v>
      </c>
      <c r="CL57" s="179">
        <v>0</v>
      </c>
      <c r="CM57" s="179">
        <v>0</v>
      </c>
      <c r="CN57" s="179">
        <v>0</v>
      </c>
      <c r="CO57" s="179">
        <v>0</v>
      </c>
      <c r="CP57" s="179">
        <v>0</v>
      </c>
      <c r="CQ57" s="179">
        <v>0</v>
      </c>
      <c r="CR57" s="179">
        <v>0</v>
      </c>
      <c r="CS57" s="179">
        <v>0</v>
      </c>
      <c r="CT57" s="180">
        <v>0</v>
      </c>
    </row>
    <row r="58" spans="1:98" s="181" customFormat="1" ht="10.199999999999999" x14ac:dyDescent="0.2">
      <c r="A58" s="172"/>
      <c r="B58" s="172"/>
      <c r="C58" s="172"/>
      <c r="D58" s="172"/>
      <c r="E58" s="191">
        <v>2</v>
      </c>
      <c r="F58" s="144" t="s">
        <v>48</v>
      </c>
      <c r="G58" s="172" t="s">
        <v>88</v>
      </c>
      <c r="H58" s="290">
        <v>0</v>
      </c>
      <c r="I58" s="306">
        <v>0</v>
      </c>
      <c r="J58" s="290">
        <v>0</v>
      </c>
      <c r="K58" s="306">
        <v>0</v>
      </c>
      <c r="L58" s="306">
        <v>0</v>
      </c>
      <c r="M58" s="173"/>
      <c r="N58" s="172" t="s">
        <v>20</v>
      </c>
      <c r="O58" s="173"/>
      <c r="P58" s="172"/>
      <c r="Q58" s="261">
        <v>0</v>
      </c>
      <c r="R58" s="172"/>
      <c r="S58" s="174"/>
      <c r="T58" s="175">
        <v>0</v>
      </c>
      <c r="U58" s="176"/>
      <c r="V58" s="177"/>
      <c r="W58" s="178">
        <v>0</v>
      </c>
      <c r="X58" s="179">
        <v>0</v>
      </c>
      <c r="Y58" s="179">
        <v>0</v>
      </c>
      <c r="Z58" s="179">
        <v>0</v>
      </c>
      <c r="AA58" s="179">
        <v>0</v>
      </c>
      <c r="AB58" s="179">
        <v>0</v>
      </c>
      <c r="AC58" s="179">
        <v>0</v>
      </c>
      <c r="AD58" s="179">
        <v>0</v>
      </c>
      <c r="AE58" s="179">
        <v>0</v>
      </c>
      <c r="AF58" s="179">
        <v>0</v>
      </c>
      <c r="AG58" s="179">
        <v>0</v>
      </c>
      <c r="AH58" s="179">
        <v>0</v>
      </c>
      <c r="AI58" s="179">
        <v>0</v>
      </c>
      <c r="AJ58" s="179">
        <v>0</v>
      </c>
      <c r="AK58" s="179">
        <v>0</v>
      </c>
      <c r="AL58" s="179">
        <v>0</v>
      </c>
      <c r="AM58" s="179">
        <v>0</v>
      </c>
      <c r="AN58" s="179">
        <v>0</v>
      </c>
      <c r="AO58" s="179">
        <v>0</v>
      </c>
      <c r="AP58" s="179">
        <v>0</v>
      </c>
      <c r="AQ58" s="179">
        <v>0</v>
      </c>
      <c r="AR58" s="179">
        <v>0</v>
      </c>
      <c r="AS58" s="179">
        <v>0</v>
      </c>
      <c r="AT58" s="179">
        <v>0</v>
      </c>
      <c r="AU58" s="179">
        <v>0</v>
      </c>
      <c r="AV58" s="179">
        <v>0</v>
      </c>
      <c r="AW58" s="179">
        <v>0</v>
      </c>
      <c r="AX58" s="179">
        <v>0</v>
      </c>
      <c r="AY58" s="179">
        <v>0</v>
      </c>
      <c r="AZ58" s="179">
        <v>0</v>
      </c>
      <c r="BA58" s="179">
        <v>0</v>
      </c>
      <c r="BB58" s="179">
        <v>0</v>
      </c>
      <c r="BC58" s="179">
        <v>0</v>
      </c>
      <c r="BD58" s="179">
        <v>0</v>
      </c>
      <c r="BE58" s="179">
        <v>0</v>
      </c>
      <c r="BF58" s="179">
        <v>0</v>
      </c>
      <c r="BG58" s="179">
        <v>0</v>
      </c>
      <c r="BH58" s="179">
        <v>0</v>
      </c>
      <c r="BI58" s="179">
        <v>0</v>
      </c>
      <c r="BJ58" s="179">
        <v>0</v>
      </c>
      <c r="BK58" s="179">
        <v>0</v>
      </c>
      <c r="BL58" s="179">
        <v>0</v>
      </c>
      <c r="BM58" s="179">
        <v>0</v>
      </c>
      <c r="BN58" s="179">
        <v>0</v>
      </c>
      <c r="BO58" s="179">
        <v>0</v>
      </c>
      <c r="BP58" s="179">
        <v>0</v>
      </c>
      <c r="BQ58" s="179">
        <v>0</v>
      </c>
      <c r="BR58" s="179">
        <v>0</v>
      </c>
      <c r="BS58" s="179">
        <v>0</v>
      </c>
      <c r="BT58" s="179">
        <v>0</v>
      </c>
      <c r="BU58" s="179">
        <v>0</v>
      </c>
      <c r="BV58" s="179">
        <v>0</v>
      </c>
      <c r="BW58" s="179">
        <v>0</v>
      </c>
      <c r="BX58" s="179">
        <v>0</v>
      </c>
      <c r="BY58" s="179">
        <v>0</v>
      </c>
      <c r="BZ58" s="179">
        <v>0</v>
      </c>
      <c r="CA58" s="179">
        <v>0</v>
      </c>
      <c r="CB58" s="179">
        <v>0</v>
      </c>
      <c r="CC58" s="179">
        <v>0</v>
      </c>
      <c r="CD58" s="179">
        <v>0</v>
      </c>
      <c r="CE58" s="179">
        <v>0</v>
      </c>
      <c r="CF58" s="179">
        <v>0</v>
      </c>
      <c r="CG58" s="179">
        <v>0</v>
      </c>
      <c r="CH58" s="179">
        <v>0</v>
      </c>
      <c r="CI58" s="179">
        <v>0</v>
      </c>
      <c r="CJ58" s="179">
        <v>0</v>
      </c>
      <c r="CK58" s="179">
        <v>0</v>
      </c>
      <c r="CL58" s="179">
        <v>0</v>
      </c>
      <c r="CM58" s="179">
        <v>0</v>
      </c>
      <c r="CN58" s="179">
        <v>0</v>
      </c>
      <c r="CO58" s="179">
        <v>0</v>
      </c>
      <c r="CP58" s="179">
        <v>0</v>
      </c>
      <c r="CQ58" s="179">
        <v>0</v>
      </c>
      <c r="CR58" s="179">
        <v>0</v>
      </c>
      <c r="CS58" s="179">
        <v>0</v>
      </c>
      <c r="CT58" s="180">
        <v>0</v>
      </c>
    </row>
    <row r="59" spans="1:98" s="181" customFormat="1" ht="10.199999999999999" x14ac:dyDescent="0.2">
      <c r="A59" s="172"/>
      <c r="B59" s="172"/>
      <c r="C59" s="172"/>
      <c r="D59" s="172"/>
      <c r="E59" s="191">
        <v>2</v>
      </c>
      <c r="F59" s="144" t="s">
        <v>48</v>
      </c>
      <c r="G59" s="172" t="s">
        <v>94</v>
      </c>
      <c r="H59" s="290">
        <v>0</v>
      </c>
      <c r="I59" s="306">
        <v>0</v>
      </c>
      <c r="J59" s="290">
        <v>0</v>
      </c>
      <c r="K59" s="306">
        <v>0</v>
      </c>
      <c r="L59" s="306">
        <v>0</v>
      </c>
      <c r="M59" s="173"/>
      <c r="N59" s="172" t="s">
        <v>20</v>
      </c>
      <c r="O59" s="173"/>
      <c r="P59" s="172"/>
      <c r="Q59" s="261">
        <v>0</v>
      </c>
      <c r="R59" s="172"/>
      <c r="S59" s="174"/>
      <c r="T59" s="175">
        <v>0</v>
      </c>
      <c r="U59" s="176"/>
      <c r="V59" s="177"/>
      <c r="W59" s="178">
        <v>0</v>
      </c>
      <c r="X59" s="179">
        <v>0</v>
      </c>
      <c r="Y59" s="179">
        <v>0</v>
      </c>
      <c r="Z59" s="179">
        <v>0</v>
      </c>
      <c r="AA59" s="179">
        <v>0</v>
      </c>
      <c r="AB59" s="179">
        <v>0</v>
      </c>
      <c r="AC59" s="179">
        <v>0</v>
      </c>
      <c r="AD59" s="179">
        <v>0</v>
      </c>
      <c r="AE59" s="179">
        <v>0</v>
      </c>
      <c r="AF59" s="179">
        <v>0</v>
      </c>
      <c r="AG59" s="179">
        <v>0</v>
      </c>
      <c r="AH59" s="179">
        <v>0</v>
      </c>
      <c r="AI59" s="179">
        <v>0</v>
      </c>
      <c r="AJ59" s="179">
        <v>0</v>
      </c>
      <c r="AK59" s="179">
        <v>0</v>
      </c>
      <c r="AL59" s="179">
        <v>0</v>
      </c>
      <c r="AM59" s="179">
        <v>0</v>
      </c>
      <c r="AN59" s="179">
        <v>0</v>
      </c>
      <c r="AO59" s="179">
        <v>0</v>
      </c>
      <c r="AP59" s="179">
        <v>0</v>
      </c>
      <c r="AQ59" s="179">
        <v>0</v>
      </c>
      <c r="AR59" s="179">
        <v>0</v>
      </c>
      <c r="AS59" s="179">
        <v>0</v>
      </c>
      <c r="AT59" s="179">
        <v>0</v>
      </c>
      <c r="AU59" s="179">
        <v>0</v>
      </c>
      <c r="AV59" s="179">
        <v>0</v>
      </c>
      <c r="AW59" s="179">
        <v>0</v>
      </c>
      <c r="AX59" s="179">
        <v>0</v>
      </c>
      <c r="AY59" s="179">
        <v>0</v>
      </c>
      <c r="AZ59" s="179">
        <v>0</v>
      </c>
      <c r="BA59" s="179">
        <v>0</v>
      </c>
      <c r="BB59" s="179">
        <v>0</v>
      </c>
      <c r="BC59" s="179">
        <v>0</v>
      </c>
      <c r="BD59" s="179">
        <v>0</v>
      </c>
      <c r="BE59" s="179">
        <v>0</v>
      </c>
      <c r="BF59" s="179">
        <v>0</v>
      </c>
      <c r="BG59" s="179">
        <v>0</v>
      </c>
      <c r="BH59" s="179">
        <v>0</v>
      </c>
      <c r="BI59" s="179">
        <v>0</v>
      </c>
      <c r="BJ59" s="179">
        <v>0</v>
      </c>
      <c r="BK59" s="179">
        <v>0</v>
      </c>
      <c r="BL59" s="179">
        <v>0</v>
      </c>
      <c r="BM59" s="179">
        <v>0</v>
      </c>
      <c r="BN59" s="179">
        <v>0</v>
      </c>
      <c r="BO59" s="179">
        <v>0</v>
      </c>
      <c r="BP59" s="179">
        <v>0</v>
      </c>
      <c r="BQ59" s="179">
        <v>0</v>
      </c>
      <c r="BR59" s="179">
        <v>0</v>
      </c>
      <c r="BS59" s="179">
        <v>0</v>
      </c>
      <c r="BT59" s="179">
        <v>0</v>
      </c>
      <c r="BU59" s="179">
        <v>0</v>
      </c>
      <c r="BV59" s="179">
        <v>0</v>
      </c>
      <c r="BW59" s="179">
        <v>0</v>
      </c>
      <c r="BX59" s="179">
        <v>0</v>
      </c>
      <c r="BY59" s="179">
        <v>0</v>
      </c>
      <c r="BZ59" s="179">
        <v>0</v>
      </c>
      <c r="CA59" s="179">
        <v>0</v>
      </c>
      <c r="CB59" s="179">
        <v>0</v>
      </c>
      <c r="CC59" s="179">
        <v>0</v>
      </c>
      <c r="CD59" s="179">
        <v>0</v>
      </c>
      <c r="CE59" s="179">
        <v>0</v>
      </c>
      <c r="CF59" s="179">
        <v>0</v>
      </c>
      <c r="CG59" s="179">
        <v>0</v>
      </c>
      <c r="CH59" s="179">
        <v>0</v>
      </c>
      <c r="CI59" s="179">
        <v>0</v>
      </c>
      <c r="CJ59" s="179">
        <v>0</v>
      </c>
      <c r="CK59" s="179">
        <v>0</v>
      </c>
      <c r="CL59" s="179">
        <v>0</v>
      </c>
      <c r="CM59" s="179">
        <v>0</v>
      </c>
      <c r="CN59" s="179">
        <v>0</v>
      </c>
      <c r="CO59" s="179">
        <v>0</v>
      </c>
      <c r="CP59" s="179">
        <v>0</v>
      </c>
      <c r="CQ59" s="179">
        <v>0</v>
      </c>
      <c r="CR59" s="179">
        <v>0</v>
      </c>
      <c r="CS59" s="179">
        <v>0</v>
      </c>
      <c r="CT59" s="180">
        <v>0</v>
      </c>
    </row>
    <row r="60" spans="1:98" s="181" customFormat="1" ht="10.199999999999999" x14ac:dyDescent="0.2">
      <c r="A60" s="172"/>
      <c r="B60" s="172"/>
      <c r="C60" s="172"/>
      <c r="D60" s="172"/>
      <c r="E60" s="191">
        <v>2</v>
      </c>
      <c r="F60" s="144" t="s">
        <v>48</v>
      </c>
      <c r="G60" s="172" t="s">
        <v>207</v>
      </c>
      <c r="H60" s="290">
        <v>0</v>
      </c>
      <c r="I60" s="306">
        <v>0</v>
      </c>
      <c r="J60" s="290">
        <v>0</v>
      </c>
      <c r="K60" s="306">
        <v>0</v>
      </c>
      <c r="L60" s="306">
        <v>0</v>
      </c>
      <c r="M60" s="173"/>
      <c r="N60" s="172" t="s">
        <v>20</v>
      </c>
      <c r="O60" s="173"/>
      <c r="P60" s="172"/>
      <c r="Q60" s="261">
        <v>0</v>
      </c>
      <c r="R60" s="172"/>
      <c r="S60" s="174"/>
      <c r="T60" s="175">
        <v>0</v>
      </c>
      <c r="U60" s="176"/>
      <c r="V60" s="177"/>
      <c r="W60" s="178">
        <v>0</v>
      </c>
      <c r="X60" s="179">
        <v>0</v>
      </c>
      <c r="Y60" s="179">
        <v>0</v>
      </c>
      <c r="Z60" s="179">
        <v>0</v>
      </c>
      <c r="AA60" s="179">
        <v>0</v>
      </c>
      <c r="AB60" s="179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179">
        <v>0</v>
      </c>
      <c r="AI60" s="179">
        <v>0</v>
      </c>
      <c r="AJ60" s="179">
        <v>0</v>
      </c>
      <c r="AK60" s="179">
        <v>0</v>
      </c>
      <c r="AL60" s="179">
        <v>0</v>
      </c>
      <c r="AM60" s="179">
        <v>0</v>
      </c>
      <c r="AN60" s="179">
        <v>0</v>
      </c>
      <c r="AO60" s="179">
        <v>0</v>
      </c>
      <c r="AP60" s="179">
        <v>0</v>
      </c>
      <c r="AQ60" s="179">
        <v>0</v>
      </c>
      <c r="AR60" s="179">
        <v>0</v>
      </c>
      <c r="AS60" s="179">
        <v>0</v>
      </c>
      <c r="AT60" s="179">
        <v>0</v>
      </c>
      <c r="AU60" s="179">
        <v>0</v>
      </c>
      <c r="AV60" s="179">
        <v>0</v>
      </c>
      <c r="AW60" s="179">
        <v>0</v>
      </c>
      <c r="AX60" s="179">
        <v>0</v>
      </c>
      <c r="AY60" s="179">
        <v>0</v>
      </c>
      <c r="AZ60" s="179">
        <v>0</v>
      </c>
      <c r="BA60" s="179">
        <v>0</v>
      </c>
      <c r="BB60" s="179">
        <v>0</v>
      </c>
      <c r="BC60" s="179">
        <v>0</v>
      </c>
      <c r="BD60" s="179">
        <v>0</v>
      </c>
      <c r="BE60" s="179">
        <v>0</v>
      </c>
      <c r="BF60" s="179">
        <v>0</v>
      </c>
      <c r="BG60" s="179">
        <v>0</v>
      </c>
      <c r="BH60" s="179">
        <v>0</v>
      </c>
      <c r="BI60" s="179">
        <v>0</v>
      </c>
      <c r="BJ60" s="179">
        <v>0</v>
      </c>
      <c r="BK60" s="179">
        <v>0</v>
      </c>
      <c r="BL60" s="179">
        <v>0</v>
      </c>
      <c r="BM60" s="179">
        <v>0</v>
      </c>
      <c r="BN60" s="179">
        <v>0</v>
      </c>
      <c r="BO60" s="179">
        <v>0</v>
      </c>
      <c r="BP60" s="179">
        <v>0</v>
      </c>
      <c r="BQ60" s="179">
        <v>0</v>
      </c>
      <c r="BR60" s="179">
        <v>0</v>
      </c>
      <c r="BS60" s="179">
        <v>0</v>
      </c>
      <c r="BT60" s="179">
        <v>0</v>
      </c>
      <c r="BU60" s="179">
        <v>0</v>
      </c>
      <c r="BV60" s="179">
        <v>0</v>
      </c>
      <c r="BW60" s="179">
        <v>0</v>
      </c>
      <c r="BX60" s="179">
        <v>0</v>
      </c>
      <c r="BY60" s="179">
        <v>0</v>
      </c>
      <c r="BZ60" s="179">
        <v>0</v>
      </c>
      <c r="CA60" s="179">
        <v>0</v>
      </c>
      <c r="CB60" s="179">
        <v>0</v>
      </c>
      <c r="CC60" s="179">
        <v>0</v>
      </c>
      <c r="CD60" s="179">
        <v>0</v>
      </c>
      <c r="CE60" s="179">
        <v>0</v>
      </c>
      <c r="CF60" s="179">
        <v>0</v>
      </c>
      <c r="CG60" s="179">
        <v>0</v>
      </c>
      <c r="CH60" s="179">
        <v>0</v>
      </c>
      <c r="CI60" s="179">
        <v>0</v>
      </c>
      <c r="CJ60" s="179">
        <v>0</v>
      </c>
      <c r="CK60" s="179">
        <v>0</v>
      </c>
      <c r="CL60" s="179">
        <v>0</v>
      </c>
      <c r="CM60" s="179">
        <v>0</v>
      </c>
      <c r="CN60" s="179">
        <v>0</v>
      </c>
      <c r="CO60" s="179">
        <v>0</v>
      </c>
      <c r="CP60" s="179">
        <v>0</v>
      </c>
      <c r="CQ60" s="179">
        <v>0</v>
      </c>
      <c r="CR60" s="179">
        <v>0</v>
      </c>
      <c r="CS60" s="179">
        <v>0</v>
      </c>
      <c r="CT60" s="180">
        <v>0</v>
      </c>
    </row>
    <row r="61" spans="1:98" s="181" customFormat="1" ht="10.199999999999999" x14ac:dyDescent="0.2">
      <c r="A61" s="172"/>
      <c r="B61" s="172"/>
      <c r="C61" s="172"/>
      <c r="D61" s="172"/>
      <c r="E61" s="191">
        <v>2</v>
      </c>
      <c r="F61" s="144" t="s">
        <v>48</v>
      </c>
      <c r="G61" s="172" t="s">
        <v>107</v>
      </c>
      <c r="H61" s="290">
        <v>0</v>
      </c>
      <c r="I61" s="306">
        <v>0</v>
      </c>
      <c r="J61" s="290">
        <v>0</v>
      </c>
      <c r="K61" s="306">
        <v>0</v>
      </c>
      <c r="L61" s="306">
        <v>0</v>
      </c>
      <c r="M61" s="173"/>
      <c r="N61" s="172" t="s">
        <v>20</v>
      </c>
      <c r="O61" s="173"/>
      <c r="P61" s="172"/>
      <c r="Q61" s="261">
        <v>0</v>
      </c>
      <c r="R61" s="172"/>
      <c r="S61" s="174"/>
      <c r="T61" s="175">
        <v>0</v>
      </c>
      <c r="U61" s="176"/>
      <c r="V61" s="177"/>
      <c r="W61" s="178">
        <v>0</v>
      </c>
      <c r="X61" s="179">
        <v>0</v>
      </c>
      <c r="Y61" s="179">
        <v>0</v>
      </c>
      <c r="Z61" s="179">
        <v>0</v>
      </c>
      <c r="AA61" s="179">
        <v>0</v>
      </c>
      <c r="AB61" s="179">
        <v>0</v>
      </c>
      <c r="AC61" s="179">
        <v>0</v>
      </c>
      <c r="AD61" s="179">
        <v>0</v>
      </c>
      <c r="AE61" s="179">
        <v>0</v>
      </c>
      <c r="AF61" s="179">
        <v>0</v>
      </c>
      <c r="AG61" s="179">
        <v>0</v>
      </c>
      <c r="AH61" s="179">
        <v>0</v>
      </c>
      <c r="AI61" s="179">
        <v>0</v>
      </c>
      <c r="AJ61" s="179">
        <v>0</v>
      </c>
      <c r="AK61" s="179">
        <v>0</v>
      </c>
      <c r="AL61" s="179">
        <v>0</v>
      </c>
      <c r="AM61" s="179">
        <v>0</v>
      </c>
      <c r="AN61" s="179">
        <v>0</v>
      </c>
      <c r="AO61" s="179">
        <v>0</v>
      </c>
      <c r="AP61" s="179">
        <v>0</v>
      </c>
      <c r="AQ61" s="179">
        <v>0</v>
      </c>
      <c r="AR61" s="179">
        <v>0</v>
      </c>
      <c r="AS61" s="179">
        <v>0</v>
      </c>
      <c r="AT61" s="179">
        <v>0</v>
      </c>
      <c r="AU61" s="179">
        <v>0</v>
      </c>
      <c r="AV61" s="179">
        <v>0</v>
      </c>
      <c r="AW61" s="179">
        <v>0</v>
      </c>
      <c r="AX61" s="179">
        <v>0</v>
      </c>
      <c r="AY61" s="179">
        <v>0</v>
      </c>
      <c r="AZ61" s="179">
        <v>0</v>
      </c>
      <c r="BA61" s="179">
        <v>0</v>
      </c>
      <c r="BB61" s="179">
        <v>0</v>
      </c>
      <c r="BC61" s="179">
        <v>0</v>
      </c>
      <c r="BD61" s="179">
        <v>0</v>
      </c>
      <c r="BE61" s="179">
        <v>0</v>
      </c>
      <c r="BF61" s="179">
        <v>0</v>
      </c>
      <c r="BG61" s="179">
        <v>0</v>
      </c>
      <c r="BH61" s="179">
        <v>0</v>
      </c>
      <c r="BI61" s="179">
        <v>0</v>
      </c>
      <c r="BJ61" s="179">
        <v>0</v>
      </c>
      <c r="BK61" s="179">
        <v>0</v>
      </c>
      <c r="BL61" s="179">
        <v>0</v>
      </c>
      <c r="BM61" s="179">
        <v>0</v>
      </c>
      <c r="BN61" s="179">
        <v>0</v>
      </c>
      <c r="BO61" s="179">
        <v>0</v>
      </c>
      <c r="BP61" s="179">
        <v>0</v>
      </c>
      <c r="BQ61" s="179">
        <v>0</v>
      </c>
      <c r="BR61" s="179">
        <v>0</v>
      </c>
      <c r="BS61" s="179">
        <v>0</v>
      </c>
      <c r="BT61" s="179">
        <v>0</v>
      </c>
      <c r="BU61" s="179">
        <v>0</v>
      </c>
      <c r="BV61" s="179">
        <v>0</v>
      </c>
      <c r="BW61" s="179">
        <v>0</v>
      </c>
      <c r="BX61" s="179">
        <v>0</v>
      </c>
      <c r="BY61" s="179">
        <v>0</v>
      </c>
      <c r="BZ61" s="179">
        <v>0</v>
      </c>
      <c r="CA61" s="179">
        <v>0</v>
      </c>
      <c r="CB61" s="179">
        <v>0</v>
      </c>
      <c r="CC61" s="179">
        <v>0</v>
      </c>
      <c r="CD61" s="179">
        <v>0</v>
      </c>
      <c r="CE61" s="179">
        <v>0</v>
      </c>
      <c r="CF61" s="179">
        <v>0</v>
      </c>
      <c r="CG61" s="179">
        <v>0</v>
      </c>
      <c r="CH61" s="179">
        <v>0</v>
      </c>
      <c r="CI61" s="179">
        <v>0</v>
      </c>
      <c r="CJ61" s="179">
        <v>0</v>
      </c>
      <c r="CK61" s="179">
        <v>0</v>
      </c>
      <c r="CL61" s="179">
        <v>0</v>
      </c>
      <c r="CM61" s="179">
        <v>0</v>
      </c>
      <c r="CN61" s="179">
        <v>0</v>
      </c>
      <c r="CO61" s="179">
        <v>0</v>
      </c>
      <c r="CP61" s="179">
        <v>0</v>
      </c>
      <c r="CQ61" s="179">
        <v>0</v>
      </c>
      <c r="CR61" s="179">
        <v>0</v>
      </c>
      <c r="CS61" s="179">
        <v>0</v>
      </c>
      <c r="CT61" s="180">
        <v>0</v>
      </c>
    </row>
    <row r="62" spans="1:98" s="28" customFormat="1" ht="10.199999999999999" x14ac:dyDescent="0.2">
      <c r="A62" s="87"/>
      <c r="B62" s="87"/>
      <c r="C62" s="87"/>
      <c r="D62" s="87"/>
      <c r="E62" s="198">
        <v>1</v>
      </c>
      <c r="F62" s="101" t="s">
        <v>75</v>
      </c>
      <c r="G62" s="87"/>
      <c r="H62" s="289">
        <v>0</v>
      </c>
      <c r="I62" s="304">
        <v>0</v>
      </c>
      <c r="J62" s="289">
        <v>0</v>
      </c>
      <c r="K62" s="304">
        <v>0</v>
      </c>
      <c r="L62" s="304">
        <v>0</v>
      </c>
      <c r="M62" s="86"/>
      <c r="N62" s="87" t="s">
        <v>20</v>
      </c>
      <c r="O62" s="88"/>
      <c r="P62" s="87"/>
      <c r="Q62" s="260">
        <v>0</v>
      </c>
      <c r="R62" s="87"/>
      <c r="S62" s="136"/>
      <c r="T62" s="137">
        <v>0</v>
      </c>
      <c r="U62" s="138"/>
      <c r="V62" s="168"/>
      <c r="W62" s="169">
        <v>0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9">
        <v>0</v>
      </c>
      <c r="BS62" s="99">
        <v>0</v>
      </c>
      <c r="BT62" s="99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</row>
    <row r="63" spans="1:98" s="28" customFormat="1" ht="10.199999999999999" x14ac:dyDescent="0.2">
      <c r="A63" s="87"/>
      <c r="B63" s="87"/>
      <c r="C63" s="87"/>
      <c r="D63" s="87"/>
      <c r="E63" s="198">
        <v>1</v>
      </c>
      <c r="F63" s="101" t="s">
        <v>70</v>
      </c>
      <c r="G63" s="87"/>
      <c r="H63" s="289">
        <v>0</v>
      </c>
      <c r="I63" s="304">
        <v>0</v>
      </c>
      <c r="J63" s="289">
        <v>0</v>
      </c>
      <c r="K63" s="304">
        <v>0</v>
      </c>
      <c r="L63" s="304">
        <v>0</v>
      </c>
      <c r="M63" s="86"/>
      <c r="N63" s="87" t="s">
        <v>20</v>
      </c>
      <c r="O63" s="88"/>
      <c r="P63" s="87"/>
      <c r="Q63" s="260">
        <v>0</v>
      </c>
      <c r="R63" s="87"/>
      <c r="S63" s="136"/>
      <c r="T63" s="137">
        <v>0</v>
      </c>
      <c r="U63" s="138"/>
      <c r="V63" s="168"/>
      <c r="W63" s="16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  <c r="AR63" s="99">
        <v>0</v>
      </c>
      <c r="AS63" s="99">
        <v>0</v>
      </c>
      <c r="AT63" s="99">
        <v>0</v>
      </c>
      <c r="AU63" s="99">
        <v>0</v>
      </c>
      <c r="AV63" s="99">
        <v>0</v>
      </c>
      <c r="AW63" s="99">
        <v>0</v>
      </c>
      <c r="AX63" s="99">
        <v>0</v>
      </c>
      <c r="AY63" s="99">
        <v>0</v>
      </c>
      <c r="AZ63" s="99">
        <v>0</v>
      </c>
      <c r="BA63" s="99">
        <v>0</v>
      </c>
      <c r="BB63" s="99">
        <v>0</v>
      </c>
      <c r="BC63" s="99">
        <v>0</v>
      </c>
      <c r="BD63" s="99">
        <v>0</v>
      </c>
      <c r="BE63" s="99">
        <v>0</v>
      </c>
      <c r="BF63" s="99">
        <v>0</v>
      </c>
      <c r="BG63" s="99">
        <v>0</v>
      </c>
      <c r="BH63" s="99">
        <v>0</v>
      </c>
      <c r="BI63" s="99">
        <v>0</v>
      </c>
      <c r="BJ63" s="99">
        <v>0</v>
      </c>
      <c r="BK63" s="99">
        <v>0</v>
      </c>
      <c r="BL63" s="99">
        <v>0</v>
      </c>
      <c r="BM63" s="99">
        <v>0</v>
      </c>
      <c r="BN63" s="99">
        <v>0</v>
      </c>
      <c r="BO63" s="99">
        <v>0</v>
      </c>
      <c r="BP63" s="99">
        <v>0</v>
      </c>
      <c r="BQ63" s="99">
        <v>0</v>
      </c>
      <c r="BR63" s="99">
        <v>0</v>
      </c>
      <c r="BS63" s="99">
        <v>0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99">
        <v>0</v>
      </c>
      <c r="CF63" s="99">
        <v>0</v>
      </c>
      <c r="CG63" s="99">
        <v>0</v>
      </c>
      <c r="CH63" s="99">
        <v>0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99">
        <v>0</v>
      </c>
      <c r="CR63" s="99">
        <v>0</v>
      </c>
      <c r="CS63" s="99">
        <v>0</v>
      </c>
      <c r="CT63" s="99">
        <v>0</v>
      </c>
    </row>
    <row r="64" spans="1:98" s="28" customFormat="1" ht="10.199999999999999" x14ac:dyDescent="0.2">
      <c r="A64" s="87"/>
      <c r="B64" s="87"/>
      <c r="C64" s="87"/>
      <c r="D64" s="87"/>
      <c r="E64" s="198">
        <v>1</v>
      </c>
      <c r="F64" s="101" t="s">
        <v>78</v>
      </c>
      <c r="G64" s="87"/>
      <c r="H64" s="289">
        <v>0</v>
      </c>
      <c r="I64" s="304">
        <v>0</v>
      </c>
      <c r="J64" s="289">
        <v>0</v>
      </c>
      <c r="K64" s="304">
        <v>0</v>
      </c>
      <c r="L64" s="304">
        <v>0</v>
      </c>
      <c r="M64" s="86"/>
      <c r="N64" s="87" t="s">
        <v>20</v>
      </c>
      <c r="O64" s="88"/>
      <c r="P64" s="87"/>
      <c r="Q64" s="260">
        <v>0</v>
      </c>
      <c r="R64" s="87"/>
      <c r="S64" s="136"/>
      <c r="T64" s="137">
        <v>0</v>
      </c>
      <c r="U64" s="138"/>
      <c r="V64" s="168"/>
      <c r="W64" s="16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>
        <v>0</v>
      </c>
      <c r="AR64" s="99">
        <v>0</v>
      </c>
      <c r="AS64" s="99">
        <v>0</v>
      </c>
      <c r="AT64" s="99">
        <v>0</v>
      </c>
      <c r="AU64" s="99">
        <v>0</v>
      </c>
      <c r="AV64" s="99">
        <v>0</v>
      </c>
      <c r="AW64" s="99">
        <v>0</v>
      </c>
      <c r="AX64" s="99">
        <v>0</v>
      </c>
      <c r="AY64" s="99">
        <v>0</v>
      </c>
      <c r="AZ64" s="99">
        <v>0</v>
      </c>
      <c r="BA64" s="99">
        <v>0</v>
      </c>
      <c r="BB64" s="99">
        <v>0</v>
      </c>
      <c r="BC64" s="99">
        <v>0</v>
      </c>
      <c r="BD64" s="99">
        <v>0</v>
      </c>
      <c r="BE64" s="99">
        <v>0</v>
      </c>
      <c r="BF64" s="99">
        <v>0</v>
      </c>
      <c r="BG64" s="99">
        <v>0</v>
      </c>
      <c r="BH64" s="99">
        <v>0</v>
      </c>
      <c r="BI64" s="99">
        <v>0</v>
      </c>
      <c r="BJ64" s="99">
        <v>0</v>
      </c>
      <c r="BK64" s="99">
        <v>0</v>
      </c>
      <c r="BL64" s="99">
        <v>0</v>
      </c>
      <c r="BM64" s="99">
        <v>0</v>
      </c>
      <c r="BN64" s="99">
        <v>0</v>
      </c>
      <c r="BO64" s="99">
        <v>0</v>
      </c>
      <c r="BP64" s="99">
        <v>0</v>
      </c>
      <c r="BQ64" s="99">
        <v>0</v>
      </c>
      <c r="BR64" s="99">
        <v>0</v>
      </c>
      <c r="BS64" s="99">
        <v>0</v>
      </c>
      <c r="BT64" s="99">
        <v>0</v>
      </c>
      <c r="BU64" s="99">
        <v>0</v>
      </c>
      <c r="BV64" s="99">
        <v>0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99">
        <v>0</v>
      </c>
      <c r="CF64" s="99">
        <v>0</v>
      </c>
      <c r="CG64" s="99">
        <v>0</v>
      </c>
      <c r="CH64" s="99">
        <v>0</v>
      </c>
      <c r="CI64" s="99">
        <v>0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99">
        <v>0</v>
      </c>
      <c r="CR64" s="99">
        <v>0</v>
      </c>
      <c r="CS64" s="99">
        <v>0</v>
      </c>
      <c r="CT64" s="99">
        <v>0</v>
      </c>
    </row>
    <row r="65" spans="1:98" s="28" customFormat="1" ht="10.199999999999999" x14ac:dyDescent="0.2">
      <c r="A65" s="87"/>
      <c r="B65" s="87"/>
      <c r="C65" s="87"/>
      <c r="D65" s="87"/>
      <c r="E65" s="198">
        <v>1</v>
      </c>
      <c r="F65" s="101" t="s">
        <v>93</v>
      </c>
      <c r="G65" s="87"/>
      <c r="H65" s="289">
        <v>0</v>
      </c>
      <c r="I65" s="304">
        <v>0</v>
      </c>
      <c r="J65" s="289">
        <v>0</v>
      </c>
      <c r="K65" s="304">
        <v>0</v>
      </c>
      <c r="L65" s="304">
        <v>0</v>
      </c>
      <c r="M65" s="86"/>
      <c r="N65" s="87" t="s">
        <v>20</v>
      </c>
      <c r="O65" s="88"/>
      <c r="P65" s="87"/>
      <c r="Q65" s="260">
        <v>0</v>
      </c>
      <c r="R65" s="87"/>
      <c r="S65" s="136"/>
      <c r="T65" s="137">
        <v>0</v>
      </c>
      <c r="U65" s="138"/>
      <c r="V65" s="168"/>
      <c r="W65" s="16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99">
        <v>0</v>
      </c>
      <c r="AO65" s="99">
        <v>0</v>
      </c>
      <c r="AP65" s="99">
        <v>0</v>
      </c>
      <c r="AQ65" s="99">
        <v>0</v>
      </c>
      <c r="AR65" s="99">
        <v>0</v>
      </c>
      <c r="AS65" s="99">
        <v>0</v>
      </c>
      <c r="AT65" s="99">
        <v>0</v>
      </c>
      <c r="AU65" s="99">
        <v>0</v>
      </c>
      <c r="AV65" s="99">
        <v>0</v>
      </c>
      <c r="AW65" s="99">
        <v>0</v>
      </c>
      <c r="AX65" s="99">
        <v>0</v>
      </c>
      <c r="AY65" s="99">
        <v>0</v>
      </c>
      <c r="AZ65" s="99">
        <v>0</v>
      </c>
      <c r="BA65" s="99">
        <v>0</v>
      </c>
      <c r="BB65" s="99">
        <v>0</v>
      </c>
      <c r="BC65" s="99">
        <v>0</v>
      </c>
      <c r="BD65" s="99">
        <v>0</v>
      </c>
      <c r="BE65" s="99">
        <v>0</v>
      </c>
      <c r="BF65" s="99">
        <v>0</v>
      </c>
      <c r="BG65" s="99">
        <v>0</v>
      </c>
      <c r="BH65" s="99">
        <v>0</v>
      </c>
      <c r="BI65" s="99">
        <v>0</v>
      </c>
      <c r="BJ65" s="99">
        <v>0</v>
      </c>
      <c r="BK65" s="99">
        <v>0</v>
      </c>
      <c r="BL65" s="99">
        <v>0</v>
      </c>
      <c r="BM65" s="99">
        <v>0</v>
      </c>
      <c r="BN65" s="99">
        <v>0</v>
      </c>
      <c r="BO65" s="99">
        <v>0</v>
      </c>
      <c r="BP65" s="99">
        <v>0</v>
      </c>
      <c r="BQ65" s="99">
        <v>0</v>
      </c>
      <c r="BR65" s="99">
        <v>0</v>
      </c>
      <c r="BS65" s="99">
        <v>0</v>
      </c>
      <c r="BT65" s="99">
        <v>0</v>
      </c>
      <c r="BU65" s="99">
        <v>0</v>
      </c>
      <c r="BV65" s="99">
        <v>0</v>
      </c>
      <c r="BW65" s="99">
        <v>0</v>
      </c>
      <c r="BX65" s="99">
        <v>0</v>
      </c>
      <c r="BY65" s="99">
        <v>0</v>
      </c>
      <c r="BZ65" s="99">
        <v>0</v>
      </c>
      <c r="CA65" s="99">
        <v>0</v>
      </c>
      <c r="CB65" s="99">
        <v>0</v>
      </c>
      <c r="CC65" s="99">
        <v>0</v>
      </c>
      <c r="CD65" s="99">
        <v>0</v>
      </c>
      <c r="CE65" s="99">
        <v>0</v>
      </c>
      <c r="CF65" s="99">
        <v>0</v>
      </c>
      <c r="CG65" s="99">
        <v>0</v>
      </c>
      <c r="CH65" s="99">
        <v>0</v>
      </c>
      <c r="CI65" s="99">
        <v>0</v>
      </c>
      <c r="CJ65" s="99">
        <v>0</v>
      </c>
      <c r="CK65" s="99">
        <v>0</v>
      </c>
      <c r="CL65" s="99">
        <v>0</v>
      </c>
      <c r="CM65" s="99">
        <v>0</v>
      </c>
      <c r="CN65" s="99">
        <v>0</v>
      </c>
      <c r="CO65" s="99">
        <v>0</v>
      </c>
      <c r="CP65" s="99">
        <v>0</v>
      </c>
      <c r="CQ65" s="99">
        <v>0</v>
      </c>
      <c r="CR65" s="99">
        <v>0</v>
      </c>
      <c r="CS65" s="99">
        <v>0</v>
      </c>
      <c r="CT65" s="99">
        <v>0</v>
      </c>
    </row>
    <row r="66" spans="1:98" s="28" customFormat="1" ht="10.199999999999999" x14ac:dyDescent="0.2">
      <c r="A66" s="87"/>
      <c r="B66" s="87"/>
      <c r="C66" s="87"/>
      <c r="D66" s="87"/>
      <c r="E66" s="192">
        <v>1</v>
      </c>
      <c r="F66" s="101" t="s">
        <v>84</v>
      </c>
      <c r="G66" s="87"/>
      <c r="H66" s="289">
        <v>0</v>
      </c>
      <c r="I66" s="304">
        <v>0</v>
      </c>
      <c r="J66" s="289">
        <v>0</v>
      </c>
      <c r="K66" s="304">
        <v>0</v>
      </c>
      <c r="L66" s="304">
        <v>0</v>
      </c>
      <c r="M66" s="86"/>
      <c r="N66" s="87" t="s">
        <v>20</v>
      </c>
      <c r="O66" s="88"/>
      <c r="P66" s="87"/>
      <c r="Q66" s="260">
        <v>0</v>
      </c>
      <c r="R66" s="87"/>
      <c r="S66" s="136"/>
      <c r="T66" s="137">
        <v>0</v>
      </c>
      <c r="U66" s="138"/>
      <c r="V66" s="168"/>
      <c r="W66" s="16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99">
        <v>0</v>
      </c>
      <c r="AH66" s="99">
        <v>0</v>
      </c>
      <c r="AI66" s="99">
        <v>0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0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0</v>
      </c>
      <c r="AZ66" s="99">
        <v>0</v>
      </c>
      <c r="BA66" s="99">
        <v>0</v>
      </c>
      <c r="BB66" s="99">
        <v>0</v>
      </c>
      <c r="BC66" s="99">
        <v>0</v>
      </c>
      <c r="BD66" s="99">
        <v>0</v>
      </c>
      <c r="BE66" s="99">
        <v>0</v>
      </c>
      <c r="BF66" s="99">
        <v>0</v>
      </c>
      <c r="BG66" s="99">
        <v>0</v>
      </c>
      <c r="BH66" s="99">
        <v>0</v>
      </c>
      <c r="BI66" s="99">
        <v>0</v>
      </c>
      <c r="BJ66" s="99">
        <v>0</v>
      </c>
      <c r="BK66" s="99">
        <v>0</v>
      </c>
      <c r="BL66" s="99">
        <v>0</v>
      </c>
      <c r="BM66" s="99">
        <v>0</v>
      </c>
      <c r="BN66" s="99">
        <v>0</v>
      </c>
      <c r="BO66" s="99">
        <v>0</v>
      </c>
      <c r="BP66" s="99">
        <v>0</v>
      </c>
      <c r="BQ66" s="99">
        <v>0</v>
      </c>
      <c r="BR66" s="99">
        <v>0</v>
      </c>
      <c r="BS66" s="99">
        <v>0</v>
      </c>
      <c r="BT66" s="99">
        <v>0</v>
      </c>
      <c r="BU66" s="99">
        <v>0</v>
      </c>
      <c r="BV66" s="99">
        <v>0</v>
      </c>
      <c r="BW66" s="99">
        <v>0</v>
      </c>
      <c r="BX66" s="99">
        <v>0</v>
      </c>
      <c r="BY66" s="99">
        <v>0</v>
      </c>
      <c r="BZ66" s="99">
        <v>0</v>
      </c>
      <c r="CA66" s="99">
        <v>0</v>
      </c>
      <c r="CB66" s="99">
        <v>0</v>
      </c>
      <c r="CC66" s="99">
        <v>0</v>
      </c>
      <c r="CD66" s="99">
        <v>0</v>
      </c>
      <c r="CE66" s="99">
        <v>0</v>
      </c>
      <c r="CF66" s="99">
        <v>0</v>
      </c>
      <c r="CG66" s="99">
        <v>0</v>
      </c>
      <c r="CH66" s="99">
        <v>0</v>
      </c>
      <c r="CI66" s="99">
        <v>0</v>
      </c>
      <c r="CJ66" s="99">
        <v>0</v>
      </c>
      <c r="CK66" s="99">
        <v>0</v>
      </c>
      <c r="CL66" s="99">
        <v>0</v>
      </c>
      <c r="CM66" s="99">
        <v>0</v>
      </c>
      <c r="CN66" s="99">
        <v>0</v>
      </c>
      <c r="CO66" s="99">
        <v>0</v>
      </c>
      <c r="CP66" s="99">
        <v>0</v>
      </c>
      <c r="CQ66" s="99">
        <v>0</v>
      </c>
      <c r="CR66" s="99">
        <v>0</v>
      </c>
      <c r="CS66" s="99">
        <v>0</v>
      </c>
      <c r="CT66" s="99">
        <v>0</v>
      </c>
    </row>
    <row r="67" spans="1:98" s="181" customFormat="1" ht="10.199999999999999" x14ac:dyDescent="0.2">
      <c r="A67" s="172"/>
      <c r="B67" s="172"/>
      <c r="C67" s="172"/>
      <c r="D67" s="172"/>
      <c r="E67" s="191">
        <v>2</v>
      </c>
      <c r="F67" s="144" t="s">
        <v>84</v>
      </c>
      <c r="G67" s="172" t="s">
        <v>201</v>
      </c>
      <c r="H67" s="290">
        <v>0</v>
      </c>
      <c r="I67" s="306">
        <v>0</v>
      </c>
      <c r="J67" s="290">
        <v>0</v>
      </c>
      <c r="K67" s="306">
        <v>0</v>
      </c>
      <c r="L67" s="306">
        <v>0</v>
      </c>
      <c r="M67" s="173"/>
      <c r="N67" s="172" t="s">
        <v>20</v>
      </c>
      <c r="O67" s="173"/>
      <c r="P67" s="172"/>
      <c r="Q67" s="261">
        <v>0</v>
      </c>
      <c r="R67" s="172"/>
      <c r="S67" s="174"/>
      <c r="T67" s="175">
        <v>0</v>
      </c>
      <c r="U67" s="176"/>
      <c r="V67" s="177"/>
      <c r="W67" s="178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79">
        <v>0</v>
      </c>
      <c r="AO67" s="179">
        <v>0</v>
      </c>
      <c r="AP67" s="179">
        <v>0</v>
      </c>
      <c r="AQ67" s="179">
        <v>0</v>
      </c>
      <c r="AR67" s="179">
        <v>0</v>
      </c>
      <c r="AS67" s="179">
        <v>0</v>
      </c>
      <c r="AT67" s="179">
        <v>0</v>
      </c>
      <c r="AU67" s="179">
        <v>0</v>
      </c>
      <c r="AV67" s="179">
        <v>0</v>
      </c>
      <c r="AW67" s="179">
        <v>0</v>
      </c>
      <c r="AX67" s="179">
        <v>0</v>
      </c>
      <c r="AY67" s="179">
        <v>0</v>
      </c>
      <c r="AZ67" s="179">
        <v>0</v>
      </c>
      <c r="BA67" s="179">
        <v>0</v>
      </c>
      <c r="BB67" s="179">
        <v>0</v>
      </c>
      <c r="BC67" s="179">
        <v>0</v>
      </c>
      <c r="BD67" s="179">
        <v>0</v>
      </c>
      <c r="BE67" s="179">
        <v>0</v>
      </c>
      <c r="BF67" s="179">
        <v>0</v>
      </c>
      <c r="BG67" s="179">
        <v>0</v>
      </c>
      <c r="BH67" s="179">
        <v>0</v>
      </c>
      <c r="BI67" s="179">
        <v>0</v>
      </c>
      <c r="BJ67" s="179">
        <v>0</v>
      </c>
      <c r="BK67" s="179">
        <v>0</v>
      </c>
      <c r="BL67" s="179">
        <v>0</v>
      </c>
      <c r="BM67" s="179">
        <v>0</v>
      </c>
      <c r="BN67" s="179">
        <v>0</v>
      </c>
      <c r="BO67" s="179">
        <v>0</v>
      </c>
      <c r="BP67" s="179">
        <v>0</v>
      </c>
      <c r="BQ67" s="179">
        <v>0</v>
      </c>
      <c r="BR67" s="179">
        <v>0</v>
      </c>
      <c r="BS67" s="179">
        <v>0</v>
      </c>
      <c r="BT67" s="179">
        <v>0</v>
      </c>
      <c r="BU67" s="179">
        <v>0</v>
      </c>
      <c r="BV67" s="179">
        <v>0</v>
      </c>
      <c r="BW67" s="179">
        <v>0</v>
      </c>
      <c r="BX67" s="179">
        <v>0</v>
      </c>
      <c r="BY67" s="179">
        <v>0</v>
      </c>
      <c r="BZ67" s="179">
        <v>0</v>
      </c>
      <c r="CA67" s="179">
        <v>0</v>
      </c>
      <c r="CB67" s="179">
        <v>0</v>
      </c>
      <c r="CC67" s="179">
        <v>0</v>
      </c>
      <c r="CD67" s="179">
        <v>0</v>
      </c>
      <c r="CE67" s="179">
        <v>0</v>
      </c>
      <c r="CF67" s="179">
        <v>0</v>
      </c>
      <c r="CG67" s="179">
        <v>0</v>
      </c>
      <c r="CH67" s="179">
        <v>0</v>
      </c>
      <c r="CI67" s="179">
        <v>0</v>
      </c>
      <c r="CJ67" s="179">
        <v>0</v>
      </c>
      <c r="CK67" s="179">
        <v>0</v>
      </c>
      <c r="CL67" s="179">
        <v>0</v>
      </c>
      <c r="CM67" s="179">
        <v>0</v>
      </c>
      <c r="CN67" s="179">
        <v>0</v>
      </c>
      <c r="CO67" s="179">
        <v>0</v>
      </c>
      <c r="CP67" s="179">
        <v>0</v>
      </c>
      <c r="CQ67" s="179">
        <v>0</v>
      </c>
      <c r="CR67" s="179">
        <v>0</v>
      </c>
      <c r="CS67" s="179">
        <v>0</v>
      </c>
      <c r="CT67" s="180">
        <v>0</v>
      </c>
    </row>
    <row r="68" spans="1:98" s="181" customFormat="1" ht="10.199999999999999" x14ac:dyDescent="0.2">
      <c r="A68" s="172"/>
      <c r="B68" s="172"/>
      <c r="C68" s="172"/>
      <c r="D68" s="172"/>
      <c r="E68" s="191">
        <v>2</v>
      </c>
      <c r="F68" s="144" t="s">
        <v>84</v>
      </c>
      <c r="G68" s="172" t="s">
        <v>204</v>
      </c>
      <c r="H68" s="290">
        <v>0</v>
      </c>
      <c r="I68" s="306">
        <v>0</v>
      </c>
      <c r="J68" s="290">
        <v>0</v>
      </c>
      <c r="K68" s="306">
        <v>0</v>
      </c>
      <c r="L68" s="306">
        <v>0</v>
      </c>
      <c r="M68" s="173"/>
      <c r="N68" s="172" t="s">
        <v>20</v>
      </c>
      <c r="O68" s="173"/>
      <c r="P68" s="172"/>
      <c r="Q68" s="261">
        <v>0</v>
      </c>
      <c r="R68" s="172"/>
      <c r="S68" s="174"/>
      <c r="T68" s="175">
        <v>0</v>
      </c>
      <c r="U68" s="176"/>
      <c r="V68" s="177"/>
      <c r="W68" s="178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79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  <c r="AT68" s="179">
        <v>0</v>
      </c>
      <c r="AU68" s="179">
        <v>0</v>
      </c>
      <c r="AV68" s="179">
        <v>0</v>
      </c>
      <c r="AW68" s="179">
        <v>0</v>
      </c>
      <c r="AX68" s="179">
        <v>0</v>
      </c>
      <c r="AY68" s="179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179">
        <v>0</v>
      </c>
      <c r="BF68" s="179">
        <v>0</v>
      </c>
      <c r="BG68" s="179">
        <v>0</v>
      </c>
      <c r="BH68" s="179">
        <v>0</v>
      </c>
      <c r="BI68" s="179">
        <v>0</v>
      </c>
      <c r="BJ68" s="179">
        <v>0</v>
      </c>
      <c r="BK68" s="179">
        <v>0</v>
      </c>
      <c r="BL68" s="179">
        <v>0</v>
      </c>
      <c r="BM68" s="179">
        <v>0</v>
      </c>
      <c r="BN68" s="179">
        <v>0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9">
        <v>0</v>
      </c>
      <c r="BW68" s="179">
        <v>0</v>
      </c>
      <c r="BX68" s="179">
        <v>0</v>
      </c>
      <c r="BY68" s="179">
        <v>0</v>
      </c>
      <c r="BZ68" s="179">
        <v>0</v>
      </c>
      <c r="CA68" s="179">
        <v>0</v>
      </c>
      <c r="CB68" s="179">
        <v>0</v>
      </c>
      <c r="CC68" s="179">
        <v>0</v>
      </c>
      <c r="CD68" s="179">
        <v>0</v>
      </c>
      <c r="CE68" s="179">
        <v>0</v>
      </c>
      <c r="CF68" s="179">
        <v>0</v>
      </c>
      <c r="CG68" s="179">
        <v>0</v>
      </c>
      <c r="CH68" s="179">
        <v>0</v>
      </c>
      <c r="CI68" s="179">
        <v>0</v>
      </c>
      <c r="CJ68" s="179">
        <v>0</v>
      </c>
      <c r="CK68" s="179">
        <v>0</v>
      </c>
      <c r="CL68" s="179">
        <v>0</v>
      </c>
      <c r="CM68" s="179">
        <v>0</v>
      </c>
      <c r="CN68" s="179">
        <v>0</v>
      </c>
      <c r="CO68" s="179">
        <v>0</v>
      </c>
      <c r="CP68" s="179">
        <v>0</v>
      </c>
      <c r="CQ68" s="179">
        <v>0</v>
      </c>
      <c r="CR68" s="179">
        <v>0</v>
      </c>
      <c r="CS68" s="179">
        <v>0</v>
      </c>
      <c r="CT68" s="180">
        <v>0</v>
      </c>
    </row>
    <row r="69" spans="1:98" s="181" customFormat="1" ht="10.199999999999999" x14ac:dyDescent="0.2">
      <c r="A69" s="172"/>
      <c r="B69" s="172"/>
      <c r="C69" s="172"/>
      <c r="D69" s="172"/>
      <c r="E69" s="191">
        <v>2</v>
      </c>
      <c r="F69" s="144" t="s">
        <v>84</v>
      </c>
      <c r="G69" s="172" t="s">
        <v>205</v>
      </c>
      <c r="H69" s="290">
        <v>0</v>
      </c>
      <c r="I69" s="306">
        <v>0</v>
      </c>
      <c r="J69" s="290">
        <v>0</v>
      </c>
      <c r="K69" s="306">
        <v>0</v>
      </c>
      <c r="L69" s="306">
        <v>0</v>
      </c>
      <c r="M69" s="173"/>
      <c r="N69" s="172" t="s">
        <v>20</v>
      </c>
      <c r="O69" s="173"/>
      <c r="P69" s="172"/>
      <c r="Q69" s="261">
        <v>0</v>
      </c>
      <c r="R69" s="172"/>
      <c r="S69" s="174"/>
      <c r="T69" s="175">
        <v>0</v>
      </c>
      <c r="U69" s="176"/>
      <c r="V69" s="177"/>
      <c r="W69" s="178">
        <v>0</v>
      </c>
      <c r="X69" s="179">
        <v>0</v>
      </c>
      <c r="Y69" s="179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79">
        <v>0</v>
      </c>
      <c r="AI69" s="179">
        <v>0</v>
      </c>
      <c r="AJ69" s="179">
        <v>0</v>
      </c>
      <c r="AK69" s="179">
        <v>0</v>
      </c>
      <c r="AL69" s="179">
        <v>0</v>
      </c>
      <c r="AM69" s="179">
        <v>0</v>
      </c>
      <c r="AN69" s="179">
        <v>0</v>
      </c>
      <c r="AO69" s="179">
        <v>0</v>
      </c>
      <c r="AP69" s="179">
        <v>0</v>
      </c>
      <c r="AQ69" s="179">
        <v>0</v>
      </c>
      <c r="AR69" s="179">
        <v>0</v>
      </c>
      <c r="AS69" s="179">
        <v>0</v>
      </c>
      <c r="AT69" s="179">
        <v>0</v>
      </c>
      <c r="AU69" s="179">
        <v>0</v>
      </c>
      <c r="AV69" s="179">
        <v>0</v>
      </c>
      <c r="AW69" s="179">
        <v>0</v>
      </c>
      <c r="AX69" s="179">
        <v>0</v>
      </c>
      <c r="AY69" s="179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179">
        <v>0</v>
      </c>
      <c r="BF69" s="179">
        <v>0</v>
      </c>
      <c r="BG69" s="179">
        <v>0</v>
      </c>
      <c r="BH69" s="179">
        <v>0</v>
      </c>
      <c r="BI69" s="179">
        <v>0</v>
      </c>
      <c r="BJ69" s="179">
        <v>0</v>
      </c>
      <c r="BK69" s="179">
        <v>0</v>
      </c>
      <c r="BL69" s="179">
        <v>0</v>
      </c>
      <c r="BM69" s="179">
        <v>0</v>
      </c>
      <c r="BN69" s="179">
        <v>0</v>
      </c>
      <c r="BO69" s="179">
        <v>0</v>
      </c>
      <c r="BP69" s="179">
        <v>0</v>
      </c>
      <c r="BQ69" s="179">
        <v>0</v>
      </c>
      <c r="BR69" s="179">
        <v>0</v>
      </c>
      <c r="BS69" s="179">
        <v>0</v>
      </c>
      <c r="BT69" s="179">
        <v>0</v>
      </c>
      <c r="BU69" s="179">
        <v>0</v>
      </c>
      <c r="BV69" s="179">
        <v>0</v>
      </c>
      <c r="BW69" s="179">
        <v>0</v>
      </c>
      <c r="BX69" s="179">
        <v>0</v>
      </c>
      <c r="BY69" s="179">
        <v>0</v>
      </c>
      <c r="BZ69" s="179">
        <v>0</v>
      </c>
      <c r="CA69" s="179">
        <v>0</v>
      </c>
      <c r="CB69" s="179">
        <v>0</v>
      </c>
      <c r="CC69" s="179">
        <v>0</v>
      </c>
      <c r="CD69" s="179">
        <v>0</v>
      </c>
      <c r="CE69" s="179">
        <v>0</v>
      </c>
      <c r="CF69" s="179">
        <v>0</v>
      </c>
      <c r="CG69" s="179">
        <v>0</v>
      </c>
      <c r="CH69" s="179">
        <v>0</v>
      </c>
      <c r="CI69" s="179">
        <v>0</v>
      </c>
      <c r="CJ69" s="179">
        <v>0</v>
      </c>
      <c r="CK69" s="179">
        <v>0</v>
      </c>
      <c r="CL69" s="179">
        <v>0</v>
      </c>
      <c r="CM69" s="179">
        <v>0</v>
      </c>
      <c r="CN69" s="179">
        <v>0</v>
      </c>
      <c r="CO69" s="179">
        <v>0</v>
      </c>
      <c r="CP69" s="179">
        <v>0</v>
      </c>
      <c r="CQ69" s="179">
        <v>0</v>
      </c>
      <c r="CR69" s="179">
        <v>0</v>
      </c>
      <c r="CS69" s="179">
        <v>0</v>
      </c>
      <c r="CT69" s="180">
        <v>0</v>
      </c>
    </row>
    <row r="70" spans="1:98" s="181" customFormat="1" ht="10.199999999999999" x14ac:dyDescent="0.2">
      <c r="A70" s="172"/>
      <c r="B70" s="172"/>
      <c r="C70" s="172"/>
      <c r="D70" s="172"/>
      <c r="E70" s="191">
        <v>2</v>
      </c>
      <c r="F70" s="144" t="s">
        <v>84</v>
      </c>
      <c r="G70" s="172" t="s">
        <v>206</v>
      </c>
      <c r="H70" s="290">
        <v>0</v>
      </c>
      <c r="I70" s="306">
        <v>0</v>
      </c>
      <c r="J70" s="290">
        <v>0</v>
      </c>
      <c r="K70" s="306">
        <v>0</v>
      </c>
      <c r="L70" s="306">
        <v>0</v>
      </c>
      <c r="M70" s="173"/>
      <c r="N70" s="172" t="s">
        <v>20</v>
      </c>
      <c r="O70" s="173"/>
      <c r="P70" s="172"/>
      <c r="Q70" s="261">
        <v>0</v>
      </c>
      <c r="R70" s="172"/>
      <c r="S70" s="174"/>
      <c r="T70" s="175">
        <v>0</v>
      </c>
      <c r="U70" s="176"/>
      <c r="V70" s="177"/>
      <c r="W70" s="178">
        <v>0</v>
      </c>
      <c r="X70" s="179">
        <v>0</v>
      </c>
      <c r="Y70" s="179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179">
        <v>0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79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179">
        <v>0</v>
      </c>
      <c r="AU70" s="179">
        <v>0</v>
      </c>
      <c r="AV70" s="179">
        <v>0</v>
      </c>
      <c r="AW70" s="179">
        <v>0</v>
      </c>
      <c r="AX70" s="179">
        <v>0</v>
      </c>
      <c r="AY70" s="179">
        <v>0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179">
        <v>0</v>
      </c>
      <c r="BF70" s="179">
        <v>0</v>
      </c>
      <c r="BG70" s="179">
        <v>0</v>
      </c>
      <c r="BH70" s="179">
        <v>0</v>
      </c>
      <c r="BI70" s="179">
        <v>0</v>
      </c>
      <c r="BJ70" s="179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  <c r="BP70" s="179">
        <v>0</v>
      </c>
      <c r="BQ70" s="179">
        <v>0</v>
      </c>
      <c r="BR70" s="179">
        <v>0</v>
      </c>
      <c r="BS70" s="179">
        <v>0</v>
      </c>
      <c r="BT70" s="179">
        <v>0</v>
      </c>
      <c r="BU70" s="179">
        <v>0</v>
      </c>
      <c r="BV70" s="179">
        <v>0</v>
      </c>
      <c r="BW70" s="179">
        <v>0</v>
      </c>
      <c r="BX70" s="179">
        <v>0</v>
      </c>
      <c r="BY70" s="179">
        <v>0</v>
      </c>
      <c r="BZ70" s="179">
        <v>0</v>
      </c>
      <c r="CA70" s="179">
        <v>0</v>
      </c>
      <c r="CB70" s="179">
        <v>0</v>
      </c>
      <c r="CC70" s="179">
        <v>0</v>
      </c>
      <c r="CD70" s="179">
        <v>0</v>
      </c>
      <c r="CE70" s="179">
        <v>0</v>
      </c>
      <c r="CF70" s="179">
        <v>0</v>
      </c>
      <c r="CG70" s="179">
        <v>0</v>
      </c>
      <c r="CH70" s="179">
        <v>0</v>
      </c>
      <c r="CI70" s="179">
        <v>0</v>
      </c>
      <c r="CJ70" s="179">
        <v>0</v>
      </c>
      <c r="CK70" s="179">
        <v>0</v>
      </c>
      <c r="CL70" s="179">
        <v>0</v>
      </c>
      <c r="CM70" s="179">
        <v>0</v>
      </c>
      <c r="CN70" s="179">
        <v>0</v>
      </c>
      <c r="CO70" s="179">
        <v>0</v>
      </c>
      <c r="CP70" s="179">
        <v>0</v>
      </c>
      <c r="CQ70" s="179">
        <v>0</v>
      </c>
      <c r="CR70" s="179">
        <v>0</v>
      </c>
      <c r="CS70" s="179">
        <v>0</v>
      </c>
      <c r="CT70" s="180">
        <v>0</v>
      </c>
    </row>
    <row r="71" spans="1:98" s="181" customFormat="1" ht="10.199999999999999" x14ac:dyDescent="0.2">
      <c r="A71" s="172"/>
      <c r="B71" s="172"/>
      <c r="C71" s="172"/>
      <c r="D71" s="172"/>
      <c r="E71" s="191">
        <v>2</v>
      </c>
      <c r="F71" s="144" t="s">
        <v>84</v>
      </c>
      <c r="G71" s="172" t="s">
        <v>208</v>
      </c>
      <c r="H71" s="290">
        <v>0</v>
      </c>
      <c r="I71" s="306">
        <v>0</v>
      </c>
      <c r="J71" s="290">
        <v>0</v>
      </c>
      <c r="K71" s="306">
        <v>0</v>
      </c>
      <c r="L71" s="306">
        <v>0</v>
      </c>
      <c r="M71" s="173"/>
      <c r="N71" s="172" t="s">
        <v>20</v>
      </c>
      <c r="O71" s="173"/>
      <c r="P71" s="172"/>
      <c r="Q71" s="261">
        <v>0</v>
      </c>
      <c r="R71" s="172"/>
      <c r="S71" s="174"/>
      <c r="T71" s="175">
        <v>0</v>
      </c>
      <c r="U71" s="176"/>
      <c r="V71" s="177"/>
      <c r="W71" s="178">
        <v>0</v>
      </c>
      <c r="X71" s="179">
        <v>0</v>
      </c>
      <c r="Y71" s="179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79">
        <v>0</v>
      </c>
      <c r="AI71" s="179">
        <v>0</v>
      </c>
      <c r="AJ71" s="179">
        <v>0</v>
      </c>
      <c r="AK71" s="179">
        <v>0</v>
      </c>
      <c r="AL71" s="179">
        <v>0</v>
      </c>
      <c r="AM71" s="179">
        <v>0</v>
      </c>
      <c r="AN71" s="179">
        <v>0</v>
      </c>
      <c r="AO71" s="179">
        <v>0</v>
      </c>
      <c r="AP71" s="179">
        <v>0</v>
      </c>
      <c r="AQ71" s="179">
        <v>0</v>
      </c>
      <c r="AR71" s="179">
        <v>0</v>
      </c>
      <c r="AS71" s="179">
        <v>0</v>
      </c>
      <c r="AT71" s="179">
        <v>0</v>
      </c>
      <c r="AU71" s="179">
        <v>0</v>
      </c>
      <c r="AV71" s="179">
        <v>0</v>
      </c>
      <c r="AW71" s="179">
        <v>0</v>
      </c>
      <c r="AX71" s="179">
        <v>0</v>
      </c>
      <c r="AY71" s="179">
        <v>0</v>
      </c>
      <c r="AZ71" s="179">
        <v>0</v>
      </c>
      <c r="BA71" s="179">
        <v>0</v>
      </c>
      <c r="BB71" s="179">
        <v>0</v>
      </c>
      <c r="BC71" s="179">
        <v>0</v>
      </c>
      <c r="BD71" s="179">
        <v>0</v>
      </c>
      <c r="BE71" s="179">
        <v>0</v>
      </c>
      <c r="BF71" s="179">
        <v>0</v>
      </c>
      <c r="BG71" s="179">
        <v>0</v>
      </c>
      <c r="BH71" s="179">
        <v>0</v>
      </c>
      <c r="BI71" s="179">
        <v>0</v>
      </c>
      <c r="BJ71" s="179">
        <v>0</v>
      </c>
      <c r="BK71" s="179">
        <v>0</v>
      </c>
      <c r="BL71" s="179">
        <v>0</v>
      </c>
      <c r="BM71" s="179">
        <v>0</v>
      </c>
      <c r="BN71" s="179">
        <v>0</v>
      </c>
      <c r="BO71" s="179">
        <v>0</v>
      </c>
      <c r="BP71" s="179">
        <v>0</v>
      </c>
      <c r="BQ71" s="179">
        <v>0</v>
      </c>
      <c r="BR71" s="179">
        <v>0</v>
      </c>
      <c r="BS71" s="179">
        <v>0</v>
      </c>
      <c r="BT71" s="179">
        <v>0</v>
      </c>
      <c r="BU71" s="179">
        <v>0</v>
      </c>
      <c r="BV71" s="179">
        <v>0</v>
      </c>
      <c r="BW71" s="179">
        <v>0</v>
      </c>
      <c r="BX71" s="179">
        <v>0</v>
      </c>
      <c r="BY71" s="179">
        <v>0</v>
      </c>
      <c r="BZ71" s="179">
        <v>0</v>
      </c>
      <c r="CA71" s="179">
        <v>0</v>
      </c>
      <c r="CB71" s="179">
        <v>0</v>
      </c>
      <c r="CC71" s="179">
        <v>0</v>
      </c>
      <c r="CD71" s="179">
        <v>0</v>
      </c>
      <c r="CE71" s="179">
        <v>0</v>
      </c>
      <c r="CF71" s="179">
        <v>0</v>
      </c>
      <c r="CG71" s="179">
        <v>0</v>
      </c>
      <c r="CH71" s="179">
        <v>0</v>
      </c>
      <c r="CI71" s="179">
        <v>0</v>
      </c>
      <c r="CJ71" s="179">
        <v>0</v>
      </c>
      <c r="CK71" s="179">
        <v>0</v>
      </c>
      <c r="CL71" s="179">
        <v>0</v>
      </c>
      <c r="CM71" s="179">
        <v>0</v>
      </c>
      <c r="CN71" s="179">
        <v>0</v>
      </c>
      <c r="CO71" s="179">
        <v>0</v>
      </c>
      <c r="CP71" s="179">
        <v>0</v>
      </c>
      <c r="CQ71" s="179">
        <v>0</v>
      </c>
      <c r="CR71" s="179">
        <v>0</v>
      </c>
      <c r="CS71" s="179">
        <v>0</v>
      </c>
      <c r="CT71" s="180">
        <v>0</v>
      </c>
    </row>
    <row r="72" spans="1:98" s="181" customFormat="1" ht="10.199999999999999" x14ac:dyDescent="0.2">
      <c r="A72" s="172"/>
      <c r="B72" s="172"/>
      <c r="C72" s="172"/>
      <c r="D72" s="172"/>
      <c r="E72" s="191">
        <v>2</v>
      </c>
      <c r="F72" s="144" t="s">
        <v>84</v>
      </c>
      <c r="G72" s="172" t="s">
        <v>209</v>
      </c>
      <c r="H72" s="290">
        <v>0</v>
      </c>
      <c r="I72" s="306">
        <v>0</v>
      </c>
      <c r="J72" s="290">
        <v>0</v>
      </c>
      <c r="K72" s="306">
        <v>0</v>
      </c>
      <c r="L72" s="306">
        <v>0</v>
      </c>
      <c r="M72" s="173"/>
      <c r="N72" s="172" t="s">
        <v>20</v>
      </c>
      <c r="O72" s="173"/>
      <c r="P72" s="172"/>
      <c r="Q72" s="261">
        <v>0</v>
      </c>
      <c r="R72" s="172"/>
      <c r="S72" s="174"/>
      <c r="T72" s="175">
        <v>0</v>
      </c>
      <c r="U72" s="176"/>
      <c r="V72" s="177"/>
      <c r="W72" s="178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79">
        <v>0</v>
      </c>
      <c r="AO72" s="179">
        <v>0</v>
      </c>
      <c r="AP72" s="179">
        <v>0</v>
      </c>
      <c r="AQ72" s="179">
        <v>0</v>
      </c>
      <c r="AR72" s="179">
        <v>0</v>
      </c>
      <c r="AS72" s="179">
        <v>0</v>
      </c>
      <c r="AT72" s="179">
        <v>0</v>
      </c>
      <c r="AU72" s="179">
        <v>0</v>
      </c>
      <c r="AV72" s="179">
        <v>0</v>
      </c>
      <c r="AW72" s="179">
        <v>0</v>
      </c>
      <c r="AX72" s="179">
        <v>0</v>
      </c>
      <c r="AY72" s="179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179">
        <v>0</v>
      </c>
      <c r="BF72" s="179">
        <v>0</v>
      </c>
      <c r="BG72" s="179">
        <v>0</v>
      </c>
      <c r="BH72" s="179">
        <v>0</v>
      </c>
      <c r="BI72" s="179">
        <v>0</v>
      </c>
      <c r="BJ72" s="179">
        <v>0</v>
      </c>
      <c r="BK72" s="179">
        <v>0</v>
      </c>
      <c r="BL72" s="179">
        <v>0</v>
      </c>
      <c r="BM72" s="179">
        <v>0</v>
      </c>
      <c r="BN72" s="179">
        <v>0</v>
      </c>
      <c r="BO72" s="179">
        <v>0</v>
      </c>
      <c r="BP72" s="179">
        <v>0</v>
      </c>
      <c r="BQ72" s="179">
        <v>0</v>
      </c>
      <c r="BR72" s="179">
        <v>0</v>
      </c>
      <c r="BS72" s="179">
        <v>0</v>
      </c>
      <c r="BT72" s="179">
        <v>0</v>
      </c>
      <c r="BU72" s="179">
        <v>0</v>
      </c>
      <c r="BV72" s="179">
        <v>0</v>
      </c>
      <c r="BW72" s="179">
        <v>0</v>
      </c>
      <c r="BX72" s="179">
        <v>0</v>
      </c>
      <c r="BY72" s="179">
        <v>0</v>
      </c>
      <c r="BZ72" s="179">
        <v>0</v>
      </c>
      <c r="CA72" s="179">
        <v>0</v>
      </c>
      <c r="CB72" s="179">
        <v>0</v>
      </c>
      <c r="CC72" s="179">
        <v>0</v>
      </c>
      <c r="CD72" s="179">
        <v>0</v>
      </c>
      <c r="CE72" s="179">
        <v>0</v>
      </c>
      <c r="CF72" s="179">
        <v>0</v>
      </c>
      <c r="CG72" s="179">
        <v>0</v>
      </c>
      <c r="CH72" s="179">
        <v>0</v>
      </c>
      <c r="CI72" s="179">
        <v>0</v>
      </c>
      <c r="CJ72" s="179">
        <v>0</v>
      </c>
      <c r="CK72" s="179">
        <v>0</v>
      </c>
      <c r="CL72" s="179">
        <v>0</v>
      </c>
      <c r="CM72" s="179">
        <v>0</v>
      </c>
      <c r="CN72" s="179">
        <v>0</v>
      </c>
      <c r="CO72" s="179">
        <v>0</v>
      </c>
      <c r="CP72" s="179">
        <v>0</v>
      </c>
      <c r="CQ72" s="179">
        <v>0</v>
      </c>
      <c r="CR72" s="179">
        <v>0</v>
      </c>
      <c r="CS72" s="179">
        <v>0</v>
      </c>
      <c r="CT72" s="180">
        <v>0</v>
      </c>
    </row>
    <row r="73" spans="1:98" s="181" customFormat="1" ht="10.199999999999999" x14ac:dyDescent="0.2">
      <c r="A73" s="172"/>
      <c r="B73" s="172"/>
      <c r="C73" s="172"/>
      <c r="D73" s="172"/>
      <c r="E73" s="191">
        <v>2</v>
      </c>
      <c r="F73" s="144" t="s">
        <v>84</v>
      </c>
      <c r="G73" s="172" t="s">
        <v>156</v>
      </c>
      <c r="H73" s="290">
        <v>0</v>
      </c>
      <c r="I73" s="306">
        <v>0</v>
      </c>
      <c r="J73" s="290">
        <v>0</v>
      </c>
      <c r="K73" s="306">
        <v>0</v>
      </c>
      <c r="L73" s="306">
        <v>0</v>
      </c>
      <c r="M73" s="173"/>
      <c r="N73" s="172" t="s">
        <v>20</v>
      </c>
      <c r="O73" s="173"/>
      <c r="P73" s="172"/>
      <c r="Q73" s="261">
        <v>0</v>
      </c>
      <c r="R73" s="172"/>
      <c r="S73" s="174"/>
      <c r="T73" s="175">
        <v>0</v>
      </c>
      <c r="U73" s="176"/>
      <c r="V73" s="177"/>
      <c r="W73" s="178">
        <v>0</v>
      </c>
      <c r="X73" s="179">
        <v>0</v>
      </c>
      <c r="Y73" s="179">
        <v>0</v>
      </c>
      <c r="Z73" s="179">
        <v>0</v>
      </c>
      <c r="AA73" s="179">
        <v>0</v>
      </c>
      <c r="AB73" s="179">
        <v>0</v>
      </c>
      <c r="AC73" s="179">
        <v>0</v>
      </c>
      <c r="AD73" s="179">
        <v>0</v>
      </c>
      <c r="AE73" s="179">
        <v>0</v>
      </c>
      <c r="AF73" s="179">
        <v>0</v>
      </c>
      <c r="AG73" s="179">
        <v>0</v>
      </c>
      <c r="AH73" s="179">
        <v>0</v>
      </c>
      <c r="AI73" s="179">
        <v>0</v>
      </c>
      <c r="AJ73" s="179">
        <v>0</v>
      </c>
      <c r="AK73" s="179">
        <v>0</v>
      </c>
      <c r="AL73" s="179">
        <v>0</v>
      </c>
      <c r="AM73" s="179">
        <v>0</v>
      </c>
      <c r="AN73" s="179">
        <v>0</v>
      </c>
      <c r="AO73" s="179">
        <v>0</v>
      </c>
      <c r="AP73" s="179">
        <v>0</v>
      </c>
      <c r="AQ73" s="179">
        <v>0</v>
      </c>
      <c r="AR73" s="179">
        <v>0</v>
      </c>
      <c r="AS73" s="179">
        <v>0</v>
      </c>
      <c r="AT73" s="179">
        <v>0</v>
      </c>
      <c r="AU73" s="179">
        <v>0</v>
      </c>
      <c r="AV73" s="179">
        <v>0</v>
      </c>
      <c r="AW73" s="179">
        <v>0</v>
      </c>
      <c r="AX73" s="179">
        <v>0</v>
      </c>
      <c r="AY73" s="179">
        <v>0</v>
      </c>
      <c r="AZ73" s="179">
        <v>0</v>
      </c>
      <c r="BA73" s="179">
        <v>0</v>
      </c>
      <c r="BB73" s="179">
        <v>0</v>
      </c>
      <c r="BC73" s="179">
        <v>0</v>
      </c>
      <c r="BD73" s="179">
        <v>0</v>
      </c>
      <c r="BE73" s="179">
        <v>0</v>
      </c>
      <c r="BF73" s="179">
        <v>0</v>
      </c>
      <c r="BG73" s="179">
        <v>0</v>
      </c>
      <c r="BH73" s="179">
        <v>0</v>
      </c>
      <c r="BI73" s="179">
        <v>0</v>
      </c>
      <c r="BJ73" s="179">
        <v>0</v>
      </c>
      <c r="BK73" s="179">
        <v>0</v>
      </c>
      <c r="BL73" s="179">
        <v>0</v>
      </c>
      <c r="BM73" s="179">
        <v>0</v>
      </c>
      <c r="BN73" s="179">
        <v>0</v>
      </c>
      <c r="BO73" s="179">
        <v>0</v>
      </c>
      <c r="BP73" s="179">
        <v>0</v>
      </c>
      <c r="BQ73" s="179">
        <v>0</v>
      </c>
      <c r="BR73" s="179">
        <v>0</v>
      </c>
      <c r="BS73" s="179">
        <v>0</v>
      </c>
      <c r="BT73" s="179">
        <v>0</v>
      </c>
      <c r="BU73" s="179">
        <v>0</v>
      </c>
      <c r="BV73" s="179">
        <v>0</v>
      </c>
      <c r="BW73" s="179">
        <v>0</v>
      </c>
      <c r="BX73" s="179">
        <v>0</v>
      </c>
      <c r="BY73" s="179">
        <v>0</v>
      </c>
      <c r="BZ73" s="179">
        <v>0</v>
      </c>
      <c r="CA73" s="179">
        <v>0</v>
      </c>
      <c r="CB73" s="179">
        <v>0</v>
      </c>
      <c r="CC73" s="179">
        <v>0</v>
      </c>
      <c r="CD73" s="179">
        <v>0</v>
      </c>
      <c r="CE73" s="179">
        <v>0</v>
      </c>
      <c r="CF73" s="179">
        <v>0</v>
      </c>
      <c r="CG73" s="179">
        <v>0</v>
      </c>
      <c r="CH73" s="179">
        <v>0</v>
      </c>
      <c r="CI73" s="179">
        <v>0</v>
      </c>
      <c r="CJ73" s="179">
        <v>0</v>
      </c>
      <c r="CK73" s="179">
        <v>0</v>
      </c>
      <c r="CL73" s="179">
        <v>0</v>
      </c>
      <c r="CM73" s="179">
        <v>0</v>
      </c>
      <c r="CN73" s="179">
        <v>0</v>
      </c>
      <c r="CO73" s="179">
        <v>0</v>
      </c>
      <c r="CP73" s="179">
        <v>0</v>
      </c>
      <c r="CQ73" s="179">
        <v>0</v>
      </c>
      <c r="CR73" s="179">
        <v>0</v>
      </c>
      <c r="CS73" s="179">
        <v>0</v>
      </c>
      <c r="CT73" s="180">
        <v>0</v>
      </c>
    </row>
    <row r="74" spans="1:98" s="28" customFormat="1" ht="10.199999999999999" x14ac:dyDescent="0.2">
      <c r="A74" s="87"/>
      <c r="B74" s="87"/>
      <c r="C74" s="87"/>
      <c r="D74" s="87"/>
      <c r="E74" s="198">
        <v>1</v>
      </c>
      <c r="F74" s="101" t="s">
        <v>105</v>
      </c>
      <c r="G74" s="87"/>
      <c r="H74" s="289">
        <v>0</v>
      </c>
      <c r="I74" s="304">
        <v>0</v>
      </c>
      <c r="J74" s="289">
        <v>0</v>
      </c>
      <c r="K74" s="304">
        <v>0</v>
      </c>
      <c r="L74" s="304">
        <v>0</v>
      </c>
      <c r="M74" s="86"/>
      <c r="N74" s="87" t="s">
        <v>20</v>
      </c>
      <c r="O74" s="88"/>
      <c r="P74" s="87"/>
      <c r="Q74" s="260">
        <v>0</v>
      </c>
      <c r="R74" s="87"/>
      <c r="S74" s="136"/>
      <c r="T74" s="137">
        <v>0</v>
      </c>
      <c r="U74" s="138"/>
      <c r="V74" s="168"/>
      <c r="W74" s="16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0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>
        <v>0</v>
      </c>
      <c r="AR74" s="99">
        <v>0</v>
      </c>
      <c r="AS74" s="99">
        <v>0</v>
      </c>
      <c r="AT74" s="99">
        <v>0</v>
      </c>
      <c r="AU74" s="99">
        <v>0</v>
      </c>
      <c r="AV74" s="99">
        <v>0</v>
      </c>
      <c r="AW74" s="99">
        <v>0</v>
      </c>
      <c r="AX74" s="99">
        <v>0</v>
      </c>
      <c r="AY74" s="99">
        <v>0</v>
      </c>
      <c r="AZ74" s="99">
        <v>0</v>
      </c>
      <c r="BA74" s="99">
        <v>0</v>
      </c>
      <c r="BB74" s="99">
        <v>0</v>
      </c>
      <c r="BC74" s="99">
        <v>0</v>
      </c>
      <c r="BD74" s="99">
        <v>0</v>
      </c>
      <c r="BE74" s="99">
        <v>0</v>
      </c>
      <c r="BF74" s="99">
        <v>0</v>
      </c>
      <c r="BG74" s="99">
        <v>0</v>
      </c>
      <c r="BH74" s="99">
        <v>0</v>
      </c>
      <c r="BI74" s="99">
        <v>0</v>
      </c>
      <c r="BJ74" s="99">
        <v>0</v>
      </c>
      <c r="BK74" s="99">
        <v>0</v>
      </c>
      <c r="BL74" s="99">
        <v>0</v>
      </c>
      <c r="BM74" s="99">
        <v>0</v>
      </c>
      <c r="BN74" s="99">
        <v>0</v>
      </c>
      <c r="BO74" s="99">
        <v>0</v>
      </c>
      <c r="BP74" s="99">
        <v>0</v>
      </c>
      <c r="BQ74" s="99">
        <v>0</v>
      </c>
      <c r="BR74" s="99">
        <v>0</v>
      </c>
      <c r="BS74" s="99">
        <v>0</v>
      </c>
      <c r="BT74" s="99">
        <v>0</v>
      </c>
      <c r="BU74" s="99">
        <v>0</v>
      </c>
      <c r="BV74" s="99">
        <v>0</v>
      </c>
      <c r="BW74" s="99">
        <v>0</v>
      </c>
      <c r="BX74" s="99">
        <v>0</v>
      </c>
      <c r="BY74" s="99">
        <v>0</v>
      </c>
      <c r="BZ74" s="99">
        <v>0</v>
      </c>
      <c r="CA74" s="99">
        <v>0</v>
      </c>
      <c r="CB74" s="99">
        <v>0</v>
      </c>
      <c r="CC74" s="99">
        <v>0</v>
      </c>
      <c r="CD74" s="99">
        <v>0</v>
      </c>
      <c r="CE74" s="99">
        <v>0</v>
      </c>
      <c r="CF74" s="99">
        <v>0</v>
      </c>
      <c r="CG74" s="99">
        <v>0</v>
      </c>
      <c r="CH74" s="99">
        <v>0</v>
      </c>
      <c r="CI74" s="99">
        <v>0</v>
      </c>
      <c r="CJ74" s="99">
        <v>0</v>
      </c>
      <c r="CK74" s="99">
        <v>0</v>
      </c>
      <c r="CL74" s="99">
        <v>0</v>
      </c>
      <c r="CM74" s="99">
        <v>0</v>
      </c>
      <c r="CN74" s="99">
        <v>0</v>
      </c>
      <c r="CO74" s="99">
        <v>0</v>
      </c>
      <c r="CP74" s="99">
        <v>0</v>
      </c>
      <c r="CQ74" s="99">
        <v>0</v>
      </c>
      <c r="CR74" s="99">
        <v>0</v>
      </c>
      <c r="CS74" s="99">
        <v>0</v>
      </c>
      <c r="CT74" s="99">
        <v>0</v>
      </c>
    </row>
    <row r="75" spans="1:98" s="28" customFormat="1" ht="10.199999999999999" x14ac:dyDescent="0.2">
      <c r="A75" s="87"/>
      <c r="B75" s="87"/>
      <c r="C75" s="87"/>
      <c r="D75" s="87"/>
      <c r="E75" s="198">
        <v>1</v>
      </c>
      <c r="F75" s="101" t="s">
        <v>97</v>
      </c>
      <c r="G75" s="87"/>
      <c r="H75" s="289">
        <v>0</v>
      </c>
      <c r="I75" s="304">
        <v>0</v>
      </c>
      <c r="J75" s="289">
        <v>0</v>
      </c>
      <c r="K75" s="304">
        <v>0</v>
      </c>
      <c r="L75" s="304">
        <v>0</v>
      </c>
      <c r="M75" s="86"/>
      <c r="N75" s="87" t="s">
        <v>20</v>
      </c>
      <c r="O75" s="88"/>
      <c r="P75" s="87"/>
      <c r="Q75" s="260">
        <v>0</v>
      </c>
      <c r="R75" s="87"/>
      <c r="S75" s="136"/>
      <c r="T75" s="137">
        <v>0</v>
      </c>
      <c r="U75" s="138"/>
      <c r="V75" s="168"/>
      <c r="W75" s="16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0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0</v>
      </c>
      <c r="AP75" s="99">
        <v>0</v>
      </c>
      <c r="AQ75" s="99">
        <v>0</v>
      </c>
      <c r="AR75" s="99">
        <v>0</v>
      </c>
      <c r="AS75" s="99">
        <v>0</v>
      </c>
      <c r="AT75" s="99">
        <v>0</v>
      </c>
      <c r="AU75" s="99">
        <v>0</v>
      </c>
      <c r="AV75" s="99">
        <v>0</v>
      </c>
      <c r="AW75" s="99">
        <v>0</v>
      </c>
      <c r="AX75" s="99">
        <v>0</v>
      </c>
      <c r="AY75" s="99">
        <v>0</v>
      </c>
      <c r="AZ75" s="99">
        <v>0</v>
      </c>
      <c r="BA75" s="99">
        <v>0</v>
      </c>
      <c r="BB75" s="99">
        <v>0</v>
      </c>
      <c r="BC75" s="99">
        <v>0</v>
      </c>
      <c r="BD75" s="99">
        <v>0</v>
      </c>
      <c r="BE75" s="99">
        <v>0</v>
      </c>
      <c r="BF75" s="99">
        <v>0</v>
      </c>
      <c r="BG75" s="99">
        <v>0</v>
      </c>
      <c r="BH75" s="99">
        <v>0</v>
      </c>
      <c r="BI75" s="99">
        <v>0</v>
      </c>
      <c r="BJ75" s="99">
        <v>0</v>
      </c>
      <c r="BK75" s="99">
        <v>0</v>
      </c>
      <c r="BL75" s="99">
        <v>0</v>
      </c>
      <c r="BM75" s="99">
        <v>0</v>
      </c>
      <c r="BN75" s="99">
        <v>0</v>
      </c>
      <c r="BO75" s="99">
        <v>0</v>
      </c>
      <c r="BP75" s="99">
        <v>0</v>
      </c>
      <c r="BQ75" s="99">
        <v>0</v>
      </c>
      <c r="BR75" s="99">
        <v>0</v>
      </c>
      <c r="BS75" s="99">
        <v>0</v>
      </c>
      <c r="BT75" s="99">
        <v>0</v>
      </c>
      <c r="BU75" s="99">
        <v>0</v>
      </c>
      <c r="BV75" s="99">
        <v>0</v>
      </c>
      <c r="BW75" s="99">
        <v>0</v>
      </c>
      <c r="BX75" s="99">
        <v>0</v>
      </c>
      <c r="BY75" s="99">
        <v>0</v>
      </c>
      <c r="BZ75" s="99">
        <v>0</v>
      </c>
      <c r="CA75" s="99">
        <v>0</v>
      </c>
      <c r="CB75" s="99">
        <v>0</v>
      </c>
      <c r="CC75" s="99">
        <v>0</v>
      </c>
      <c r="CD75" s="99">
        <v>0</v>
      </c>
      <c r="CE75" s="99">
        <v>0</v>
      </c>
      <c r="CF75" s="99">
        <v>0</v>
      </c>
      <c r="CG75" s="99">
        <v>0</v>
      </c>
      <c r="CH75" s="99">
        <v>0</v>
      </c>
      <c r="CI75" s="99">
        <v>0</v>
      </c>
      <c r="CJ75" s="99">
        <v>0</v>
      </c>
      <c r="CK75" s="99">
        <v>0</v>
      </c>
      <c r="CL75" s="99">
        <v>0</v>
      </c>
      <c r="CM75" s="99">
        <v>0</v>
      </c>
      <c r="CN75" s="99">
        <v>0</v>
      </c>
      <c r="CO75" s="99">
        <v>0</v>
      </c>
      <c r="CP75" s="99">
        <v>0</v>
      </c>
      <c r="CQ75" s="99">
        <v>0</v>
      </c>
      <c r="CR75" s="99">
        <v>0</v>
      </c>
      <c r="CS75" s="99">
        <v>0</v>
      </c>
      <c r="CT75" s="99">
        <v>0</v>
      </c>
    </row>
    <row r="76" spans="1:98" s="28" customFormat="1" ht="10.199999999999999" x14ac:dyDescent="0.2">
      <c r="A76" s="87"/>
      <c r="B76" s="87"/>
      <c r="C76" s="87"/>
      <c r="D76" s="87"/>
      <c r="E76" s="198">
        <v>1</v>
      </c>
      <c r="F76" s="101" t="s">
        <v>71</v>
      </c>
      <c r="G76" s="87"/>
      <c r="H76" s="289">
        <v>0</v>
      </c>
      <c r="I76" s="304">
        <v>0</v>
      </c>
      <c r="J76" s="289">
        <v>0</v>
      </c>
      <c r="K76" s="304">
        <v>0</v>
      </c>
      <c r="L76" s="304">
        <v>0</v>
      </c>
      <c r="M76" s="86"/>
      <c r="N76" s="87" t="s">
        <v>20</v>
      </c>
      <c r="O76" s="88"/>
      <c r="P76" s="87"/>
      <c r="Q76" s="260">
        <v>0</v>
      </c>
      <c r="R76" s="87"/>
      <c r="S76" s="136"/>
      <c r="T76" s="137">
        <v>0</v>
      </c>
      <c r="U76" s="138"/>
      <c r="V76" s="168"/>
      <c r="W76" s="16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0</v>
      </c>
      <c r="AN76" s="99">
        <v>0</v>
      </c>
      <c r="AO76" s="99">
        <v>0</v>
      </c>
      <c r="AP76" s="99">
        <v>0</v>
      </c>
      <c r="AQ76" s="99">
        <v>0</v>
      </c>
      <c r="AR76" s="99">
        <v>0</v>
      </c>
      <c r="AS76" s="99">
        <v>0</v>
      </c>
      <c r="AT76" s="99">
        <v>0</v>
      </c>
      <c r="AU76" s="99">
        <v>0</v>
      </c>
      <c r="AV76" s="99">
        <v>0</v>
      </c>
      <c r="AW76" s="99">
        <v>0</v>
      </c>
      <c r="AX76" s="99">
        <v>0</v>
      </c>
      <c r="AY76" s="99">
        <v>0</v>
      </c>
      <c r="AZ76" s="99">
        <v>0</v>
      </c>
      <c r="BA76" s="99">
        <v>0</v>
      </c>
      <c r="BB76" s="99">
        <v>0</v>
      </c>
      <c r="BC76" s="99">
        <v>0</v>
      </c>
      <c r="BD76" s="99">
        <v>0</v>
      </c>
      <c r="BE76" s="99">
        <v>0</v>
      </c>
      <c r="BF76" s="99">
        <v>0</v>
      </c>
      <c r="BG76" s="99">
        <v>0</v>
      </c>
      <c r="BH76" s="99">
        <v>0</v>
      </c>
      <c r="BI76" s="99">
        <v>0</v>
      </c>
      <c r="BJ76" s="99">
        <v>0</v>
      </c>
      <c r="BK76" s="99">
        <v>0</v>
      </c>
      <c r="BL76" s="99">
        <v>0</v>
      </c>
      <c r="BM76" s="99">
        <v>0</v>
      </c>
      <c r="BN76" s="99">
        <v>0</v>
      </c>
      <c r="BO76" s="99">
        <v>0</v>
      </c>
      <c r="BP76" s="99">
        <v>0</v>
      </c>
      <c r="BQ76" s="99">
        <v>0</v>
      </c>
      <c r="BR76" s="99">
        <v>0</v>
      </c>
      <c r="BS76" s="99">
        <v>0</v>
      </c>
      <c r="BT76" s="99">
        <v>0</v>
      </c>
      <c r="BU76" s="99">
        <v>0</v>
      </c>
      <c r="BV76" s="99">
        <v>0</v>
      </c>
      <c r="BW76" s="99">
        <v>0</v>
      </c>
      <c r="BX76" s="99">
        <v>0</v>
      </c>
      <c r="BY76" s="99">
        <v>0</v>
      </c>
      <c r="BZ76" s="99">
        <v>0</v>
      </c>
      <c r="CA76" s="99">
        <v>0</v>
      </c>
      <c r="CB76" s="99">
        <v>0</v>
      </c>
      <c r="CC76" s="99">
        <v>0</v>
      </c>
      <c r="CD76" s="99">
        <v>0</v>
      </c>
      <c r="CE76" s="99">
        <v>0</v>
      </c>
      <c r="CF76" s="99">
        <v>0</v>
      </c>
      <c r="CG76" s="99">
        <v>0</v>
      </c>
      <c r="CH76" s="99">
        <v>0</v>
      </c>
      <c r="CI76" s="99">
        <v>0</v>
      </c>
      <c r="CJ76" s="99">
        <v>0</v>
      </c>
      <c r="CK76" s="99">
        <v>0</v>
      </c>
      <c r="CL76" s="99">
        <v>0</v>
      </c>
      <c r="CM76" s="99">
        <v>0</v>
      </c>
      <c r="CN76" s="99">
        <v>0</v>
      </c>
      <c r="CO76" s="99">
        <v>0</v>
      </c>
      <c r="CP76" s="99">
        <v>0</v>
      </c>
      <c r="CQ76" s="99">
        <v>0</v>
      </c>
      <c r="CR76" s="99">
        <v>0</v>
      </c>
      <c r="CS76" s="99">
        <v>0</v>
      </c>
      <c r="CT76" s="99">
        <v>0</v>
      </c>
    </row>
    <row r="77" spans="1:98" s="28" customFormat="1" ht="10.199999999999999" x14ac:dyDescent="0.2">
      <c r="A77" s="87"/>
      <c r="B77" s="87"/>
      <c r="C77" s="87"/>
      <c r="D77" s="87"/>
      <c r="E77" s="198">
        <v>1</v>
      </c>
      <c r="F77" s="101" t="s">
        <v>158</v>
      </c>
      <c r="G77" s="87"/>
      <c r="H77" s="289">
        <v>0</v>
      </c>
      <c r="I77" s="304">
        <v>0</v>
      </c>
      <c r="J77" s="289">
        <v>0</v>
      </c>
      <c r="K77" s="304">
        <v>0</v>
      </c>
      <c r="L77" s="304">
        <v>0</v>
      </c>
      <c r="M77" s="86"/>
      <c r="N77" s="87" t="s">
        <v>20</v>
      </c>
      <c r="O77" s="88"/>
      <c r="P77" s="87"/>
      <c r="Q77" s="260">
        <v>0</v>
      </c>
      <c r="R77" s="87"/>
      <c r="S77" s="136"/>
      <c r="T77" s="137">
        <v>0</v>
      </c>
      <c r="U77" s="138"/>
      <c r="V77" s="168"/>
      <c r="W77" s="16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>
        <v>0</v>
      </c>
      <c r="AR77" s="99">
        <v>0</v>
      </c>
      <c r="AS77" s="99">
        <v>0</v>
      </c>
      <c r="AT77" s="99">
        <v>0</v>
      </c>
      <c r="AU77" s="99">
        <v>0</v>
      </c>
      <c r="AV77" s="99">
        <v>0</v>
      </c>
      <c r="AW77" s="99">
        <v>0</v>
      </c>
      <c r="AX77" s="99">
        <v>0</v>
      </c>
      <c r="AY77" s="99">
        <v>0</v>
      </c>
      <c r="AZ77" s="99">
        <v>0</v>
      </c>
      <c r="BA77" s="99">
        <v>0</v>
      </c>
      <c r="BB77" s="99">
        <v>0</v>
      </c>
      <c r="BC77" s="99">
        <v>0</v>
      </c>
      <c r="BD77" s="99">
        <v>0</v>
      </c>
      <c r="BE77" s="99">
        <v>0</v>
      </c>
      <c r="BF77" s="99">
        <v>0</v>
      </c>
      <c r="BG77" s="99">
        <v>0</v>
      </c>
      <c r="BH77" s="99">
        <v>0</v>
      </c>
      <c r="BI77" s="99">
        <v>0</v>
      </c>
      <c r="BJ77" s="99">
        <v>0</v>
      </c>
      <c r="BK77" s="99">
        <v>0</v>
      </c>
      <c r="BL77" s="99">
        <v>0</v>
      </c>
      <c r="BM77" s="99">
        <v>0</v>
      </c>
      <c r="BN77" s="99">
        <v>0</v>
      </c>
      <c r="BO77" s="99">
        <v>0</v>
      </c>
      <c r="BP77" s="99">
        <v>0</v>
      </c>
      <c r="BQ77" s="99">
        <v>0</v>
      </c>
      <c r="BR77" s="99">
        <v>0</v>
      </c>
      <c r="BS77" s="99">
        <v>0</v>
      </c>
      <c r="BT77" s="99">
        <v>0</v>
      </c>
      <c r="BU77" s="99">
        <v>0</v>
      </c>
      <c r="BV77" s="99">
        <v>0</v>
      </c>
      <c r="BW77" s="99">
        <v>0</v>
      </c>
      <c r="BX77" s="99">
        <v>0</v>
      </c>
      <c r="BY77" s="99">
        <v>0</v>
      </c>
      <c r="BZ77" s="99">
        <v>0</v>
      </c>
      <c r="CA77" s="99">
        <v>0</v>
      </c>
      <c r="CB77" s="99">
        <v>0</v>
      </c>
      <c r="CC77" s="99">
        <v>0</v>
      </c>
      <c r="CD77" s="99">
        <v>0</v>
      </c>
      <c r="CE77" s="99">
        <v>0</v>
      </c>
      <c r="CF77" s="99">
        <v>0</v>
      </c>
      <c r="CG77" s="99">
        <v>0</v>
      </c>
      <c r="CH77" s="99">
        <v>0</v>
      </c>
      <c r="CI77" s="99">
        <v>0</v>
      </c>
      <c r="CJ77" s="99">
        <v>0</v>
      </c>
      <c r="CK77" s="99">
        <v>0</v>
      </c>
      <c r="CL77" s="99">
        <v>0</v>
      </c>
      <c r="CM77" s="99">
        <v>0</v>
      </c>
      <c r="CN77" s="99">
        <v>0</v>
      </c>
      <c r="CO77" s="99">
        <v>0</v>
      </c>
      <c r="CP77" s="99">
        <v>0</v>
      </c>
      <c r="CQ77" s="99">
        <v>0</v>
      </c>
      <c r="CR77" s="99">
        <v>0</v>
      </c>
      <c r="CS77" s="99">
        <v>0</v>
      </c>
      <c r="CT77" s="99">
        <v>0</v>
      </c>
    </row>
    <row r="78" spans="1:98" s="28" customFormat="1" ht="10.199999999999999" x14ac:dyDescent="0.2">
      <c r="A78" s="87"/>
      <c r="B78" s="87"/>
      <c r="C78" s="87"/>
      <c r="D78" s="87"/>
      <c r="E78" s="198">
        <v>1</v>
      </c>
      <c r="F78" s="101" t="s">
        <v>72</v>
      </c>
      <c r="G78" s="87"/>
      <c r="H78" s="289">
        <v>0</v>
      </c>
      <c r="I78" s="304">
        <v>0</v>
      </c>
      <c r="J78" s="289">
        <v>0</v>
      </c>
      <c r="K78" s="304">
        <v>0</v>
      </c>
      <c r="L78" s="304">
        <v>0</v>
      </c>
      <c r="M78" s="86"/>
      <c r="N78" s="87" t="s">
        <v>20</v>
      </c>
      <c r="O78" s="88"/>
      <c r="P78" s="87"/>
      <c r="Q78" s="260">
        <v>0</v>
      </c>
      <c r="R78" s="87"/>
      <c r="S78" s="136"/>
      <c r="T78" s="137">
        <v>0</v>
      </c>
      <c r="U78" s="138"/>
      <c r="V78" s="168"/>
      <c r="W78" s="16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>
        <v>0</v>
      </c>
      <c r="AU78" s="99">
        <v>0</v>
      </c>
      <c r="AV78" s="99">
        <v>0</v>
      </c>
      <c r="AW78" s="99">
        <v>0</v>
      </c>
      <c r="AX78" s="99">
        <v>0</v>
      </c>
      <c r="AY78" s="99">
        <v>0</v>
      </c>
      <c r="AZ78" s="99">
        <v>0</v>
      </c>
      <c r="BA78" s="99">
        <v>0</v>
      </c>
      <c r="BB78" s="99">
        <v>0</v>
      </c>
      <c r="BC78" s="99">
        <v>0</v>
      </c>
      <c r="BD78" s="99">
        <v>0</v>
      </c>
      <c r="BE78" s="99">
        <v>0</v>
      </c>
      <c r="BF78" s="99">
        <v>0</v>
      </c>
      <c r="BG78" s="99">
        <v>0</v>
      </c>
      <c r="BH78" s="99">
        <v>0</v>
      </c>
      <c r="BI78" s="99">
        <v>0</v>
      </c>
      <c r="BJ78" s="99">
        <v>0</v>
      </c>
      <c r="BK78" s="99">
        <v>0</v>
      </c>
      <c r="BL78" s="99">
        <v>0</v>
      </c>
      <c r="BM78" s="99">
        <v>0</v>
      </c>
      <c r="BN78" s="99">
        <v>0</v>
      </c>
      <c r="BO78" s="99">
        <v>0</v>
      </c>
      <c r="BP78" s="99">
        <v>0</v>
      </c>
      <c r="BQ78" s="99">
        <v>0</v>
      </c>
      <c r="BR78" s="99">
        <v>0</v>
      </c>
      <c r="BS78" s="99">
        <v>0</v>
      </c>
      <c r="BT78" s="99">
        <v>0</v>
      </c>
      <c r="BU78" s="99">
        <v>0</v>
      </c>
      <c r="BV78" s="99">
        <v>0</v>
      </c>
      <c r="BW78" s="99">
        <v>0</v>
      </c>
      <c r="BX78" s="99">
        <v>0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0</v>
      </c>
      <c r="CE78" s="99">
        <v>0</v>
      </c>
      <c r="CF78" s="99">
        <v>0</v>
      </c>
      <c r="CG78" s="99">
        <v>0</v>
      </c>
      <c r="CH78" s="99">
        <v>0</v>
      </c>
      <c r="CI78" s="99">
        <v>0</v>
      </c>
      <c r="CJ78" s="99">
        <v>0</v>
      </c>
      <c r="CK78" s="99">
        <v>0</v>
      </c>
      <c r="CL78" s="99">
        <v>0</v>
      </c>
      <c r="CM78" s="99">
        <v>0</v>
      </c>
      <c r="CN78" s="99">
        <v>0</v>
      </c>
      <c r="CO78" s="99">
        <v>0</v>
      </c>
      <c r="CP78" s="99">
        <v>0</v>
      </c>
      <c r="CQ78" s="99">
        <v>0</v>
      </c>
      <c r="CR78" s="99">
        <v>0</v>
      </c>
      <c r="CS78" s="99">
        <v>0</v>
      </c>
      <c r="CT78" s="99">
        <v>0</v>
      </c>
    </row>
    <row r="79" spans="1:98" s="28" customFormat="1" ht="10.199999999999999" x14ac:dyDescent="0.2">
      <c r="A79" s="87"/>
      <c r="B79" s="87"/>
      <c r="C79" s="87"/>
      <c r="D79" s="87"/>
      <c r="E79" s="198">
        <v>1</v>
      </c>
      <c r="F79" s="101" t="s">
        <v>113</v>
      </c>
      <c r="G79" s="87"/>
      <c r="H79" s="289">
        <v>0</v>
      </c>
      <c r="I79" s="304">
        <v>0</v>
      </c>
      <c r="J79" s="289">
        <v>0</v>
      </c>
      <c r="K79" s="304">
        <v>0</v>
      </c>
      <c r="L79" s="304">
        <v>0</v>
      </c>
      <c r="M79" s="86"/>
      <c r="N79" s="87" t="s">
        <v>20</v>
      </c>
      <c r="O79" s="88"/>
      <c r="P79" s="87"/>
      <c r="Q79" s="260">
        <v>0</v>
      </c>
      <c r="R79" s="87"/>
      <c r="S79" s="136"/>
      <c r="T79" s="137">
        <v>0</v>
      </c>
      <c r="U79" s="138"/>
      <c r="V79" s="168"/>
      <c r="W79" s="16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  <c r="AR79" s="99">
        <v>0</v>
      </c>
      <c r="AS79" s="99">
        <v>0</v>
      </c>
      <c r="AT79" s="99">
        <v>0</v>
      </c>
      <c r="AU79" s="99">
        <v>0</v>
      </c>
      <c r="AV79" s="99">
        <v>0</v>
      </c>
      <c r="AW79" s="99">
        <v>0</v>
      </c>
      <c r="AX79" s="99">
        <v>0</v>
      </c>
      <c r="AY79" s="99">
        <v>0</v>
      </c>
      <c r="AZ79" s="99">
        <v>0</v>
      </c>
      <c r="BA79" s="99">
        <v>0</v>
      </c>
      <c r="BB79" s="99">
        <v>0</v>
      </c>
      <c r="BC79" s="99">
        <v>0</v>
      </c>
      <c r="BD79" s="99">
        <v>0</v>
      </c>
      <c r="BE79" s="99">
        <v>0</v>
      </c>
      <c r="BF79" s="99">
        <v>0</v>
      </c>
      <c r="BG79" s="99">
        <v>0</v>
      </c>
      <c r="BH79" s="99">
        <v>0</v>
      </c>
      <c r="BI79" s="99">
        <v>0</v>
      </c>
      <c r="BJ79" s="99">
        <v>0</v>
      </c>
      <c r="BK79" s="99">
        <v>0</v>
      </c>
      <c r="BL79" s="99">
        <v>0</v>
      </c>
      <c r="BM79" s="99">
        <v>0</v>
      </c>
      <c r="BN79" s="99">
        <v>0</v>
      </c>
      <c r="BO79" s="99">
        <v>0</v>
      </c>
      <c r="BP79" s="99">
        <v>0</v>
      </c>
      <c r="BQ79" s="99">
        <v>0</v>
      </c>
      <c r="BR79" s="99">
        <v>0</v>
      </c>
      <c r="BS79" s="99">
        <v>0</v>
      </c>
      <c r="BT79" s="99">
        <v>0</v>
      </c>
      <c r="BU79" s="99">
        <v>0</v>
      </c>
      <c r="BV79" s="99">
        <v>0</v>
      </c>
      <c r="BW79" s="99">
        <v>0</v>
      </c>
      <c r="BX79" s="99">
        <v>0</v>
      </c>
      <c r="BY79" s="99">
        <v>0</v>
      </c>
      <c r="BZ79" s="99">
        <v>0</v>
      </c>
      <c r="CA79" s="99">
        <v>0</v>
      </c>
      <c r="CB79" s="99">
        <v>0</v>
      </c>
      <c r="CC79" s="99">
        <v>0</v>
      </c>
      <c r="CD79" s="99">
        <v>0</v>
      </c>
      <c r="CE79" s="99">
        <v>0</v>
      </c>
      <c r="CF79" s="99">
        <v>0</v>
      </c>
      <c r="CG79" s="99">
        <v>0</v>
      </c>
      <c r="CH79" s="99">
        <v>0</v>
      </c>
      <c r="CI79" s="99">
        <v>0</v>
      </c>
      <c r="CJ79" s="99">
        <v>0</v>
      </c>
      <c r="CK79" s="99">
        <v>0</v>
      </c>
      <c r="CL79" s="99">
        <v>0</v>
      </c>
      <c r="CM79" s="99">
        <v>0</v>
      </c>
      <c r="CN79" s="99">
        <v>0</v>
      </c>
      <c r="CO79" s="99">
        <v>0</v>
      </c>
      <c r="CP79" s="99">
        <v>0</v>
      </c>
      <c r="CQ79" s="99">
        <v>0</v>
      </c>
      <c r="CR79" s="99">
        <v>0</v>
      </c>
      <c r="CS79" s="99">
        <v>0</v>
      </c>
      <c r="CT79" s="99">
        <v>0</v>
      </c>
    </row>
    <row r="80" spans="1:98" s="28" customFormat="1" ht="10.199999999999999" x14ac:dyDescent="0.2">
      <c r="A80" s="87"/>
      <c r="B80" s="87"/>
      <c r="C80" s="87"/>
      <c r="D80" s="87"/>
      <c r="E80" s="198">
        <v>1</v>
      </c>
      <c r="F80" s="101" t="s">
        <v>111</v>
      </c>
      <c r="G80" s="87"/>
      <c r="H80" s="289">
        <v>0</v>
      </c>
      <c r="I80" s="304">
        <v>0</v>
      </c>
      <c r="J80" s="289">
        <v>0</v>
      </c>
      <c r="K80" s="304">
        <v>0</v>
      </c>
      <c r="L80" s="304">
        <v>0</v>
      </c>
      <c r="M80" s="86"/>
      <c r="N80" s="87" t="s">
        <v>20</v>
      </c>
      <c r="O80" s="88"/>
      <c r="P80" s="87"/>
      <c r="Q80" s="260">
        <v>0</v>
      </c>
      <c r="R80" s="87"/>
      <c r="S80" s="136"/>
      <c r="T80" s="137">
        <v>0</v>
      </c>
      <c r="U80" s="138"/>
      <c r="V80" s="168"/>
      <c r="W80" s="16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0</v>
      </c>
      <c r="AS80" s="99">
        <v>0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0</v>
      </c>
      <c r="AZ80" s="99">
        <v>0</v>
      </c>
      <c r="BA80" s="99">
        <v>0</v>
      </c>
      <c r="BB80" s="99">
        <v>0</v>
      </c>
      <c r="BC80" s="99">
        <v>0</v>
      </c>
      <c r="BD80" s="99">
        <v>0</v>
      </c>
      <c r="BE80" s="99">
        <v>0</v>
      </c>
      <c r="BF80" s="99">
        <v>0</v>
      </c>
      <c r="BG80" s="99">
        <v>0</v>
      </c>
      <c r="BH80" s="99">
        <v>0</v>
      </c>
      <c r="BI80" s="99">
        <v>0</v>
      </c>
      <c r="BJ80" s="99">
        <v>0</v>
      </c>
      <c r="BK80" s="99">
        <v>0</v>
      </c>
      <c r="BL80" s="99">
        <v>0</v>
      </c>
      <c r="BM80" s="99">
        <v>0</v>
      </c>
      <c r="BN80" s="99">
        <v>0</v>
      </c>
      <c r="BO80" s="99">
        <v>0</v>
      </c>
      <c r="BP80" s="99">
        <v>0</v>
      </c>
      <c r="BQ80" s="99">
        <v>0</v>
      </c>
      <c r="BR80" s="99">
        <v>0</v>
      </c>
      <c r="BS80" s="99">
        <v>0</v>
      </c>
      <c r="BT80" s="99">
        <v>0</v>
      </c>
      <c r="BU80" s="99">
        <v>0</v>
      </c>
      <c r="BV80" s="99">
        <v>0</v>
      </c>
      <c r="BW80" s="99">
        <v>0</v>
      </c>
      <c r="BX80" s="99">
        <v>0</v>
      </c>
      <c r="BY80" s="99">
        <v>0</v>
      </c>
      <c r="BZ80" s="99">
        <v>0</v>
      </c>
      <c r="CA80" s="99">
        <v>0</v>
      </c>
      <c r="CB80" s="99">
        <v>0</v>
      </c>
      <c r="CC80" s="99">
        <v>0</v>
      </c>
      <c r="CD80" s="99">
        <v>0</v>
      </c>
      <c r="CE80" s="99">
        <v>0</v>
      </c>
      <c r="CF80" s="99">
        <v>0</v>
      </c>
      <c r="CG80" s="99">
        <v>0</v>
      </c>
      <c r="CH80" s="99">
        <v>0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>
        <v>0</v>
      </c>
      <c r="CQ80" s="99">
        <v>0</v>
      </c>
      <c r="CR80" s="99">
        <v>0</v>
      </c>
      <c r="CS80" s="99">
        <v>0</v>
      </c>
      <c r="CT80" s="99">
        <v>0</v>
      </c>
    </row>
    <row r="81" spans="1:98" s="28" customFormat="1" ht="10.199999999999999" x14ac:dyDescent="0.2">
      <c r="A81" s="87"/>
      <c r="B81" s="87"/>
      <c r="C81" s="87"/>
      <c r="D81" s="87"/>
      <c r="E81" s="198">
        <v>1</v>
      </c>
      <c r="F81" s="101" t="s">
        <v>83</v>
      </c>
      <c r="G81" s="87"/>
      <c r="H81" s="289">
        <v>0</v>
      </c>
      <c r="I81" s="304">
        <v>0</v>
      </c>
      <c r="J81" s="289">
        <v>0</v>
      </c>
      <c r="K81" s="304">
        <v>0</v>
      </c>
      <c r="L81" s="304">
        <v>0</v>
      </c>
      <c r="M81" s="86"/>
      <c r="N81" s="87" t="s">
        <v>20</v>
      </c>
      <c r="O81" s="88"/>
      <c r="P81" s="87"/>
      <c r="Q81" s="260">
        <v>0</v>
      </c>
      <c r="R81" s="87"/>
      <c r="S81" s="136"/>
      <c r="T81" s="137">
        <v>0</v>
      </c>
      <c r="U81" s="138"/>
      <c r="V81" s="168"/>
      <c r="W81" s="16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0</v>
      </c>
      <c r="AR81" s="99">
        <v>0</v>
      </c>
      <c r="AS81" s="99">
        <v>0</v>
      </c>
      <c r="AT81" s="99">
        <v>0</v>
      </c>
      <c r="AU81" s="99">
        <v>0</v>
      </c>
      <c r="AV81" s="99">
        <v>0</v>
      </c>
      <c r="AW81" s="99">
        <v>0</v>
      </c>
      <c r="AX81" s="99">
        <v>0</v>
      </c>
      <c r="AY81" s="99">
        <v>0</v>
      </c>
      <c r="AZ81" s="99">
        <v>0</v>
      </c>
      <c r="BA81" s="99">
        <v>0</v>
      </c>
      <c r="BB81" s="99">
        <v>0</v>
      </c>
      <c r="BC81" s="99">
        <v>0</v>
      </c>
      <c r="BD81" s="99">
        <v>0</v>
      </c>
      <c r="BE81" s="99">
        <v>0</v>
      </c>
      <c r="BF81" s="99">
        <v>0</v>
      </c>
      <c r="BG81" s="99">
        <v>0</v>
      </c>
      <c r="BH81" s="99">
        <v>0</v>
      </c>
      <c r="BI81" s="99">
        <v>0</v>
      </c>
      <c r="BJ81" s="99">
        <v>0</v>
      </c>
      <c r="BK81" s="99">
        <v>0</v>
      </c>
      <c r="BL81" s="99">
        <v>0</v>
      </c>
      <c r="BM81" s="99">
        <v>0</v>
      </c>
      <c r="BN81" s="99">
        <v>0</v>
      </c>
      <c r="BO81" s="99">
        <v>0</v>
      </c>
      <c r="BP81" s="99">
        <v>0</v>
      </c>
      <c r="BQ81" s="99">
        <v>0</v>
      </c>
      <c r="BR81" s="99">
        <v>0</v>
      </c>
      <c r="BS81" s="99">
        <v>0</v>
      </c>
      <c r="BT81" s="99">
        <v>0</v>
      </c>
      <c r="BU81" s="99">
        <v>0</v>
      </c>
      <c r="BV81" s="99">
        <v>0</v>
      </c>
      <c r="BW81" s="99">
        <v>0</v>
      </c>
      <c r="BX81" s="99">
        <v>0</v>
      </c>
      <c r="BY81" s="99">
        <v>0</v>
      </c>
      <c r="BZ81" s="99">
        <v>0</v>
      </c>
      <c r="CA81" s="99">
        <v>0</v>
      </c>
      <c r="CB81" s="99">
        <v>0</v>
      </c>
      <c r="CC81" s="99">
        <v>0</v>
      </c>
      <c r="CD81" s="99">
        <v>0</v>
      </c>
      <c r="CE81" s="99">
        <v>0</v>
      </c>
      <c r="CF81" s="99">
        <v>0</v>
      </c>
      <c r="CG81" s="99">
        <v>0</v>
      </c>
      <c r="CH81" s="99">
        <v>0</v>
      </c>
      <c r="CI81" s="99">
        <v>0</v>
      </c>
      <c r="CJ81" s="99">
        <v>0</v>
      </c>
      <c r="CK81" s="99">
        <v>0</v>
      </c>
      <c r="CL81" s="99">
        <v>0</v>
      </c>
      <c r="CM81" s="99">
        <v>0</v>
      </c>
      <c r="CN81" s="99">
        <v>0</v>
      </c>
      <c r="CO81" s="99">
        <v>0</v>
      </c>
      <c r="CP81" s="99">
        <v>0</v>
      </c>
      <c r="CQ81" s="99">
        <v>0</v>
      </c>
      <c r="CR81" s="99">
        <v>0</v>
      </c>
      <c r="CS81" s="99">
        <v>0</v>
      </c>
      <c r="CT81" s="99">
        <v>0</v>
      </c>
    </row>
    <row r="82" spans="1:98" s="28" customFormat="1" ht="10.199999999999999" x14ac:dyDescent="0.2">
      <c r="A82" s="87"/>
      <c r="B82" s="87"/>
      <c r="C82" s="87"/>
      <c r="D82" s="87"/>
      <c r="E82" s="198">
        <v>1</v>
      </c>
      <c r="F82" s="101" t="s">
        <v>77</v>
      </c>
      <c r="G82" s="87"/>
      <c r="H82" s="289">
        <v>0</v>
      </c>
      <c r="I82" s="304">
        <v>0</v>
      </c>
      <c r="J82" s="289">
        <v>0</v>
      </c>
      <c r="K82" s="304">
        <v>0</v>
      </c>
      <c r="L82" s="304">
        <v>0</v>
      </c>
      <c r="M82" s="86"/>
      <c r="N82" s="87" t="s">
        <v>20</v>
      </c>
      <c r="O82" s="88"/>
      <c r="P82" s="87"/>
      <c r="Q82" s="260">
        <v>0</v>
      </c>
      <c r="R82" s="87"/>
      <c r="S82" s="136"/>
      <c r="T82" s="137">
        <v>0</v>
      </c>
      <c r="U82" s="138"/>
      <c r="V82" s="168"/>
      <c r="W82" s="16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>
        <v>0</v>
      </c>
      <c r="AR82" s="99">
        <v>0</v>
      </c>
      <c r="AS82" s="99">
        <v>0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  <c r="BA82" s="99">
        <v>0</v>
      </c>
      <c r="BB82" s="99">
        <v>0</v>
      </c>
      <c r="BC82" s="99">
        <v>0</v>
      </c>
      <c r="BD82" s="99">
        <v>0</v>
      </c>
      <c r="BE82" s="99">
        <v>0</v>
      </c>
      <c r="BF82" s="99">
        <v>0</v>
      </c>
      <c r="BG82" s="99">
        <v>0</v>
      </c>
      <c r="BH82" s="99">
        <v>0</v>
      </c>
      <c r="BI82" s="99">
        <v>0</v>
      </c>
      <c r="BJ82" s="99">
        <v>0</v>
      </c>
      <c r="BK82" s="99">
        <v>0</v>
      </c>
      <c r="BL82" s="99">
        <v>0</v>
      </c>
      <c r="BM82" s="99">
        <v>0</v>
      </c>
      <c r="BN82" s="99">
        <v>0</v>
      </c>
      <c r="BO82" s="99">
        <v>0</v>
      </c>
      <c r="BP82" s="99">
        <v>0</v>
      </c>
      <c r="BQ82" s="99">
        <v>0</v>
      </c>
      <c r="BR82" s="99">
        <v>0</v>
      </c>
      <c r="BS82" s="99">
        <v>0</v>
      </c>
      <c r="BT82" s="99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</row>
    <row r="83" spans="1:98" s="28" customFormat="1" ht="10.199999999999999" x14ac:dyDescent="0.2">
      <c r="A83" s="87"/>
      <c r="B83" s="87"/>
      <c r="C83" s="87"/>
      <c r="D83" s="87"/>
      <c r="E83" s="198">
        <v>1</v>
      </c>
      <c r="F83" s="101" t="s">
        <v>99</v>
      </c>
      <c r="G83" s="87"/>
      <c r="H83" s="289">
        <v>0</v>
      </c>
      <c r="I83" s="304">
        <v>0</v>
      </c>
      <c r="J83" s="289">
        <v>0</v>
      </c>
      <c r="K83" s="304">
        <v>0</v>
      </c>
      <c r="L83" s="304">
        <v>0</v>
      </c>
      <c r="M83" s="86"/>
      <c r="N83" s="87" t="s">
        <v>20</v>
      </c>
      <c r="O83" s="88"/>
      <c r="P83" s="87"/>
      <c r="Q83" s="260">
        <v>0</v>
      </c>
      <c r="R83" s="87"/>
      <c r="S83" s="136"/>
      <c r="T83" s="137">
        <v>0</v>
      </c>
      <c r="U83" s="138"/>
      <c r="V83" s="168"/>
      <c r="W83" s="16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0</v>
      </c>
      <c r="AK83" s="99">
        <v>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>
        <v>0</v>
      </c>
      <c r="AR83" s="99">
        <v>0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  <c r="BA83" s="99">
        <v>0</v>
      </c>
      <c r="BB83" s="99">
        <v>0</v>
      </c>
      <c r="BC83" s="99">
        <v>0</v>
      </c>
      <c r="BD83" s="99">
        <v>0</v>
      </c>
      <c r="BE83" s="99">
        <v>0</v>
      </c>
      <c r="BF83" s="99">
        <v>0</v>
      </c>
      <c r="BG83" s="99">
        <v>0</v>
      </c>
      <c r="BH83" s="99">
        <v>0</v>
      </c>
      <c r="BI83" s="99">
        <v>0</v>
      </c>
      <c r="BJ83" s="99">
        <v>0</v>
      </c>
      <c r="BK83" s="99">
        <v>0</v>
      </c>
      <c r="BL83" s="99">
        <v>0</v>
      </c>
      <c r="BM83" s="99">
        <v>0</v>
      </c>
      <c r="BN83" s="99">
        <v>0</v>
      </c>
      <c r="BO83" s="99">
        <v>0</v>
      </c>
      <c r="BP83" s="99">
        <v>0</v>
      </c>
      <c r="BQ83" s="99">
        <v>0</v>
      </c>
      <c r="BR83" s="99">
        <v>0</v>
      </c>
      <c r="BS83" s="99">
        <v>0</v>
      </c>
      <c r="BT83" s="99">
        <v>0</v>
      </c>
      <c r="BU83" s="99">
        <v>0</v>
      </c>
      <c r="BV83" s="99">
        <v>0</v>
      </c>
      <c r="BW83" s="99">
        <v>0</v>
      </c>
      <c r="BX83" s="99">
        <v>0</v>
      </c>
      <c r="BY83" s="99">
        <v>0</v>
      </c>
      <c r="BZ83" s="99">
        <v>0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</row>
    <row r="84" spans="1:98" s="28" customFormat="1" ht="10.199999999999999" x14ac:dyDescent="0.2">
      <c r="A84" s="87"/>
      <c r="B84" s="87"/>
      <c r="C84" s="87"/>
      <c r="D84" s="87"/>
      <c r="E84" s="198">
        <v>1</v>
      </c>
      <c r="F84" s="101" t="s">
        <v>85</v>
      </c>
      <c r="G84" s="87"/>
      <c r="H84" s="289">
        <v>0</v>
      </c>
      <c r="I84" s="304">
        <v>0</v>
      </c>
      <c r="J84" s="289">
        <v>0</v>
      </c>
      <c r="K84" s="304">
        <v>0</v>
      </c>
      <c r="L84" s="304">
        <v>0</v>
      </c>
      <c r="M84" s="86"/>
      <c r="N84" s="87" t="s">
        <v>20</v>
      </c>
      <c r="O84" s="88"/>
      <c r="P84" s="87"/>
      <c r="Q84" s="260">
        <v>0</v>
      </c>
      <c r="R84" s="87"/>
      <c r="S84" s="136"/>
      <c r="T84" s="137">
        <v>0</v>
      </c>
      <c r="U84" s="138"/>
      <c r="V84" s="168"/>
      <c r="W84" s="16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0</v>
      </c>
      <c r="BI84" s="99">
        <v>0</v>
      </c>
      <c r="BJ84" s="99">
        <v>0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0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99">
        <v>0</v>
      </c>
      <c r="CK84" s="99">
        <v>0</v>
      </c>
      <c r="CL84" s="99">
        <v>0</v>
      </c>
      <c r="CM84" s="99">
        <v>0</v>
      </c>
      <c r="CN84" s="99">
        <v>0</v>
      </c>
      <c r="CO84" s="99">
        <v>0</v>
      </c>
      <c r="CP84" s="99">
        <v>0</v>
      </c>
      <c r="CQ84" s="99">
        <v>0</v>
      </c>
      <c r="CR84" s="99">
        <v>0</v>
      </c>
      <c r="CS84" s="99">
        <v>0</v>
      </c>
      <c r="CT84" s="99">
        <v>0</v>
      </c>
    </row>
    <row r="85" spans="1:98" s="28" customFormat="1" ht="10.199999999999999" x14ac:dyDescent="0.2">
      <c r="A85" s="87"/>
      <c r="B85" s="87"/>
      <c r="C85" s="87"/>
      <c r="D85" s="87"/>
      <c r="E85" s="198">
        <v>1</v>
      </c>
      <c r="F85" s="101" t="s">
        <v>98</v>
      </c>
      <c r="G85" s="87"/>
      <c r="H85" s="289">
        <v>0</v>
      </c>
      <c r="I85" s="304">
        <v>0</v>
      </c>
      <c r="J85" s="289">
        <v>0</v>
      </c>
      <c r="K85" s="304">
        <v>0</v>
      </c>
      <c r="L85" s="304">
        <v>0</v>
      </c>
      <c r="M85" s="86"/>
      <c r="N85" s="87" t="s">
        <v>20</v>
      </c>
      <c r="O85" s="88"/>
      <c r="P85" s="87"/>
      <c r="Q85" s="260">
        <v>0</v>
      </c>
      <c r="R85" s="87"/>
      <c r="S85" s="136"/>
      <c r="T85" s="137">
        <v>0</v>
      </c>
      <c r="U85" s="138"/>
      <c r="V85" s="168"/>
      <c r="W85" s="16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0</v>
      </c>
      <c r="AU85" s="99">
        <v>0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0</v>
      </c>
      <c r="BI85" s="99">
        <v>0</v>
      </c>
      <c r="BJ85" s="99">
        <v>0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99">
        <v>0</v>
      </c>
      <c r="CK85" s="99">
        <v>0</v>
      </c>
      <c r="CL85" s="99">
        <v>0</v>
      </c>
      <c r="CM85" s="99">
        <v>0</v>
      </c>
      <c r="CN85" s="99">
        <v>0</v>
      </c>
      <c r="CO85" s="99">
        <v>0</v>
      </c>
      <c r="CP85" s="99">
        <v>0</v>
      </c>
      <c r="CQ85" s="99">
        <v>0</v>
      </c>
      <c r="CR85" s="99">
        <v>0</v>
      </c>
      <c r="CS85" s="99">
        <v>0</v>
      </c>
      <c r="CT85" s="99">
        <v>0</v>
      </c>
    </row>
    <row r="86" spans="1:98" s="28" customFormat="1" ht="10.199999999999999" x14ac:dyDescent="0.2">
      <c r="A86" s="87"/>
      <c r="B86" s="87"/>
      <c r="C86" s="87"/>
      <c r="D86" s="87"/>
      <c r="E86" s="198">
        <v>1</v>
      </c>
      <c r="F86" s="101" t="s">
        <v>101</v>
      </c>
      <c r="G86" s="87"/>
      <c r="H86" s="289">
        <v>0</v>
      </c>
      <c r="I86" s="304">
        <v>0</v>
      </c>
      <c r="J86" s="289">
        <v>0</v>
      </c>
      <c r="K86" s="304">
        <v>0</v>
      </c>
      <c r="L86" s="304">
        <v>0</v>
      </c>
      <c r="M86" s="86"/>
      <c r="N86" s="87" t="s">
        <v>20</v>
      </c>
      <c r="O86" s="88"/>
      <c r="P86" s="87"/>
      <c r="Q86" s="260">
        <v>0</v>
      </c>
      <c r="R86" s="87"/>
      <c r="S86" s="136"/>
      <c r="T86" s="137">
        <v>0</v>
      </c>
      <c r="U86" s="138"/>
      <c r="V86" s="168"/>
      <c r="W86" s="16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0</v>
      </c>
      <c r="BJ86" s="99">
        <v>0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99">
        <v>0</v>
      </c>
      <c r="CS86" s="99">
        <v>0</v>
      </c>
      <c r="CT86" s="99">
        <v>0</v>
      </c>
    </row>
    <row r="87" spans="1:98" s="28" customFormat="1" ht="10.199999999999999" x14ac:dyDescent="0.2">
      <c r="A87" s="87"/>
      <c r="B87" s="87"/>
      <c r="C87" s="87"/>
      <c r="D87" s="87"/>
      <c r="E87" s="198">
        <v>1</v>
      </c>
      <c r="F87" s="101" t="s">
        <v>108</v>
      </c>
      <c r="G87" s="87"/>
      <c r="H87" s="289">
        <v>0</v>
      </c>
      <c r="I87" s="304">
        <v>0</v>
      </c>
      <c r="J87" s="289">
        <v>0</v>
      </c>
      <c r="K87" s="304">
        <v>0</v>
      </c>
      <c r="L87" s="304">
        <v>0</v>
      </c>
      <c r="M87" s="86"/>
      <c r="N87" s="87" t="s">
        <v>20</v>
      </c>
      <c r="O87" s="88"/>
      <c r="P87" s="87"/>
      <c r="Q87" s="260">
        <v>0</v>
      </c>
      <c r="R87" s="87"/>
      <c r="S87" s="136"/>
      <c r="T87" s="137">
        <v>0</v>
      </c>
      <c r="U87" s="138"/>
      <c r="V87" s="168"/>
      <c r="W87" s="16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0</v>
      </c>
      <c r="AU87" s="99">
        <v>0</v>
      </c>
      <c r="AV87" s="99">
        <v>0</v>
      </c>
      <c r="AW87" s="99">
        <v>0</v>
      </c>
      <c r="AX87" s="99">
        <v>0</v>
      </c>
      <c r="AY87" s="99">
        <v>0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0</v>
      </c>
      <c r="BI87" s="99">
        <v>0</v>
      </c>
      <c r="BJ87" s="99">
        <v>0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0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99">
        <v>0</v>
      </c>
      <c r="CK87" s="99">
        <v>0</v>
      </c>
      <c r="CL87" s="99">
        <v>0</v>
      </c>
      <c r="CM87" s="99">
        <v>0</v>
      </c>
      <c r="CN87" s="99">
        <v>0</v>
      </c>
      <c r="CO87" s="99">
        <v>0</v>
      </c>
      <c r="CP87" s="99">
        <v>0</v>
      </c>
      <c r="CQ87" s="99">
        <v>0</v>
      </c>
      <c r="CR87" s="99">
        <v>0</v>
      </c>
      <c r="CS87" s="99">
        <v>0</v>
      </c>
      <c r="CT87" s="99">
        <v>0</v>
      </c>
    </row>
    <row r="88" spans="1:98" s="28" customFormat="1" ht="10.199999999999999" x14ac:dyDescent="0.2">
      <c r="A88" s="87"/>
      <c r="B88" s="87"/>
      <c r="C88" s="87"/>
      <c r="D88" s="87"/>
      <c r="E88" s="198">
        <v>1</v>
      </c>
      <c r="F88" s="101" t="s">
        <v>106</v>
      </c>
      <c r="G88" s="87"/>
      <c r="H88" s="289">
        <v>0</v>
      </c>
      <c r="I88" s="304">
        <v>0</v>
      </c>
      <c r="J88" s="289">
        <v>0</v>
      </c>
      <c r="K88" s="304">
        <v>0</v>
      </c>
      <c r="L88" s="304">
        <v>0</v>
      </c>
      <c r="M88" s="86"/>
      <c r="N88" s="87" t="s">
        <v>20</v>
      </c>
      <c r="O88" s="88"/>
      <c r="P88" s="87"/>
      <c r="Q88" s="260">
        <v>0</v>
      </c>
      <c r="R88" s="87"/>
      <c r="S88" s="136"/>
      <c r="T88" s="137">
        <v>0</v>
      </c>
      <c r="U88" s="138"/>
      <c r="V88" s="168"/>
      <c r="W88" s="16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0</v>
      </c>
      <c r="BD88" s="99">
        <v>0</v>
      </c>
      <c r="BE88" s="99">
        <v>0</v>
      </c>
      <c r="BF88" s="99">
        <v>0</v>
      </c>
      <c r="BG88" s="99">
        <v>0</v>
      </c>
      <c r="BH88" s="99">
        <v>0</v>
      </c>
      <c r="BI88" s="99">
        <v>0</v>
      </c>
      <c r="BJ88" s="99">
        <v>0</v>
      </c>
      <c r="BK88" s="99">
        <v>0</v>
      </c>
      <c r="BL88" s="99">
        <v>0</v>
      </c>
      <c r="BM88" s="99">
        <v>0</v>
      </c>
      <c r="BN88" s="99">
        <v>0</v>
      </c>
      <c r="BO88" s="99">
        <v>0</v>
      </c>
      <c r="BP88" s="99">
        <v>0</v>
      </c>
      <c r="BQ88" s="99">
        <v>0</v>
      </c>
      <c r="BR88" s="99">
        <v>0</v>
      </c>
      <c r="BS88" s="99">
        <v>0</v>
      </c>
      <c r="BT88" s="99">
        <v>0</v>
      </c>
      <c r="BU88" s="99">
        <v>0</v>
      </c>
      <c r="BV88" s="99">
        <v>0</v>
      </c>
      <c r="BW88" s="99">
        <v>0</v>
      </c>
      <c r="BX88" s="99">
        <v>0</v>
      </c>
      <c r="BY88" s="99">
        <v>0</v>
      </c>
      <c r="BZ88" s="99">
        <v>0</v>
      </c>
      <c r="CA88" s="99">
        <v>0</v>
      </c>
      <c r="CB88" s="99">
        <v>0</v>
      </c>
      <c r="CC88" s="99">
        <v>0</v>
      </c>
      <c r="CD88" s="99">
        <v>0</v>
      </c>
      <c r="CE88" s="99">
        <v>0</v>
      </c>
      <c r="CF88" s="99">
        <v>0</v>
      </c>
      <c r="CG88" s="99">
        <v>0</v>
      </c>
      <c r="CH88" s="99">
        <v>0</v>
      </c>
      <c r="CI88" s="99">
        <v>0</v>
      </c>
      <c r="CJ88" s="99">
        <v>0</v>
      </c>
      <c r="CK88" s="99">
        <v>0</v>
      </c>
      <c r="CL88" s="99">
        <v>0</v>
      </c>
      <c r="CM88" s="99">
        <v>0</v>
      </c>
      <c r="CN88" s="99">
        <v>0</v>
      </c>
      <c r="CO88" s="99">
        <v>0</v>
      </c>
      <c r="CP88" s="99">
        <v>0</v>
      </c>
      <c r="CQ88" s="99">
        <v>0</v>
      </c>
      <c r="CR88" s="99">
        <v>0</v>
      </c>
      <c r="CS88" s="99">
        <v>0</v>
      </c>
      <c r="CT88" s="99">
        <v>0</v>
      </c>
    </row>
    <row r="89" spans="1:98" s="28" customFormat="1" ht="10.199999999999999" x14ac:dyDescent="0.2">
      <c r="A89" s="87"/>
      <c r="B89" s="87"/>
      <c r="C89" s="87"/>
      <c r="D89" s="87"/>
      <c r="E89" s="198">
        <v>1</v>
      </c>
      <c r="F89" s="101" t="s">
        <v>100</v>
      </c>
      <c r="G89" s="87"/>
      <c r="H89" s="289">
        <v>0</v>
      </c>
      <c r="I89" s="304">
        <v>0</v>
      </c>
      <c r="J89" s="289">
        <v>0</v>
      </c>
      <c r="K89" s="304">
        <v>0</v>
      </c>
      <c r="L89" s="304">
        <v>0</v>
      </c>
      <c r="M89" s="86"/>
      <c r="N89" s="87" t="s">
        <v>20</v>
      </c>
      <c r="O89" s="88"/>
      <c r="P89" s="87"/>
      <c r="Q89" s="260">
        <v>0</v>
      </c>
      <c r="R89" s="87"/>
      <c r="S89" s="136"/>
      <c r="T89" s="137">
        <v>0</v>
      </c>
      <c r="U89" s="138"/>
      <c r="V89" s="168"/>
      <c r="W89" s="16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0</v>
      </c>
      <c r="AM89" s="99">
        <v>0</v>
      </c>
      <c r="AN89" s="99">
        <v>0</v>
      </c>
      <c r="AO89" s="99">
        <v>0</v>
      </c>
      <c r="AP89" s="99">
        <v>0</v>
      </c>
      <c r="AQ89" s="99">
        <v>0</v>
      </c>
      <c r="AR89" s="99">
        <v>0</v>
      </c>
      <c r="AS89" s="99">
        <v>0</v>
      </c>
      <c r="AT89" s="99">
        <v>0</v>
      </c>
      <c r="AU89" s="99">
        <v>0</v>
      </c>
      <c r="AV89" s="99">
        <v>0</v>
      </c>
      <c r="AW89" s="99">
        <v>0</v>
      </c>
      <c r="AX89" s="99">
        <v>0</v>
      </c>
      <c r="AY89" s="99">
        <v>0</v>
      </c>
      <c r="AZ89" s="99">
        <v>0</v>
      </c>
      <c r="BA89" s="99">
        <v>0</v>
      </c>
      <c r="BB89" s="99">
        <v>0</v>
      </c>
      <c r="BC89" s="99">
        <v>0</v>
      </c>
      <c r="BD89" s="99">
        <v>0</v>
      </c>
      <c r="BE89" s="99">
        <v>0</v>
      </c>
      <c r="BF89" s="99">
        <v>0</v>
      </c>
      <c r="BG89" s="99">
        <v>0</v>
      </c>
      <c r="BH89" s="99">
        <v>0</v>
      </c>
      <c r="BI89" s="99">
        <v>0</v>
      </c>
      <c r="BJ89" s="99">
        <v>0</v>
      </c>
      <c r="BK89" s="99">
        <v>0</v>
      </c>
      <c r="BL89" s="99">
        <v>0</v>
      </c>
      <c r="BM89" s="99">
        <v>0</v>
      </c>
      <c r="BN89" s="99">
        <v>0</v>
      </c>
      <c r="BO89" s="99">
        <v>0</v>
      </c>
      <c r="BP89" s="99">
        <v>0</v>
      </c>
      <c r="BQ89" s="99">
        <v>0</v>
      </c>
      <c r="BR89" s="99">
        <v>0</v>
      </c>
      <c r="BS89" s="99">
        <v>0</v>
      </c>
      <c r="BT89" s="99">
        <v>0</v>
      </c>
      <c r="BU89" s="99">
        <v>0</v>
      </c>
      <c r="BV89" s="99">
        <v>0</v>
      </c>
      <c r="BW89" s="99">
        <v>0</v>
      </c>
      <c r="BX89" s="99">
        <v>0</v>
      </c>
      <c r="BY89" s="99">
        <v>0</v>
      </c>
      <c r="BZ89" s="99">
        <v>0</v>
      </c>
      <c r="CA89" s="99">
        <v>0</v>
      </c>
      <c r="CB89" s="99">
        <v>0</v>
      </c>
      <c r="CC89" s="99">
        <v>0</v>
      </c>
      <c r="CD89" s="99">
        <v>0</v>
      </c>
      <c r="CE89" s="99">
        <v>0</v>
      </c>
      <c r="CF89" s="99">
        <v>0</v>
      </c>
      <c r="CG89" s="99">
        <v>0</v>
      </c>
      <c r="CH89" s="99">
        <v>0</v>
      </c>
      <c r="CI89" s="99">
        <v>0</v>
      </c>
      <c r="CJ89" s="99">
        <v>0</v>
      </c>
      <c r="CK89" s="99">
        <v>0</v>
      </c>
      <c r="CL89" s="99">
        <v>0</v>
      </c>
      <c r="CM89" s="99">
        <v>0</v>
      </c>
      <c r="CN89" s="99">
        <v>0</v>
      </c>
      <c r="CO89" s="99">
        <v>0</v>
      </c>
      <c r="CP89" s="99">
        <v>0</v>
      </c>
      <c r="CQ89" s="99">
        <v>0</v>
      </c>
      <c r="CR89" s="99">
        <v>0</v>
      </c>
      <c r="CS89" s="99">
        <v>0</v>
      </c>
      <c r="CT89" s="99">
        <v>0</v>
      </c>
    </row>
    <row r="90" spans="1:98" s="28" customFormat="1" ht="10.199999999999999" x14ac:dyDescent="0.2">
      <c r="A90" s="87"/>
      <c r="B90" s="87"/>
      <c r="C90" s="87"/>
      <c r="D90" s="87"/>
      <c r="E90" s="198">
        <v>1</v>
      </c>
      <c r="F90" s="101" t="s">
        <v>110</v>
      </c>
      <c r="G90" s="87"/>
      <c r="H90" s="289">
        <v>0</v>
      </c>
      <c r="I90" s="304">
        <v>0</v>
      </c>
      <c r="J90" s="289">
        <v>0</v>
      </c>
      <c r="K90" s="304">
        <v>0</v>
      </c>
      <c r="L90" s="304">
        <v>0</v>
      </c>
      <c r="M90" s="86"/>
      <c r="N90" s="87" t="s">
        <v>20</v>
      </c>
      <c r="O90" s="88"/>
      <c r="P90" s="87"/>
      <c r="Q90" s="260">
        <v>0</v>
      </c>
      <c r="R90" s="87"/>
      <c r="S90" s="136"/>
      <c r="T90" s="137">
        <v>0</v>
      </c>
      <c r="U90" s="138"/>
      <c r="V90" s="168"/>
      <c r="W90" s="16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0</v>
      </c>
      <c r="AR90" s="99">
        <v>0</v>
      </c>
      <c r="AS90" s="99">
        <v>0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  <c r="BA90" s="99">
        <v>0</v>
      </c>
      <c r="BB90" s="99">
        <v>0</v>
      </c>
      <c r="BC90" s="99">
        <v>0</v>
      </c>
      <c r="BD90" s="99">
        <v>0</v>
      </c>
      <c r="BE90" s="99">
        <v>0</v>
      </c>
      <c r="BF90" s="99">
        <v>0</v>
      </c>
      <c r="BG90" s="99">
        <v>0</v>
      </c>
      <c r="BH90" s="99">
        <v>0</v>
      </c>
      <c r="BI90" s="99">
        <v>0</v>
      </c>
      <c r="BJ90" s="99">
        <v>0</v>
      </c>
      <c r="BK90" s="99">
        <v>0</v>
      </c>
      <c r="BL90" s="99">
        <v>0</v>
      </c>
      <c r="BM90" s="99">
        <v>0</v>
      </c>
      <c r="BN90" s="99">
        <v>0</v>
      </c>
      <c r="BO90" s="99">
        <v>0</v>
      </c>
      <c r="BP90" s="99">
        <v>0</v>
      </c>
      <c r="BQ90" s="99">
        <v>0</v>
      </c>
      <c r="BR90" s="99">
        <v>0</v>
      </c>
      <c r="BS90" s="99">
        <v>0</v>
      </c>
      <c r="BT90" s="99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</row>
    <row r="91" spans="1:98" s="28" customFormat="1" ht="10.199999999999999" x14ac:dyDescent="0.2">
      <c r="A91" s="87"/>
      <c r="B91" s="87"/>
      <c r="C91" s="87"/>
      <c r="D91" s="87"/>
      <c r="E91" s="198">
        <v>1</v>
      </c>
      <c r="F91" s="101" t="s">
        <v>73</v>
      </c>
      <c r="G91" s="87"/>
      <c r="H91" s="289">
        <v>0</v>
      </c>
      <c r="I91" s="304">
        <v>0</v>
      </c>
      <c r="J91" s="289">
        <v>0</v>
      </c>
      <c r="K91" s="304">
        <v>0</v>
      </c>
      <c r="L91" s="304">
        <v>0</v>
      </c>
      <c r="M91" s="86"/>
      <c r="N91" s="87" t="s">
        <v>20</v>
      </c>
      <c r="O91" s="88"/>
      <c r="P91" s="87"/>
      <c r="Q91" s="260">
        <v>0</v>
      </c>
      <c r="R91" s="87"/>
      <c r="S91" s="136"/>
      <c r="T91" s="137">
        <v>0</v>
      </c>
      <c r="U91" s="138"/>
      <c r="V91" s="168"/>
      <c r="W91" s="16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9">
        <v>0</v>
      </c>
      <c r="AZ91" s="99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99">
        <v>0</v>
      </c>
      <c r="BJ91" s="99">
        <v>0</v>
      </c>
      <c r="BK91" s="99">
        <v>0</v>
      </c>
      <c r="BL91" s="99">
        <v>0</v>
      </c>
      <c r="BM91" s="99">
        <v>0</v>
      </c>
      <c r="BN91" s="99">
        <v>0</v>
      </c>
      <c r="BO91" s="99">
        <v>0</v>
      </c>
      <c r="BP91" s="99">
        <v>0</v>
      </c>
      <c r="BQ91" s="99">
        <v>0</v>
      </c>
      <c r="BR91" s="99">
        <v>0</v>
      </c>
      <c r="BS91" s="99">
        <v>0</v>
      </c>
      <c r="BT91" s="99">
        <v>0</v>
      </c>
      <c r="BU91" s="99">
        <v>0</v>
      </c>
      <c r="BV91" s="99">
        <v>0</v>
      </c>
      <c r="BW91" s="99">
        <v>0</v>
      </c>
      <c r="BX91" s="99">
        <v>0</v>
      </c>
      <c r="BY91" s="99">
        <v>0</v>
      </c>
      <c r="BZ91" s="99">
        <v>0</v>
      </c>
      <c r="CA91" s="99">
        <v>0</v>
      </c>
      <c r="CB91" s="99">
        <v>0</v>
      </c>
      <c r="CC91" s="99">
        <v>0</v>
      </c>
      <c r="CD91" s="99">
        <v>0</v>
      </c>
      <c r="CE91" s="99">
        <v>0</v>
      </c>
      <c r="CF91" s="99">
        <v>0</v>
      </c>
      <c r="CG91" s="99">
        <v>0</v>
      </c>
      <c r="CH91" s="99">
        <v>0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99">
        <v>0</v>
      </c>
      <c r="CR91" s="99">
        <v>0</v>
      </c>
      <c r="CS91" s="99">
        <v>0</v>
      </c>
      <c r="CT91" s="99">
        <v>0</v>
      </c>
    </row>
    <row r="92" spans="1:98" s="28" customFormat="1" ht="10.199999999999999" x14ac:dyDescent="0.2">
      <c r="A92" s="87"/>
      <c r="B92" s="87"/>
      <c r="C92" s="87"/>
      <c r="D92" s="87"/>
      <c r="E92" s="192">
        <v>1</v>
      </c>
      <c r="F92" s="101" t="s">
        <v>57</v>
      </c>
      <c r="G92" s="87"/>
      <c r="H92" s="289">
        <v>0</v>
      </c>
      <c r="I92" s="304">
        <v>0</v>
      </c>
      <c r="J92" s="289">
        <v>0</v>
      </c>
      <c r="K92" s="304">
        <v>0</v>
      </c>
      <c r="L92" s="304">
        <v>0</v>
      </c>
      <c r="M92" s="86"/>
      <c r="N92" s="87" t="s">
        <v>20</v>
      </c>
      <c r="O92" s="88"/>
      <c r="P92" s="87"/>
      <c r="Q92" s="260">
        <v>0</v>
      </c>
      <c r="R92" s="87"/>
      <c r="S92" s="136"/>
      <c r="T92" s="137">
        <v>0</v>
      </c>
      <c r="U92" s="138"/>
      <c r="V92" s="168"/>
      <c r="W92" s="16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9">
        <v>0</v>
      </c>
      <c r="AI92" s="99">
        <v>0</v>
      </c>
      <c r="AJ92" s="99">
        <v>0</v>
      </c>
      <c r="AK92" s="99">
        <v>0</v>
      </c>
      <c r="AL92" s="99">
        <v>0</v>
      </c>
      <c r="AM92" s="99">
        <v>0</v>
      </c>
      <c r="AN92" s="99">
        <v>0</v>
      </c>
      <c r="AO92" s="99">
        <v>0</v>
      </c>
      <c r="AP92" s="99">
        <v>0</v>
      </c>
      <c r="AQ92" s="99">
        <v>0</v>
      </c>
      <c r="AR92" s="99">
        <v>0</v>
      </c>
      <c r="AS92" s="99">
        <v>0</v>
      </c>
      <c r="AT92" s="99">
        <v>0</v>
      </c>
      <c r="AU92" s="99">
        <v>0</v>
      </c>
      <c r="AV92" s="99">
        <v>0</v>
      </c>
      <c r="AW92" s="99">
        <v>0</v>
      </c>
      <c r="AX92" s="99">
        <v>0</v>
      </c>
      <c r="AY92" s="99">
        <v>0</v>
      </c>
      <c r="AZ92" s="99">
        <v>0</v>
      </c>
      <c r="BA92" s="99">
        <v>0</v>
      </c>
      <c r="BB92" s="99">
        <v>0</v>
      </c>
      <c r="BC92" s="99">
        <v>0</v>
      </c>
      <c r="BD92" s="99">
        <v>0</v>
      </c>
      <c r="BE92" s="99">
        <v>0</v>
      </c>
      <c r="BF92" s="99">
        <v>0</v>
      </c>
      <c r="BG92" s="99">
        <v>0</v>
      </c>
      <c r="BH92" s="99">
        <v>0</v>
      </c>
      <c r="BI92" s="99">
        <v>0</v>
      </c>
      <c r="BJ92" s="99">
        <v>0</v>
      </c>
      <c r="BK92" s="99">
        <v>0</v>
      </c>
      <c r="BL92" s="99">
        <v>0</v>
      </c>
      <c r="BM92" s="99">
        <v>0</v>
      </c>
      <c r="BN92" s="99">
        <v>0</v>
      </c>
      <c r="BO92" s="99">
        <v>0</v>
      </c>
      <c r="BP92" s="99">
        <v>0</v>
      </c>
      <c r="BQ92" s="99">
        <v>0</v>
      </c>
      <c r="BR92" s="99">
        <v>0</v>
      </c>
      <c r="BS92" s="99">
        <v>0</v>
      </c>
      <c r="BT92" s="99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</row>
    <row r="93" spans="1:98" s="181" customFormat="1" ht="10.199999999999999" x14ac:dyDescent="0.2">
      <c r="A93" s="172"/>
      <c r="B93" s="172"/>
      <c r="C93" s="172"/>
      <c r="D93" s="172"/>
      <c r="E93" s="191">
        <v>2</v>
      </c>
      <c r="F93" s="144" t="s">
        <v>57</v>
      </c>
      <c r="G93" s="172" t="s">
        <v>199</v>
      </c>
      <c r="H93" s="290">
        <v>0</v>
      </c>
      <c r="I93" s="306">
        <v>0</v>
      </c>
      <c r="J93" s="290">
        <v>0</v>
      </c>
      <c r="K93" s="306">
        <v>0</v>
      </c>
      <c r="L93" s="306">
        <v>0</v>
      </c>
      <c r="M93" s="173"/>
      <c r="N93" s="172" t="s">
        <v>20</v>
      </c>
      <c r="O93" s="173"/>
      <c r="P93" s="172"/>
      <c r="Q93" s="261">
        <v>0</v>
      </c>
      <c r="R93" s="172"/>
      <c r="S93" s="174"/>
      <c r="T93" s="175">
        <v>0</v>
      </c>
      <c r="U93" s="176"/>
      <c r="V93" s="177"/>
      <c r="W93" s="178">
        <v>0</v>
      </c>
      <c r="X93" s="179">
        <v>0</v>
      </c>
      <c r="Y93" s="179">
        <v>0</v>
      </c>
      <c r="Z93" s="179">
        <v>0</v>
      </c>
      <c r="AA93" s="179">
        <v>0</v>
      </c>
      <c r="AB93" s="179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179">
        <v>0</v>
      </c>
      <c r="AI93" s="179">
        <v>0</v>
      </c>
      <c r="AJ93" s="179">
        <v>0</v>
      </c>
      <c r="AK93" s="179">
        <v>0</v>
      </c>
      <c r="AL93" s="179">
        <v>0</v>
      </c>
      <c r="AM93" s="179">
        <v>0</v>
      </c>
      <c r="AN93" s="179">
        <v>0</v>
      </c>
      <c r="AO93" s="179">
        <v>0</v>
      </c>
      <c r="AP93" s="179">
        <v>0</v>
      </c>
      <c r="AQ93" s="179">
        <v>0</v>
      </c>
      <c r="AR93" s="179">
        <v>0</v>
      </c>
      <c r="AS93" s="179">
        <v>0</v>
      </c>
      <c r="AT93" s="179">
        <v>0</v>
      </c>
      <c r="AU93" s="179">
        <v>0</v>
      </c>
      <c r="AV93" s="179">
        <v>0</v>
      </c>
      <c r="AW93" s="179">
        <v>0</v>
      </c>
      <c r="AX93" s="179">
        <v>0</v>
      </c>
      <c r="AY93" s="179">
        <v>0</v>
      </c>
      <c r="AZ93" s="179">
        <v>0</v>
      </c>
      <c r="BA93" s="179">
        <v>0</v>
      </c>
      <c r="BB93" s="179">
        <v>0</v>
      </c>
      <c r="BC93" s="179">
        <v>0</v>
      </c>
      <c r="BD93" s="179">
        <v>0</v>
      </c>
      <c r="BE93" s="179">
        <v>0</v>
      </c>
      <c r="BF93" s="179">
        <v>0</v>
      </c>
      <c r="BG93" s="179">
        <v>0</v>
      </c>
      <c r="BH93" s="179">
        <v>0</v>
      </c>
      <c r="BI93" s="179">
        <v>0</v>
      </c>
      <c r="BJ93" s="179">
        <v>0</v>
      </c>
      <c r="BK93" s="179">
        <v>0</v>
      </c>
      <c r="BL93" s="179">
        <v>0</v>
      </c>
      <c r="BM93" s="179">
        <v>0</v>
      </c>
      <c r="BN93" s="179">
        <v>0</v>
      </c>
      <c r="BO93" s="179">
        <v>0</v>
      </c>
      <c r="BP93" s="179">
        <v>0</v>
      </c>
      <c r="BQ93" s="179">
        <v>0</v>
      </c>
      <c r="BR93" s="179">
        <v>0</v>
      </c>
      <c r="BS93" s="179">
        <v>0</v>
      </c>
      <c r="BT93" s="179">
        <v>0</v>
      </c>
      <c r="BU93" s="179">
        <v>0</v>
      </c>
      <c r="BV93" s="179">
        <v>0</v>
      </c>
      <c r="BW93" s="179">
        <v>0</v>
      </c>
      <c r="BX93" s="179">
        <v>0</v>
      </c>
      <c r="BY93" s="179">
        <v>0</v>
      </c>
      <c r="BZ93" s="179">
        <v>0</v>
      </c>
      <c r="CA93" s="179">
        <v>0</v>
      </c>
      <c r="CB93" s="179">
        <v>0</v>
      </c>
      <c r="CC93" s="179">
        <v>0</v>
      </c>
      <c r="CD93" s="179">
        <v>0</v>
      </c>
      <c r="CE93" s="179">
        <v>0</v>
      </c>
      <c r="CF93" s="179">
        <v>0</v>
      </c>
      <c r="CG93" s="179">
        <v>0</v>
      </c>
      <c r="CH93" s="179">
        <v>0</v>
      </c>
      <c r="CI93" s="179">
        <v>0</v>
      </c>
      <c r="CJ93" s="179">
        <v>0</v>
      </c>
      <c r="CK93" s="179">
        <v>0</v>
      </c>
      <c r="CL93" s="179">
        <v>0</v>
      </c>
      <c r="CM93" s="179">
        <v>0</v>
      </c>
      <c r="CN93" s="179">
        <v>0</v>
      </c>
      <c r="CO93" s="179">
        <v>0</v>
      </c>
      <c r="CP93" s="179">
        <v>0</v>
      </c>
      <c r="CQ93" s="179">
        <v>0</v>
      </c>
      <c r="CR93" s="179">
        <v>0</v>
      </c>
      <c r="CS93" s="179">
        <v>0</v>
      </c>
      <c r="CT93" s="180">
        <v>0</v>
      </c>
    </row>
    <row r="94" spans="1:98" s="181" customFormat="1" ht="10.199999999999999" x14ac:dyDescent="0.2">
      <c r="A94" s="172"/>
      <c r="B94" s="172"/>
      <c r="C94" s="172"/>
      <c r="D94" s="172"/>
      <c r="E94" s="191">
        <v>2</v>
      </c>
      <c r="F94" s="144" t="s">
        <v>57</v>
      </c>
      <c r="G94" s="172" t="s">
        <v>90</v>
      </c>
      <c r="H94" s="290">
        <v>0</v>
      </c>
      <c r="I94" s="306">
        <v>0</v>
      </c>
      <c r="J94" s="290">
        <v>0</v>
      </c>
      <c r="K94" s="306">
        <v>0</v>
      </c>
      <c r="L94" s="306">
        <v>0</v>
      </c>
      <c r="M94" s="173"/>
      <c r="N94" s="172" t="s">
        <v>20</v>
      </c>
      <c r="O94" s="173"/>
      <c r="P94" s="172"/>
      <c r="Q94" s="261">
        <v>0</v>
      </c>
      <c r="R94" s="172"/>
      <c r="S94" s="174"/>
      <c r="T94" s="175">
        <v>0</v>
      </c>
      <c r="U94" s="176"/>
      <c r="V94" s="177"/>
      <c r="W94" s="178">
        <v>0</v>
      </c>
      <c r="X94" s="179">
        <v>0</v>
      </c>
      <c r="Y94" s="179">
        <v>0</v>
      </c>
      <c r="Z94" s="179">
        <v>0</v>
      </c>
      <c r="AA94" s="179">
        <v>0</v>
      </c>
      <c r="AB94" s="179">
        <v>0</v>
      </c>
      <c r="AC94" s="179">
        <v>0</v>
      </c>
      <c r="AD94" s="179">
        <v>0</v>
      </c>
      <c r="AE94" s="179">
        <v>0</v>
      </c>
      <c r="AF94" s="179">
        <v>0</v>
      </c>
      <c r="AG94" s="179">
        <v>0</v>
      </c>
      <c r="AH94" s="179">
        <v>0</v>
      </c>
      <c r="AI94" s="179">
        <v>0</v>
      </c>
      <c r="AJ94" s="179">
        <v>0</v>
      </c>
      <c r="AK94" s="179">
        <v>0</v>
      </c>
      <c r="AL94" s="179">
        <v>0</v>
      </c>
      <c r="AM94" s="179">
        <v>0</v>
      </c>
      <c r="AN94" s="179">
        <v>0</v>
      </c>
      <c r="AO94" s="179">
        <v>0</v>
      </c>
      <c r="AP94" s="179">
        <v>0</v>
      </c>
      <c r="AQ94" s="179">
        <v>0</v>
      </c>
      <c r="AR94" s="179">
        <v>0</v>
      </c>
      <c r="AS94" s="179">
        <v>0</v>
      </c>
      <c r="AT94" s="179">
        <v>0</v>
      </c>
      <c r="AU94" s="179">
        <v>0</v>
      </c>
      <c r="AV94" s="179">
        <v>0</v>
      </c>
      <c r="AW94" s="179">
        <v>0</v>
      </c>
      <c r="AX94" s="179">
        <v>0</v>
      </c>
      <c r="AY94" s="179">
        <v>0</v>
      </c>
      <c r="AZ94" s="179">
        <v>0</v>
      </c>
      <c r="BA94" s="179">
        <v>0</v>
      </c>
      <c r="BB94" s="179">
        <v>0</v>
      </c>
      <c r="BC94" s="179">
        <v>0</v>
      </c>
      <c r="BD94" s="179">
        <v>0</v>
      </c>
      <c r="BE94" s="179">
        <v>0</v>
      </c>
      <c r="BF94" s="179">
        <v>0</v>
      </c>
      <c r="BG94" s="179">
        <v>0</v>
      </c>
      <c r="BH94" s="179">
        <v>0</v>
      </c>
      <c r="BI94" s="179">
        <v>0</v>
      </c>
      <c r="BJ94" s="179">
        <v>0</v>
      </c>
      <c r="BK94" s="179">
        <v>0</v>
      </c>
      <c r="BL94" s="179">
        <v>0</v>
      </c>
      <c r="BM94" s="179">
        <v>0</v>
      </c>
      <c r="BN94" s="179">
        <v>0</v>
      </c>
      <c r="BO94" s="179">
        <v>0</v>
      </c>
      <c r="BP94" s="179">
        <v>0</v>
      </c>
      <c r="BQ94" s="179">
        <v>0</v>
      </c>
      <c r="BR94" s="179">
        <v>0</v>
      </c>
      <c r="BS94" s="179">
        <v>0</v>
      </c>
      <c r="BT94" s="179">
        <v>0</v>
      </c>
      <c r="BU94" s="179">
        <v>0</v>
      </c>
      <c r="BV94" s="179">
        <v>0</v>
      </c>
      <c r="BW94" s="179">
        <v>0</v>
      </c>
      <c r="BX94" s="179">
        <v>0</v>
      </c>
      <c r="BY94" s="179">
        <v>0</v>
      </c>
      <c r="BZ94" s="179">
        <v>0</v>
      </c>
      <c r="CA94" s="179">
        <v>0</v>
      </c>
      <c r="CB94" s="179">
        <v>0</v>
      </c>
      <c r="CC94" s="179">
        <v>0</v>
      </c>
      <c r="CD94" s="179">
        <v>0</v>
      </c>
      <c r="CE94" s="179">
        <v>0</v>
      </c>
      <c r="CF94" s="179">
        <v>0</v>
      </c>
      <c r="CG94" s="179">
        <v>0</v>
      </c>
      <c r="CH94" s="179">
        <v>0</v>
      </c>
      <c r="CI94" s="179">
        <v>0</v>
      </c>
      <c r="CJ94" s="179">
        <v>0</v>
      </c>
      <c r="CK94" s="179">
        <v>0</v>
      </c>
      <c r="CL94" s="179">
        <v>0</v>
      </c>
      <c r="CM94" s="179">
        <v>0</v>
      </c>
      <c r="CN94" s="179">
        <v>0</v>
      </c>
      <c r="CO94" s="179">
        <v>0</v>
      </c>
      <c r="CP94" s="179">
        <v>0</v>
      </c>
      <c r="CQ94" s="179">
        <v>0</v>
      </c>
      <c r="CR94" s="179">
        <v>0</v>
      </c>
      <c r="CS94" s="179">
        <v>0</v>
      </c>
      <c r="CT94" s="180">
        <v>0</v>
      </c>
    </row>
    <row r="95" spans="1:98" s="181" customFormat="1" ht="10.199999999999999" x14ac:dyDescent="0.2">
      <c r="A95" s="172"/>
      <c r="B95" s="172"/>
      <c r="C95" s="172"/>
      <c r="D95" s="172"/>
      <c r="E95" s="191">
        <v>2</v>
      </c>
      <c r="F95" s="144" t="s">
        <v>57</v>
      </c>
      <c r="G95" s="172" t="s">
        <v>91</v>
      </c>
      <c r="H95" s="290">
        <v>0</v>
      </c>
      <c r="I95" s="306">
        <v>0</v>
      </c>
      <c r="J95" s="290">
        <v>0</v>
      </c>
      <c r="K95" s="306">
        <v>0</v>
      </c>
      <c r="L95" s="306">
        <v>0</v>
      </c>
      <c r="M95" s="173"/>
      <c r="N95" s="172" t="s">
        <v>20</v>
      </c>
      <c r="O95" s="173"/>
      <c r="P95" s="172"/>
      <c r="Q95" s="261">
        <v>0</v>
      </c>
      <c r="R95" s="172"/>
      <c r="S95" s="174"/>
      <c r="T95" s="175">
        <v>0</v>
      </c>
      <c r="U95" s="176"/>
      <c r="V95" s="177"/>
      <c r="W95" s="178">
        <v>0</v>
      </c>
      <c r="X95" s="179">
        <v>0</v>
      </c>
      <c r="Y95" s="179">
        <v>0</v>
      </c>
      <c r="Z95" s="179">
        <v>0</v>
      </c>
      <c r="AA95" s="179">
        <v>0</v>
      </c>
      <c r="AB95" s="179">
        <v>0</v>
      </c>
      <c r="AC95" s="179">
        <v>0</v>
      </c>
      <c r="AD95" s="179">
        <v>0</v>
      </c>
      <c r="AE95" s="179">
        <v>0</v>
      </c>
      <c r="AF95" s="179">
        <v>0</v>
      </c>
      <c r="AG95" s="179">
        <v>0</v>
      </c>
      <c r="AH95" s="179">
        <v>0</v>
      </c>
      <c r="AI95" s="179">
        <v>0</v>
      </c>
      <c r="AJ95" s="179">
        <v>0</v>
      </c>
      <c r="AK95" s="179">
        <v>0</v>
      </c>
      <c r="AL95" s="179">
        <v>0</v>
      </c>
      <c r="AM95" s="179">
        <v>0</v>
      </c>
      <c r="AN95" s="179">
        <v>0</v>
      </c>
      <c r="AO95" s="179">
        <v>0</v>
      </c>
      <c r="AP95" s="179">
        <v>0</v>
      </c>
      <c r="AQ95" s="179">
        <v>0</v>
      </c>
      <c r="AR95" s="179">
        <v>0</v>
      </c>
      <c r="AS95" s="179">
        <v>0</v>
      </c>
      <c r="AT95" s="179">
        <v>0</v>
      </c>
      <c r="AU95" s="179">
        <v>0</v>
      </c>
      <c r="AV95" s="179">
        <v>0</v>
      </c>
      <c r="AW95" s="179">
        <v>0</v>
      </c>
      <c r="AX95" s="179">
        <v>0</v>
      </c>
      <c r="AY95" s="179">
        <v>0</v>
      </c>
      <c r="AZ95" s="179">
        <v>0</v>
      </c>
      <c r="BA95" s="179">
        <v>0</v>
      </c>
      <c r="BB95" s="179">
        <v>0</v>
      </c>
      <c r="BC95" s="179">
        <v>0</v>
      </c>
      <c r="BD95" s="179">
        <v>0</v>
      </c>
      <c r="BE95" s="179">
        <v>0</v>
      </c>
      <c r="BF95" s="179">
        <v>0</v>
      </c>
      <c r="BG95" s="179">
        <v>0</v>
      </c>
      <c r="BH95" s="179">
        <v>0</v>
      </c>
      <c r="BI95" s="179">
        <v>0</v>
      </c>
      <c r="BJ95" s="179">
        <v>0</v>
      </c>
      <c r="BK95" s="179">
        <v>0</v>
      </c>
      <c r="BL95" s="179">
        <v>0</v>
      </c>
      <c r="BM95" s="179">
        <v>0</v>
      </c>
      <c r="BN95" s="179">
        <v>0</v>
      </c>
      <c r="BO95" s="179">
        <v>0</v>
      </c>
      <c r="BP95" s="179">
        <v>0</v>
      </c>
      <c r="BQ95" s="179">
        <v>0</v>
      </c>
      <c r="BR95" s="179">
        <v>0</v>
      </c>
      <c r="BS95" s="179">
        <v>0</v>
      </c>
      <c r="BT95" s="179">
        <v>0</v>
      </c>
      <c r="BU95" s="179">
        <v>0</v>
      </c>
      <c r="BV95" s="179">
        <v>0</v>
      </c>
      <c r="BW95" s="179">
        <v>0</v>
      </c>
      <c r="BX95" s="179">
        <v>0</v>
      </c>
      <c r="BY95" s="179">
        <v>0</v>
      </c>
      <c r="BZ95" s="179">
        <v>0</v>
      </c>
      <c r="CA95" s="179">
        <v>0</v>
      </c>
      <c r="CB95" s="179">
        <v>0</v>
      </c>
      <c r="CC95" s="179">
        <v>0</v>
      </c>
      <c r="CD95" s="179">
        <v>0</v>
      </c>
      <c r="CE95" s="179">
        <v>0</v>
      </c>
      <c r="CF95" s="179">
        <v>0</v>
      </c>
      <c r="CG95" s="179">
        <v>0</v>
      </c>
      <c r="CH95" s="179">
        <v>0</v>
      </c>
      <c r="CI95" s="179">
        <v>0</v>
      </c>
      <c r="CJ95" s="179">
        <v>0</v>
      </c>
      <c r="CK95" s="179">
        <v>0</v>
      </c>
      <c r="CL95" s="179">
        <v>0</v>
      </c>
      <c r="CM95" s="179">
        <v>0</v>
      </c>
      <c r="CN95" s="179">
        <v>0</v>
      </c>
      <c r="CO95" s="179">
        <v>0</v>
      </c>
      <c r="CP95" s="179">
        <v>0</v>
      </c>
      <c r="CQ95" s="179">
        <v>0</v>
      </c>
      <c r="CR95" s="179">
        <v>0</v>
      </c>
      <c r="CS95" s="179">
        <v>0</v>
      </c>
      <c r="CT95" s="180">
        <v>0</v>
      </c>
    </row>
    <row r="96" spans="1:98" s="181" customFormat="1" ht="10.199999999999999" x14ac:dyDescent="0.2">
      <c r="A96" s="172"/>
      <c r="B96" s="172"/>
      <c r="C96" s="172"/>
      <c r="D96" s="172"/>
      <c r="E96" s="191">
        <v>2</v>
      </c>
      <c r="F96" s="144" t="s">
        <v>57</v>
      </c>
      <c r="G96" s="172" t="s">
        <v>92</v>
      </c>
      <c r="H96" s="290">
        <v>0</v>
      </c>
      <c r="I96" s="306">
        <v>0</v>
      </c>
      <c r="J96" s="290">
        <v>0</v>
      </c>
      <c r="K96" s="306">
        <v>0</v>
      </c>
      <c r="L96" s="306">
        <v>0</v>
      </c>
      <c r="M96" s="173"/>
      <c r="N96" s="172" t="s">
        <v>20</v>
      </c>
      <c r="O96" s="173"/>
      <c r="P96" s="172"/>
      <c r="Q96" s="261">
        <v>0</v>
      </c>
      <c r="R96" s="172"/>
      <c r="S96" s="174"/>
      <c r="T96" s="175">
        <v>0</v>
      </c>
      <c r="U96" s="176"/>
      <c r="V96" s="177"/>
      <c r="W96" s="178">
        <v>0</v>
      </c>
      <c r="X96" s="179">
        <v>0</v>
      </c>
      <c r="Y96" s="179">
        <v>0</v>
      </c>
      <c r="Z96" s="179">
        <v>0</v>
      </c>
      <c r="AA96" s="179">
        <v>0</v>
      </c>
      <c r="AB96" s="179">
        <v>0</v>
      </c>
      <c r="AC96" s="179">
        <v>0</v>
      </c>
      <c r="AD96" s="179">
        <v>0</v>
      </c>
      <c r="AE96" s="179">
        <v>0</v>
      </c>
      <c r="AF96" s="179">
        <v>0</v>
      </c>
      <c r="AG96" s="179">
        <v>0</v>
      </c>
      <c r="AH96" s="179">
        <v>0</v>
      </c>
      <c r="AI96" s="179">
        <v>0</v>
      </c>
      <c r="AJ96" s="179">
        <v>0</v>
      </c>
      <c r="AK96" s="179">
        <v>0</v>
      </c>
      <c r="AL96" s="179">
        <v>0</v>
      </c>
      <c r="AM96" s="179">
        <v>0</v>
      </c>
      <c r="AN96" s="179">
        <v>0</v>
      </c>
      <c r="AO96" s="179">
        <v>0</v>
      </c>
      <c r="AP96" s="179">
        <v>0</v>
      </c>
      <c r="AQ96" s="179">
        <v>0</v>
      </c>
      <c r="AR96" s="179">
        <v>0</v>
      </c>
      <c r="AS96" s="179">
        <v>0</v>
      </c>
      <c r="AT96" s="179">
        <v>0</v>
      </c>
      <c r="AU96" s="179">
        <v>0</v>
      </c>
      <c r="AV96" s="179">
        <v>0</v>
      </c>
      <c r="AW96" s="179">
        <v>0</v>
      </c>
      <c r="AX96" s="179">
        <v>0</v>
      </c>
      <c r="AY96" s="179">
        <v>0</v>
      </c>
      <c r="AZ96" s="179">
        <v>0</v>
      </c>
      <c r="BA96" s="179">
        <v>0</v>
      </c>
      <c r="BB96" s="179">
        <v>0</v>
      </c>
      <c r="BC96" s="179">
        <v>0</v>
      </c>
      <c r="BD96" s="179">
        <v>0</v>
      </c>
      <c r="BE96" s="179">
        <v>0</v>
      </c>
      <c r="BF96" s="179">
        <v>0</v>
      </c>
      <c r="BG96" s="179">
        <v>0</v>
      </c>
      <c r="BH96" s="179">
        <v>0</v>
      </c>
      <c r="BI96" s="179">
        <v>0</v>
      </c>
      <c r="BJ96" s="179">
        <v>0</v>
      </c>
      <c r="BK96" s="179">
        <v>0</v>
      </c>
      <c r="BL96" s="179">
        <v>0</v>
      </c>
      <c r="BM96" s="179">
        <v>0</v>
      </c>
      <c r="BN96" s="179">
        <v>0</v>
      </c>
      <c r="BO96" s="179">
        <v>0</v>
      </c>
      <c r="BP96" s="179">
        <v>0</v>
      </c>
      <c r="BQ96" s="179">
        <v>0</v>
      </c>
      <c r="BR96" s="179">
        <v>0</v>
      </c>
      <c r="BS96" s="179">
        <v>0</v>
      </c>
      <c r="BT96" s="179">
        <v>0</v>
      </c>
      <c r="BU96" s="179">
        <v>0</v>
      </c>
      <c r="BV96" s="179">
        <v>0</v>
      </c>
      <c r="BW96" s="179">
        <v>0</v>
      </c>
      <c r="BX96" s="179">
        <v>0</v>
      </c>
      <c r="BY96" s="179">
        <v>0</v>
      </c>
      <c r="BZ96" s="179">
        <v>0</v>
      </c>
      <c r="CA96" s="179">
        <v>0</v>
      </c>
      <c r="CB96" s="179">
        <v>0</v>
      </c>
      <c r="CC96" s="179">
        <v>0</v>
      </c>
      <c r="CD96" s="179">
        <v>0</v>
      </c>
      <c r="CE96" s="179">
        <v>0</v>
      </c>
      <c r="CF96" s="179">
        <v>0</v>
      </c>
      <c r="CG96" s="179">
        <v>0</v>
      </c>
      <c r="CH96" s="179">
        <v>0</v>
      </c>
      <c r="CI96" s="179">
        <v>0</v>
      </c>
      <c r="CJ96" s="179">
        <v>0</v>
      </c>
      <c r="CK96" s="179">
        <v>0</v>
      </c>
      <c r="CL96" s="179">
        <v>0</v>
      </c>
      <c r="CM96" s="179">
        <v>0</v>
      </c>
      <c r="CN96" s="179">
        <v>0</v>
      </c>
      <c r="CO96" s="179">
        <v>0</v>
      </c>
      <c r="CP96" s="179">
        <v>0</v>
      </c>
      <c r="CQ96" s="179">
        <v>0</v>
      </c>
      <c r="CR96" s="179">
        <v>0</v>
      </c>
      <c r="CS96" s="179">
        <v>0</v>
      </c>
      <c r="CT96" s="180">
        <v>0</v>
      </c>
    </row>
    <row r="97" spans="1:98" s="181" customFormat="1" ht="10.199999999999999" x14ac:dyDescent="0.2">
      <c r="A97" s="172"/>
      <c r="B97" s="172"/>
      <c r="C97" s="172"/>
      <c r="D97" s="172"/>
      <c r="E97" s="191">
        <v>2</v>
      </c>
      <c r="F97" s="144" t="s">
        <v>57</v>
      </c>
      <c r="G97" s="172" t="s">
        <v>95</v>
      </c>
      <c r="H97" s="290">
        <v>0</v>
      </c>
      <c r="I97" s="306">
        <v>0</v>
      </c>
      <c r="J97" s="290">
        <v>0</v>
      </c>
      <c r="K97" s="306">
        <v>0</v>
      </c>
      <c r="L97" s="306">
        <v>0</v>
      </c>
      <c r="M97" s="173"/>
      <c r="N97" s="172" t="s">
        <v>20</v>
      </c>
      <c r="O97" s="173"/>
      <c r="P97" s="172"/>
      <c r="Q97" s="261">
        <v>0</v>
      </c>
      <c r="R97" s="172"/>
      <c r="S97" s="174"/>
      <c r="T97" s="175">
        <v>0</v>
      </c>
      <c r="U97" s="176"/>
      <c r="V97" s="177"/>
      <c r="W97" s="178">
        <v>0</v>
      </c>
      <c r="X97" s="179">
        <v>0</v>
      </c>
      <c r="Y97" s="179">
        <v>0</v>
      </c>
      <c r="Z97" s="179">
        <v>0</v>
      </c>
      <c r="AA97" s="179">
        <v>0</v>
      </c>
      <c r="AB97" s="179">
        <v>0</v>
      </c>
      <c r="AC97" s="179">
        <v>0</v>
      </c>
      <c r="AD97" s="179">
        <v>0</v>
      </c>
      <c r="AE97" s="179">
        <v>0</v>
      </c>
      <c r="AF97" s="179">
        <v>0</v>
      </c>
      <c r="AG97" s="179">
        <v>0</v>
      </c>
      <c r="AH97" s="179">
        <v>0</v>
      </c>
      <c r="AI97" s="179">
        <v>0</v>
      </c>
      <c r="AJ97" s="179">
        <v>0</v>
      </c>
      <c r="AK97" s="179">
        <v>0</v>
      </c>
      <c r="AL97" s="179">
        <v>0</v>
      </c>
      <c r="AM97" s="179">
        <v>0</v>
      </c>
      <c r="AN97" s="179">
        <v>0</v>
      </c>
      <c r="AO97" s="179">
        <v>0</v>
      </c>
      <c r="AP97" s="179">
        <v>0</v>
      </c>
      <c r="AQ97" s="179">
        <v>0</v>
      </c>
      <c r="AR97" s="179">
        <v>0</v>
      </c>
      <c r="AS97" s="179">
        <v>0</v>
      </c>
      <c r="AT97" s="179">
        <v>0</v>
      </c>
      <c r="AU97" s="179">
        <v>0</v>
      </c>
      <c r="AV97" s="179">
        <v>0</v>
      </c>
      <c r="AW97" s="179">
        <v>0</v>
      </c>
      <c r="AX97" s="179">
        <v>0</v>
      </c>
      <c r="AY97" s="179">
        <v>0</v>
      </c>
      <c r="AZ97" s="179">
        <v>0</v>
      </c>
      <c r="BA97" s="179">
        <v>0</v>
      </c>
      <c r="BB97" s="179">
        <v>0</v>
      </c>
      <c r="BC97" s="179">
        <v>0</v>
      </c>
      <c r="BD97" s="179">
        <v>0</v>
      </c>
      <c r="BE97" s="179">
        <v>0</v>
      </c>
      <c r="BF97" s="179">
        <v>0</v>
      </c>
      <c r="BG97" s="179">
        <v>0</v>
      </c>
      <c r="BH97" s="179">
        <v>0</v>
      </c>
      <c r="BI97" s="179">
        <v>0</v>
      </c>
      <c r="BJ97" s="179">
        <v>0</v>
      </c>
      <c r="BK97" s="179">
        <v>0</v>
      </c>
      <c r="BL97" s="179">
        <v>0</v>
      </c>
      <c r="BM97" s="179">
        <v>0</v>
      </c>
      <c r="BN97" s="179">
        <v>0</v>
      </c>
      <c r="BO97" s="179">
        <v>0</v>
      </c>
      <c r="BP97" s="179">
        <v>0</v>
      </c>
      <c r="BQ97" s="179">
        <v>0</v>
      </c>
      <c r="BR97" s="179">
        <v>0</v>
      </c>
      <c r="BS97" s="179">
        <v>0</v>
      </c>
      <c r="BT97" s="179">
        <v>0</v>
      </c>
      <c r="BU97" s="179">
        <v>0</v>
      </c>
      <c r="BV97" s="179">
        <v>0</v>
      </c>
      <c r="BW97" s="179">
        <v>0</v>
      </c>
      <c r="BX97" s="179">
        <v>0</v>
      </c>
      <c r="BY97" s="179">
        <v>0</v>
      </c>
      <c r="BZ97" s="179">
        <v>0</v>
      </c>
      <c r="CA97" s="179">
        <v>0</v>
      </c>
      <c r="CB97" s="179">
        <v>0</v>
      </c>
      <c r="CC97" s="179">
        <v>0</v>
      </c>
      <c r="CD97" s="179">
        <v>0</v>
      </c>
      <c r="CE97" s="179">
        <v>0</v>
      </c>
      <c r="CF97" s="179">
        <v>0</v>
      </c>
      <c r="CG97" s="179">
        <v>0</v>
      </c>
      <c r="CH97" s="179">
        <v>0</v>
      </c>
      <c r="CI97" s="179">
        <v>0</v>
      </c>
      <c r="CJ97" s="179">
        <v>0</v>
      </c>
      <c r="CK97" s="179">
        <v>0</v>
      </c>
      <c r="CL97" s="179">
        <v>0</v>
      </c>
      <c r="CM97" s="179">
        <v>0</v>
      </c>
      <c r="CN97" s="179">
        <v>0</v>
      </c>
      <c r="CO97" s="179">
        <v>0</v>
      </c>
      <c r="CP97" s="179">
        <v>0</v>
      </c>
      <c r="CQ97" s="179">
        <v>0</v>
      </c>
      <c r="CR97" s="179">
        <v>0</v>
      </c>
      <c r="CS97" s="179">
        <v>0</v>
      </c>
      <c r="CT97" s="180">
        <v>0</v>
      </c>
    </row>
    <row r="98" spans="1:98" s="181" customFormat="1" ht="10.199999999999999" x14ac:dyDescent="0.2">
      <c r="A98" s="172"/>
      <c r="B98" s="172"/>
      <c r="C98" s="172"/>
      <c r="D98" s="172"/>
      <c r="E98" s="191">
        <v>2</v>
      </c>
      <c r="F98" s="144" t="s">
        <v>57</v>
      </c>
      <c r="G98" s="172" t="s">
        <v>103</v>
      </c>
      <c r="H98" s="290">
        <v>0</v>
      </c>
      <c r="I98" s="306">
        <v>0</v>
      </c>
      <c r="J98" s="290">
        <v>0</v>
      </c>
      <c r="K98" s="306">
        <v>0</v>
      </c>
      <c r="L98" s="306">
        <v>0</v>
      </c>
      <c r="M98" s="173"/>
      <c r="N98" s="172" t="s">
        <v>20</v>
      </c>
      <c r="O98" s="173"/>
      <c r="P98" s="172"/>
      <c r="Q98" s="261">
        <v>0</v>
      </c>
      <c r="R98" s="172"/>
      <c r="S98" s="174"/>
      <c r="T98" s="175">
        <v>0</v>
      </c>
      <c r="U98" s="176"/>
      <c r="V98" s="177"/>
      <c r="W98" s="178">
        <v>0</v>
      </c>
      <c r="X98" s="179">
        <v>0</v>
      </c>
      <c r="Y98" s="179">
        <v>0</v>
      </c>
      <c r="Z98" s="179">
        <v>0</v>
      </c>
      <c r="AA98" s="179">
        <v>0</v>
      </c>
      <c r="AB98" s="179">
        <v>0</v>
      </c>
      <c r="AC98" s="179">
        <v>0</v>
      </c>
      <c r="AD98" s="179">
        <v>0</v>
      </c>
      <c r="AE98" s="179">
        <v>0</v>
      </c>
      <c r="AF98" s="179">
        <v>0</v>
      </c>
      <c r="AG98" s="179">
        <v>0</v>
      </c>
      <c r="AH98" s="179">
        <v>0</v>
      </c>
      <c r="AI98" s="179">
        <v>0</v>
      </c>
      <c r="AJ98" s="179">
        <v>0</v>
      </c>
      <c r="AK98" s="179">
        <v>0</v>
      </c>
      <c r="AL98" s="179">
        <v>0</v>
      </c>
      <c r="AM98" s="179">
        <v>0</v>
      </c>
      <c r="AN98" s="179">
        <v>0</v>
      </c>
      <c r="AO98" s="179">
        <v>0</v>
      </c>
      <c r="AP98" s="179">
        <v>0</v>
      </c>
      <c r="AQ98" s="179">
        <v>0</v>
      </c>
      <c r="AR98" s="179">
        <v>0</v>
      </c>
      <c r="AS98" s="179">
        <v>0</v>
      </c>
      <c r="AT98" s="179">
        <v>0</v>
      </c>
      <c r="AU98" s="179">
        <v>0</v>
      </c>
      <c r="AV98" s="179">
        <v>0</v>
      </c>
      <c r="AW98" s="179">
        <v>0</v>
      </c>
      <c r="AX98" s="179">
        <v>0</v>
      </c>
      <c r="AY98" s="179">
        <v>0</v>
      </c>
      <c r="AZ98" s="179">
        <v>0</v>
      </c>
      <c r="BA98" s="179">
        <v>0</v>
      </c>
      <c r="BB98" s="179">
        <v>0</v>
      </c>
      <c r="BC98" s="179">
        <v>0</v>
      </c>
      <c r="BD98" s="179">
        <v>0</v>
      </c>
      <c r="BE98" s="179">
        <v>0</v>
      </c>
      <c r="BF98" s="179">
        <v>0</v>
      </c>
      <c r="BG98" s="179">
        <v>0</v>
      </c>
      <c r="BH98" s="179">
        <v>0</v>
      </c>
      <c r="BI98" s="179">
        <v>0</v>
      </c>
      <c r="BJ98" s="179">
        <v>0</v>
      </c>
      <c r="BK98" s="179">
        <v>0</v>
      </c>
      <c r="BL98" s="179">
        <v>0</v>
      </c>
      <c r="BM98" s="179">
        <v>0</v>
      </c>
      <c r="BN98" s="179">
        <v>0</v>
      </c>
      <c r="BO98" s="179">
        <v>0</v>
      </c>
      <c r="BP98" s="179">
        <v>0</v>
      </c>
      <c r="BQ98" s="179">
        <v>0</v>
      </c>
      <c r="BR98" s="179">
        <v>0</v>
      </c>
      <c r="BS98" s="179">
        <v>0</v>
      </c>
      <c r="BT98" s="179">
        <v>0</v>
      </c>
      <c r="BU98" s="179">
        <v>0</v>
      </c>
      <c r="BV98" s="179">
        <v>0</v>
      </c>
      <c r="BW98" s="179">
        <v>0</v>
      </c>
      <c r="BX98" s="179">
        <v>0</v>
      </c>
      <c r="BY98" s="179">
        <v>0</v>
      </c>
      <c r="BZ98" s="179">
        <v>0</v>
      </c>
      <c r="CA98" s="179">
        <v>0</v>
      </c>
      <c r="CB98" s="179">
        <v>0</v>
      </c>
      <c r="CC98" s="179">
        <v>0</v>
      </c>
      <c r="CD98" s="179">
        <v>0</v>
      </c>
      <c r="CE98" s="179">
        <v>0</v>
      </c>
      <c r="CF98" s="179">
        <v>0</v>
      </c>
      <c r="CG98" s="179">
        <v>0</v>
      </c>
      <c r="CH98" s="179">
        <v>0</v>
      </c>
      <c r="CI98" s="179">
        <v>0</v>
      </c>
      <c r="CJ98" s="179">
        <v>0</v>
      </c>
      <c r="CK98" s="179">
        <v>0</v>
      </c>
      <c r="CL98" s="179">
        <v>0</v>
      </c>
      <c r="CM98" s="179">
        <v>0</v>
      </c>
      <c r="CN98" s="179">
        <v>0</v>
      </c>
      <c r="CO98" s="179">
        <v>0</v>
      </c>
      <c r="CP98" s="179">
        <v>0</v>
      </c>
      <c r="CQ98" s="179">
        <v>0</v>
      </c>
      <c r="CR98" s="179">
        <v>0</v>
      </c>
      <c r="CS98" s="179">
        <v>0</v>
      </c>
      <c r="CT98" s="180">
        <v>0</v>
      </c>
    </row>
    <row r="99" spans="1:98" s="181" customFormat="1" ht="10.199999999999999" x14ac:dyDescent="0.2">
      <c r="A99" s="172"/>
      <c r="B99" s="172"/>
      <c r="C99" s="172"/>
      <c r="D99" s="172"/>
      <c r="E99" s="191">
        <v>2</v>
      </c>
      <c r="F99" s="144" t="s">
        <v>57</v>
      </c>
      <c r="G99" s="172" t="s">
        <v>104</v>
      </c>
      <c r="H99" s="290">
        <v>0</v>
      </c>
      <c r="I99" s="306">
        <v>0</v>
      </c>
      <c r="J99" s="290">
        <v>0</v>
      </c>
      <c r="K99" s="306">
        <v>0</v>
      </c>
      <c r="L99" s="306">
        <v>0</v>
      </c>
      <c r="M99" s="173"/>
      <c r="N99" s="172" t="s">
        <v>20</v>
      </c>
      <c r="O99" s="173"/>
      <c r="P99" s="172"/>
      <c r="Q99" s="261">
        <v>0</v>
      </c>
      <c r="R99" s="172"/>
      <c r="S99" s="174"/>
      <c r="T99" s="175">
        <v>0</v>
      </c>
      <c r="U99" s="176"/>
      <c r="V99" s="177"/>
      <c r="W99" s="178">
        <v>0</v>
      </c>
      <c r="X99" s="179">
        <v>0</v>
      </c>
      <c r="Y99" s="179">
        <v>0</v>
      </c>
      <c r="Z99" s="179">
        <v>0</v>
      </c>
      <c r="AA99" s="179">
        <v>0</v>
      </c>
      <c r="AB99" s="179">
        <v>0</v>
      </c>
      <c r="AC99" s="179">
        <v>0</v>
      </c>
      <c r="AD99" s="179">
        <v>0</v>
      </c>
      <c r="AE99" s="179">
        <v>0</v>
      </c>
      <c r="AF99" s="179">
        <v>0</v>
      </c>
      <c r="AG99" s="179">
        <v>0</v>
      </c>
      <c r="AH99" s="179">
        <v>0</v>
      </c>
      <c r="AI99" s="179">
        <v>0</v>
      </c>
      <c r="AJ99" s="179">
        <v>0</v>
      </c>
      <c r="AK99" s="179">
        <v>0</v>
      </c>
      <c r="AL99" s="179">
        <v>0</v>
      </c>
      <c r="AM99" s="179">
        <v>0</v>
      </c>
      <c r="AN99" s="179">
        <v>0</v>
      </c>
      <c r="AO99" s="179">
        <v>0</v>
      </c>
      <c r="AP99" s="179">
        <v>0</v>
      </c>
      <c r="AQ99" s="179">
        <v>0</v>
      </c>
      <c r="AR99" s="179">
        <v>0</v>
      </c>
      <c r="AS99" s="179">
        <v>0</v>
      </c>
      <c r="AT99" s="179">
        <v>0</v>
      </c>
      <c r="AU99" s="179">
        <v>0</v>
      </c>
      <c r="AV99" s="179">
        <v>0</v>
      </c>
      <c r="AW99" s="179">
        <v>0</v>
      </c>
      <c r="AX99" s="179">
        <v>0</v>
      </c>
      <c r="AY99" s="179">
        <v>0</v>
      </c>
      <c r="AZ99" s="179">
        <v>0</v>
      </c>
      <c r="BA99" s="179">
        <v>0</v>
      </c>
      <c r="BB99" s="179">
        <v>0</v>
      </c>
      <c r="BC99" s="179">
        <v>0</v>
      </c>
      <c r="BD99" s="179">
        <v>0</v>
      </c>
      <c r="BE99" s="179">
        <v>0</v>
      </c>
      <c r="BF99" s="179">
        <v>0</v>
      </c>
      <c r="BG99" s="179">
        <v>0</v>
      </c>
      <c r="BH99" s="179">
        <v>0</v>
      </c>
      <c r="BI99" s="179">
        <v>0</v>
      </c>
      <c r="BJ99" s="179">
        <v>0</v>
      </c>
      <c r="BK99" s="179">
        <v>0</v>
      </c>
      <c r="BL99" s="179">
        <v>0</v>
      </c>
      <c r="BM99" s="179">
        <v>0</v>
      </c>
      <c r="BN99" s="179">
        <v>0</v>
      </c>
      <c r="BO99" s="179">
        <v>0</v>
      </c>
      <c r="BP99" s="179">
        <v>0</v>
      </c>
      <c r="BQ99" s="179">
        <v>0</v>
      </c>
      <c r="BR99" s="179">
        <v>0</v>
      </c>
      <c r="BS99" s="179">
        <v>0</v>
      </c>
      <c r="BT99" s="179">
        <v>0</v>
      </c>
      <c r="BU99" s="179">
        <v>0</v>
      </c>
      <c r="BV99" s="179">
        <v>0</v>
      </c>
      <c r="BW99" s="179">
        <v>0</v>
      </c>
      <c r="BX99" s="179">
        <v>0</v>
      </c>
      <c r="BY99" s="179">
        <v>0</v>
      </c>
      <c r="BZ99" s="179">
        <v>0</v>
      </c>
      <c r="CA99" s="179">
        <v>0</v>
      </c>
      <c r="CB99" s="179">
        <v>0</v>
      </c>
      <c r="CC99" s="179">
        <v>0</v>
      </c>
      <c r="CD99" s="179">
        <v>0</v>
      </c>
      <c r="CE99" s="179">
        <v>0</v>
      </c>
      <c r="CF99" s="179">
        <v>0</v>
      </c>
      <c r="CG99" s="179">
        <v>0</v>
      </c>
      <c r="CH99" s="179">
        <v>0</v>
      </c>
      <c r="CI99" s="179">
        <v>0</v>
      </c>
      <c r="CJ99" s="179">
        <v>0</v>
      </c>
      <c r="CK99" s="179">
        <v>0</v>
      </c>
      <c r="CL99" s="179">
        <v>0</v>
      </c>
      <c r="CM99" s="179">
        <v>0</v>
      </c>
      <c r="CN99" s="179">
        <v>0</v>
      </c>
      <c r="CO99" s="179">
        <v>0</v>
      </c>
      <c r="CP99" s="179">
        <v>0</v>
      </c>
      <c r="CQ99" s="179">
        <v>0</v>
      </c>
      <c r="CR99" s="179">
        <v>0</v>
      </c>
      <c r="CS99" s="179">
        <v>0</v>
      </c>
      <c r="CT99" s="180">
        <v>0</v>
      </c>
    </row>
    <row r="100" spans="1:98" s="181" customFormat="1" ht="10.199999999999999" x14ac:dyDescent="0.2">
      <c r="A100" s="172"/>
      <c r="B100" s="172"/>
      <c r="C100" s="172"/>
      <c r="D100" s="172"/>
      <c r="E100" s="191">
        <v>2</v>
      </c>
      <c r="F100" s="144" t="s">
        <v>57</v>
      </c>
      <c r="G100" s="172" t="s">
        <v>109</v>
      </c>
      <c r="H100" s="290">
        <v>0</v>
      </c>
      <c r="I100" s="306">
        <v>0</v>
      </c>
      <c r="J100" s="290">
        <v>0</v>
      </c>
      <c r="K100" s="306">
        <v>0</v>
      </c>
      <c r="L100" s="306">
        <v>0</v>
      </c>
      <c r="M100" s="173"/>
      <c r="N100" s="172" t="s">
        <v>20</v>
      </c>
      <c r="O100" s="173"/>
      <c r="P100" s="172"/>
      <c r="Q100" s="261">
        <v>0</v>
      </c>
      <c r="R100" s="172"/>
      <c r="S100" s="174"/>
      <c r="T100" s="175">
        <v>0</v>
      </c>
      <c r="U100" s="176"/>
      <c r="V100" s="177"/>
      <c r="W100" s="178">
        <v>0</v>
      </c>
      <c r="X100" s="179">
        <v>0</v>
      </c>
      <c r="Y100" s="179">
        <v>0</v>
      </c>
      <c r="Z100" s="179">
        <v>0</v>
      </c>
      <c r="AA100" s="179">
        <v>0</v>
      </c>
      <c r="AB100" s="179">
        <v>0</v>
      </c>
      <c r="AC100" s="179">
        <v>0</v>
      </c>
      <c r="AD100" s="179">
        <v>0</v>
      </c>
      <c r="AE100" s="179">
        <v>0</v>
      </c>
      <c r="AF100" s="179">
        <v>0</v>
      </c>
      <c r="AG100" s="179">
        <v>0</v>
      </c>
      <c r="AH100" s="179">
        <v>0</v>
      </c>
      <c r="AI100" s="179">
        <v>0</v>
      </c>
      <c r="AJ100" s="179">
        <v>0</v>
      </c>
      <c r="AK100" s="179">
        <v>0</v>
      </c>
      <c r="AL100" s="179">
        <v>0</v>
      </c>
      <c r="AM100" s="179">
        <v>0</v>
      </c>
      <c r="AN100" s="179">
        <v>0</v>
      </c>
      <c r="AO100" s="179">
        <v>0</v>
      </c>
      <c r="AP100" s="179">
        <v>0</v>
      </c>
      <c r="AQ100" s="179">
        <v>0</v>
      </c>
      <c r="AR100" s="179">
        <v>0</v>
      </c>
      <c r="AS100" s="179">
        <v>0</v>
      </c>
      <c r="AT100" s="179">
        <v>0</v>
      </c>
      <c r="AU100" s="179">
        <v>0</v>
      </c>
      <c r="AV100" s="179">
        <v>0</v>
      </c>
      <c r="AW100" s="179">
        <v>0</v>
      </c>
      <c r="AX100" s="179">
        <v>0</v>
      </c>
      <c r="AY100" s="179">
        <v>0</v>
      </c>
      <c r="AZ100" s="179">
        <v>0</v>
      </c>
      <c r="BA100" s="179">
        <v>0</v>
      </c>
      <c r="BB100" s="179">
        <v>0</v>
      </c>
      <c r="BC100" s="179">
        <v>0</v>
      </c>
      <c r="BD100" s="179">
        <v>0</v>
      </c>
      <c r="BE100" s="179">
        <v>0</v>
      </c>
      <c r="BF100" s="179">
        <v>0</v>
      </c>
      <c r="BG100" s="179">
        <v>0</v>
      </c>
      <c r="BH100" s="179">
        <v>0</v>
      </c>
      <c r="BI100" s="179">
        <v>0</v>
      </c>
      <c r="BJ100" s="179">
        <v>0</v>
      </c>
      <c r="BK100" s="179">
        <v>0</v>
      </c>
      <c r="BL100" s="179">
        <v>0</v>
      </c>
      <c r="BM100" s="179">
        <v>0</v>
      </c>
      <c r="BN100" s="179">
        <v>0</v>
      </c>
      <c r="BO100" s="179">
        <v>0</v>
      </c>
      <c r="BP100" s="179">
        <v>0</v>
      </c>
      <c r="BQ100" s="179">
        <v>0</v>
      </c>
      <c r="BR100" s="179">
        <v>0</v>
      </c>
      <c r="BS100" s="179">
        <v>0</v>
      </c>
      <c r="BT100" s="179">
        <v>0</v>
      </c>
      <c r="BU100" s="179">
        <v>0</v>
      </c>
      <c r="BV100" s="179">
        <v>0</v>
      </c>
      <c r="BW100" s="179">
        <v>0</v>
      </c>
      <c r="BX100" s="179">
        <v>0</v>
      </c>
      <c r="BY100" s="179">
        <v>0</v>
      </c>
      <c r="BZ100" s="179">
        <v>0</v>
      </c>
      <c r="CA100" s="179">
        <v>0</v>
      </c>
      <c r="CB100" s="179">
        <v>0</v>
      </c>
      <c r="CC100" s="179">
        <v>0</v>
      </c>
      <c r="CD100" s="179">
        <v>0</v>
      </c>
      <c r="CE100" s="179">
        <v>0</v>
      </c>
      <c r="CF100" s="179">
        <v>0</v>
      </c>
      <c r="CG100" s="179">
        <v>0</v>
      </c>
      <c r="CH100" s="179">
        <v>0</v>
      </c>
      <c r="CI100" s="179">
        <v>0</v>
      </c>
      <c r="CJ100" s="179">
        <v>0</v>
      </c>
      <c r="CK100" s="179">
        <v>0</v>
      </c>
      <c r="CL100" s="179">
        <v>0</v>
      </c>
      <c r="CM100" s="179">
        <v>0</v>
      </c>
      <c r="CN100" s="179">
        <v>0</v>
      </c>
      <c r="CO100" s="179">
        <v>0</v>
      </c>
      <c r="CP100" s="179">
        <v>0</v>
      </c>
      <c r="CQ100" s="179">
        <v>0</v>
      </c>
      <c r="CR100" s="179">
        <v>0</v>
      </c>
      <c r="CS100" s="179">
        <v>0</v>
      </c>
      <c r="CT100" s="180">
        <v>0</v>
      </c>
    </row>
    <row r="101" spans="1:98" ht="3" customHeight="1" x14ac:dyDescent="0.25">
      <c r="A101" s="89"/>
      <c r="B101" s="89"/>
      <c r="C101" s="89"/>
      <c r="D101" s="89"/>
      <c r="E101" s="191"/>
      <c r="F101" s="89"/>
      <c r="G101" s="89"/>
      <c r="H101" s="279">
        <v>0</v>
      </c>
      <c r="I101" s="303">
        <v>0</v>
      </c>
      <c r="J101" s="279">
        <v>0</v>
      </c>
      <c r="K101" s="303">
        <v>0</v>
      </c>
      <c r="L101" s="303">
        <v>0</v>
      </c>
      <c r="M101" s="86"/>
      <c r="N101" s="90"/>
      <c r="O101" s="88"/>
      <c r="P101" s="89"/>
      <c r="Q101" s="262">
        <v>0</v>
      </c>
      <c r="R101" s="89"/>
      <c r="S101" s="139"/>
      <c r="T101" s="140"/>
      <c r="U101" s="141"/>
      <c r="V101" s="170"/>
      <c r="W101" s="17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</row>
    <row r="102" spans="1:98" ht="3" customHeight="1" x14ac:dyDescent="0.25">
      <c r="A102" s="89"/>
      <c r="B102" s="89"/>
      <c r="C102" s="89"/>
      <c r="D102" s="89"/>
      <c r="E102" s="191"/>
      <c r="F102" s="89"/>
      <c r="G102" s="89"/>
      <c r="H102" s="279">
        <v>0</v>
      </c>
      <c r="I102" s="303">
        <v>0</v>
      </c>
      <c r="J102" s="279">
        <v>0</v>
      </c>
      <c r="K102" s="303">
        <v>0</v>
      </c>
      <c r="L102" s="303">
        <v>0</v>
      </c>
      <c r="M102" s="86"/>
      <c r="N102" s="90"/>
      <c r="O102" s="88"/>
      <c r="P102" s="89"/>
      <c r="Q102" s="262">
        <v>0</v>
      </c>
      <c r="R102" s="89"/>
      <c r="S102" s="139"/>
      <c r="T102" s="140"/>
      <c r="U102" s="141"/>
      <c r="V102" s="170"/>
      <c r="W102" s="17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</row>
    <row r="103" spans="1:98" s="28" customFormat="1" ht="10.199999999999999" x14ac:dyDescent="0.2">
      <c r="A103" s="87"/>
      <c r="B103" s="87"/>
      <c r="C103" s="87"/>
      <c r="D103" s="87"/>
      <c r="E103" s="192">
        <v>1</v>
      </c>
      <c r="F103" s="101" t="s">
        <v>56</v>
      </c>
      <c r="G103" s="87"/>
      <c r="H103" s="289">
        <v>0</v>
      </c>
      <c r="I103" s="304">
        <v>0</v>
      </c>
      <c r="J103" s="289">
        <v>0</v>
      </c>
      <c r="K103" s="304">
        <v>0</v>
      </c>
      <c r="L103" s="304">
        <v>0</v>
      </c>
      <c r="M103" s="86"/>
      <c r="N103" s="87" t="s">
        <v>20</v>
      </c>
      <c r="O103" s="88"/>
      <c r="P103" s="87"/>
      <c r="Q103" s="260">
        <v>0</v>
      </c>
      <c r="R103" s="87"/>
      <c r="S103" s="136"/>
      <c r="T103" s="137">
        <v>0</v>
      </c>
      <c r="U103" s="138"/>
      <c r="V103" s="168"/>
      <c r="W103" s="16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  <c r="AR103" s="99">
        <v>0</v>
      </c>
      <c r="AS103" s="99">
        <v>0</v>
      </c>
      <c r="AT103" s="99">
        <v>0</v>
      </c>
      <c r="AU103" s="99">
        <v>0</v>
      </c>
      <c r="AV103" s="99">
        <v>0</v>
      </c>
      <c r="AW103" s="99">
        <v>0</v>
      </c>
      <c r="AX103" s="99">
        <v>0</v>
      </c>
      <c r="AY103" s="99">
        <v>0</v>
      </c>
      <c r="AZ103" s="99">
        <v>0</v>
      </c>
      <c r="BA103" s="99">
        <v>0</v>
      </c>
      <c r="BB103" s="99">
        <v>0</v>
      </c>
      <c r="BC103" s="99">
        <v>0</v>
      </c>
      <c r="BD103" s="99">
        <v>0</v>
      </c>
      <c r="BE103" s="99">
        <v>0</v>
      </c>
      <c r="BF103" s="99">
        <v>0</v>
      </c>
      <c r="BG103" s="99">
        <v>0</v>
      </c>
      <c r="BH103" s="99">
        <v>0</v>
      </c>
      <c r="BI103" s="99">
        <v>0</v>
      </c>
      <c r="BJ103" s="99">
        <v>0</v>
      </c>
      <c r="BK103" s="99">
        <v>0</v>
      </c>
      <c r="BL103" s="99">
        <v>0</v>
      </c>
      <c r="BM103" s="99">
        <v>0</v>
      </c>
      <c r="BN103" s="99">
        <v>0</v>
      </c>
      <c r="BO103" s="99">
        <v>0</v>
      </c>
      <c r="BP103" s="99">
        <v>0</v>
      </c>
      <c r="BQ103" s="99">
        <v>0</v>
      </c>
      <c r="BR103" s="99">
        <v>0</v>
      </c>
      <c r="BS103" s="99">
        <v>0</v>
      </c>
      <c r="BT103" s="99">
        <v>0</v>
      </c>
      <c r="BU103" s="99">
        <v>0</v>
      </c>
      <c r="BV103" s="99">
        <v>0</v>
      </c>
      <c r="BW103" s="99">
        <v>0</v>
      </c>
      <c r="BX103" s="99">
        <v>0</v>
      </c>
      <c r="BY103" s="99">
        <v>0</v>
      </c>
      <c r="BZ103" s="99">
        <v>0</v>
      </c>
      <c r="CA103" s="99">
        <v>0</v>
      </c>
      <c r="CB103" s="99">
        <v>0</v>
      </c>
      <c r="CC103" s="99">
        <v>0</v>
      </c>
      <c r="CD103" s="99">
        <v>0</v>
      </c>
      <c r="CE103" s="99">
        <v>0</v>
      </c>
      <c r="CF103" s="99">
        <v>0</v>
      </c>
      <c r="CG103" s="99">
        <v>0</v>
      </c>
      <c r="CH103" s="99">
        <v>0</v>
      </c>
      <c r="CI103" s="99">
        <v>0</v>
      </c>
      <c r="CJ103" s="99">
        <v>0</v>
      </c>
      <c r="CK103" s="99">
        <v>0</v>
      </c>
      <c r="CL103" s="99">
        <v>0</v>
      </c>
      <c r="CM103" s="99">
        <v>0</v>
      </c>
      <c r="CN103" s="99">
        <v>0</v>
      </c>
      <c r="CO103" s="99">
        <v>0</v>
      </c>
      <c r="CP103" s="99">
        <v>0</v>
      </c>
      <c r="CQ103" s="99">
        <v>0</v>
      </c>
      <c r="CR103" s="99">
        <v>0</v>
      </c>
      <c r="CS103" s="99">
        <v>0</v>
      </c>
      <c r="CT103" s="99">
        <v>0</v>
      </c>
    </row>
    <row r="104" spans="1:98" s="181" customFormat="1" ht="10.199999999999999" x14ac:dyDescent="0.2">
      <c r="A104" s="172"/>
      <c r="B104" s="172"/>
      <c r="C104" s="172"/>
      <c r="D104" s="172"/>
      <c r="E104" s="191">
        <v>2</v>
      </c>
      <c r="F104" s="144" t="s">
        <v>56</v>
      </c>
      <c r="G104" s="172" t="s">
        <v>79</v>
      </c>
      <c r="H104" s="290">
        <v>0</v>
      </c>
      <c r="I104" s="306">
        <v>0</v>
      </c>
      <c r="J104" s="290">
        <v>0</v>
      </c>
      <c r="K104" s="306">
        <v>0</v>
      </c>
      <c r="L104" s="306">
        <v>0</v>
      </c>
      <c r="M104" s="173"/>
      <c r="N104" s="172" t="s">
        <v>20</v>
      </c>
      <c r="O104" s="173"/>
      <c r="P104" s="172"/>
      <c r="Q104" s="261">
        <v>0</v>
      </c>
      <c r="R104" s="172"/>
      <c r="S104" s="174"/>
      <c r="T104" s="175">
        <v>0</v>
      </c>
      <c r="U104" s="176"/>
      <c r="V104" s="177"/>
      <c r="W104" s="178">
        <v>0</v>
      </c>
      <c r="X104" s="179">
        <v>0</v>
      </c>
      <c r="Y104" s="179">
        <v>0</v>
      </c>
      <c r="Z104" s="179">
        <v>0</v>
      </c>
      <c r="AA104" s="179">
        <v>0</v>
      </c>
      <c r="AB104" s="179">
        <v>0</v>
      </c>
      <c r="AC104" s="179">
        <v>0</v>
      </c>
      <c r="AD104" s="179">
        <v>0</v>
      </c>
      <c r="AE104" s="179">
        <v>0</v>
      </c>
      <c r="AF104" s="179">
        <v>0</v>
      </c>
      <c r="AG104" s="179">
        <v>0</v>
      </c>
      <c r="AH104" s="179">
        <v>0</v>
      </c>
      <c r="AI104" s="179">
        <v>0</v>
      </c>
      <c r="AJ104" s="179">
        <v>0</v>
      </c>
      <c r="AK104" s="179">
        <v>0</v>
      </c>
      <c r="AL104" s="179">
        <v>0</v>
      </c>
      <c r="AM104" s="179">
        <v>0</v>
      </c>
      <c r="AN104" s="179">
        <v>0</v>
      </c>
      <c r="AO104" s="179">
        <v>0</v>
      </c>
      <c r="AP104" s="179">
        <v>0</v>
      </c>
      <c r="AQ104" s="179">
        <v>0</v>
      </c>
      <c r="AR104" s="179">
        <v>0</v>
      </c>
      <c r="AS104" s="179">
        <v>0</v>
      </c>
      <c r="AT104" s="179">
        <v>0</v>
      </c>
      <c r="AU104" s="179">
        <v>0</v>
      </c>
      <c r="AV104" s="179">
        <v>0</v>
      </c>
      <c r="AW104" s="179">
        <v>0</v>
      </c>
      <c r="AX104" s="179">
        <v>0</v>
      </c>
      <c r="AY104" s="179">
        <v>0</v>
      </c>
      <c r="AZ104" s="179">
        <v>0</v>
      </c>
      <c r="BA104" s="179">
        <v>0</v>
      </c>
      <c r="BB104" s="179">
        <v>0</v>
      </c>
      <c r="BC104" s="179">
        <v>0</v>
      </c>
      <c r="BD104" s="179">
        <v>0</v>
      </c>
      <c r="BE104" s="179">
        <v>0</v>
      </c>
      <c r="BF104" s="179">
        <v>0</v>
      </c>
      <c r="BG104" s="179">
        <v>0</v>
      </c>
      <c r="BH104" s="179">
        <v>0</v>
      </c>
      <c r="BI104" s="179">
        <v>0</v>
      </c>
      <c r="BJ104" s="179">
        <v>0</v>
      </c>
      <c r="BK104" s="179">
        <v>0</v>
      </c>
      <c r="BL104" s="179">
        <v>0</v>
      </c>
      <c r="BM104" s="179">
        <v>0</v>
      </c>
      <c r="BN104" s="179">
        <v>0</v>
      </c>
      <c r="BO104" s="179">
        <v>0</v>
      </c>
      <c r="BP104" s="179">
        <v>0</v>
      </c>
      <c r="BQ104" s="179">
        <v>0</v>
      </c>
      <c r="BR104" s="179">
        <v>0</v>
      </c>
      <c r="BS104" s="179">
        <v>0</v>
      </c>
      <c r="BT104" s="179">
        <v>0</v>
      </c>
      <c r="BU104" s="179">
        <v>0</v>
      </c>
      <c r="BV104" s="179">
        <v>0</v>
      </c>
      <c r="BW104" s="179">
        <v>0</v>
      </c>
      <c r="BX104" s="179">
        <v>0</v>
      </c>
      <c r="BY104" s="179">
        <v>0</v>
      </c>
      <c r="BZ104" s="179">
        <v>0</v>
      </c>
      <c r="CA104" s="179">
        <v>0</v>
      </c>
      <c r="CB104" s="179">
        <v>0</v>
      </c>
      <c r="CC104" s="179">
        <v>0</v>
      </c>
      <c r="CD104" s="179">
        <v>0</v>
      </c>
      <c r="CE104" s="179">
        <v>0</v>
      </c>
      <c r="CF104" s="179">
        <v>0</v>
      </c>
      <c r="CG104" s="179">
        <v>0</v>
      </c>
      <c r="CH104" s="179">
        <v>0</v>
      </c>
      <c r="CI104" s="179">
        <v>0</v>
      </c>
      <c r="CJ104" s="179">
        <v>0</v>
      </c>
      <c r="CK104" s="179">
        <v>0</v>
      </c>
      <c r="CL104" s="179">
        <v>0</v>
      </c>
      <c r="CM104" s="179">
        <v>0</v>
      </c>
      <c r="CN104" s="179">
        <v>0</v>
      </c>
      <c r="CO104" s="179">
        <v>0</v>
      </c>
      <c r="CP104" s="179">
        <v>0</v>
      </c>
      <c r="CQ104" s="179">
        <v>0</v>
      </c>
      <c r="CR104" s="179">
        <v>0</v>
      </c>
      <c r="CS104" s="179">
        <v>0</v>
      </c>
      <c r="CT104" s="180">
        <v>0</v>
      </c>
    </row>
    <row r="105" spans="1:98" s="181" customFormat="1" ht="10.199999999999999" x14ac:dyDescent="0.2">
      <c r="A105" s="172"/>
      <c r="B105" s="172"/>
      <c r="C105" s="172"/>
      <c r="D105" s="172"/>
      <c r="E105" s="191">
        <v>2</v>
      </c>
      <c r="F105" s="144" t="s">
        <v>56</v>
      </c>
      <c r="G105" s="172" t="s">
        <v>96</v>
      </c>
      <c r="H105" s="290">
        <v>0</v>
      </c>
      <c r="I105" s="306">
        <v>0</v>
      </c>
      <c r="J105" s="290">
        <v>0</v>
      </c>
      <c r="K105" s="306">
        <v>0</v>
      </c>
      <c r="L105" s="306">
        <v>0</v>
      </c>
      <c r="M105" s="173"/>
      <c r="N105" s="172" t="s">
        <v>20</v>
      </c>
      <c r="O105" s="173"/>
      <c r="P105" s="172"/>
      <c r="Q105" s="261">
        <v>0</v>
      </c>
      <c r="R105" s="172"/>
      <c r="S105" s="174"/>
      <c r="T105" s="175">
        <v>0</v>
      </c>
      <c r="U105" s="176"/>
      <c r="V105" s="177"/>
      <c r="W105" s="178">
        <v>0</v>
      </c>
      <c r="X105" s="179">
        <v>0</v>
      </c>
      <c r="Y105" s="179">
        <v>0</v>
      </c>
      <c r="Z105" s="179">
        <v>0</v>
      </c>
      <c r="AA105" s="179">
        <v>0</v>
      </c>
      <c r="AB105" s="179">
        <v>0</v>
      </c>
      <c r="AC105" s="179">
        <v>0</v>
      </c>
      <c r="AD105" s="179">
        <v>0</v>
      </c>
      <c r="AE105" s="179">
        <v>0</v>
      </c>
      <c r="AF105" s="179">
        <v>0</v>
      </c>
      <c r="AG105" s="179">
        <v>0</v>
      </c>
      <c r="AH105" s="179">
        <v>0</v>
      </c>
      <c r="AI105" s="179">
        <v>0</v>
      </c>
      <c r="AJ105" s="179">
        <v>0</v>
      </c>
      <c r="AK105" s="179">
        <v>0</v>
      </c>
      <c r="AL105" s="179">
        <v>0</v>
      </c>
      <c r="AM105" s="179">
        <v>0</v>
      </c>
      <c r="AN105" s="179">
        <v>0</v>
      </c>
      <c r="AO105" s="179">
        <v>0</v>
      </c>
      <c r="AP105" s="179">
        <v>0</v>
      </c>
      <c r="AQ105" s="179">
        <v>0</v>
      </c>
      <c r="AR105" s="179">
        <v>0</v>
      </c>
      <c r="AS105" s="179">
        <v>0</v>
      </c>
      <c r="AT105" s="179">
        <v>0</v>
      </c>
      <c r="AU105" s="179">
        <v>0</v>
      </c>
      <c r="AV105" s="179">
        <v>0</v>
      </c>
      <c r="AW105" s="179">
        <v>0</v>
      </c>
      <c r="AX105" s="179">
        <v>0</v>
      </c>
      <c r="AY105" s="179">
        <v>0</v>
      </c>
      <c r="AZ105" s="179">
        <v>0</v>
      </c>
      <c r="BA105" s="179">
        <v>0</v>
      </c>
      <c r="BB105" s="179">
        <v>0</v>
      </c>
      <c r="BC105" s="179">
        <v>0</v>
      </c>
      <c r="BD105" s="179">
        <v>0</v>
      </c>
      <c r="BE105" s="179">
        <v>0</v>
      </c>
      <c r="BF105" s="179">
        <v>0</v>
      </c>
      <c r="BG105" s="179">
        <v>0</v>
      </c>
      <c r="BH105" s="179">
        <v>0</v>
      </c>
      <c r="BI105" s="179">
        <v>0</v>
      </c>
      <c r="BJ105" s="179">
        <v>0</v>
      </c>
      <c r="BK105" s="179">
        <v>0</v>
      </c>
      <c r="BL105" s="179">
        <v>0</v>
      </c>
      <c r="BM105" s="179">
        <v>0</v>
      </c>
      <c r="BN105" s="179">
        <v>0</v>
      </c>
      <c r="BO105" s="179">
        <v>0</v>
      </c>
      <c r="BP105" s="179">
        <v>0</v>
      </c>
      <c r="BQ105" s="179">
        <v>0</v>
      </c>
      <c r="BR105" s="179">
        <v>0</v>
      </c>
      <c r="BS105" s="179">
        <v>0</v>
      </c>
      <c r="BT105" s="179">
        <v>0</v>
      </c>
      <c r="BU105" s="179">
        <v>0</v>
      </c>
      <c r="BV105" s="179">
        <v>0</v>
      </c>
      <c r="BW105" s="179">
        <v>0</v>
      </c>
      <c r="BX105" s="179">
        <v>0</v>
      </c>
      <c r="BY105" s="179">
        <v>0</v>
      </c>
      <c r="BZ105" s="179">
        <v>0</v>
      </c>
      <c r="CA105" s="179">
        <v>0</v>
      </c>
      <c r="CB105" s="179">
        <v>0</v>
      </c>
      <c r="CC105" s="179">
        <v>0</v>
      </c>
      <c r="CD105" s="179">
        <v>0</v>
      </c>
      <c r="CE105" s="179">
        <v>0</v>
      </c>
      <c r="CF105" s="179">
        <v>0</v>
      </c>
      <c r="CG105" s="179">
        <v>0</v>
      </c>
      <c r="CH105" s="179">
        <v>0</v>
      </c>
      <c r="CI105" s="179">
        <v>0</v>
      </c>
      <c r="CJ105" s="179">
        <v>0</v>
      </c>
      <c r="CK105" s="179">
        <v>0</v>
      </c>
      <c r="CL105" s="179">
        <v>0</v>
      </c>
      <c r="CM105" s="179">
        <v>0</v>
      </c>
      <c r="CN105" s="179">
        <v>0</v>
      </c>
      <c r="CO105" s="179">
        <v>0</v>
      </c>
      <c r="CP105" s="179">
        <v>0</v>
      </c>
      <c r="CQ105" s="179">
        <v>0</v>
      </c>
      <c r="CR105" s="179">
        <v>0</v>
      </c>
      <c r="CS105" s="179">
        <v>0</v>
      </c>
      <c r="CT105" s="180">
        <v>0</v>
      </c>
    </row>
    <row r="106" spans="1:98" s="181" customFormat="1" ht="10.199999999999999" x14ac:dyDescent="0.2">
      <c r="A106" s="172"/>
      <c r="B106" s="172"/>
      <c r="C106" s="172"/>
      <c r="D106" s="172"/>
      <c r="E106" s="191">
        <v>2</v>
      </c>
      <c r="F106" s="144" t="s">
        <v>56</v>
      </c>
      <c r="G106" s="172" t="s">
        <v>86</v>
      </c>
      <c r="H106" s="290">
        <v>0</v>
      </c>
      <c r="I106" s="306">
        <v>0</v>
      </c>
      <c r="J106" s="290">
        <v>0</v>
      </c>
      <c r="K106" s="306">
        <v>0</v>
      </c>
      <c r="L106" s="306">
        <v>0</v>
      </c>
      <c r="M106" s="173"/>
      <c r="N106" s="172" t="s">
        <v>20</v>
      </c>
      <c r="O106" s="173"/>
      <c r="P106" s="172"/>
      <c r="Q106" s="261">
        <v>0</v>
      </c>
      <c r="R106" s="172"/>
      <c r="S106" s="174"/>
      <c r="T106" s="175">
        <v>0</v>
      </c>
      <c r="U106" s="176"/>
      <c r="V106" s="177"/>
      <c r="W106" s="178">
        <v>0</v>
      </c>
      <c r="X106" s="179">
        <v>0</v>
      </c>
      <c r="Y106" s="179">
        <v>0</v>
      </c>
      <c r="Z106" s="179">
        <v>0</v>
      </c>
      <c r="AA106" s="179">
        <v>0</v>
      </c>
      <c r="AB106" s="179">
        <v>0</v>
      </c>
      <c r="AC106" s="179">
        <v>0</v>
      </c>
      <c r="AD106" s="179">
        <v>0</v>
      </c>
      <c r="AE106" s="179">
        <v>0</v>
      </c>
      <c r="AF106" s="179">
        <v>0</v>
      </c>
      <c r="AG106" s="179">
        <v>0</v>
      </c>
      <c r="AH106" s="179">
        <v>0</v>
      </c>
      <c r="AI106" s="179">
        <v>0</v>
      </c>
      <c r="AJ106" s="179">
        <v>0</v>
      </c>
      <c r="AK106" s="179">
        <v>0</v>
      </c>
      <c r="AL106" s="179">
        <v>0</v>
      </c>
      <c r="AM106" s="179">
        <v>0</v>
      </c>
      <c r="AN106" s="179">
        <v>0</v>
      </c>
      <c r="AO106" s="179">
        <v>0</v>
      </c>
      <c r="AP106" s="179">
        <v>0</v>
      </c>
      <c r="AQ106" s="179">
        <v>0</v>
      </c>
      <c r="AR106" s="179">
        <v>0</v>
      </c>
      <c r="AS106" s="179">
        <v>0</v>
      </c>
      <c r="AT106" s="179">
        <v>0</v>
      </c>
      <c r="AU106" s="179">
        <v>0</v>
      </c>
      <c r="AV106" s="179">
        <v>0</v>
      </c>
      <c r="AW106" s="179">
        <v>0</v>
      </c>
      <c r="AX106" s="179">
        <v>0</v>
      </c>
      <c r="AY106" s="179">
        <v>0</v>
      </c>
      <c r="AZ106" s="179">
        <v>0</v>
      </c>
      <c r="BA106" s="179">
        <v>0</v>
      </c>
      <c r="BB106" s="179">
        <v>0</v>
      </c>
      <c r="BC106" s="179">
        <v>0</v>
      </c>
      <c r="BD106" s="179">
        <v>0</v>
      </c>
      <c r="BE106" s="179">
        <v>0</v>
      </c>
      <c r="BF106" s="179">
        <v>0</v>
      </c>
      <c r="BG106" s="179">
        <v>0</v>
      </c>
      <c r="BH106" s="179">
        <v>0</v>
      </c>
      <c r="BI106" s="179">
        <v>0</v>
      </c>
      <c r="BJ106" s="179">
        <v>0</v>
      </c>
      <c r="BK106" s="179">
        <v>0</v>
      </c>
      <c r="BL106" s="179">
        <v>0</v>
      </c>
      <c r="BM106" s="179">
        <v>0</v>
      </c>
      <c r="BN106" s="179">
        <v>0</v>
      </c>
      <c r="BO106" s="179">
        <v>0</v>
      </c>
      <c r="BP106" s="179">
        <v>0</v>
      </c>
      <c r="BQ106" s="179">
        <v>0</v>
      </c>
      <c r="BR106" s="179">
        <v>0</v>
      </c>
      <c r="BS106" s="179">
        <v>0</v>
      </c>
      <c r="BT106" s="179">
        <v>0</v>
      </c>
      <c r="BU106" s="179">
        <v>0</v>
      </c>
      <c r="BV106" s="179">
        <v>0</v>
      </c>
      <c r="BW106" s="179">
        <v>0</v>
      </c>
      <c r="BX106" s="179">
        <v>0</v>
      </c>
      <c r="BY106" s="179">
        <v>0</v>
      </c>
      <c r="BZ106" s="179">
        <v>0</v>
      </c>
      <c r="CA106" s="179">
        <v>0</v>
      </c>
      <c r="CB106" s="179">
        <v>0</v>
      </c>
      <c r="CC106" s="179">
        <v>0</v>
      </c>
      <c r="CD106" s="179">
        <v>0</v>
      </c>
      <c r="CE106" s="179">
        <v>0</v>
      </c>
      <c r="CF106" s="179">
        <v>0</v>
      </c>
      <c r="CG106" s="179">
        <v>0</v>
      </c>
      <c r="CH106" s="179">
        <v>0</v>
      </c>
      <c r="CI106" s="179">
        <v>0</v>
      </c>
      <c r="CJ106" s="179">
        <v>0</v>
      </c>
      <c r="CK106" s="179">
        <v>0</v>
      </c>
      <c r="CL106" s="179">
        <v>0</v>
      </c>
      <c r="CM106" s="179">
        <v>0</v>
      </c>
      <c r="CN106" s="179">
        <v>0</v>
      </c>
      <c r="CO106" s="179">
        <v>0</v>
      </c>
      <c r="CP106" s="179">
        <v>0</v>
      </c>
      <c r="CQ106" s="179">
        <v>0</v>
      </c>
      <c r="CR106" s="179">
        <v>0</v>
      </c>
      <c r="CS106" s="179">
        <v>0</v>
      </c>
      <c r="CT106" s="180">
        <v>0</v>
      </c>
    </row>
    <row r="107" spans="1:98" s="181" customFormat="1" ht="10.199999999999999" x14ac:dyDescent="0.2">
      <c r="A107" s="172"/>
      <c r="B107" s="172"/>
      <c r="C107" s="172"/>
      <c r="D107" s="172"/>
      <c r="E107" s="191">
        <v>2</v>
      </c>
      <c r="F107" s="144" t="s">
        <v>56</v>
      </c>
      <c r="G107" s="172" t="s">
        <v>143</v>
      </c>
      <c r="H107" s="290">
        <v>0</v>
      </c>
      <c r="I107" s="306">
        <v>0</v>
      </c>
      <c r="J107" s="290">
        <v>0</v>
      </c>
      <c r="K107" s="306">
        <v>0</v>
      </c>
      <c r="L107" s="306">
        <v>0</v>
      </c>
      <c r="M107" s="173"/>
      <c r="N107" s="172" t="s">
        <v>20</v>
      </c>
      <c r="O107" s="173"/>
      <c r="P107" s="172"/>
      <c r="Q107" s="261">
        <v>0</v>
      </c>
      <c r="R107" s="172"/>
      <c r="S107" s="174"/>
      <c r="T107" s="175">
        <v>0</v>
      </c>
      <c r="U107" s="176"/>
      <c r="V107" s="177"/>
      <c r="W107" s="178">
        <v>0</v>
      </c>
      <c r="X107" s="179">
        <v>0</v>
      </c>
      <c r="Y107" s="179">
        <v>0</v>
      </c>
      <c r="Z107" s="179">
        <v>0</v>
      </c>
      <c r="AA107" s="179">
        <v>0</v>
      </c>
      <c r="AB107" s="179">
        <v>0</v>
      </c>
      <c r="AC107" s="179">
        <v>0</v>
      </c>
      <c r="AD107" s="179">
        <v>0</v>
      </c>
      <c r="AE107" s="179">
        <v>0</v>
      </c>
      <c r="AF107" s="179">
        <v>0</v>
      </c>
      <c r="AG107" s="179">
        <v>0</v>
      </c>
      <c r="AH107" s="179">
        <v>0</v>
      </c>
      <c r="AI107" s="179">
        <v>0</v>
      </c>
      <c r="AJ107" s="179">
        <v>0</v>
      </c>
      <c r="AK107" s="179">
        <v>0</v>
      </c>
      <c r="AL107" s="179">
        <v>0</v>
      </c>
      <c r="AM107" s="179">
        <v>0</v>
      </c>
      <c r="AN107" s="179">
        <v>0</v>
      </c>
      <c r="AO107" s="179">
        <v>0</v>
      </c>
      <c r="AP107" s="179">
        <v>0</v>
      </c>
      <c r="AQ107" s="179">
        <v>0</v>
      </c>
      <c r="AR107" s="179">
        <v>0</v>
      </c>
      <c r="AS107" s="179">
        <v>0</v>
      </c>
      <c r="AT107" s="179">
        <v>0</v>
      </c>
      <c r="AU107" s="179">
        <v>0</v>
      </c>
      <c r="AV107" s="179">
        <v>0</v>
      </c>
      <c r="AW107" s="179">
        <v>0</v>
      </c>
      <c r="AX107" s="179">
        <v>0</v>
      </c>
      <c r="AY107" s="179">
        <v>0</v>
      </c>
      <c r="AZ107" s="179">
        <v>0</v>
      </c>
      <c r="BA107" s="179">
        <v>0</v>
      </c>
      <c r="BB107" s="179">
        <v>0</v>
      </c>
      <c r="BC107" s="179">
        <v>0</v>
      </c>
      <c r="BD107" s="179">
        <v>0</v>
      </c>
      <c r="BE107" s="179">
        <v>0</v>
      </c>
      <c r="BF107" s="179">
        <v>0</v>
      </c>
      <c r="BG107" s="179">
        <v>0</v>
      </c>
      <c r="BH107" s="179">
        <v>0</v>
      </c>
      <c r="BI107" s="179">
        <v>0</v>
      </c>
      <c r="BJ107" s="179">
        <v>0</v>
      </c>
      <c r="BK107" s="179">
        <v>0</v>
      </c>
      <c r="BL107" s="179">
        <v>0</v>
      </c>
      <c r="BM107" s="179">
        <v>0</v>
      </c>
      <c r="BN107" s="179">
        <v>0</v>
      </c>
      <c r="BO107" s="179">
        <v>0</v>
      </c>
      <c r="BP107" s="179">
        <v>0</v>
      </c>
      <c r="BQ107" s="179">
        <v>0</v>
      </c>
      <c r="BR107" s="179">
        <v>0</v>
      </c>
      <c r="BS107" s="179">
        <v>0</v>
      </c>
      <c r="BT107" s="179">
        <v>0</v>
      </c>
      <c r="BU107" s="179">
        <v>0</v>
      </c>
      <c r="BV107" s="179">
        <v>0</v>
      </c>
      <c r="BW107" s="179">
        <v>0</v>
      </c>
      <c r="BX107" s="179">
        <v>0</v>
      </c>
      <c r="BY107" s="179">
        <v>0</v>
      </c>
      <c r="BZ107" s="179">
        <v>0</v>
      </c>
      <c r="CA107" s="179">
        <v>0</v>
      </c>
      <c r="CB107" s="179">
        <v>0</v>
      </c>
      <c r="CC107" s="179">
        <v>0</v>
      </c>
      <c r="CD107" s="179">
        <v>0</v>
      </c>
      <c r="CE107" s="179">
        <v>0</v>
      </c>
      <c r="CF107" s="179">
        <v>0</v>
      </c>
      <c r="CG107" s="179">
        <v>0</v>
      </c>
      <c r="CH107" s="179">
        <v>0</v>
      </c>
      <c r="CI107" s="179">
        <v>0</v>
      </c>
      <c r="CJ107" s="179">
        <v>0</v>
      </c>
      <c r="CK107" s="179">
        <v>0</v>
      </c>
      <c r="CL107" s="179">
        <v>0</v>
      </c>
      <c r="CM107" s="179">
        <v>0</v>
      </c>
      <c r="CN107" s="179">
        <v>0</v>
      </c>
      <c r="CO107" s="179">
        <v>0</v>
      </c>
      <c r="CP107" s="179">
        <v>0</v>
      </c>
      <c r="CQ107" s="179">
        <v>0</v>
      </c>
      <c r="CR107" s="179">
        <v>0</v>
      </c>
      <c r="CS107" s="179">
        <v>0</v>
      </c>
      <c r="CT107" s="180">
        <v>0</v>
      </c>
    </row>
    <row r="108" spans="1:98" s="181" customFormat="1" ht="10.199999999999999" x14ac:dyDescent="0.2">
      <c r="A108" s="172"/>
      <c r="B108" s="172"/>
      <c r="C108" s="172"/>
      <c r="D108" s="172"/>
      <c r="E108" s="191">
        <v>2</v>
      </c>
      <c r="F108" s="144" t="s">
        <v>56</v>
      </c>
      <c r="G108" s="172" t="s">
        <v>87</v>
      </c>
      <c r="H108" s="290">
        <v>0</v>
      </c>
      <c r="I108" s="306">
        <v>0</v>
      </c>
      <c r="J108" s="290">
        <v>0</v>
      </c>
      <c r="K108" s="306">
        <v>0</v>
      </c>
      <c r="L108" s="306">
        <v>0</v>
      </c>
      <c r="M108" s="173"/>
      <c r="N108" s="172" t="s">
        <v>20</v>
      </c>
      <c r="O108" s="173"/>
      <c r="P108" s="172"/>
      <c r="Q108" s="261">
        <v>0</v>
      </c>
      <c r="R108" s="172"/>
      <c r="S108" s="174"/>
      <c r="T108" s="175">
        <v>0</v>
      </c>
      <c r="U108" s="176"/>
      <c r="V108" s="177"/>
      <c r="W108" s="178">
        <v>0</v>
      </c>
      <c r="X108" s="179">
        <v>0</v>
      </c>
      <c r="Y108" s="179">
        <v>0</v>
      </c>
      <c r="Z108" s="179">
        <v>0</v>
      </c>
      <c r="AA108" s="179">
        <v>0</v>
      </c>
      <c r="AB108" s="179">
        <v>0</v>
      </c>
      <c r="AC108" s="179">
        <v>0</v>
      </c>
      <c r="AD108" s="179">
        <v>0</v>
      </c>
      <c r="AE108" s="179">
        <v>0</v>
      </c>
      <c r="AF108" s="179">
        <v>0</v>
      </c>
      <c r="AG108" s="179">
        <v>0</v>
      </c>
      <c r="AH108" s="179">
        <v>0</v>
      </c>
      <c r="AI108" s="179">
        <v>0</v>
      </c>
      <c r="AJ108" s="179">
        <v>0</v>
      </c>
      <c r="AK108" s="179">
        <v>0</v>
      </c>
      <c r="AL108" s="179">
        <v>0</v>
      </c>
      <c r="AM108" s="179">
        <v>0</v>
      </c>
      <c r="AN108" s="179">
        <v>0</v>
      </c>
      <c r="AO108" s="179">
        <v>0</v>
      </c>
      <c r="AP108" s="179">
        <v>0</v>
      </c>
      <c r="AQ108" s="179">
        <v>0</v>
      </c>
      <c r="AR108" s="179">
        <v>0</v>
      </c>
      <c r="AS108" s="179">
        <v>0</v>
      </c>
      <c r="AT108" s="179">
        <v>0</v>
      </c>
      <c r="AU108" s="179">
        <v>0</v>
      </c>
      <c r="AV108" s="179">
        <v>0</v>
      </c>
      <c r="AW108" s="179">
        <v>0</v>
      </c>
      <c r="AX108" s="179">
        <v>0</v>
      </c>
      <c r="AY108" s="179">
        <v>0</v>
      </c>
      <c r="AZ108" s="179">
        <v>0</v>
      </c>
      <c r="BA108" s="179">
        <v>0</v>
      </c>
      <c r="BB108" s="179">
        <v>0</v>
      </c>
      <c r="BC108" s="179">
        <v>0</v>
      </c>
      <c r="BD108" s="179">
        <v>0</v>
      </c>
      <c r="BE108" s="179">
        <v>0</v>
      </c>
      <c r="BF108" s="179">
        <v>0</v>
      </c>
      <c r="BG108" s="179">
        <v>0</v>
      </c>
      <c r="BH108" s="179">
        <v>0</v>
      </c>
      <c r="BI108" s="179">
        <v>0</v>
      </c>
      <c r="BJ108" s="179">
        <v>0</v>
      </c>
      <c r="BK108" s="179">
        <v>0</v>
      </c>
      <c r="BL108" s="179">
        <v>0</v>
      </c>
      <c r="BM108" s="179">
        <v>0</v>
      </c>
      <c r="BN108" s="179">
        <v>0</v>
      </c>
      <c r="BO108" s="179">
        <v>0</v>
      </c>
      <c r="BP108" s="179">
        <v>0</v>
      </c>
      <c r="BQ108" s="179">
        <v>0</v>
      </c>
      <c r="BR108" s="179">
        <v>0</v>
      </c>
      <c r="BS108" s="179">
        <v>0</v>
      </c>
      <c r="BT108" s="179">
        <v>0</v>
      </c>
      <c r="BU108" s="179">
        <v>0</v>
      </c>
      <c r="BV108" s="179">
        <v>0</v>
      </c>
      <c r="BW108" s="179">
        <v>0</v>
      </c>
      <c r="BX108" s="179">
        <v>0</v>
      </c>
      <c r="BY108" s="179">
        <v>0</v>
      </c>
      <c r="BZ108" s="179">
        <v>0</v>
      </c>
      <c r="CA108" s="179">
        <v>0</v>
      </c>
      <c r="CB108" s="179">
        <v>0</v>
      </c>
      <c r="CC108" s="179">
        <v>0</v>
      </c>
      <c r="CD108" s="179">
        <v>0</v>
      </c>
      <c r="CE108" s="179">
        <v>0</v>
      </c>
      <c r="CF108" s="179">
        <v>0</v>
      </c>
      <c r="CG108" s="179">
        <v>0</v>
      </c>
      <c r="CH108" s="179">
        <v>0</v>
      </c>
      <c r="CI108" s="179">
        <v>0</v>
      </c>
      <c r="CJ108" s="179">
        <v>0</v>
      </c>
      <c r="CK108" s="179">
        <v>0</v>
      </c>
      <c r="CL108" s="179">
        <v>0</v>
      </c>
      <c r="CM108" s="179">
        <v>0</v>
      </c>
      <c r="CN108" s="179">
        <v>0</v>
      </c>
      <c r="CO108" s="179">
        <v>0</v>
      </c>
      <c r="CP108" s="179">
        <v>0</v>
      </c>
      <c r="CQ108" s="179">
        <v>0</v>
      </c>
      <c r="CR108" s="179">
        <v>0</v>
      </c>
      <c r="CS108" s="179">
        <v>0</v>
      </c>
      <c r="CT108" s="180">
        <v>0</v>
      </c>
    </row>
    <row r="109" spans="1:98" s="181" customFormat="1" ht="10.199999999999999" x14ac:dyDescent="0.2">
      <c r="A109" s="172"/>
      <c r="B109" s="172"/>
      <c r="C109" s="172"/>
      <c r="D109" s="172"/>
      <c r="E109" s="191">
        <v>2</v>
      </c>
      <c r="F109" s="144" t="s">
        <v>56</v>
      </c>
      <c r="G109" s="172" t="s">
        <v>202</v>
      </c>
      <c r="H109" s="290">
        <v>0</v>
      </c>
      <c r="I109" s="306">
        <v>0</v>
      </c>
      <c r="J109" s="290">
        <v>0</v>
      </c>
      <c r="K109" s="306">
        <v>0</v>
      </c>
      <c r="L109" s="306">
        <v>0</v>
      </c>
      <c r="M109" s="173"/>
      <c r="N109" s="172" t="s">
        <v>20</v>
      </c>
      <c r="O109" s="173"/>
      <c r="P109" s="172"/>
      <c r="Q109" s="261">
        <v>0</v>
      </c>
      <c r="R109" s="172"/>
      <c r="S109" s="174"/>
      <c r="T109" s="175">
        <v>0</v>
      </c>
      <c r="U109" s="176"/>
      <c r="V109" s="177"/>
      <c r="W109" s="178">
        <v>0</v>
      </c>
      <c r="X109" s="179">
        <v>0</v>
      </c>
      <c r="Y109" s="179">
        <v>0</v>
      </c>
      <c r="Z109" s="179">
        <v>0</v>
      </c>
      <c r="AA109" s="179">
        <v>0</v>
      </c>
      <c r="AB109" s="179">
        <v>0</v>
      </c>
      <c r="AC109" s="179">
        <v>0</v>
      </c>
      <c r="AD109" s="179">
        <v>0</v>
      </c>
      <c r="AE109" s="179">
        <v>0</v>
      </c>
      <c r="AF109" s="179">
        <v>0</v>
      </c>
      <c r="AG109" s="179">
        <v>0</v>
      </c>
      <c r="AH109" s="179">
        <v>0</v>
      </c>
      <c r="AI109" s="179">
        <v>0</v>
      </c>
      <c r="AJ109" s="179">
        <v>0</v>
      </c>
      <c r="AK109" s="179">
        <v>0</v>
      </c>
      <c r="AL109" s="179">
        <v>0</v>
      </c>
      <c r="AM109" s="179">
        <v>0</v>
      </c>
      <c r="AN109" s="179">
        <v>0</v>
      </c>
      <c r="AO109" s="179">
        <v>0</v>
      </c>
      <c r="AP109" s="179">
        <v>0</v>
      </c>
      <c r="AQ109" s="179">
        <v>0</v>
      </c>
      <c r="AR109" s="179">
        <v>0</v>
      </c>
      <c r="AS109" s="179">
        <v>0</v>
      </c>
      <c r="AT109" s="179">
        <v>0</v>
      </c>
      <c r="AU109" s="179">
        <v>0</v>
      </c>
      <c r="AV109" s="179">
        <v>0</v>
      </c>
      <c r="AW109" s="179">
        <v>0</v>
      </c>
      <c r="AX109" s="179">
        <v>0</v>
      </c>
      <c r="AY109" s="179">
        <v>0</v>
      </c>
      <c r="AZ109" s="179">
        <v>0</v>
      </c>
      <c r="BA109" s="179">
        <v>0</v>
      </c>
      <c r="BB109" s="179">
        <v>0</v>
      </c>
      <c r="BC109" s="179">
        <v>0</v>
      </c>
      <c r="BD109" s="179">
        <v>0</v>
      </c>
      <c r="BE109" s="179">
        <v>0</v>
      </c>
      <c r="BF109" s="179">
        <v>0</v>
      </c>
      <c r="BG109" s="179">
        <v>0</v>
      </c>
      <c r="BH109" s="179">
        <v>0</v>
      </c>
      <c r="BI109" s="179">
        <v>0</v>
      </c>
      <c r="BJ109" s="179">
        <v>0</v>
      </c>
      <c r="BK109" s="179">
        <v>0</v>
      </c>
      <c r="BL109" s="179">
        <v>0</v>
      </c>
      <c r="BM109" s="179">
        <v>0</v>
      </c>
      <c r="BN109" s="179">
        <v>0</v>
      </c>
      <c r="BO109" s="179">
        <v>0</v>
      </c>
      <c r="BP109" s="179">
        <v>0</v>
      </c>
      <c r="BQ109" s="179">
        <v>0</v>
      </c>
      <c r="BR109" s="179">
        <v>0</v>
      </c>
      <c r="BS109" s="179">
        <v>0</v>
      </c>
      <c r="BT109" s="179">
        <v>0</v>
      </c>
      <c r="BU109" s="179">
        <v>0</v>
      </c>
      <c r="BV109" s="179">
        <v>0</v>
      </c>
      <c r="BW109" s="179">
        <v>0</v>
      </c>
      <c r="BX109" s="179">
        <v>0</v>
      </c>
      <c r="BY109" s="179">
        <v>0</v>
      </c>
      <c r="BZ109" s="179">
        <v>0</v>
      </c>
      <c r="CA109" s="179">
        <v>0</v>
      </c>
      <c r="CB109" s="179">
        <v>0</v>
      </c>
      <c r="CC109" s="179">
        <v>0</v>
      </c>
      <c r="CD109" s="179">
        <v>0</v>
      </c>
      <c r="CE109" s="179">
        <v>0</v>
      </c>
      <c r="CF109" s="179">
        <v>0</v>
      </c>
      <c r="CG109" s="179">
        <v>0</v>
      </c>
      <c r="CH109" s="179">
        <v>0</v>
      </c>
      <c r="CI109" s="179">
        <v>0</v>
      </c>
      <c r="CJ109" s="179">
        <v>0</v>
      </c>
      <c r="CK109" s="179">
        <v>0</v>
      </c>
      <c r="CL109" s="179">
        <v>0</v>
      </c>
      <c r="CM109" s="179">
        <v>0</v>
      </c>
      <c r="CN109" s="179">
        <v>0</v>
      </c>
      <c r="CO109" s="179">
        <v>0</v>
      </c>
      <c r="CP109" s="179">
        <v>0</v>
      </c>
      <c r="CQ109" s="179">
        <v>0</v>
      </c>
      <c r="CR109" s="179">
        <v>0</v>
      </c>
      <c r="CS109" s="179">
        <v>0</v>
      </c>
      <c r="CT109" s="180">
        <v>0</v>
      </c>
    </row>
    <row r="110" spans="1:98" s="181" customFormat="1" ht="10.199999999999999" x14ac:dyDescent="0.2">
      <c r="A110" s="172"/>
      <c r="B110" s="172"/>
      <c r="C110" s="172"/>
      <c r="D110" s="172"/>
      <c r="E110" s="191">
        <v>2</v>
      </c>
      <c r="F110" s="144" t="s">
        <v>56</v>
      </c>
      <c r="G110" s="172" t="s">
        <v>89</v>
      </c>
      <c r="H110" s="290">
        <v>0</v>
      </c>
      <c r="I110" s="306">
        <v>0</v>
      </c>
      <c r="J110" s="290">
        <v>0</v>
      </c>
      <c r="K110" s="306">
        <v>0</v>
      </c>
      <c r="L110" s="306">
        <v>0</v>
      </c>
      <c r="M110" s="173"/>
      <c r="N110" s="172" t="s">
        <v>20</v>
      </c>
      <c r="O110" s="173"/>
      <c r="P110" s="172"/>
      <c r="Q110" s="261">
        <v>0</v>
      </c>
      <c r="R110" s="172"/>
      <c r="S110" s="174"/>
      <c r="T110" s="175">
        <v>0</v>
      </c>
      <c r="U110" s="176"/>
      <c r="V110" s="177"/>
      <c r="W110" s="178">
        <v>0</v>
      </c>
      <c r="X110" s="179">
        <v>0</v>
      </c>
      <c r="Y110" s="179">
        <v>0</v>
      </c>
      <c r="Z110" s="179">
        <v>0</v>
      </c>
      <c r="AA110" s="179">
        <v>0</v>
      </c>
      <c r="AB110" s="179">
        <v>0</v>
      </c>
      <c r="AC110" s="179">
        <v>0</v>
      </c>
      <c r="AD110" s="179">
        <v>0</v>
      </c>
      <c r="AE110" s="179">
        <v>0</v>
      </c>
      <c r="AF110" s="179">
        <v>0</v>
      </c>
      <c r="AG110" s="179">
        <v>0</v>
      </c>
      <c r="AH110" s="179">
        <v>0</v>
      </c>
      <c r="AI110" s="179">
        <v>0</v>
      </c>
      <c r="AJ110" s="179">
        <v>0</v>
      </c>
      <c r="AK110" s="179">
        <v>0</v>
      </c>
      <c r="AL110" s="179">
        <v>0</v>
      </c>
      <c r="AM110" s="179">
        <v>0</v>
      </c>
      <c r="AN110" s="179">
        <v>0</v>
      </c>
      <c r="AO110" s="179">
        <v>0</v>
      </c>
      <c r="AP110" s="179">
        <v>0</v>
      </c>
      <c r="AQ110" s="179">
        <v>0</v>
      </c>
      <c r="AR110" s="179">
        <v>0</v>
      </c>
      <c r="AS110" s="179">
        <v>0</v>
      </c>
      <c r="AT110" s="179">
        <v>0</v>
      </c>
      <c r="AU110" s="179">
        <v>0</v>
      </c>
      <c r="AV110" s="179">
        <v>0</v>
      </c>
      <c r="AW110" s="179">
        <v>0</v>
      </c>
      <c r="AX110" s="179">
        <v>0</v>
      </c>
      <c r="AY110" s="179">
        <v>0</v>
      </c>
      <c r="AZ110" s="179">
        <v>0</v>
      </c>
      <c r="BA110" s="179">
        <v>0</v>
      </c>
      <c r="BB110" s="179">
        <v>0</v>
      </c>
      <c r="BC110" s="179">
        <v>0</v>
      </c>
      <c r="BD110" s="179">
        <v>0</v>
      </c>
      <c r="BE110" s="179">
        <v>0</v>
      </c>
      <c r="BF110" s="179">
        <v>0</v>
      </c>
      <c r="BG110" s="179">
        <v>0</v>
      </c>
      <c r="BH110" s="179">
        <v>0</v>
      </c>
      <c r="BI110" s="179">
        <v>0</v>
      </c>
      <c r="BJ110" s="179">
        <v>0</v>
      </c>
      <c r="BK110" s="179">
        <v>0</v>
      </c>
      <c r="BL110" s="179">
        <v>0</v>
      </c>
      <c r="BM110" s="179">
        <v>0</v>
      </c>
      <c r="BN110" s="179">
        <v>0</v>
      </c>
      <c r="BO110" s="179">
        <v>0</v>
      </c>
      <c r="BP110" s="179">
        <v>0</v>
      </c>
      <c r="BQ110" s="179">
        <v>0</v>
      </c>
      <c r="BR110" s="179">
        <v>0</v>
      </c>
      <c r="BS110" s="179">
        <v>0</v>
      </c>
      <c r="BT110" s="179">
        <v>0</v>
      </c>
      <c r="BU110" s="179">
        <v>0</v>
      </c>
      <c r="BV110" s="179">
        <v>0</v>
      </c>
      <c r="BW110" s="179">
        <v>0</v>
      </c>
      <c r="BX110" s="179">
        <v>0</v>
      </c>
      <c r="BY110" s="179">
        <v>0</v>
      </c>
      <c r="BZ110" s="179">
        <v>0</v>
      </c>
      <c r="CA110" s="179">
        <v>0</v>
      </c>
      <c r="CB110" s="179">
        <v>0</v>
      </c>
      <c r="CC110" s="179">
        <v>0</v>
      </c>
      <c r="CD110" s="179">
        <v>0</v>
      </c>
      <c r="CE110" s="179">
        <v>0</v>
      </c>
      <c r="CF110" s="179">
        <v>0</v>
      </c>
      <c r="CG110" s="179">
        <v>0</v>
      </c>
      <c r="CH110" s="179">
        <v>0</v>
      </c>
      <c r="CI110" s="179">
        <v>0</v>
      </c>
      <c r="CJ110" s="179">
        <v>0</v>
      </c>
      <c r="CK110" s="179">
        <v>0</v>
      </c>
      <c r="CL110" s="179">
        <v>0</v>
      </c>
      <c r="CM110" s="179">
        <v>0</v>
      </c>
      <c r="CN110" s="179">
        <v>0</v>
      </c>
      <c r="CO110" s="179">
        <v>0</v>
      </c>
      <c r="CP110" s="179">
        <v>0</v>
      </c>
      <c r="CQ110" s="179">
        <v>0</v>
      </c>
      <c r="CR110" s="179">
        <v>0</v>
      </c>
      <c r="CS110" s="179">
        <v>0</v>
      </c>
      <c r="CT110" s="180">
        <v>0</v>
      </c>
    </row>
    <row r="111" spans="1:98" s="181" customFormat="1" ht="10.199999999999999" x14ac:dyDescent="0.2">
      <c r="A111" s="172"/>
      <c r="B111" s="172"/>
      <c r="C111" s="172"/>
      <c r="D111" s="172"/>
      <c r="E111" s="191">
        <v>2</v>
      </c>
      <c r="F111" s="144" t="s">
        <v>56</v>
      </c>
      <c r="G111" s="172" t="s">
        <v>203</v>
      </c>
      <c r="H111" s="290">
        <v>0</v>
      </c>
      <c r="I111" s="306">
        <v>0</v>
      </c>
      <c r="J111" s="290">
        <v>0</v>
      </c>
      <c r="K111" s="306">
        <v>0</v>
      </c>
      <c r="L111" s="306">
        <v>0</v>
      </c>
      <c r="M111" s="173"/>
      <c r="N111" s="172" t="s">
        <v>20</v>
      </c>
      <c r="O111" s="173"/>
      <c r="P111" s="172"/>
      <c r="Q111" s="261">
        <v>0</v>
      </c>
      <c r="R111" s="172"/>
      <c r="S111" s="174"/>
      <c r="T111" s="175">
        <v>0</v>
      </c>
      <c r="U111" s="176"/>
      <c r="V111" s="177"/>
      <c r="W111" s="178">
        <v>0</v>
      </c>
      <c r="X111" s="179">
        <v>0</v>
      </c>
      <c r="Y111" s="179">
        <v>0</v>
      </c>
      <c r="Z111" s="179">
        <v>0</v>
      </c>
      <c r="AA111" s="179">
        <v>0</v>
      </c>
      <c r="AB111" s="179">
        <v>0</v>
      </c>
      <c r="AC111" s="179">
        <v>0</v>
      </c>
      <c r="AD111" s="179">
        <v>0</v>
      </c>
      <c r="AE111" s="179">
        <v>0</v>
      </c>
      <c r="AF111" s="179">
        <v>0</v>
      </c>
      <c r="AG111" s="179">
        <v>0</v>
      </c>
      <c r="AH111" s="179">
        <v>0</v>
      </c>
      <c r="AI111" s="179">
        <v>0</v>
      </c>
      <c r="AJ111" s="179">
        <v>0</v>
      </c>
      <c r="AK111" s="179">
        <v>0</v>
      </c>
      <c r="AL111" s="179">
        <v>0</v>
      </c>
      <c r="AM111" s="179">
        <v>0</v>
      </c>
      <c r="AN111" s="179">
        <v>0</v>
      </c>
      <c r="AO111" s="179">
        <v>0</v>
      </c>
      <c r="AP111" s="179">
        <v>0</v>
      </c>
      <c r="AQ111" s="179">
        <v>0</v>
      </c>
      <c r="AR111" s="179">
        <v>0</v>
      </c>
      <c r="AS111" s="179">
        <v>0</v>
      </c>
      <c r="AT111" s="179">
        <v>0</v>
      </c>
      <c r="AU111" s="179">
        <v>0</v>
      </c>
      <c r="AV111" s="179">
        <v>0</v>
      </c>
      <c r="AW111" s="179">
        <v>0</v>
      </c>
      <c r="AX111" s="179">
        <v>0</v>
      </c>
      <c r="AY111" s="179">
        <v>0</v>
      </c>
      <c r="AZ111" s="179">
        <v>0</v>
      </c>
      <c r="BA111" s="179">
        <v>0</v>
      </c>
      <c r="BB111" s="179">
        <v>0</v>
      </c>
      <c r="BC111" s="179">
        <v>0</v>
      </c>
      <c r="BD111" s="179">
        <v>0</v>
      </c>
      <c r="BE111" s="179">
        <v>0</v>
      </c>
      <c r="BF111" s="179">
        <v>0</v>
      </c>
      <c r="BG111" s="179">
        <v>0</v>
      </c>
      <c r="BH111" s="179">
        <v>0</v>
      </c>
      <c r="BI111" s="179">
        <v>0</v>
      </c>
      <c r="BJ111" s="179">
        <v>0</v>
      </c>
      <c r="BK111" s="179">
        <v>0</v>
      </c>
      <c r="BL111" s="179">
        <v>0</v>
      </c>
      <c r="BM111" s="179">
        <v>0</v>
      </c>
      <c r="BN111" s="179">
        <v>0</v>
      </c>
      <c r="BO111" s="179">
        <v>0</v>
      </c>
      <c r="BP111" s="179">
        <v>0</v>
      </c>
      <c r="BQ111" s="179">
        <v>0</v>
      </c>
      <c r="BR111" s="179">
        <v>0</v>
      </c>
      <c r="BS111" s="179">
        <v>0</v>
      </c>
      <c r="BT111" s="179">
        <v>0</v>
      </c>
      <c r="BU111" s="179">
        <v>0</v>
      </c>
      <c r="BV111" s="179">
        <v>0</v>
      </c>
      <c r="BW111" s="179">
        <v>0</v>
      </c>
      <c r="BX111" s="179">
        <v>0</v>
      </c>
      <c r="BY111" s="179">
        <v>0</v>
      </c>
      <c r="BZ111" s="179">
        <v>0</v>
      </c>
      <c r="CA111" s="179">
        <v>0</v>
      </c>
      <c r="CB111" s="179">
        <v>0</v>
      </c>
      <c r="CC111" s="179">
        <v>0</v>
      </c>
      <c r="CD111" s="179">
        <v>0</v>
      </c>
      <c r="CE111" s="179">
        <v>0</v>
      </c>
      <c r="CF111" s="179">
        <v>0</v>
      </c>
      <c r="CG111" s="179">
        <v>0</v>
      </c>
      <c r="CH111" s="179">
        <v>0</v>
      </c>
      <c r="CI111" s="179">
        <v>0</v>
      </c>
      <c r="CJ111" s="179">
        <v>0</v>
      </c>
      <c r="CK111" s="179">
        <v>0</v>
      </c>
      <c r="CL111" s="179">
        <v>0</v>
      </c>
      <c r="CM111" s="179">
        <v>0</v>
      </c>
      <c r="CN111" s="179">
        <v>0</v>
      </c>
      <c r="CO111" s="179">
        <v>0</v>
      </c>
      <c r="CP111" s="179">
        <v>0</v>
      </c>
      <c r="CQ111" s="179">
        <v>0</v>
      </c>
      <c r="CR111" s="179">
        <v>0</v>
      </c>
      <c r="CS111" s="179">
        <v>0</v>
      </c>
      <c r="CT111" s="180">
        <v>0</v>
      </c>
    </row>
    <row r="112" spans="1:98" s="181" customFormat="1" ht="10.199999999999999" x14ac:dyDescent="0.2">
      <c r="A112" s="172"/>
      <c r="B112" s="172"/>
      <c r="C112" s="172"/>
      <c r="D112" s="172"/>
      <c r="E112" s="191">
        <v>2</v>
      </c>
      <c r="F112" s="144" t="s">
        <v>56</v>
      </c>
      <c r="G112" s="172" t="s">
        <v>102</v>
      </c>
      <c r="H112" s="290">
        <v>0</v>
      </c>
      <c r="I112" s="306">
        <v>0</v>
      </c>
      <c r="J112" s="290">
        <v>0</v>
      </c>
      <c r="K112" s="306">
        <v>0</v>
      </c>
      <c r="L112" s="306">
        <v>0</v>
      </c>
      <c r="M112" s="173"/>
      <c r="N112" s="172" t="s">
        <v>20</v>
      </c>
      <c r="O112" s="173"/>
      <c r="P112" s="172"/>
      <c r="Q112" s="261">
        <v>0</v>
      </c>
      <c r="R112" s="172"/>
      <c r="S112" s="174"/>
      <c r="T112" s="175">
        <v>0</v>
      </c>
      <c r="U112" s="176"/>
      <c r="V112" s="177"/>
      <c r="W112" s="178">
        <v>0</v>
      </c>
      <c r="X112" s="179">
        <v>0</v>
      </c>
      <c r="Y112" s="179">
        <v>0</v>
      </c>
      <c r="Z112" s="179">
        <v>0</v>
      </c>
      <c r="AA112" s="179">
        <v>0</v>
      </c>
      <c r="AB112" s="179">
        <v>0</v>
      </c>
      <c r="AC112" s="179">
        <v>0</v>
      </c>
      <c r="AD112" s="179">
        <v>0</v>
      </c>
      <c r="AE112" s="179">
        <v>0</v>
      </c>
      <c r="AF112" s="179">
        <v>0</v>
      </c>
      <c r="AG112" s="179">
        <v>0</v>
      </c>
      <c r="AH112" s="179">
        <v>0</v>
      </c>
      <c r="AI112" s="179">
        <v>0</v>
      </c>
      <c r="AJ112" s="179">
        <v>0</v>
      </c>
      <c r="AK112" s="179">
        <v>0</v>
      </c>
      <c r="AL112" s="179">
        <v>0</v>
      </c>
      <c r="AM112" s="179">
        <v>0</v>
      </c>
      <c r="AN112" s="179">
        <v>0</v>
      </c>
      <c r="AO112" s="179">
        <v>0</v>
      </c>
      <c r="AP112" s="179">
        <v>0</v>
      </c>
      <c r="AQ112" s="179">
        <v>0</v>
      </c>
      <c r="AR112" s="179">
        <v>0</v>
      </c>
      <c r="AS112" s="179">
        <v>0</v>
      </c>
      <c r="AT112" s="179">
        <v>0</v>
      </c>
      <c r="AU112" s="179">
        <v>0</v>
      </c>
      <c r="AV112" s="179">
        <v>0</v>
      </c>
      <c r="AW112" s="179">
        <v>0</v>
      </c>
      <c r="AX112" s="179">
        <v>0</v>
      </c>
      <c r="AY112" s="179">
        <v>0</v>
      </c>
      <c r="AZ112" s="179">
        <v>0</v>
      </c>
      <c r="BA112" s="179">
        <v>0</v>
      </c>
      <c r="BB112" s="179">
        <v>0</v>
      </c>
      <c r="BC112" s="179">
        <v>0</v>
      </c>
      <c r="BD112" s="179">
        <v>0</v>
      </c>
      <c r="BE112" s="179">
        <v>0</v>
      </c>
      <c r="BF112" s="179">
        <v>0</v>
      </c>
      <c r="BG112" s="179">
        <v>0</v>
      </c>
      <c r="BH112" s="179">
        <v>0</v>
      </c>
      <c r="BI112" s="179">
        <v>0</v>
      </c>
      <c r="BJ112" s="179">
        <v>0</v>
      </c>
      <c r="BK112" s="179">
        <v>0</v>
      </c>
      <c r="BL112" s="179">
        <v>0</v>
      </c>
      <c r="BM112" s="179">
        <v>0</v>
      </c>
      <c r="BN112" s="179">
        <v>0</v>
      </c>
      <c r="BO112" s="179">
        <v>0</v>
      </c>
      <c r="BP112" s="179">
        <v>0</v>
      </c>
      <c r="BQ112" s="179">
        <v>0</v>
      </c>
      <c r="BR112" s="179">
        <v>0</v>
      </c>
      <c r="BS112" s="179">
        <v>0</v>
      </c>
      <c r="BT112" s="179">
        <v>0</v>
      </c>
      <c r="BU112" s="179">
        <v>0</v>
      </c>
      <c r="BV112" s="179">
        <v>0</v>
      </c>
      <c r="BW112" s="179">
        <v>0</v>
      </c>
      <c r="BX112" s="179">
        <v>0</v>
      </c>
      <c r="BY112" s="179">
        <v>0</v>
      </c>
      <c r="BZ112" s="179">
        <v>0</v>
      </c>
      <c r="CA112" s="179">
        <v>0</v>
      </c>
      <c r="CB112" s="179">
        <v>0</v>
      </c>
      <c r="CC112" s="179">
        <v>0</v>
      </c>
      <c r="CD112" s="179">
        <v>0</v>
      </c>
      <c r="CE112" s="179">
        <v>0</v>
      </c>
      <c r="CF112" s="179">
        <v>0</v>
      </c>
      <c r="CG112" s="179">
        <v>0</v>
      </c>
      <c r="CH112" s="179">
        <v>0</v>
      </c>
      <c r="CI112" s="179">
        <v>0</v>
      </c>
      <c r="CJ112" s="179">
        <v>0</v>
      </c>
      <c r="CK112" s="179">
        <v>0</v>
      </c>
      <c r="CL112" s="179">
        <v>0</v>
      </c>
      <c r="CM112" s="179">
        <v>0</v>
      </c>
      <c r="CN112" s="179">
        <v>0</v>
      </c>
      <c r="CO112" s="179">
        <v>0</v>
      </c>
      <c r="CP112" s="179">
        <v>0</v>
      </c>
      <c r="CQ112" s="179">
        <v>0</v>
      </c>
      <c r="CR112" s="179">
        <v>0</v>
      </c>
      <c r="CS112" s="179">
        <v>0</v>
      </c>
      <c r="CT112" s="180">
        <v>0</v>
      </c>
    </row>
    <row r="113" spans="1:98" s="181" customFormat="1" ht="10.199999999999999" x14ac:dyDescent="0.2">
      <c r="A113" s="172"/>
      <c r="B113" s="172"/>
      <c r="C113" s="172"/>
      <c r="D113" s="172"/>
      <c r="E113" s="191">
        <v>2</v>
      </c>
      <c r="F113" s="144" t="s">
        <v>56</v>
      </c>
      <c r="G113" s="172" t="s">
        <v>210</v>
      </c>
      <c r="H113" s="290">
        <v>0</v>
      </c>
      <c r="I113" s="306">
        <v>0</v>
      </c>
      <c r="J113" s="290">
        <v>0</v>
      </c>
      <c r="K113" s="306">
        <v>0</v>
      </c>
      <c r="L113" s="306">
        <v>0</v>
      </c>
      <c r="M113" s="173"/>
      <c r="N113" s="172" t="s">
        <v>20</v>
      </c>
      <c r="O113" s="173"/>
      <c r="P113" s="172"/>
      <c r="Q113" s="261">
        <v>0</v>
      </c>
      <c r="R113" s="172"/>
      <c r="S113" s="174"/>
      <c r="T113" s="175">
        <v>0</v>
      </c>
      <c r="U113" s="176"/>
      <c r="V113" s="177"/>
      <c r="W113" s="178">
        <v>0</v>
      </c>
      <c r="X113" s="179">
        <v>0</v>
      </c>
      <c r="Y113" s="179">
        <v>0</v>
      </c>
      <c r="Z113" s="179">
        <v>0</v>
      </c>
      <c r="AA113" s="179">
        <v>0</v>
      </c>
      <c r="AB113" s="179">
        <v>0</v>
      </c>
      <c r="AC113" s="179">
        <v>0</v>
      </c>
      <c r="AD113" s="179">
        <v>0</v>
      </c>
      <c r="AE113" s="179">
        <v>0</v>
      </c>
      <c r="AF113" s="179">
        <v>0</v>
      </c>
      <c r="AG113" s="179">
        <v>0</v>
      </c>
      <c r="AH113" s="179">
        <v>0</v>
      </c>
      <c r="AI113" s="179">
        <v>0</v>
      </c>
      <c r="AJ113" s="179">
        <v>0</v>
      </c>
      <c r="AK113" s="179">
        <v>0</v>
      </c>
      <c r="AL113" s="179">
        <v>0</v>
      </c>
      <c r="AM113" s="179">
        <v>0</v>
      </c>
      <c r="AN113" s="179">
        <v>0</v>
      </c>
      <c r="AO113" s="179">
        <v>0</v>
      </c>
      <c r="AP113" s="179">
        <v>0</v>
      </c>
      <c r="AQ113" s="179">
        <v>0</v>
      </c>
      <c r="AR113" s="179">
        <v>0</v>
      </c>
      <c r="AS113" s="179">
        <v>0</v>
      </c>
      <c r="AT113" s="179">
        <v>0</v>
      </c>
      <c r="AU113" s="179">
        <v>0</v>
      </c>
      <c r="AV113" s="179">
        <v>0</v>
      </c>
      <c r="AW113" s="179">
        <v>0</v>
      </c>
      <c r="AX113" s="179">
        <v>0</v>
      </c>
      <c r="AY113" s="179">
        <v>0</v>
      </c>
      <c r="AZ113" s="179">
        <v>0</v>
      </c>
      <c r="BA113" s="179">
        <v>0</v>
      </c>
      <c r="BB113" s="179">
        <v>0</v>
      </c>
      <c r="BC113" s="179">
        <v>0</v>
      </c>
      <c r="BD113" s="179">
        <v>0</v>
      </c>
      <c r="BE113" s="179">
        <v>0</v>
      </c>
      <c r="BF113" s="179">
        <v>0</v>
      </c>
      <c r="BG113" s="179">
        <v>0</v>
      </c>
      <c r="BH113" s="179">
        <v>0</v>
      </c>
      <c r="BI113" s="179">
        <v>0</v>
      </c>
      <c r="BJ113" s="179">
        <v>0</v>
      </c>
      <c r="BK113" s="179">
        <v>0</v>
      </c>
      <c r="BL113" s="179">
        <v>0</v>
      </c>
      <c r="BM113" s="179">
        <v>0</v>
      </c>
      <c r="BN113" s="179">
        <v>0</v>
      </c>
      <c r="BO113" s="179">
        <v>0</v>
      </c>
      <c r="BP113" s="179">
        <v>0</v>
      </c>
      <c r="BQ113" s="179">
        <v>0</v>
      </c>
      <c r="BR113" s="179">
        <v>0</v>
      </c>
      <c r="BS113" s="179">
        <v>0</v>
      </c>
      <c r="BT113" s="179">
        <v>0</v>
      </c>
      <c r="BU113" s="179">
        <v>0</v>
      </c>
      <c r="BV113" s="179">
        <v>0</v>
      </c>
      <c r="BW113" s="179">
        <v>0</v>
      </c>
      <c r="BX113" s="179">
        <v>0</v>
      </c>
      <c r="BY113" s="179">
        <v>0</v>
      </c>
      <c r="BZ113" s="179">
        <v>0</v>
      </c>
      <c r="CA113" s="179">
        <v>0</v>
      </c>
      <c r="CB113" s="179">
        <v>0</v>
      </c>
      <c r="CC113" s="179">
        <v>0</v>
      </c>
      <c r="CD113" s="179">
        <v>0</v>
      </c>
      <c r="CE113" s="179">
        <v>0</v>
      </c>
      <c r="CF113" s="179">
        <v>0</v>
      </c>
      <c r="CG113" s="179">
        <v>0</v>
      </c>
      <c r="CH113" s="179">
        <v>0</v>
      </c>
      <c r="CI113" s="179">
        <v>0</v>
      </c>
      <c r="CJ113" s="179">
        <v>0</v>
      </c>
      <c r="CK113" s="179">
        <v>0</v>
      </c>
      <c r="CL113" s="179">
        <v>0</v>
      </c>
      <c r="CM113" s="179">
        <v>0</v>
      </c>
      <c r="CN113" s="179">
        <v>0</v>
      </c>
      <c r="CO113" s="179">
        <v>0</v>
      </c>
      <c r="CP113" s="179">
        <v>0</v>
      </c>
      <c r="CQ113" s="179">
        <v>0</v>
      </c>
      <c r="CR113" s="179">
        <v>0</v>
      </c>
      <c r="CS113" s="179">
        <v>0</v>
      </c>
      <c r="CT113" s="180">
        <v>0</v>
      </c>
    </row>
    <row r="114" spans="1:98" ht="3" customHeight="1" x14ac:dyDescent="0.25">
      <c r="A114" s="89"/>
      <c r="B114" s="89"/>
      <c r="C114" s="89"/>
      <c r="D114" s="89"/>
      <c r="E114" s="191"/>
      <c r="F114" s="89"/>
      <c r="G114" s="89"/>
      <c r="H114" s="279">
        <v>0</v>
      </c>
      <c r="I114" s="303"/>
      <c r="J114" s="279">
        <v>0</v>
      </c>
      <c r="K114" s="303"/>
      <c r="L114" s="303"/>
      <c r="M114" s="86"/>
      <c r="N114" s="90"/>
      <c r="O114" s="88"/>
      <c r="P114" s="89"/>
      <c r="Q114" s="262">
        <v>0</v>
      </c>
      <c r="R114" s="89"/>
      <c r="S114" s="139"/>
      <c r="T114" s="140"/>
      <c r="U114" s="141"/>
      <c r="V114" s="170"/>
      <c r="W114" s="17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</row>
    <row r="115" spans="1:98" ht="3" customHeight="1" x14ac:dyDescent="0.25">
      <c r="A115" s="89"/>
      <c r="B115" s="89"/>
      <c r="C115" s="89"/>
      <c r="D115" s="89"/>
      <c r="E115" s="191"/>
      <c r="F115" s="89"/>
      <c r="G115" s="89"/>
      <c r="H115" s="279">
        <v>0</v>
      </c>
      <c r="I115" s="303"/>
      <c r="J115" s="279">
        <v>0</v>
      </c>
      <c r="K115" s="303"/>
      <c r="L115" s="303"/>
      <c r="M115" s="86"/>
      <c r="N115" s="90"/>
      <c r="O115" s="88"/>
      <c r="P115" s="89"/>
      <c r="Q115" s="262">
        <v>0</v>
      </c>
      <c r="R115" s="89"/>
      <c r="S115" s="139"/>
      <c r="T115" s="140"/>
      <c r="U115" s="141"/>
      <c r="V115" s="170"/>
      <c r="W115" s="17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</row>
    <row r="116" spans="1:98" s="28" customFormat="1" ht="10.199999999999999" x14ac:dyDescent="0.2">
      <c r="A116" s="87"/>
      <c r="B116" s="87"/>
      <c r="C116" s="87"/>
      <c r="D116" s="87"/>
      <c r="E116" s="192">
        <v>1</v>
      </c>
      <c r="F116" s="101" t="s">
        <v>55</v>
      </c>
      <c r="G116" s="87"/>
      <c r="H116" s="289">
        <v>0</v>
      </c>
      <c r="I116" s="304"/>
      <c r="J116" s="289">
        <v>0</v>
      </c>
      <c r="K116" s="304"/>
      <c r="L116" s="304"/>
      <c r="M116" s="86"/>
      <c r="N116" s="87" t="s">
        <v>20</v>
      </c>
      <c r="O116" s="88"/>
      <c r="P116" s="87"/>
      <c r="Q116" s="260">
        <v>0</v>
      </c>
      <c r="R116" s="87"/>
      <c r="S116" s="136"/>
      <c r="T116" s="137">
        <v>0</v>
      </c>
      <c r="U116" s="138"/>
      <c r="V116" s="168"/>
      <c r="W116" s="16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99">
        <v>0</v>
      </c>
      <c r="AH116" s="99">
        <v>0</v>
      </c>
      <c r="AI116" s="99">
        <v>0</v>
      </c>
      <c r="AJ116" s="99">
        <v>0</v>
      </c>
      <c r="AK116" s="99">
        <v>0</v>
      </c>
      <c r="AL116" s="99">
        <v>0</v>
      </c>
      <c r="AM116" s="99">
        <v>0</v>
      </c>
      <c r="AN116" s="99">
        <v>0</v>
      </c>
      <c r="AO116" s="99">
        <v>0</v>
      </c>
      <c r="AP116" s="99">
        <v>0</v>
      </c>
      <c r="AQ116" s="99">
        <v>0</v>
      </c>
      <c r="AR116" s="99">
        <v>0</v>
      </c>
      <c r="AS116" s="99">
        <v>0</v>
      </c>
      <c r="AT116" s="99">
        <v>0</v>
      </c>
      <c r="AU116" s="99">
        <v>0</v>
      </c>
      <c r="AV116" s="99">
        <v>0</v>
      </c>
      <c r="AW116" s="99">
        <v>0</v>
      </c>
      <c r="AX116" s="99">
        <v>0</v>
      </c>
      <c r="AY116" s="99">
        <v>0</v>
      </c>
      <c r="AZ116" s="99">
        <v>0</v>
      </c>
      <c r="BA116" s="99">
        <v>0</v>
      </c>
      <c r="BB116" s="99">
        <v>0</v>
      </c>
      <c r="BC116" s="99">
        <v>0</v>
      </c>
      <c r="BD116" s="99">
        <v>0</v>
      </c>
      <c r="BE116" s="99">
        <v>0</v>
      </c>
      <c r="BF116" s="99">
        <v>0</v>
      </c>
      <c r="BG116" s="99">
        <v>0</v>
      </c>
      <c r="BH116" s="99">
        <v>0</v>
      </c>
      <c r="BI116" s="99">
        <v>0</v>
      </c>
      <c r="BJ116" s="99">
        <v>0</v>
      </c>
      <c r="BK116" s="99">
        <v>0</v>
      </c>
      <c r="BL116" s="99">
        <v>0</v>
      </c>
      <c r="BM116" s="99">
        <v>0</v>
      </c>
      <c r="BN116" s="99">
        <v>0</v>
      </c>
      <c r="BO116" s="99">
        <v>0</v>
      </c>
      <c r="BP116" s="99">
        <v>0</v>
      </c>
      <c r="BQ116" s="99">
        <v>0</v>
      </c>
      <c r="BR116" s="99">
        <v>0</v>
      </c>
      <c r="BS116" s="99">
        <v>0</v>
      </c>
      <c r="BT116" s="99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</row>
    <row r="117" spans="1:98" s="28" customFormat="1" ht="10.199999999999999" x14ac:dyDescent="0.2">
      <c r="A117" s="87"/>
      <c r="B117" s="87"/>
      <c r="C117" s="87"/>
      <c r="D117" s="87"/>
      <c r="E117" s="198">
        <v>1</v>
      </c>
      <c r="F117" s="101" t="s">
        <v>74</v>
      </c>
      <c r="G117" s="87"/>
      <c r="H117" s="289">
        <v>0</v>
      </c>
      <c r="I117" s="304"/>
      <c r="J117" s="289">
        <v>0</v>
      </c>
      <c r="K117" s="304"/>
      <c r="L117" s="304"/>
      <c r="M117" s="86"/>
      <c r="N117" s="87" t="s">
        <v>20</v>
      </c>
      <c r="O117" s="88"/>
      <c r="P117" s="87"/>
      <c r="Q117" s="260">
        <v>0</v>
      </c>
      <c r="R117" s="87"/>
      <c r="S117" s="136"/>
      <c r="T117" s="137">
        <v>0</v>
      </c>
      <c r="U117" s="138"/>
      <c r="V117" s="168"/>
      <c r="W117" s="16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0</v>
      </c>
      <c r="AK117" s="99">
        <v>0</v>
      </c>
      <c r="AL117" s="99">
        <v>0</v>
      </c>
      <c r="AM117" s="99">
        <v>0</v>
      </c>
      <c r="AN117" s="99">
        <v>0</v>
      </c>
      <c r="AO117" s="99">
        <v>0</v>
      </c>
      <c r="AP117" s="99">
        <v>0</v>
      </c>
      <c r="AQ117" s="99">
        <v>0</v>
      </c>
      <c r="AR117" s="99">
        <v>0</v>
      </c>
      <c r="AS117" s="99">
        <v>0</v>
      </c>
      <c r="AT117" s="99">
        <v>0</v>
      </c>
      <c r="AU117" s="99">
        <v>0</v>
      </c>
      <c r="AV117" s="99">
        <v>0</v>
      </c>
      <c r="AW117" s="99">
        <v>0</v>
      </c>
      <c r="AX117" s="99">
        <v>0</v>
      </c>
      <c r="AY117" s="99">
        <v>0</v>
      </c>
      <c r="AZ117" s="99">
        <v>0</v>
      </c>
      <c r="BA117" s="99">
        <v>0</v>
      </c>
      <c r="BB117" s="99">
        <v>0</v>
      </c>
      <c r="BC117" s="99">
        <v>0</v>
      </c>
      <c r="BD117" s="99">
        <v>0</v>
      </c>
      <c r="BE117" s="99">
        <v>0</v>
      </c>
      <c r="BF117" s="99">
        <v>0</v>
      </c>
      <c r="BG117" s="99">
        <v>0</v>
      </c>
      <c r="BH117" s="99">
        <v>0</v>
      </c>
      <c r="BI117" s="99">
        <v>0</v>
      </c>
      <c r="BJ117" s="99">
        <v>0</v>
      </c>
      <c r="BK117" s="99">
        <v>0</v>
      </c>
      <c r="BL117" s="99">
        <v>0</v>
      </c>
      <c r="BM117" s="99">
        <v>0</v>
      </c>
      <c r="BN117" s="99">
        <v>0</v>
      </c>
      <c r="BO117" s="99">
        <v>0</v>
      </c>
      <c r="BP117" s="99">
        <v>0</v>
      </c>
      <c r="BQ117" s="99">
        <v>0</v>
      </c>
      <c r="BR117" s="99">
        <v>0</v>
      </c>
      <c r="BS117" s="99">
        <v>0</v>
      </c>
      <c r="BT117" s="99">
        <v>0</v>
      </c>
      <c r="BU117" s="99">
        <v>0</v>
      </c>
      <c r="BV117" s="99">
        <v>0</v>
      </c>
      <c r="BW117" s="99">
        <v>0</v>
      </c>
      <c r="BX117" s="99">
        <v>0</v>
      </c>
      <c r="BY117" s="99">
        <v>0</v>
      </c>
      <c r="BZ117" s="99">
        <v>0</v>
      </c>
      <c r="CA117" s="99">
        <v>0</v>
      </c>
      <c r="CB117" s="99">
        <v>0</v>
      </c>
      <c r="CC117" s="99">
        <v>0</v>
      </c>
      <c r="CD117" s="99">
        <v>0</v>
      </c>
      <c r="CE117" s="99">
        <v>0</v>
      </c>
      <c r="CF117" s="99">
        <v>0</v>
      </c>
      <c r="CG117" s="99">
        <v>0</v>
      </c>
      <c r="CH117" s="99">
        <v>0</v>
      </c>
      <c r="CI117" s="99">
        <v>0</v>
      </c>
      <c r="CJ117" s="99">
        <v>0</v>
      </c>
      <c r="CK117" s="99">
        <v>0</v>
      </c>
      <c r="CL117" s="99">
        <v>0</v>
      </c>
      <c r="CM117" s="99">
        <v>0</v>
      </c>
      <c r="CN117" s="99">
        <v>0</v>
      </c>
      <c r="CO117" s="99">
        <v>0</v>
      </c>
      <c r="CP117" s="99">
        <v>0</v>
      </c>
      <c r="CQ117" s="99">
        <v>0</v>
      </c>
      <c r="CR117" s="99">
        <v>0</v>
      </c>
      <c r="CS117" s="99">
        <v>0</v>
      </c>
      <c r="CT117" s="99">
        <v>0</v>
      </c>
    </row>
    <row r="118" spans="1:98" ht="3" customHeight="1" x14ac:dyDescent="0.25">
      <c r="A118" s="89"/>
      <c r="B118" s="89"/>
      <c r="C118" s="89"/>
      <c r="D118" s="89"/>
      <c r="E118" s="191"/>
      <c r="F118" s="89"/>
      <c r="G118" s="89"/>
      <c r="H118" s="279">
        <v>0</v>
      </c>
      <c r="I118" s="303"/>
      <c r="J118" s="279">
        <v>0</v>
      </c>
      <c r="K118" s="303"/>
      <c r="L118" s="303"/>
      <c r="M118" s="86"/>
      <c r="N118" s="90"/>
      <c r="O118" s="88"/>
      <c r="P118" s="89"/>
      <c r="Q118" s="262">
        <v>0</v>
      </c>
      <c r="R118" s="89"/>
      <c r="S118" s="139"/>
      <c r="T118" s="140"/>
      <c r="U118" s="141"/>
      <c r="V118" s="170"/>
      <c r="W118" s="17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</row>
    <row r="119" spans="1:98" ht="3" customHeight="1" x14ac:dyDescent="0.25">
      <c r="A119" s="89"/>
      <c r="B119" s="89"/>
      <c r="C119" s="89"/>
      <c r="D119" s="89"/>
      <c r="E119" s="191"/>
      <c r="F119" s="89"/>
      <c r="G119" s="89"/>
      <c r="H119" s="279">
        <v>0</v>
      </c>
      <c r="I119" s="303"/>
      <c r="J119" s="279">
        <v>0</v>
      </c>
      <c r="K119" s="303"/>
      <c r="L119" s="303"/>
      <c r="M119" s="86"/>
      <c r="N119" s="90"/>
      <c r="O119" s="88"/>
      <c r="P119" s="89"/>
      <c r="Q119" s="262">
        <v>0</v>
      </c>
      <c r="R119" s="89"/>
      <c r="S119" s="139"/>
      <c r="T119" s="140"/>
      <c r="U119" s="141"/>
      <c r="V119" s="170"/>
      <c r="W119" s="17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</row>
    <row r="120" spans="1:98" s="28" customFormat="1" ht="10.199999999999999" x14ac:dyDescent="0.2">
      <c r="A120" s="87"/>
      <c r="B120" s="87"/>
      <c r="C120" s="87"/>
      <c r="D120" s="87"/>
      <c r="E120" s="192">
        <v>1</v>
      </c>
      <c r="F120" s="101" t="s">
        <v>60</v>
      </c>
      <c r="G120" s="87"/>
      <c r="H120" s="289">
        <v>0</v>
      </c>
      <c r="I120" s="304"/>
      <c r="J120" s="289">
        <v>0</v>
      </c>
      <c r="K120" s="304"/>
      <c r="L120" s="304"/>
      <c r="M120" s="86"/>
      <c r="N120" s="87" t="s">
        <v>20</v>
      </c>
      <c r="O120" s="88"/>
      <c r="P120" s="87"/>
      <c r="Q120" s="260">
        <v>0</v>
      </c>
      <c r="R120" s="87"/>
      <c r="S120" s="136"/>
      <c r="T120" s="137">
        <v>0</v>
      </c>
      <c r="U120" s="138"/>
      <c r="V120" s="168"/>
      <c r="W120" s="16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>
        <v>0</v>
      </c>
      <c r="AR120" s="99">
        <v>0</v>
      </c>
      <c r="AS120" s="99">
        <v>0</v>
      </c>
      <c r="AT120" s="99">
        <v>0</v>
      </c>
      <c r="AU120" s="99">
        <v>0</v>
      </c>
      <c r="AV120" s="99">
        <v>0</v>
      </c>
      <c r="AW120" s="99">
        <v>0</v>
      </c>
      <c r="AX120" s="99">
        <v>0</v>
      </c>
      <c r="AY120" s="99">
        <v>0</v>
      </c>
      <c r="AZ120" s="99">
        <v>0</v>
      </c>
      <c r="BA120" s="99">
        <v>0</v>
      </c>
      <c r="BB120" s="99">
        <v>0</v>
      </c>
      <c r="BC120" s="99">
        <v>0</v>
      </c>
      <c r="BD120" s="99">
        <v>0</v>
      </c>
      <c r="BE120" s="99">
        <v>0</v>
      </c>
      <c r="BF120" s="99">
        <v>0</v>
      </c>
      <c r="BG120" s="99">
        <v>0</v>
      </c>
      <c r="BH120" s="99">
        <v>0</v>
      </c>
      <c r="BI120" s="99">
        <v>0</v>
      </c>
      <c r="BJ120" s="99">
        <v>0</v>
      </c>
      <c r="BK120" s="99">
        <v>0</v>
      </c>
      <c r="BL120" s="99">
        <v>0</v>
      </c>
      <c r="BM120" s="99">
        <v>0</v>
      </c>
      <c r="BN120" s="99">
        <v>0</v>
      </c>
      <c r="BO120" s="99">
        <v>0</v>
      </c>
      <c r="BP120" s="99">
        <v>0</v>
      </c>
      <c r="BQ120" s="99">
        <v>0</v>
      </c>
      <c r="BR120" s="99">
        <v>0</v>
      </c>
      <c r="BS120" s="99">
        <v>0</v>
      </c>
      <c r="BT120" s="99">
        <v>0</v>
      </c>
      <c r="BU120" s="99">
        <v>0</v>
      </c>
      <c r="BV120" s="99">
        <v>0</v>
      </c>
      <c r="BW120" s="99">
        <v>0</v>
      </c>
      <c r="BX120" s="99">
        <v>0</v>
      </c>
      <c r="BY120" s="99">
        <v>0</v>
      </c>
      <c r="BZ120" s="99">
        <v>0</v>
      </c>
      <c r="CA120" s="99">
        <v>0</v>
      </c>
      <c r="CB120" s="99">
        <v>0</v>
      </c>
      <c r="CC120" s="99">
        <v>0</v>
      </c>
      <c r="CD120" s="99">
        <v>0</v>
      </c>
      <c r="CE120" s="99">
        <v>0</v>
      </c>
      <c r="CF120" s="99">
        <v>0</v>
      </c>
      <c r="CG120" s="99">
        <v>0</v>
      </c>
      <c r="CH120" s="99">
        <v>0</v>
      </c>
      <c r="CI120" s="99">
        <v>0</v>
      </c>
      <c r="CJ120" s="99">
        <v>0</v>
      </c>
      <c r="CK120" s="99">
        <v>0</v>
      </c>
      <c r="CL120" s="99">
        <v>0</v>
      </c>
      <c r="CM120" s="99">
        <v>0</v>
      </c>
      <c r="CN120" s="99">
        <v>0</v>
      </c>
      <c r="CO120" s="99">
        <v>0</v>
      </c>
      <c r="CP120" s="99">
        <v>0</v>
      </c>
      <c r="CQ120" s="99">
        <v>0</v>
      </c>
      <c r="CR120" s="99">
        <v>0</v>
      </c>
      <c r="CS120" s="99">
        <v>0</v>
      </c>
      <c r="CT120" s="99">
        <v>0</v>
      </c>
    </row>
    <row r="121" spans="1:98" ht="3" customHeight="1" x14ac:dyDescent="0.25">
      <c r="A121" s="89"/>
      <c r="B121" s="89"/>
      <c r="C121" s="89"/>
      <c r="D121" s="89"/>
      <c r="E121" s="191"/>
      <c r="F121" s="89"/>
      <c r="G121" s="89"/>
      <c r="H121" s="279">
        <v>0</v>
      </c>
      <c r="I121" s="303"/>
      <c r="J121" s="279">
        <v>0</v>
      </c>
      <c r="K121" s="303"/>
      <c r="L121" s="303"/>
      <c r="M121" s="86"/>
      <c r="N121" s="90"/>
      <c r="O121" s="88"/>
      <c r="P121" s="89"/>
      <c r="Q121" s="262">
        <v>0</v>
      </c>
      <c r="R121" s="89"/>
      <c r="S121" s="139"/>
      <c r="T121" s="140"/>
      <c r="U121" s="141"/>
      <c r="V121" s="170"/>
      <c r="W121" s="17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</row>
    <row r="122" spans="1:98" ht="3" customHeight="1" x14ac:dyDescent="0.25">
      <c r="A122" s="89"/>
      <c r="B122" s="89"/>
      <c r="C122" s="89"/>
      <c r="D122" s="89"/>
      <c r="E122" s="191"/>
      <c r="F122" s="89"/>
      <c r="G122" s="89"/>
      <c r="H122" s="279">
        <v>0</v>
      </c>
      <c r="I122" s="303"/>
      <c r="J122" s="279">
        <v>0</v>
      </c>
      <c r="K122" s="303"/>
      <c r="L122" s="303"/>
      <c r="M122" s="86"/>
      <c r="N122" s="90"/>
      <c r="O122" s="88"/>
      <c r="P122" s="89"/>
      <c r="Q122" s="262">
        <v>0</v>
      </c>
      <c r="R122" s="89"/>
      <c r="S122" s="139"/>
      <c r="T122" s="140"/>
      <c r="U122" s="141"/>
      <c r="V122" s="170"/>
      <c r="W122" s="17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</row>
    <row r="123" spans="1:98" s="28" customFormat="1" ht="10.199999999999999" x14ac:dyDescent="0.2">
      <c r="A123" s="87"/>
      <c r="B123" s="87"/>
      <c r="C123" s="87"/>
      <c r="D123" s="87"/>
      <c r="E123" s="192">
        <v>1</v>
      </c>
      <c r="F123" s="101" t="s">
        <v>112</v>
      </c>
      <c r="G123" s="87"/>
      <c r="H123" s="289">
        <v>0</v>
      </c>
      <c r="I123" s="304"/>
      <c r="J123" s="289">
        <v>0</v>
      </c>
      <c r="K123" s="304"/>
      <c r="L123" s="304"/>
      <c r="M123" s="86"/>
      <c r="N123" s="87" t="s">
        <v>20</v>
      </c>
      <c r="O123" s="88"/>
      <c r="P123" s="87"/>
      <c r="Q123" s="260">
        <v>0</v>
      </c>
      <c r="R123" s="87"/>
      <c r="S123" s="136"/>
      <c r="T123" s="137">
        <v>0</v>
      </c>
      <c r="U123" s="138"/>
      <c r="V123" s="168"/>
      <c r="W123" s="16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99">
        <v>0</v>
      </c>
      <c r="AP123" s="99">
        <v>0</v>
      </c>
      <c r="AQ123" s="99">
        <v>0</v>
      </c>
      <c r="AR123" s="99">
        <v>0</v>
      </c>
      <c r="AS123" s="99">
        <v>0</v>
      </c>
      <c r="AT123" s="99">
        <v>0</v>
      </c>
      <c r="AU123" s="99">
        <v>0</v>
      </c>
      <c r="AV123" s="99">
        <v>0</v>
      </c>
      <c r="AW123" s="99">
        <v>0</v>
      </c>
      <c r="AX123" s="99">
        <v>0</v>
      </c>
      <c r="AY123" s="99">
        <v>0</v>
      </c>
      <c r="AZ123" s="99">
        <v>0</v>
      </c>
      <c r="BA123" s="99">
        <v>0</v>
      </c>
      <c r="BB123" s="99">
        <v>0</v>
      </c>
      <c r="BC123" s="99">
        <v>0</v>
      </c>
      <c r="BD123" s="99">
        <v>0</v>
      </c>
      <c r="BE123" s="99">
        <v>0</v>
      </c>
      <c r="BF123" s="99">
        <v>0</v>
      </c>
      <c r="BG123" s="99">
        <v>0</v>
      </c>
      <c r="BH123" s="99">
        <v>0</v>
      </c>
      <c r="BI123" s="99">
        <v>0</v>
      </c>
      <c r="BJ123" s="99">
        <v>0</v>
      </c>
      <c r="BK123" s="99">
        <v>0</v>
      </c>
      <c r="BL123" s="99">
        <v>0</v>
      </c>
      <c r="BM123" s="99">
        <v>0</v>
      </c>
      <c r="BN123" s="99">
        <v>0</v>
      </c>
      <c r="BO123" s="99">
        <v>0</v>
      </c>
      <c r="BP123" s="99">
        <v>0</v>
      </c>
      <c r="BQ123" s="99">
        <v>0</v>
      </c>
      <c r="BR123" s="99">
        <v>0</v>
      </c>
      <c r="BS123" s="99">
        <v>0</v>
      </c>
      <c r="BT123" s="99">
        <v>0</v>
      </c>
      <c r="BU123" s="99">
        <v>0</v>
      </c>
      <c r="BV123" s="99">
        <v>0</v>
      </c>
      <c r="BW123" s="99">
        <v>0</v>
      </c>
      <c r="BX123" s="99">
        <v>0</v>
      </c>
      <c r="BY123" s="99">
        <v>0</v>
      </c>
      <c r="BZ123" s="99">
        <v>0</v>
      </c>
      <c r="CA123" s="99">
        <v>0</v>
      </c>
      <c r="CB123" s="99">
        <v>0</v>
      </c>
      <c r="CC123" s="99">
        <v>0</v>
      </c>
      <c r="CD123" s="99">
        <v>0</v>
      </c>
      <c r="CE123" s="99">
        <v>0</v>
      </c>
      <c r="CF123" s="99">
        <v>0</v>
      </c>
      <c r="CG123" s="99">
        <v>0</v>
      </c>
      <c r="CH123" s="99">
        <v>0</v>
      </c>
      <c r="CI123" s="99">
        <v>0</v>
      </c>
      <c r="CJ123" s="99">
        <v>0</v>
      </c>
      <c r="CK123" s="99">
        <v>0</v>
      </c>
      <c r="CL123" s="99">
        <v>0</v>
      </c>
      <c r="CM123" s="99">
        <v>0</v>
      </c>
      <c r="CN123" s="99">
        <v>0</v>
      </c>
      <c r="CO123" s="99">
        <v>0</v>
      </c>
      <c r="CP123" s="99">
        <v>0</v>
      </c>
      <c r="CQ123" s="99">
        <v>0</v>
      </c>
      <c r="CR123" s="99">
        <v>0</v>
      </c>
      <c r="CS123" s="99">
        <v>0</v>
      </c>
      <c r="CT123" s="99">
        <v>0</v>
      </c>
    </row>
    <row r="124" spans="1:98" s="28" customFormat="1" ht="10.199999999999999" x14ac:dyDescent="0.2">
      <c r="A124" s="87"/>
      <c r="B124" s="87"/>
      <c r="C124" s="87"/>
      <c r="D124" s="87"/>
      <c r="E124" s="198">
        <v>1</v>
      </c>
      <c r="F124" s="101" t="s">
        <v>61</v>
      </c>
      <c r="G124" s="87"/>
      <c r="H124" s="289">
        <v>0</v>
      </c>
      <c r="I124" s="304"/>
      <c r="J124" s="289">
        <v>0</v>
      </c>
      <c r="K124" s="304"/>
      <c r="L124" s="304"/>
      <c r="M124" s="86"/>
      <c r="N124" s="87" t="s">
        <v>20</v>
      </c>
      <c r="O124" s="88"/>
      <c r="P124" s="87"/>
      <c r="Q124" s="260">
        <v>0</v>
      </c>
      <c r="R124" s="87"/>
      <c r="S124" s="136"/>
      <c r="T124" s="137">
        <v>0</v>
      </c>
      <c r="U124" s="138"/>
      <c r="V124" s="168"/>
      <c r="W124" s="16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99">
        <v>0</v>
      </c>
      <c r="AH124" s="99">
        <v>0</v>
      </c>
      <c r="AI124" s="99">
        <v>0</v>
      </c>
      <c r="AJ124" s="99">
        <v>0</v>
      </c>
      <c r="AK124" s="99">
        <v>0</v>
      </c>
      <c r="AL124" s="99">
        <v>0</v>
      </c>
      <c r="AM124" s="99">
        <v>0</v>
      </c>
      <c r="AN124" s="99">
        <v>0</v>
      </c>
      <c r="AO124" s="99">
        <v>0</v>
      </c>
      <c r="AP124" s="99">
        <v>0</v>
      </c>
      <c r="AQ124" s="99">
        <v>0</v>
      </c>
      <c r="AR124" s="99">
        <v>0</v>
      </c>
      <c r="AS124" s="99">
        <v>0</v>
      </c>
      <c r="AT124" s="99">
        <v>0</v>
      </c>
      <c r="AU124" s="99">
        <v>0</v>
      </c>
      <c r="AV124" s="99">
        <v>0</v>
      </c>
      <c r="AW124" s="99">
        <v>0</v>
      </c>
      <c r="AX124" s="99">
        <v>0</v>
      </c>
      <c r="AY124" s="99">
        <v>0</v>
      </c>
      <c r="AZ124" s="99">
        <v>0</v>
      </c>
      <c r="BA124" s="99">
        <v>0</v>
      </c>
      <c r="BB124" s="99">
        <v>0</v>
      </c>
      <c r="BC124" s="99">
        <v>0</v>
      </c>
      <c r="BD124" s="99">
        <v>0</v>
      </c>
      <c r="BE124" s="99">
        <v>0</v>
      </c>
      <c r="BF124" s="99">
        <v>0</v>
      </c>
      <c r="BG124" s="99">
        <v>0</v>
      </c>
      <c r="BH124" s="99">
        <v>0</v>
      </c>
      <c r="BI124" s="99">
        <v>0</v>
      </c>
      <c r="BJ124" s="99">
        <v>0</v>
      </c>
      <c r="BK124" s="99">
        <v>0</v>
      </c>
      <c r="BL124" s="99">
        <v>0</v>
      </c>
      <c r="BM124" s="99">
        <v>0</v>
      </c>
      <c r="BN124" s="99">
        <v>0</v>
      </c>
      <c r="BO124" s="99">
        <v>0</v>
      </c>
      <c r="BP124" s="99">
        <v>0</v>
      </c>
      <c r="BQ124" s="99">
        <v>0</v>
      </c>
      <c r="BR124" s="99">
        <v>0</v>
      </c>
      <c r="BS124" s="99">
        <v>0</v>
      </c>
      <c r="BT124" s="99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</row>
    <row r="125" spans="1:98" ht="3" customHeight="1" x14ac:dyDescent="0.25">
      <c r="A125" s="89"/>
      <c r="B125" s="89"/>
      <c r="C125" s="89"/>
      <c r="D125" s="89"/>
      <c r="E125" s="191"/>
      <c r="F125" s="89"/>
      <c r="G125" s="89"/>
      <c r="H125" s="279">
        <v>0</v>
      </c>
      <c r="I125" s="303"/>
      <c r="J125" s="279">
        <v>0</v>
      </c>
      <c r="K125" s="303"/>
      <c r="L125" s="303"/>
      <c r="M125" s="86"/>
      <c r="N125" s="90"/>
      <c r="O125" s="88"/>
      <c r="P125" s="89"/>
      <c r="Q125" s="262">
        <v>0</v>
      </c>
      <c r="R125" s="89"/>
      <c r="S125" s="139"/>
      <c r="T125" s="140"/>
      <c r="U125" s="141"/>
      <c r="V125" s="170"/>
      <c r="W125" s="17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</row>
    <row r="126" spans="1:98" ht="3" customHeight="1" x14ac:dyDescent="0.25">
      <c r="A126" s="89"/>
      <c r="B126" s="89"/>
      <c r="C126" s="89"/>
      <c r="D126" s="89"/>
      <c r="E126" s="191"/>
      <c r="F126" s="89"/>
      <c r="G126" s="89"/>
      <c r="H126" s="279">
        <v>0</v>
      </c>
      <c r="I126" s="303"/>
      <c r="J126" s="279">
        <v>0</v>
      </c>
      <c r="K126" s="303"/>
      <c r="L126" s="303"/>
      <c r="M126" s="86"/>
      <c r="N126" s="90"/>
      <c r="O126" s="88"/>
      <c r="P126" s="89"/>
      <c r="Q126" s="262">
        <v>0</v>
      </c>
      <c r="R126" s="89"/>
      <c r="S126" s="139"/>
      <c r="T126" s="140"/>
      <c r="U126" s="141"/>
      <c r="V126" s="170"/>
      <c r="W126" s="17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</row>
    <row r="127" spans="1:98" s="28" customFormat="1" ht="10.199999999999999" x14ac:dyDescent="0.2">
      <c r="A127" s="87"/>
      <c r="B127" s="87"/>
      <c r="C127" s="87"/>
      <c r="D127" s="87"/>
      <c r="E127" s="192">
        <v>1</v>
      </c>
      <c r="F127" s="101" t="s">
        <v>193</v>
      </c>
      <c r="G127" s="87"/>
      <c r="H127" s="289">
        <v>0</v>
      </c>
      <c r="I127" s="304"/>
      <c r="J127" s="289">
        <v>0</v>
      </c>
      <c r="K127" s="304"/>
      <c r="L127" s="304"/>
      <c r="M127" s="86"/>
      <c r="N127" s="87" t="s">
        <v>20</v>
      </c>
      <c r="O127" s="88"/>
      <c r="P127" s="87"/>
      <c r="Q127" s="260">
        <v>0</v>
      </c>
      <c r="R127" s="87"/>
      <c r="S127" s="136"/>
      <c r="T127" s="137">
        <v>0</v>
      </c>
      <c r="U127" s="138"/>
      <c r="V127" s="168"/>
      <c r="W127" s="16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99">
        <v>0</v>
      </c>
      <c r="AH127" s="99">
        <v>0</v>
      </c>
      <c r="AI127" s="99">
        <v>0</v>
      </c>
      <c r="AJ127" s="99">
        <v>0</v>
      </c>
      <c r="AK127" s="99">
        <v>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>
        <v>0</v>
      </c>
      <c r="AR127" s="99">
        <v>0</v>
      </c>
      <c r="AS127" s="99">
        <v>0</v>
      </c>
      <c r="AT127" s="99">
        <v>0</v>
      </c>
      <c r="AU127" s="99">
        <v>0</v>
      </c>
      <c r="AV127" s="99">
        <v>0</v>
      </c>
      <c r="AW127" s="99">
        <v>0</v>
      </c>
      <c r="AX127" s="99">
        <v>0</v>
      </c>
      <c r="AY127" s="99">
        <v>0</v>
      </c>
      <c r="AZ127" s="99">
        <v>0</v>
      </c>
      <c r="BA127" s="99">
        <v>0</v>
      </c>
      <c r="BB127" s="99">
        <v>0</v>
      </c>
      <c r="BC127" s="99">
        <v>0</v>
      </c>
      <c r="BD127" s="99">
        <v>0</v>
      </c>
      <c r="BE127" s="99">
        <v>0</v>
      </c>
      <c r="BF127" s="99">
        <v>0</v>
      </c>
      <c r="BG127" s="99">
        <v>0</v>
      </c>
      <c r="BH127" s="99">
        <v>0</v>
      </c>
      <c r="BI127" s="99">
        <v>0</v>
      </c>
      <c r="BJ127" s="99">
        <v>0</v>
      </c>
      <c r="BK127" s="99">
        <v>0</v>
      </c>
      <c r="BL127" s="99">
        <v>0</v>
      </c>
      <c r="BM127" s="99">
        <v>0</v>
      </c>
      <c r="BN127" s="99">
        <v>0</v>
      </c>
      <c r="BO127" s="99">
        <v>0</v>
      </c>
      <c r="BP127" s="99">
        <v>0</v>
      </c>
      <c r="BQ127" s="99">
        <v>0</v>
      </c>
      <c r="BR127" s="99">
        <v>0</v>
      </c>
      <c r="BS127" s="99">
        <v>0</v>
      </c>
      <c r="BT127" s="99">
        <v>0</v>
      </c>
      <c r="BU127" s="99">
        <v>0</v>
      </c>
      <c r="BV127" s="99">
        <v>0</v>
      </c>
      <c r="BW127" s="99">
        <v>0</v>
      </c>
      <c r="BX127" s="99">
        <v>0</v>
      </c>
      <c r="BY127" s="99">
        <v>0</v>
      </c>
      <c r="BZ127" s="99">
        <v>0</v>
      </c>
      <c r="CA127" s="99">
        <v>0</v>
      </c>
      <c r="CB127" s="99">
        <v>0</v>
      </c>
      <c r="CC127" s="99">
        <v>0</v>
      </c>
      <c r="CD127" s="99">
        <v>0</v>
      </c>
      <c r="CE127" s="99">
        <v>0</v>
      </c>
      <c r="CF127" s="99">
        <v>0</v>
      </c>
      <c r="CG127" s="99">
        <v>0</v>
      </c>
      <c r="CH127" s="99">
        <v>0</v>
      </c>
      <c r="CI127" s="99">
        <v>0</v>
      </c>
      <c r="CJ127" s="99">
        <v>0</v>
      </c>
      <c r="CK127" s="99">
        <v>0</v>
      </c>
      <c r="CL127" s="99">
        <v>0</v>
      </c>
      <c r="CM127" s="99">
        <v>0</v>
      </c>
      <c r="CN127" s="99">
        <v>0</v>
      </c>
      <c r="CO127" s="99">
        <v>0</v>
      </c>
      <c r="CP127" s="99">
        <v>0</v>
      </c>
      <c r="CQ127" s="99">
        <v>0</v>
      </c>
      <c r="CR127" s="99">
        <v>0</v>
      </c>
      <c r="CS127" s="99">
        <v>0</v>
      </c>
      <c r="CT127" s="99">
        <v>0</v>
      </c>
    </row>
    <row r="128" spans="1:98" s="28" customFormat="1" ht="10.199999999999999" x14ac:dyDescent="0.2">
      <c r="A128" s="87"/>
      <c r="B128" s="87"/>
      <c r="C128" s="87"/>
      <c r="D128" s="87"/>
      <c r="E128" s="192">
        <v>1</v>
      </c>
      <c r="F128" s="101" t="s">
        <v>194</v>
      </c>
      <c r="G128" s="87"/>
      <c r="H128" s="289">
        <v>0</v>
      </c>
      <c r="I128" s="304"/>
      <c r="J128" s="289">
        <v>0</v>
      </c>
      <c r="K128" s="304"/>
      <c r="L128" s="304"/>
      <c r="M128" s="86"/>
      <c r="N128" s="87" t="s">
        <v>20</v>
      </c>
      <c r="O128" s="88"/>
      <c r="P128" s="87"/>
      <c r="Q128" s="260">
        <v>0</v>
      </c>
      <c r="R128" s="87"/>
      <c r="S128" s="136"/>
      <c r="T128" s="137">
        <v>0</v>
      </c>
      <c r="U128" s="138"/>
      <c r="V128" s="168"/>
      <c r="W128" s="16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9">
        <v>0</v>
      </c>
      <c r="AI128" s="99">
        <v>0</v>
      </c>
      <c r="AJ128" s="99">
        <v>0</v>
      </c>
      <c r="AK128" s="99">
        <v>0</v>
      </c>
      <c r="AL128" s="99">
        <v>0</v>
      </c>
      <c r="AM128" s="99">
        <v>0</v>
      </c>
      <c r="AN128" s="99">
        <v>0</v>
      </c>
      <c r="AO128" s="99">
        <v>0</v>
      </c>
      <c r="AP128" s="99">
        <v>0</v>
      </c>
      <c r="AQ128" s="99">
        <v>0</v>
      </c>
      <c r="AR128" s="99">
        <v>0</v>
      </c>
      <c r="AS128" s="99">
        <v>0</v>
      </c>
      <c r="AT128" s="99">
        <v>0</v>
      </c>
      <c r="AU128" s="99">
        <v>0</v>
      </c>
      <c r="AV128" s="99">
        <v>0</v>
      </c>
      <c r="AW128" s="99">
        <v>0</v>
      </c>
      <c r="AX128" s="99">
        <v>0</v>
      </c>
      <c r="AY128" s="99">
        <v>0</v>
      </c>
      <c r="AZ128" s="99">
        <v>0</v>
      </c>
      <c r="BA128" s="99">
        <v>0</v>
      </c>
      <c r="BB128" s="99">
        <v>0</v>
      </c>
      <c r="BC128" s="99">
        <v>0</v>
      </c>
      <c r="BD128" s="99">
        <v>0</v>
      </c>
      <c r="BE128" s="99">
        <v>0</v>
      </c>
      <c r="BF128" s="99">
        <v>0</v>
      </c>
      <c r="BG128" s="99">
        <v>0</v>
      </c>
      <c r="BH128" s="99">
        <v>0</v>
      </c>
      <c r="BI128" s="99">
        <v>0</v>
      </c>
      <c r="BJ128" s="99">
        <v>0</v>
      </c>
      <c r="BK128" s="99">
        <v>0</v>
      </c>
      <c r="BL128" s="99">
        <v>0</v>
      </c>
      <c r="BM128" s="99">
        <v>0</v>
      </c>
      <c r="BN128" s="99">
        <v>0</v>
      </c>
      <c r="BO128" s="99">
        <v>0</v>
      </c>
      <c r="BP128" s="99">
        <v>0</v>
      </c>
      <c r="BQ128" s="99">
        <v>0</v>
      </c>
      <c r="BR128" s="99">
        <v>0</v>
      </c>
      <c r="BS128" s="99">
        <v>0</v>
      </c>
      <c r="BT128" s="99">
        <v>0</v>
      </c>
      <c r="BU128" s="99">
        <v>0</v>
      </c>
      <c r="BV128" s="99">
        <v>0</v>
      </c>
      <c r="BW128" s="99">
        <v>0</v>
      </c>
      <c r="BX128" s="99">
        <v>0</v>
      </c>
      <c r="BY128" s="99">
        <v>0</v>
      </c>
      <c r="BZ128" s="99">
        <v>0</v>
      </c>
      <c r="CA128" s="99">
        <v>0</v>
      </c>
      <c r="CB128" s="99">
        <v>0</v>
      </c>
      <c r="CC128" s="99">
        <v>0</v>
      </c>
      <c r="CD128" s="99">
        <v>0</v>
      </c>
      <c r="CE128" s="99">
        <v>0</v>
      </c>
      <c r="CF128" s="99">
        <v>0</v>
      </c>
      <c r="CG128" s="99">
        <v>0</v>
      </c>
      <c r="CH128" s="99">
        <v>0</v>
      </c>
      <c r="CI128" s="99">
        <v>0</v>
      </c>
      <c r="CJ128" s="99">
        <v>0</v>
      </c>
      <c r="CK128" s="99">
        <v>0</v>
      </c>
      <c r="CL128" s="99">
        <v>0</v>
      </c>
      <c r="CM128" s="99">
        <v>0</v>
      </c>
      <c r="CN128" s="99">
        <v>0</v>
      </c>
      <c r="CO128" s="99">
        <v>0</v>
      </c>
      <c r="CP128" s="99">
        <v>0</v>
      </c>
      <c r="CQ128" s="99">
        <v>0</v>
      </c>
      <c r="CR128" s="99">
        <v>0</v>
      </c>
      <c r="CS128" s="99">
        <v>0</v>
      </c>
      <c r="CT128" s="99">
        <v>0</v>
      </c>
    </row>
    <row r="129" spans="1:98" s="28" customFormat="1" ht="10.199999999999999" x14ac:dyDescent="0.2">
      <c r="A129" s="87"/>
      <c r="B129" s="87"/>
      <c r="C129" s="87"/>
      <c r="D129" s="87"/>
      <c r="E129" s="192">
        <v>1</v>
      </c>
      <c r="F129" s="101" t="s">
        <v>195</v>
      </c>
      <c r="G129" s="87"/>
      <c r="H129" s="289">
        <v>0</v>
      </c>
      <c r="I129" s="304"/>
      <c r="J129" s="289">
        <v>0</v>
      </c>
      <c r="K129" s="304"/>
      <c r="L129" s="304"/>
      <c r="M129" s="86"/>
      <c r="N129" s="87" t="s">
        <v>20</v>
      </c>
      <c r="O129" s="88"/>
      <c r="P129" s="87"/>
      <c r="Q129" s="260">
        <v>0</v>
      </c>
      <c r="R129" s="87"/>
      <c r="S129" s="136"/>
      <c r="T129" s="137">
        <v>0</v>
      </c>
      <c r="U129" s="138"/>
      <c r="V129" s="168"/>
      <c r="W129" s="16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0</v>
      </c>
      <c r="AM129" s="99">
        <v>0</v>
      </c>
      <c r="AN129" s="99">
        <v>0</v>
      </c>
      <c r="AO129" s="99">
        <v>0</v>
      </c>
      <c r="AP129" s="99">
        <v>0</v>
      </c>
      <c r="AQ129" s="99">
        <v>0</v>
      </c>
      <c r="AR129" s="99">
        <v>0</v>
      </c>
      <c r="AS129" s="99">
        <v>0</v>
      </c>
      <c r="AT129" s="99">
        <v>0</v>
      </c>
      <c r="AU129" s="99">
        <v>0</v>
      </c>
      <c r="AV129" s="99">
        <v>0</v>
      </c>
      <c r="AW129" s="99">
        <v>0</v>
      </c>
      <c r="AX129" s="99">
        <v>0</v>
      </c>
      <c r="AY129" s="99">
        <v>0</v>
      </c>
      <c r="AZ129" s="99">
        <v>0</v>
      </c>
      <c r="BA129" s="99">
        <v>0</v>
      </c>
      <c r="BB129" s="99">
        <v>0</v>
      </c>
      <c r="BC129" s="99">
        <v>0</v>
      </c>
      <c r="BD129" s="99">
        <v>0</v>
      </c>
      <c r="BE129" s="99">
        <v>0</v>
      </c>
      <c r="BF129" s="99">
        <v>0</v>
      </c>
      <c r="BG129" s="99">
        <v>0</v>
      </c>
      <c r="BH129" s="99">
        <v>0</v>
      </c>
      <c r="BI129" s="99">
        <v>0</v>
      </c>
      <c r="BJ129" s="99">
        <v>0</v>
      </c>
      <c r="BK129" s="99">
        <v>0</v>
      </c>
      <c r="BL129" s="99">
        <v>0</v>
      </c>
      <c r="BM129" s="99">
        <v>0</v>
      </c>
      <c r="BN129" s="99">
        <v>0</v>
      </c>
      <c r="BO129" s="99">
        <v>0</v>
      </c>
      <c r="BP129" s="99">
        <v>0</v>
      </c>
      <c r="BQ129" s="99">
        <v>0</v>
      </c>
      <c r="BR129" s="99">
        <v>0</v>
      </c>
      <c r="BS129" s="99">
        <v>0</v>
      </c>
      <c r="BT129" s="99">
        <v>0</v>
      </c>
      <c r="BU129" s="99">
        <v>0</v>
      </c>
      <c r="BV129" s="99">
        <v>0</v>
      </c>
      <c r="BW129" s="99">
        <v>0</v>
      </c>
      <c r="BX129" s="99">
        <v>0</v>
      </c>
      <c r="BY129" s="99">
        <v>0</v>
      </c>
      <c r="BZ129" s="99">
        <v>0</v>
      </c>
      <c r="CA129" s="99">
        <v>0</v>
      </c>
      <c r="CB129" s="99">
        <v>0</v>
      </c>
      <c r="CC129" s="99">
        <v>0</v>
      </c>
      <c r="CD129" s="99">
        <v>0</v>
      </c>
      <c r="CE129" s="99">
        <v>0</v>
      </c>
      <c r="CF129" s="99">
        <v>0</v>
      </c>
      <c r="CG129" s="99">
        <v>0</v>
      </c>
      <c r="CH129" s="99">
        <v>0</v>
      </c>
      <c r="CI129" s="99">
        <v>0</v>
      </c>
      <c r="CJ129" s="99">
        <v>0</v>
      </c>
      <c r="CK129" s="99">
        <v>0</v>
      </c>
      <c r="CL129" s="99">
        <v>0</v>
      </c>
      <c r="CM129" s="99">
        <v>0</v>
      </c>
      <c r="CN129" s="99">
        <v>0</v>
      </c>
      <c r="CO129" s="99">
        <v>0</v>
      </c>
      <c r="CP129" s="99">
        <v>0</v>
      </c>
      <c r="CQ129" s="99">
        <v>0</v>
      </c>
      <c r="CR129" s="99">
        <v>0</v>
      </c>
      <c r="CS129" s="99">
        <v>0</v>
      </c>
      <c r="CT129" s="99">
        <v>0</v>
      </c>
    </row>
    <row r="130" spans="1:98" ht="3" customHeight="1" x14ac:dyDescent="0.25">
      <c r="A130" s="89"/>
      <c r="B130" s="89"/>
      <c r="C130" s="89"/>
      <c r="D130" s="89"/>
      <c r="E130" s="191"/>
      <c r="F130" s="89"/>
      <c r="G130" s="89"/>
      <c r="H130" s="279"/>
      <c r="I130" s="303"/>
      <c r="J130" s="279"/>
      <c r="K130" s="303"/>
      <c r="L130" s="303"/>
      <c r="M130" s="86"/>
      <c r="N130" s="90"/>
      <c r="O130" s="88"/>
      <c r="P130" s="89"/>
      <c r="Q130" s="262"/>
      <c r="R130" s="89"/>
      <c r="S130" s="139"/>
      <c r="T130" s="140"/>
      <c r="U130" s="141"/>
      <c r="V130" s="170"/>
      <c r="W130" s="17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</row>
    <row r="131" spans="1:98" ht="3" customHeight="1" x14ac:dyDescent="0.25">
      <c r="A131" s="89"/>
      <c r="B131" s="89"/>
      <c r="C131" s="89"/>
      <c r="D131" s="89"/>
      <c r="E131" s="191"/>
      <c r="F131" s="89"/>
      <c r="G131" s="89"/>
      <c r="H131" s="279"/>
      <c r="I131" s="303"/>
      <c r="J131" s="279"/>
      <c r="K131" s="303"/>
      <c r="L131" s="303"/>
      <c r="M131" s="86"/>
      <c r="N131" s="90"/>
      <c r="O131" s="88"/>
      <c r="P131" s="89"/>
      <c r="Q131" s="262"/>
      <c r="R131" s="89"/>
      <c r="S131" s="139"/>
      <c r="T131" s="140"/>
      <c r="U131" s="141"/>
      <c r="V131" s="170"/>
      <c r="W131" s="17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</row>
    <row r="132" spans="1:98" ht="7.05" customHeight="1" x14ac:dyDescent="0.25">
      <c r="A132" s="89"/>
      <c r="B132" s="89"/>
      <c r="C132" s="89"/>
      <c r="D132" s="89"/>
      <c r="E132" s="191"/>
      <c r="F132" s="89"/>
      <c r="G132" s="89"/>
      <c r="H132" s="279"/>
      <c r="I132" s="303"/>
      <c r="J132" s="279"/>
      <c r="K132" s="303"/>
      <c r="L132" s="303"/>
      <c r="M132" s="86"/>
      <c r="N132" s="90"/>
      <c r="O132" s="88"/>
      <c r="P132" s="89"/>
      <c r="Q132" s="262"/>
      <c r="R132" s="89"/>
      <c r="S132" s="139"/>
      <c r="T132" s="140"/>
      <c r="U132" s="141"/>
      <c r="V132" s="170"/>
      <c r="W132" s="17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</row>
    <row r="133" spans="1:98" x14ac:dyDescent="0.25">
      <c r="A133" s="89"/>
      <c r="B133" s="89"/>
      <c r="C133" s="89"/>
      <c r="D133" s="89"/>
      <c r="E133" s="191"/>
      <c r="F133" s="89"/>
      <c r="G133" s="89"/>
      <c r="H133" s="279"/>
      <c r="I133" s="303"/>
      <c r="J133" s="279"/>
      <c r="K133" s="303"/>
      <c r="L133" s="303"/>
      <c r="M133" s="86"/>
      <c r="N133" s="90"/>
      <c r="O133" s="88"/>
      <c r="P133" s="89"/>
      <c r="Q133" s="262"/>
      <c r="R133" s="89"/>
      <c r="S133" s="139"/>
      <c r="T133" s="140"/>
      <c r="U133" s="141"/>
      <c r="V133" s="170"/>
      <c r="W133" s="17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</row>
    <row r="134" spans="1:98" x14ac:dyDescent="0.25">
      <c r="A134" s="89"/>
      <c r="B134" s="89"/>
      <c r="C134" s="89"/>
      <c r="D134" s="89"/>
      <c r="E134" s="191"/>
      <c r="F134" s="89"/>
      <c r="G134" s="89"/>
      <c r="H134" s="259"/>
      <c r="I134" s="276"/>
      <c r="J134" s="259"/>
      <c r="K134" s="276"/>
      <c r="L134" s="276"/>
      <c r="M134" s="86"/>
      <c r="N134" s="90"/>
      <c r="O134" s="88"/>
      <c r="P134" s="89"/>
      <c r="Q134" s="262"/>
      <c r="R134" s="89"/>
      <c r="S134" s="139"/>
      <c r="T134" s="140"/>
      <c r="U134" s="141"/>
      <c r="V134" s="170"/>
      <c r="W134" s="17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</row>
    <row r="135" spans="1:98" x14ac:dyDescent="0.25">
      <c r="A135" s="89"/>
      <c r="B135" s="89"/>
      <c r="C135" s="89"/>
      <c r="D135" s="89"/>
      <c r="E135" s="191"/>
      <c r="F135" s="89"/>
      <c r="G135" s="89"/>
      <c r="H135" s="259"/>
      <c r="I135" s="276"/>
      <c r="J135" s="259"/>
      <c r="K135" s="276"/>
      <c r="L135" s="276"/>
      <c r="M135" s="86"/>
      <c r="N135" s="90"/>
      <c r="O135" s="88"/>
      <c r="P135" s="89"/>
      <c r="Q135" s="262"/>
      <c r="R135" s="89"/>
      <c r="S135" s="139"/>
      <c r="T135" s="140"/>
      <c r="U135" s="141"/>
      <c r="V135" s="170"/>
      <c r="W135" s="17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</row>
    <row r="136" spans="1:98" x14ac:dyDescent="0.25">
      <c r="A136" s="89"/>
      <c r="B136" s="89"/>
      <c r="C136" s="89"/>
      <c r="D136" s="89"/>
      <c r="E136" s="191"/>
      <c r="F136" s="89"/>
      <c r="G136" s="89"/>
      <c r="H136" s="259"/>
      <c r="I136" s="276"/>
      <c r="J136" s="259"/>
      <c r="K136" s="276"/>
      <c r="L136" s="276"/>
      <c r="M136" s="86"/>
      <c r="N136" s="90"/>
      <c r="O136" s="88"/>
      <c r="P136" s="89"/>
      <c r="Q136" s="262"/>
      <c r="R136" s="89"/>
      <c r="S136" s="139"/>
      <c r="T136" s="140"/>
      <c r="U136" s="141"/>
      <c r="V136" s="170"/>
      <c r="W136" s="17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</row>
    <row r="137" spans="1:98" x14ac:dyDescent="0.25">
      <c r="A137" s="89"/>
      <c r="B137" s="89"/>
      <c r="C137" s="89"/>
      <c r="D137" s="89"/>
      <c r="E137" s="191"/>
      <c r="F137" s="89"/>
      <c r="G137" s="89"/>
      <c r="H137" s="259"/>
      <c r="I137" s="276"/>
      <c r="J137" s="259"/>
      <c r="K137" s="276"/>
      <c r="L137" s="276"/>
      <c r="M137" s="86"/>
      <c r="N137" s="90"/>
      <c r="O137" s="88"/>
      <c r="P137" s="89"/>
      <c r="Q137" s="262"/>
      <c r="R137" s="89"/>
      <c r="S137" s="139"/>
      <c r="T137" s="140"/>
      <c r="U137" s="141"/>
      <c r="V137" s="170"/>
      <c r="W137" s="17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</row>
    <row r="138" spans="1:98" x14ac:dyDescent="0.25">
      <c r="A138" s="89"/>
      <c r="B138" s="89"/>
      <c r="C138" s="89"/>
      <c r="D138" s="89"/>
      <c r="E138" s="191"/>
      <c r="F138" s="89"/>
      <c r="G138" s="89"/>
      <c r="H138" s="259"/>
      <c r="I138" s="276"/>
      <c r="J138" s="259"/>
      <c r="K138" s="276"/>
      <c r="L138" s="276"/>
      <c r="M138" s="86"/>
      <c r="N138" s="90"/>
      <c r="O138" s="88"/>
      <c r="P138" s="89"/>
      <c r="Q138" s="262"/>
      <c r="R138" s="89"/>
      <c r="S138" s="139"/>
      <c r="T138" s="140"/>
      <c r="U138" s="141"/>
      <c r="V138" s="170"/>
      <c r="W138" s="17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</row>
    <row r="139" spans="1:98" x14ac:dyDescent="0.25">
      <c r="A139" s="89"/>
      <c r="B139" s="89"/>
      <c r="C139" s="89"/>
      <c r="D139" s="89"/>
      <c r="E139" s="191"/>
      <c r="F139" s="89"/>
      <c r="G139" s="89"/>
      <c r="H139" s="259"/>
      <c r="I139" s="276"/>
      <c r="J139" s="259"/>
      <c r="K139" s="276"/>
      <c r="L139" s="276"/>
      <c r="M139" s="86"/>
      <c r="N139" s="90"/>
      <c r="O139" s="88"/>
      <c r="P139" s="89"/>
      <c r="Q139" s="262"/>
      <c r="R139" s="89"/>
      <c r="S139" s="139"/>
      <c r="T139" s="140"/>
      <c r="U139" s="141"/>
      <c r="V139" s="170"/>
      <c r="W139" s="17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</row>
    <row r="140" spans="1:98" x14ac:dyDescent="0.25">
      <c r="A140" s="89"/>
      <c r="B140" s="89"/>
      <c r="C140" s="89"/>
      <c r="D140" s="89"/>
      <c r="E140" s="191"/>
      <c r="F140" s="89"/>
      <c r="G140" s="89"/>
      <c r="H140" s="259"/>
      <c r="I140" s="276"/>
      <c r="J140" s="259"/>
      <c r="K140" s="276"/>
      <c r="L140" s="276"/>
      <c r="M140" s="86"/>
      <c r="N140" s="90"/>
      <c r="O140" s="88"/>
      <c r="P140" s="89"/>
      <c r="Q140" s="262"/>
      <c r="R140" s="89"/>
      <c r="S140" s="139"/>
      <c r="T140" s="140"/>
      <c r="U140" s="141"/>
      <c r="V140" s="170"/>
      <c r="W140" s="17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</row>
    <row r="141" spans="1:98" x14ac:dyDescent="0.25">
      <c r="A141" s="89"/>
      <c r="B141" s="89"/>
      <c r="C141" s="89"/>
      <c r="D141" s="89"/>
      <c r="E141" s="191"/>
      <c r="F141" s="89"/>
      <c r="G141" s="89"/>
      <c r="H141" s="259"/>
      <c r="I141" s="276"/>
      <c r="J141" s="259"/>
      <c r="K141" s="276"/>
      <c r="L141" s="276"/>
      <c r="M141" s="86"/>
      <c r="N141" s="90"/>
      <c r="O141" s="88"/>
      <c r="P141" s="89"/>
      <c r="Q141" s="262"/>
      <c r="R141" s="89"/>
      <c r="S141" s="139"/>
      <c r="T141" s="140"/>
      <c r="U141" s="141"/>
      <c r="V141" s="170"/>
      <c r="W141" s="17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</row>
    <row r="142" spans="1:98" x14ac:dyDescent="0.25">
      <c r="A142" s="89"/>
      <c r="B142" s="89"/>
      <c r="C142" s="89"/>
      <c r="D142" s="89"/>
      <c r="E142" s="191"/>
      <c r="F142" s="89"/>
      <c r="G142" s="89"/>
      <c r="H142" s="259"/>
      <c r="I142" s="276"/>
      <c r="J142" s="259"/>
      <c r="K142" s="276"/>
      <c r="L142" s="276"/>
      <c r="M142" s="86"/>
      <c r="N142" s="90"/>
      <c r="O142" s="88"/>
      <c r="P142" s="89"/>
      <c r="Q142" s="262"/>
      <c r="R142" s="89"/>
      <c r="S142" s="139"/>
      <c r="T142" s="140"/>
      <c r="U142" s="141"/>
      <c r="V142" s="170"/>
      <c r="W142" s="17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</row>
    <row r="143" spans="1:98" x14ac:dyDescent="0.25">
      <c r="A143" s="89"/>
      <c r="B143" s="89"/>
      <c r="C143" s="89"/>
      <c r="D143" s="89"/>
      <c r="E143" s="191"/>
      <c r="F143" s="89"/>
      <c r="G143" s="89"/>
      <c r="H143" s="259"/>
      <c r="I143" s="276"/>
      <c r="J143" s="259"/>
      <c r="K143" s="276"/>
      <c r="L143" s="276"/>
      <c r="M143" s="86"/>
      <c r="N143" s="90"/>
      <c r="O143" s="88"/>
      <c r="P143" s="89"/>
      <c r="Q143" s="262"/>
      <c r="R143" s="89"/>
      <c r="S143" s="139"/>
      <c r="T143" s="140"/>
      <c r="U143" s="141"/>
      <c r="V143" s="170"/>
      <c r="W143" s="17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</row>
    <row r="144" spans="1:98" x14ac:dyDescent="0.25">
      <c r="A144" s="89"/>
      <c r="B144" s="89"/>
      <c r="C144" s="89"/>
      <c r="D144" s="89"/>
      <c r="E144" s="191"/>
      <c r="F144" s="89"/>
      <c r="G144" s="89"/>
      <c r="H144" s="259"/>
      <c r="I144" s="276"/>
      <c r="J144" s="259"/>
      <c r="K144" s="276"/>
      <c r="L144" s="276"/>
      <c r="M144" s="86"/>
      <c r="N144" s="90"/>
      <c r="O144" s="88"/>
      <c r="P144" s="89"/>
      <c r="Q144" s="262"/>
      <c r="R144" s="89"/>
      <c r="S144" s="139"/>
      <c r="T144" s="140"/>
      <c r="U144" s="141"/>
      <c r="V144" s="170"/>
      <c r="W144" s="17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</row>
    <row r="145" spans="1:98" x14ac:dyDescent="0.25">
      <c r="A145" s="89"/>
      <c r="B145" s="89"/>
      <c r="C145" s="89"/>
      <c r="D145" s="89"/>
      <c r="E145" s="191"/>
      <c r="F145" s="89"/>
      <c r="G145" s="89"/>
      <c r="H145" s="259"/>
      <c r="I145" s="276"/>
      <c r="J145" s="259"/>
      <c r="K145" s="276"/>
      <c r="L145" s="276"/>
      <c r="M145" s="86"/>
      <c r="N145" s="90"/>
      <c r="O145" s="88"/>
      <c r="P145" s="89"/>
      <c r="Q145" s="262"/>
      <c r="R145" s="89"/>
      <c r="S145" s="139"/>
      <c r="T145" s="140"/>
      <c r="U145" s="141"/>
      <c r="V145" s="170"/>
      <c r="W145" s="17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</row>
    <row r="146" spans="1:98" x14ac:dyDescent="0.25">
      <c r="A146" s="89"/>
      <c r="B146" s="89"/>
      <c r="C146" s="89"/>
      <c r="D146" s="89"/>
      <c r="E146" s="191"/>
      <c r="F146" s="89"/>
      <c r="G146" s="89"/>
      <c r="H146" s="259"/>
      <c r="I146" s="276"/>
      <c r="J146" s="259"/>
      <c r="K146" s="276"/>
      <c r="L146" s="276"/>
      <c r="M146" s="86"/>
      <c r="N146" s="90"/>
      <c r="O146" s="88"/>
      <c r="P146" s="89"/>
      <c r="Q146" s="262"/>
      <c r="R146" s="89"/>
      <c r="S146" s="139"/>
      <c r="T146" s="140"/>
      <c r="U146" s="141"/>
      <c r="V146" s="170"/>
      <c r="W146" s="17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</row>
    <row r="147" spans="1:98" x14ac:dyDescent="0.25">
      <c r="A147" s="89"/>
      <c r="B147" s="89"/>
      <c r="C147" s="89"/>
      <c r="D147" s="89"/>
      <c r="E147" s="191"/>
      <c r="F147" s="89"/>
      <c r="G147" s="89"/>
      <c r="H147" s="259"/>
      <c r="I147" s="276"/>
      <c r="J147" s="259"/>
      <c r="K147" s="276"/>
      <c r="L147" s="276"/>
      <c r="M147" s="86"/>
      <c r="N147" s="90"/>
      <c r="O147" s="88"/>
      <c r="P147" s="89"/>
      <c r="Q147" s="262"/>
      <c r="R147" s="89"/>
      <c r="S147" s="139"/>
      <c r="T147" s="140"/>
      <c r="U147" s="141"/>
      <c r="V147" s="170"/>
      <c r="W147" s="17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</row>
    <row r="148" spans="1:98" x14ac:dyDescent="0.25">
      <c r="A148" s="89"/>
      <c r="B148" s="89"/>
      <c r="C148" s="89"/>
      <c r="D148" s="89"/>
      <c r="E148" s="191"/>
      <c r="F148" s="89"/>
      <c r="G148" s="89"/>
      <c r="H148" s="259"/>
      <c r="I148" s="276"/>
      <c r="J148" s="259"/>
      <c r="K148" s="276"/>
      <c r="L148" s="276"/>
      <c r="M148" s="86"/>
      <c r="N148" s="90"/>
      <c r="O148" s="88"/>
      <c r="P148" s="89"/>
      <c r="Q148" s="262"/>
      <c r="R148" s="89"/>
      <c r="S148" s="139"/>
      <c r="T148" s="140"/>
      <c r="U148" s="141"/>
      <c r="V148" s="170"/>
      <c r="W148" s="17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</row>
    <row r="149" spans="1:98" x14ac:dyDescent="0.25">
      <c r="A149" s="89"/>
      <c r="B149" s="89"/>
      <c r="C149" s="89"/>
      <c r="D149" s="89"/>
      <c r="E149" s="191"/>
      <c r="F149" s="89"/>
      <c r="G149" s="89"/>
      <c r="H149" s="259"/>
      <c r="I149" s="276"/>
      <c r="J149" s="259"/>
      <c r="K149" s="276"/>
      <c r="L149" s="276"/>
      <c r="M149" s="86"/>
      <c r="N149" s="90"/>
      <c r="O149" s="88"/>
      <c r="P149" s="89"/>
      <c r="Q149" s="262"/>
      <c r="R149" s="89"/>
      <c r="S149" s="139"/>
      <c r="T149" s="140"/>
      <c r="U149" s="141"/>
      <c r="V149" s="170"/>
      <c r="W149" s="17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</row>
    <row r="150" spans="1:98" x14ac:dyDescent="0.25">
      <c r="A150" s="89"/>
      <c r="B150" s="89"/>
      <c r="C150" s="89"/>
      <c r="D150" s="89"/>
      <c r="E150" s="191"/>
      <c r="F150" s="89"/>
      <c r="G150" s="89"/>
      <c r="H150" s="259"/>
      <c r="I150" s="276"/>
      <c r="J150" s="259"/>
      <c r="K150" s="276"/>
      <c r="L150" s="276"/>
      <c r="M150" s="86"/>
      <c r="N150" s="90"/>
      <c r="O150" s="88"/>
      <c r="P150" s="89"/>
      <c r="Q150" s="262"/>
      <c r="R150" s="89"/>
      <c r="S150" s="139"/>
      <c r="T150" s="140"/>
      <c r="U150" s="141"/>
      <c r="V150" s="170"/>
      <c r="W150" s="17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</row>
    <row r="151" spans="1:98" x14ac:dyDescent="0.25">
      <c r="A151" s="89"/>
      <c r="B151" s="89"/>
      <c r="C151" s="89"/>
      <c r="D151" s="89"/>
      <c r="E151" s="191"/>
      <c r="F151" s="89"/>
      <c r="G151" s="89"/>
      <c r="H151" s="259"/>
      <c r="I151" s="276"/>
      <c r="J151" s="259"/>
      <c r="K151" s="276"/>
      <c r="L151" s="276"/>
      <c r="M151" s="86"/>
      <c r="N151" s="90"/>
      <c r="O151" s="88"/>
      <c r="P151" s="89"/>
      <c r="Q151" s="262"/>
      <c r="R151" s="89"/>
      <c r="S151" s="139"/>
      <c r="T151" s="140"/>
      <c r="U151" s="141"/>
      <c r="V151" s="170"/>
      <c r="W151" s="17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</row>
    <row r="152" spans="1:98" x14ac:dyDescent="0.25">
      <c r="A152" s="89"/>
      <c r="B152" s="89"/>
      <c r="C152" s="89"/>
      <c r="D152" s="89"/>
      <c r="E152" s="191"/>
      <c r="F152" s="89"/>
      <c r="G152" s="89"/>
      <c r="H152" s="259"/>
      <c r="I152" s="276"/>
      <c r="J152" s="259"/>
      <c r="K152" s="276"/>
      <c r="L152" s="276"/>
      <c r="M152" s="86"/>
      <c r="N152" s="90"/>
      <c r="O152" s="88"/>
      <c r="P152" s="89"/>
      <c r="Q152" s="262"/>
      <c r="R152" s="89"/>
      <c r="S152" s="139"/>
      <c r="T152" s="140"/>
      <c r="U152" s="141"/>
      <c r="V152" s="170"/>
      <c r="W152" s="17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</row>
    <row r="153" spans="1:98" x14ac:dyDescent="0.25">
      <c r="A153" s="89"/>
      <c r="B153" s="89"/>
      <c r="C153" s="89"/>
      <c r="D153" s="89"/>
      <c r="E153" s="191"/>
      <c r="F153" s="89"/>
      <c r="G153" s="89"/>
      <c r="H153" s="259"/>
      <c r="I153" s="276"/>
      <c r="J153" s="259"/>
      <c r="K153" s="276"/>
      <c r="L153" s="276"/>
      <c r="M153" s="86"/>
      <c r="N153" s="90"/>
      <c r="O153" s="88"/>
      <c r="P153" s="89"/>
      <c r="Q153" s="262"/>
      <c r="R153" s="89"/>
      <c r="S153" s="139"/>
      <c r="T153" s="140"/>
      <c r="U153" s="141"/>
      <c r="V153" s="170"/>
      <c r="W153" s="17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</row>
    <row r="154" spans="1:98" x14ac:dyDescent="0.25">
      <c r="A154" s="89"/>
      <c r="B154" s="89"/>
      <c r="C154" s="89"/>
      <c r="D154" s="89"/>
      <c r="E154" s="191"/>
      <c r="F154" s="89"/>
      <c r="G154" s="89"/>
      <c r="H154" s="259"/>
      <c r="I154" s="276"/>
      <c r="J154" s="259"/>
      <c r="K154" s="276"/>
      <c r="L154" s="276"/>
      <c r="M154" s="86"/>
      <c r="N154" s="90"/>
      <c r="O154" s="88"/>
      <c r="P154" s="89"/>
      <c r="Q154" s="262"/>
      <c r="R154" s="89"/>
      <c r="S154" s="139"/>
      <c r="T154" s="140"/>
      <c r="U154" s="141"/>
      <c r="V154" s="170"/>
      <c r="W154" s="17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</row>
    <row r="155" spans="1:98" x14ac:dyDescent="0.25">
      <c r="A155" s="89"/>
      <c r="B155" s="89"/>
      <c r="C155" s="89"/>
      <c r="D155" s="89"/>
      <c r="E155" s="191"/>
      <c r="F155" s="89"/>
      <c r="G155" s="89"/>
      <c r="H155" s="259"/>
      <c r="I155" s="276"/>
      <c r="J155" s="259"/>
      <c r="K155" s="276"/>
      <c r="L155" s="276"/>
      <c r="M155" s="86"/>
      <c r="N155" s="90"/>
      <c r="O155" s="88"/>
      <c r="P155" s="89"/>
      <c r="Q155" s="262"/>
      <c r="R155" s="89"/>
      <c r="S155" s="139"/>
      <c r="T155" s="140"/>
      <c r="U155" s="141"/>
      <c r="V155" s="170"/>
      <c r="W155" s="17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</row>
    <row r="156" spans="1:98" x14ac:dyDescent="0.25">
      <c r="A156" s="89"/>
      <c r="B156" s="89"/>
      <c r="C156" s="89"/>
      <c r="D156" s="89"/>
      <c r="E156" s="191"/>
      <c r="F156" s="89"/>
      <c r="G156" s="89"/>
      <c r="H156" s="259"/>
      <c r="I156" s="276"/>
      <c r="J156" s="259"/>
      <c r="K156" s="276"/>
      <c r="L156" s="276"/>
      <c r="M156" s="86"/>
      <c r="N156" s="90"/>
      <c r="O156" s="88"/>
      <c r="P156" s="89"/>
      <c r="Q156" s="262"/>
      <c r="R156" s="89"/>
      <c r="S156" s="139"/>
      <c r="T156" s="140"/>
      <c r="U156" s="141"/>
      <c r="V156" s="170"/>
      <c r="W156" s="17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</row>
    <row r="157" spans="1:98" x14ac:dyDescent="0.25">
      <c r="A157" s="89"/>
      <c r="B157" s="89"/>
      <c r="C157" s="89"/>
      <c r="D157" s="89"/>
      <c r="E157" s="191"/>
      <c r="F157" s="89"/>
      <c r="G157" s="89"/>
      <c r="H157" s="259"/>
      <c r="I157" s="276"/>
      <c r="J157" s="259"/>
      <c r="K157" s="276"/>
      <c r="L157" s="276"/>
      <c r="M157" s="86"/>
      <c r="N157" s="90"/>
      <c r="O157" s="88"/>
      <c r="P157" s="89"/>
      <c r="Q157" s="262"/>
      <c r="R157" s="89"/>
      <c r="S157" s="139"/>
      <c r="T157" s="140"/>
      <c r="U157" s="141"/>
      <c r="V157" s="170"/>
      <c r="W157" s="17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</row>
    <row r="158" spans="1:98" x14ac:dyDescent="0.25">
      <c r="A158" s="89"/>
      <c r="B158" s="89"/>
      <c r="C158" s="89"/>
      <c r="D158" s="89"/>
      <c r="E158" s="191"/>
      <c r="F158" s="89"/>
      <c r="G158" s="89"/>
      <c r="H158" s="259"/>
      <c r="I158" s="276"/>
      <c r="J158" s="259"/>
      <c r="K158" s="276"/>
      <c r="L158" s="276"/>
      <c r="M158" s="86"/>
      <c r="N158" s="90"/>
      <c r="O158" s="88"/>
      <c r="P158" s="89"/>
      <c r="Q158" s="262"/>
      <c r="R158" s="89"/>
      <c r="S158" s="139"/>
      <c r="T158" s="140"/>
      <c r="U158" s="141"/>
      <c r="V158" s="170"/>
      <c r="W158" s="17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</row>
    <row r="159" spans="1:98" x14ac:dyDescent="0.25">
      <c r="A159" s="89"/>
      <c r="B159" s="89"/>
      <c r="C159" s="89"/>
      <c r="D159" s="89"/>
      <c r="E159" s="191"/>
      <c r="F159" s="89"/>
      <c r="G159" s="89"/>
      <c r="H159" s="259"/>
      <c r="I159" s="276"/>
      <c r="J159" s="259"/>
      <c r="K159" s="276"/>
      <c r="L159" s="276"/>
      <c r="M159" s="86"/>
      <c r="N159" s="90"/>
      <c r="O159" s="88"/>
      <c r="P159" s="89"/>
      <c r="Q159" s="262"/>
      <c r="R159" s="89"/>
      <c r="S159" s="139"/>
      <c r="T159" s="140"/>
      <c r="U159" s="141"/>
      <c r="V159" s="170"/>
      <c r="W159" s="17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</row>
    <row r="160" spans="1:98" x14ac:dyDescent="0.25">
      <c r="A160" s="89"/>
      <c r="B160" s="89"/>
      <c r="C160" s="89"/>
      <c r="D160" s="89"/>
      <c r="E160" s="191"/>
      <c r="F160" s="89"/>
      <c r="G160" s="89"/>
      <c r="H160" s="259"/>
      <c r="I160" s="276"/>
      <c r="J160" s="259"/>
      <c r="K160" s="276"/>
      <c r="L160" s="276"/>
      <c r="M160" s="86"/>
      <c r="N160" s="90"/>
      <c r="O160" s="88"/>
      <c r="P160" s="89"/>
      <c r="Q160" s="262"/>
      <c r="R160" s="89"/>
      <c r="S160" s="139"/>
      <c r="T160" s="140"/>
      <c r="U160" s="141"/>
      <c r="V160" s="170"/>
      <c r="W160" s="17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</row>
    <row r="161" spans="1:98" x14ac:dyDescent="0.25">
      <c r="A161" s="89"/>
      <c r="B161" s="89"/>
      <c r="C161" s="89"/>
      <c r="D161" s="89"/>
      <c r="E161" s="191"/>
      <c r="F161" s="89"/>
      <c r="G161" s="89"/>
      <c r="H161" s="259"/>
      <c r="I161" s="276"/>
      <c r="J161" s="259"/>
      <c r="K161" s="276"/>
      <c r="L161" s="276"/>
      <c r="M161" s="86"/>
      <c r="N161" s="90"/>
      <c r="O161" s="88"/>
      <c r="P161" s="89"/>
      <c r="Q161" s="262"/>
      <c r="R161" s="89"/>
      <c r="S161" s="139"/>
      <c r="T161" s="140"/>
      <c r="U161" s="141"/>
      <c r="V161" s="170"/>
      <c r="W161" s="17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</row>
    <row r="162" spans="1:98" x14ac:dyDescent="0.25">
      <c r="A162" s="89"/>
      <c r="B162" s="89"/>
      <c r="C162" s="89"/>
      <c r="D162" s="89"/>
      <c r="E162" s="191"/>
      <c r="F162" s="89"/>
      <c r="G162" s="89"/>
      <c r="H162" s="259"/>
      <c r="I162" s="276"/>
      <c r="J162" s="259"/>
      <c r="K162" s="276"/>
      <c r="L162" s="276"/>
      <c r="M162" s="86"/>
      <c r="N162" s="90"/>
      <c r="O162" s="88"/>
      <c r="P162" s="89"/>
      <c r="Q162" s="262"/>
      <c r="R162" s="89"/>
      <c r="S162" s="139"/>
      <c r="T162" s="140"/>
      <c r="U162" s="141"/>
      <c r="V162" s="170"/>
      <c r="W162" s="17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</row>
    <row r="163" spans="1:98" x14ac:dyDescent="0.25">
      <c r="A163" s="89"/>
      <c r="B163" s="89"/>
      <c r="C163" s="89"/>
      <c r="D163" s="89"/>
      <c r="E163" s="191"/>
      <c r="F163" s="89"/>
      <c r="G163" s="89"/>
      <c r="H163" s="259"/>
      <c r="I163" s="276"/>
      <c r="J163" s="259"/>
      <c r="K163" s="276"/>
      <c r="L163" s="276"/>
      <c r="M163" s="86"/>
      <c r="N163" s="90"/>
      <c r="O163" s="88"/>
      <c r="P163" s="89"/>
      <c r="Q163" s="262"/>
      <c r="R163" s="89"/>
      <c r="S163" s="139"/>
      <c r="T163" s="140"/>
      <c r="U163" s="141"/>
      <c r="V163" s="170"/>
      <c r="W163" s="17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</row>
    <row r="164" spans="1:98" x14ac:dyDescent="0.25">
      <c r="A164" s="89"/>
      <c r="B164" s="89"/>
      <c r="C164" s="89"/>
      <c r="D164" s="89"/>
      <c r="E164" s="191"/>
      <c r="F164" s="89"/>
      <c r="G164" s="89"/>
      <c r="H164" s="259"/>
      <c r="I164" s="276"/>
      <c r="J164" s="259"/>
      <c r="K164" s="276"/>
      <c r="L164" s="276"/>
      <c r="M164" s="86"/>
      <c r="N164" s="90"/>
      <c r="O164" s="88"/>
      <c r="P164" s="89"/>
      <c r="Q164" s="262"/>
      <c r="R164" s="89"/>
      <c r="S164" s="139"/>
      <c r="T164" s="140"/>
      <c r="U164" s="141"/>
      <c r="V164" s="170"/>
      <c r="W164" s="17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</row>
    <row r="165" spans="1:98" x14ac:dyDescent="0.25">
      <c r="A165" s="89"/>
      <c r="B165" s="89"/>
      <c r="C165" s="89"/>
      <c r="D165" s="89"/>
      <c r="E165" s="191"/>
      <c r="F165" s="89"/>
      <c r="G165" s="89"/>
      <c r="H165" s="259"/>
      <c r="I165" s="276"/>
      <c r="J165" s="259"/>
      <c r="K165" s="276"/>
      <c r="L165" s="276"/>
      <c r="M165" s="86"/>
      <c r="N165" s="90"/>
      <c r="O165" s="88"/>
      <c r="P165" s="89"/>
      <c r="Q165" s="262"/>
      <c r="R165" s="89"/>
      <c r="S165" s="139"/>
      <c r="T165" s="140"/>
      <c r="U165" s="141"/>
      <c r="V165" s="170"/>
      <c r="W165" s="17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</row>
    <row r="166" spans="1:98" x14ac:dyDescent="0.25">
      <c r="A166" s="89"/>
      <c r="B166" s="89"/>
      <c r="C166" s="89"/>
      <c r="D166" s="89"/>
      <c r="E166" s="191"/>
      <c r="F166" s="89"/>
      <c r="G166" s="89"/>
      <c r="H166" s="259"/>
      <c r="I166" s="276"/>
      <c r="J166" s="259"/>
      <c r="K166" s="276"/>
      <c r="L166" s="276"/>
      <c r="M166" s="86"/>
      <c r="N166" s="90"/>
      <c r="O166" s="88"/>
      <c r="P166" s="89"/>
      <c r="Q166" s="262"/>
      <c r="R166" s="89"/>
      <c r="S166" s="139"/>
      <c r="T166" s="140"/>
      <c r="U166" s="141"/>
      <c r="V166" s="170"/>
      <c r="W166" s="17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</row>
    <row r="167" spans="1:98" x14ac:dyDescent="0.25">
      <c r="A167" s="89"/>
      <c r="B167" s="89"/>
      <c r="C167" s="89"/>
      <c r="D167" s="89"/>
      <c r="E167" s="191"/>
      <c r="F167" s="89"/>
      <c r="G167" s="89"/>
      <c r="H167" s="259"/>
      <c r="I167" s="276"/>
      <c r="J167" s="259"/>
      <c r="K167" s="276"/>
      <c r="L167" s="276"/>
      <c r="M167" s="86"/>
      <c r="N167" s="90"/>
      <c r="O167" s="88"/>
      <c r="P167" s="89"/>
      <c r="Q167" s="262"/>
      <c r="R167" s="89"/>
      <c r="S167" s="139"/>
      <c r="T167" s="140"/>
      <c r="U167" s="141"/>
      <c r="V167" s="170"/>
      <c r="W167" s="17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</row>
    <row r="168" spans="1:98" x14ac:dyDescent="0.25">
      <c r="A168" s="89"/>
      <c r="B168" s="89"/>
      <c r="C168" s="89"/>
      <c r="D168" s="89"/>
      <c r="E168" s="191"/>
      <c r="F168" s="89"/>
      <c r="G168" s="89"/>
      <c r="H168" s="259"/>
      <c r="I168" s="276"/>
      <c r="J168" s="259"/>
      <c r="K168" s="276"/>
      <c r="L168" s="276"/>
      <c r="M168" s="86"/>
      <c r="N168" s="90"/>
      <c r="O168" s="88"/>
      <c r="P168" s="89"/>
      <c r="Q168" s="262"/>
      <c r="R168" s="89"/>
      <c r="S168" s="139"/>
      <c r="T168" s="140"/>
      <c r="U168" s="141"/>
      <c r="V168" s="170"/>
      <c r="W168" s="17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</row>
    <row r="169" spans="1:98" x14ac:dyDescent="0.25">
      <c r="A169" s="89"/>
      <c r="B169" s="89"/>
      <c r="C169" s="89"/>
      <c r="D169" s="89"/>
      <c r="E169" s="191"/>
      <c r="F169" s="89"/>
      <c r="G169" s="89"/>
      <c r="H169" s="259"/>
      <c r="I169" s="276"/>
      <c r="J169" s="259"/>
      <c r="K169" s="276"/>
      <c r="L169" s="276"/>
      <c r="M169" s="86"/>
      <c r="N169" s="90"/>
      <c r="O169" s="88"/>
      <c r="P169" s="89"/>
      <c r="Q169" s="262"/>
      <c r="R169" s="89"/>
      <c r="S169" s="139"/>
      <c r="T169" s="140"/>
      <c r="U169" s="141"/>
      <c r="V169" s="170"/>
      <c r="W169" s="17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</row>
    <row r="170" spans="1:98" x14ac:dyDescent="0.25">
      <c r="A170" s="89"/>
      <c r="B170" s="89"/>
      <c r="C170" s="89"/>
      <c r="D170" s="89"/>
      <c r="E170" s="191"/>
      <c r="F170" s="89"/>
      <c r="G170" s="89"/>
      <c r="H170" s="259"/>
      <c r="I170" s="276"/>
      <c r="J170" s="259"/>
      <c r="K170" s="276"/>
      <c r="L170" s="276"/>
      <c r="M170" s="86"/>
      <c r="N170" s="90"/>
      <c r="O170" s="88"/>
      <c r="P170" s="89"/>
      <c r="Q170" s="262"/>
      <c r="R170" s="89"/>
      <c r="S170" s="139"/>
      <c r="T170" s="140"/>
      <c r="U170" s="141"/>
      <c r="V170" s="170"/>
      <c r="W170" s="17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</row>
    <row r="171" spans="1:98" x14ac:dyDescent="0.25">
      <c r="A171" s="89"/>
      <c r="B171" s="89"/>
      <c r="C171" s="89"/>
      <c r="D171" s="89"/>
      <c r="E171" s="191"/>
      <c r="F171" s="89"/>
      <c r="G171" s="89"/>
      <c r="H171" s="259"/>
      <c r="I171" s="276"/>
      <c r="J171" s="259"/>
      <c r="K171" s="276"/>
      <c r="L171" s="276"/>
      <c r="M171" s="86"/>
      <c r="N171" s="90"/>
      <c r="O171" s="88"/>
      <c r="P171" s="89"/>
      <c r="Q171" s="262"/>
      <c r="R171" s="89"/>
      <c r="S171" s="139"/>
      <c r="T171" s="140"/>
      <c r="U171" s="141"/>
      <c r="V171" s="170"/>
      <c r="W171" s="17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</row>
    <row r="172" spans="1:98" x14ac:dyDescent="0.25">
      <c r="A172" s="89"/>
      <c r="B172" s="89"/>
      <c r="C172" s="89"/>
      <c r="D172" s="89"/>
      <c r="E172" s="191"/>
      <c r="F172" s="89"/>
      <c r="G172" s="89"/>
      <c r="H172" s="259"/>
      <c r="I172" s="276"/>
      <c r="J172" s="259"/>
      <c r="K172" s="276"/>
      <c r="L172" s="276"/>
      <c r="M172" s="86"/>
      <c r="N172" s="90"/>
      <c r="O172" s="88"/>
      <c r="P172" s="89"/>
      <c r="Q172" s="262"/>
      <c r="R172" s="89"/>
      <c r="S172" s="139"/>
      <c r="T172" s="140"/>
      <c r="U172" s="141"/>
      <c r="V172" s="170"/>
      <c r="W172" s="17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</row>
    <row r="173" spans="1:98" x14ac:dyDescent="0.25">
      <c r="A173" s="89"/>
      <c r="B173" s="89"/>
      <c r="C173" s="89"/>
      <c r="D173" s="89"/>
      <c r="E173" s="191"/>
      <c r="F173" s="89"/>
      <c r="G173" s="89"/>
      <c r="H173" s="259"/>
      <c r="I173" s="276"/>
      <c r="J173" s="259"/>
      <c r="K173" s="276"/>
      <c r="L173" s="276"/>
      <c r="M173" s="86"/>
      <c r="N173" s="90"/>
      <c r="O173" s="88"/>
      <c r="P173" s="89"/>
      <c r="Q173" s="262"/>
      <c r="R173" s="89"/>
      <c r="S173" s="139"/>
      <c r="T173" s="140"/>
      <c r="U173" s="141"/>
      <c r="V173" s="170"/>
      <c r="W173" s="17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</row>
    <row r="174" spans="1:98" x14ac:dyDescent="0.25">
      <c r="A174" s="89"/>
      <c r="B174" s="89"/>
      <c r="C174" s="89"/>
      <c r="D174" s="89"/>
      <c r="E174" s="191"/>
      <c r="F174" s="89"/>
      <c r="G174" s="89"/>
      <c r="H174" s="259"/>
      <c r="I174" s="276"/>
      <c r="J174" s="259"/>
      <c r="K174" s="276"/>
      <c r="L174" s="276"/>
      <c r="M174" s="86"/>
      <c r="N174" s="90"/>
      <c r="O174" s="88"/>
      <c r="P174" s="89"/>
      <c r="Q174" s="262"/>
      <c r="R174" s="89"/>
      <c r="S174" s="139"/>
      <c r="T174" s="140"/>
      <c r="U174" s="141"/>
      <c r="V174" s="170"/>
      <c r="W174" s="17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</row>
    <row r="175" spans="1:98" x14ac:dyDescent="0.25">
      <c r="A175" s="89"/>
      <c r="B175" s="89"/>
      <c r="C175" s="89"/>
      <c r="D175" s="89"/>
      <c r="E175" s="191"/>
      <c r="F175" s="89"/>
      <c r="G175" s="89"/>
      <c r="H175" s="259"/>
      <c r="I175" s="276"/>
      <c r="J175" s="259"/>
      <c r="K175" s="276"/>
      <c r="L175" s="276"/>
      <c r="M175" s="86"/>
      <c r="N175" s="90"/>
      <c r="O175" s="88"/>
      <c r="P175" s="89"/>
      <c r="Q175" s="262"/>
      <c r="R175" s="89"/>
      <c r="S175" s="139"/>
      <c r="T175" s="140"/>
      <c r="U175" s="141"/>
      <c r="V175" s="170"/>
      <c r="W175" s="17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</row>
    <row r="176" spans="1:98" x14ac:dyDescent="0.25">
      <c r="A176" s="89"/>
      <c r="B176" s="89"/>
      <c r="C176" s="89"/>
      <c r="D176" s="89"/>
      <c r="E176" s="191"/>
      <c r="F176" s="89"/>
      <c r="G176" s="89"/>
      <c r="H176" s="259"/>
      <c r="I176" s="276"/>
      <c r="J176" s="259"/>
      <c r="K176" s="276"/>
      <c r="L176" s="276"/>
      <c r="M176" s="86"/>
      <c r="N176" s="90"/>
      <c r="O176" s="88"/>
      <c r="P176" s="89"/>
      <c r="Q176" s="262"/>
      <c r="R176" s="89"/>
      <c r="S176" s="139"/>
      <c r="T176" s="140"/>
      <c r="U176" s="141"/>
      <c r="V176" s="170"/>
      <c r="W176" s="17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</row>
    <row r="177" spans="1:98" x14ac:dyDescent="0.25">
      <c r="A177" s="89"/>
      <c r="B177" s="89"/>
      <c r="C177" s="89"/>
      <c r="D177" s="89"/>
      <c r="E177" s="191"/>
      <c r="F177" s="89"/>
      <c r="G177" s="89"/>
      <c r="H177" s="259"/>
      <c r="I177" s="276"/>
      <c r="J177" s="259"/>
      <c r="K177" s="276"/>
      <c r="L177" s="276"/>
      <c r="M177" s="86"/>
      <c r="N177" s="90"/>
      <c r="O177" s="88"/>
      <c r="P177" s="89"/>
      <c r="Q177" s="262"/>
      <c r="R177" s="89"/>
      <c r="S177" s="139"/>
      <c r="T177" s="140"/>
      <c r="U177" s="141"/>
      <c r="V177" s="170"/>
      <c r="W177" s="17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</row>
    <row r="178" spans="1:98" x14ac:dyDescent="0.25">
      <c r="A178" s="89"/>
      <c r="B178" s="89"/>
      <c r="C178" s="89"/>
      <c r="D178" s="89"/>
      <c r="E178" s="191"/>
      <c r="F178" s="89"/>
      <c r="G178" s="89"/>
      <c r="H178" s="259"/>
      <c r="I178" s="276"/>
      <c r="J178" s="259"/>
      <c r="K178" s="276"/>
      <c r="L178" s="276"/>
      <c r="M178" s="86"/>
      <c r="N178" s="90"/>
      <c r="O178" s="88"/>
      <c r="P178" s="89"/>
      <c r="Q178" s="262"/>
      <c r="R178" s="89"/>
      <c r="S178" s="139"/>
      <c r="T178" s="140"/>
      <c r="U178" s="141"/>
      <c r="V178" s="170"/>
      <c r="W178" s="17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</row>
    <row r="179" spans="1:98" x14ac:dyDescent="0.25">
      <c r="A179" s="89"/>
      <c r="B179" s="89"/>
      <c r="C179" s="89"/>
      <c r="D179" s="89"/>
      <c r="E179" s="191"/>
      <c r="F179" s="89"/>
      <c r="G179" s="89"/>
      <c r="H179" s="259"/>
      <c r="I179" s="276"/>
      <c r="J179" s="259"/>
      <c r="K179" s="276"/>
      <c r="L179" s="276"/>
      <c r="M179" s="86"/>
      <c r="N179" s="90"/>
      <c r="O179" s="88"/>
      <c r="P179" s="89"/>
      <c r="Q179" s="262"/>
      <c r="R179" s="89"/>
      <c r="S179" s="139"/>
      <c r="T179" s="140"/>
      <c r="U179" s="141"/>
      <c r="V179" s="170"/>
      <c r="W179" s="17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</row>
    <row r="180" spans="1:98" x14ac:dyDescent="0.25">
      <c r="A180" s="89"/>
      <c r="B180" s="89"/>
      <c r="C180" s="89"/>
      <c r="D180" s="89"/>
      <c r="E180" s="191"/>
      <c r="F180" s="89"/>
      <c r="G180" s="89"/>
      <c r="H180" s="259"/>
      <c r="I180" s="276"/>
      <c r="J180" s="259"/>
      <c r="K180" s="276"/>
      <c r="L180" s="276"/>
      <c r="M180" s="86"/>
      <c r="N180" s="90"/>
      <c r="O180" s="88"/>
      <c r="P180" s="89"/>
      <c r="Q180" s="262"/>
      <c r="R180" s="89"/>
      <c r="S180" s="139"/>
      <c r="T180" s="140"/>
      <c r="U180" s="141"/>
      <c r="V180" s="170"/>
      <c r="W180" s="17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</row>
    <row r="181" spans="1:98" x14ac:dyDescent="0.25">
      <c r="A181" s="89"/>
      <c r="B181" s="89"/>
      <c r="C181" s="89"/>
      <c r="D181" s="89"/>
      <c r="E181" s="191"/>
      <c r="F181" s="89"/>
      <c r="G181" s="89"/>
      <c r="H181" s="259"/>
      <c r="I181" s="276"/>
      <c r="J181" s="259"/>
      <c r="K181" s="276"/>
      <c r="L181" s="276"/>
      <c r="M181" s="86"/>
      <c r="N181" s="90"/>
      <c r="O181" s="88"/>
      <c r="P181" s="89"/>
      <c r="Q181" s="262"/>
      <c r="R181" s="89"/>
      <c r="S181" s="139"/>
      <c r="T181" s="140"/>
      <c r="U181" s="141"/>
      <c r="V181" s="170"/>
      <c r="W181" s="17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</row>
    <row r="182" spans="1:98" x14ac:dyDescent="0.25">
      <c r="A182" s="89"/>
      <c r="B182" s="89"/>
      <c r="C182" s="89"/>
      <c r="D182" s="89"/>
      <c r="E182" s="191"/>
      <c r="F182" s="89"/>
      <c r="G182" s="89"/>
      <c r="H182" s="259"/>
      <c r="I182" s="276"/>
      <c r="J182" s="259"/>
      <c r="K182" s="276"/>
      <c r="L182" s="276"/>
      <c r="M182" s="86"/>
      <c r="N182" s="90"/>
      <c r="O182" s="88"/>
      <c r="P182" s="89"/>
      <c r="Q182" s="262"/>
      <c r="R182" s="89"/>
      <c r="S182" s="139"/>
      <c r="T182" s="140"/>
      <c r="U182" s="141"/>
      <c r="V182" s="170"/>
      <c r="W182" s="17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</row>
    <row r="183" spans="1:98" x14ac:dyDescent="0.25">
      <c r="A183" s="89"/>
      <c r="B183" s="89"/>
      <c r="C183" s="89"/>
      <c r="D183" s="89"/>
      <c r="E183" s="191"/>
      <c r="F183" s="89"/>
      <c r="G183" s="89"/>
      <c r="H183" s="259"/>
      <c r="I183" s="276"/>
      <c r="J183" s="259"/>
      <c r="K183" s="276"/>
      <c r="L183" s="276"/>
      <c r="M183" s="86"/>
      <c r="N183" s="90"/>
      <c r="O183" s="88"/>
      <c r="P183" s="89"/>
      <c r="Q183" s="262"/>
      <c r="R183" s="89"/>
      <c r="S183" s="139"/>
      <c r="T183" s="140"/>
      <c r="U183" s="141"/>
      <c r="V183" s="170"/>
      <c r="W183" s="17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</row>
    <row r="184" spans="1:98" x14ac:dyDescent="0.25">
      <c r="A184" s="89"/>
      <c r="B184" s="89"/>
      <c r="C184" s="89"/>
      <c r="D184" s="89"/>
      <c r="E184" s="191"/>
      <c r="F184" s="89"/>
      <c r="G184" s="89"/>
      <c r="H184" s="259"/>
      <c r="I184" s="276"/>
      <c r="J184" s="259"/>
      <c r="K184" s="276"/>
      <c r="L184" s="276"/>
      <c r="M184" s="86"/>
      <c r="N184" s="90"/>
      <c r="O184" s="88"/>
      <c r="P184" s="89"/>
      <c r="Q184" s="262"/>
      <c r="R184" s="89"/>
      <c r="S184" s="139"/>
      <c r="T184" s="140"/>
      <c r="U184" s="141"/>
      <c r="V184" s="170"/>
      <c r="W184" s="17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</row>
    <row r="185" spans="1:98" x14ac:dyDescent="0.25">
      <c r="A185" s="89"/>
      <c r="B185" s="89"/>
      <c r="C185" s="89"/>
      <c r="D185" s="89"/>
      <c r="E185" s="191"/>
      <c r="F185" s="89"/>
      <c r="G185" s="89"/>
      <c r="H185" s="259"/>
      <c r="I185" s="276"/>
      <c r="J185" s="259"/>
      <c r="K185" s="276"/>
      <c r="L185" s="276"/>
      <c r="M185" s="86"/>
      <c r="N185" s="90"/>
      <c r="O185" s="88"/>
      <c r="P185" s="89"/>
      <c r="Q185" s="262"/>
      <c r="R185" s="89"/>
      <c r="S185" s="139"/>
      <c r="T185" s="140"/>
      <c r="U185" s="141"/>
      <c r="V185" s="170"/>
      <c r="W185" s="17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</row>
    <row r="186" spans="1:98" x14ac:dyDescent="0.25">
      <c r="A186" s="89"/>
      <c r="B186" s="89"/>
      <c r="C186" s="89"/>
      <c r="D186" s="89"/>
      <c r="E186" s="191"/>
      <c r="F186" s="89"/>
      <c r="G186" s="89"/>
      <c r="H186" s="259"/>
      <c r="I186" s="276"/>
      <c r="J186" s="259"/>
      <c r="K186" s="276"/>
      <c r="L186" s="276"/>
      <c r="M186" s="86"/>
      <c r="N186" s="90"/>
      <c r="O186" s="88"/>
      <c r="P186" s="89"/>
      <c r="Q186" s="262"/>
      <c r="R186" s="89"/>
      <c r="S186" s="139"/>
      <c r="T186" s="140"/>
      <c r="U186" s="141"/>
      <c r="V186" s="170"/>
      <c r="W186" s="17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</row>
    <row r="187" spans="1:98" x14ac:dyDescent="0.25">
      <c r="A187" s="89"/>
      <c r="B187" s="89"/>
      <c r="C187" s="89"/>
      <c r="D187" s="89"/>
      <c r="E187" s="191"/>
      <c r="F187" s="89"/>
      <c r="G187" s="89"/>
      <c r="H187" s="259"/>
      <c r="I187" s="276"/>
      <c r="J187" s="259"/>
      <c r="K187" s="276"/>
      <c r="L187" s="276"/>
      <c r="M187" s="86"/>
      <c r="N187" s="90"/>
      <c r="O187" s="88"/>
      <c r="P187" s="89"/>
      <c r="Q187" s="262"/>
      <c r="R187" s="89"/>
      <c r="S187" s="139"/>
      <c r="T187" s="140"/>
      <c r="U187" s="141"/>
      <c r="V187" s="170"/>
      <c r="W187" s="17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</row>
    <row r="188" spans="1:98" x14ac:dyDescent="0.25">
      <c r="A188" s="89"/>
      <c r="B188" s="89"/>
      <c r="C188" s="89"/>
      <c r="D188" s="89"/>
      <c r="E188" s="191"/>
      <c r="F188" s="89"/>
      <c r="G188" s="89"/>
      <c r="H188" s="259"/>
      <c r="I188" s="276"/>
      <c r="J188" s="259"/>
      <c r="K188" s="276"/>
      <c r="L188" s="276"/>
      <c r="M188" s="86"/>
      <c r="N188" s="90"/>
      <c r="O188" s="88"/>
      <c r="P188" s="89"/>
      <c r="Q188" s="262"/>
      <c r="R188" s="89"/>
      <c r="S188" s="139"/>
      <c r="T188" s="140"/>
      <c r="U188" s="141"/>
      <c r="V188" s="170"/>
      <c r="W188" s="17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</row>
    <row r="189" spans="1:98" x14ac:dyDescent="0.25">
      <c r="A189" s="89"/>
      <c r="B189" s="89"/>
      <c r="C189" s="89"/>
      <c r="D189" s="89"/>
      <c r="E189" s="191"/>
      <c r="F189" s="89"/>
      <c r="G189" s="89"/>
      <c r="H189" s="259"/>
      <c r="I189" s="276"/>
      <c r="J189" s="259"/>
      <c r="K189" s="276"/>
      <c r="L189" s="276"/>
      <c r="M189" s="86"/>
      <c r="N189" s="90"/>
      <c r="O189" s="88"/>
      <c r="P189" s="89"/>
      <c r="Q189" s="262"/>
      <c r="R189" s="89"/>
      <c r="S189" s="139"/>
      <c r="T189" s="140"/>
      <c r="U189" s="141"/>
      <c r="V189" s="170"/>
      <c r="W189" s="17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</row>
    <row r="190" spans="1:98" x14ac:dyDescent="0.25">
      <c r="A190" s="89"/>
      <c r="B190" s="89"/>
      <c r="C190" s="89"/>
      <c r="D190" s="89"/>
      <c r="E190" s="191"/>
      <c r="F190" s="89"/>
      <c r="G190" s="89"/>
      <c r="H190" s="259"/>
      <c r="I190" s="276"/>
      <c r="J190" s="259"/>
      <c r="K190" s="276"/>
      <c r="L190" s="276"/>
      <c r="M190" s="86"/>
      <c r="N190" s="90"/>
      <c r="O190" s="88"/>
      <c r="P190" s="89"/>
      <c r="Q190" s="262"/>
      <c r="R190" s="89"/>
      <c r="S190" s="139"/>
      <c r="T190" s="140"/>
      <c r="U190" s="141"/>
      <c r="V190" s="170"/>
      <c r="W190" s="17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</row>
    <row r="191" spans="1:98" x14ac:dyDescent="0.25">
      <c r="A191" s="89"/>
      <c r="B191" s="89"/>
      <c r="C191" s="89"/>
      <c r="D191" s="89"/>
      <c r="E191" s="191"/>
      <c r="F191" s="89"/>
      <c r="G191" s="89"/>
      <c r="H191" s="259"/>
      <c r="I191" s="276"/>
      <c r="J191" s="259"/>
      <c r="K191" s="276"/>
      <c r="L191" s="276"/>
      <c r="M191" s="86"/>
      <c r="N191" s="90"/>
      <c r="O191" s="88"/>
      <c r="P191" s="89"/>
      <c r="Q191" s="262"/>
      <c r="R191" s="89"/>
      <c r="S191" s="139"/>
      <c r="T191" s="140"/>
      <c r="U191" s="141"/>
      <c r="V191" s="170"/>
      <c r="W191" s="17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</row>
    <row r="192" spans="1:98" x14ac:dyDescent="0.25">
      <c r="A192" s="89"/>
      <c r="B192" s="89"/>
      <c r="C192" s="89"/>
      <c r="D192" s="89"/>
      <c r="E192" s="191"/>
      <c r="F192" s="89"/>
      <c r="G192" s="89"/>
      <c r="H192" s="259"/>
      <c r="I192" s="276"/>
      <c r="J192" s="259"/>
      <c r="K192" s="276"/>
      <c r="L192" s="276"/>
      <c r="M192" s="86"/>
      <c r="N192" s="90"/>
      <c r="O192" s="88"/>
      <c r="P192" s="89"/>
      <c r="Q192" s="262"/>
      <c r="R192" s="89"/>
      <c r="S192" s="139"/>
      <c r="T192" s="140"/>
      <c r="U192" s="141"/>
      <c r="V192" s="170"/>
      <c r="W192" s="17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</row>
    <row r="193" spans="1:98" x14ac:dyDescent="0.25">
      <c r="A193" s="89"/>
      <c r="B193" s="89"/>
      <c r="C193" s="89"/>
      <c r="D193" s="89"/>
      <c r="E193" s="191"/>
      <c r="F193" s="89"/>
      <c r="G193" s="89"/>
      <c r="H193" s="259"/>
      <c r="I193" s="276"/>
      <c r="J193" s="259"/>
      <c r="K193" s="276"/>
      <c r="L193" s="276"/>
      <c r="M193" s="86"/>
      <c r="N193" s="90"/>
      <c r="O193" s="88"/>
      <c r="P193" s="89"/>
      <c r="Q193" s="262"/>
      <c r="R193" s="89"/>
      <c r="S193" s="139"/>
      <c r="T193" s="140"/>
      <c r="U193" s="141"/>
      <c r="V193" s="170"/>
      <c r="W193" s="17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</row>
    <row r="194" spans="1:98" x14ac:dyDescent="0.25">
      <c r="A194" s="89"/>
      <c r="B194" s="89"/>
      <c r="C194" s="89"/>
      <c r="D194" s="89"/>
      <c r="E194" s="191"/>
      <c r="F194" s="89"/>
      <c r="G194" s="89"/>
      <c r="H194" s="259"/>
      <c r="I194" s="276"/>
      <c r="J194" s="259"/>
      <c r="K194" s="276"/>
      <c r="L194" s="276"/>
      <c r="M194" s="86"/>
      <c r="N194" s="90"/>
      <c r="O194" s="88"/>
      <c r="P194" s="89"/>
      <c r="Q194" s="262"/>
      <c r="R194" s="89"/>
      <c r="S194" s="139"/>
      <c r="T194" s="140"/>
      <c r="U194" s="141"/>
      <c r="V194" s="170"/>
      <c r="W194" s="17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</row>
    <row r="195" spans="1:98" x14ac:dyDescent="0.25">
      <c r="A195" s="89"/>
      <c r="B195" s="89"/>
      <c r="C195" s="89"/>
      <c r="D195" s="89"/>
      <c r="E195" s="191"/>
      <c r="F195" s="89"/>
      <c r="G195" s="89"/>
      <c r="H195" s="259"/>
      <c r="I195" s="276"/>
      <c r="J195" s="259"/>
      <c r="K195" s="276"/>
      <c r="L195" s="276"/>
      <c r="M195" s="86"/>
      <c r="N195" s="90"/>
      <c r="O195" s="88"/>
      <c r="P195" s="89"/>
      <c r="Q195" s="262"/>
      <c r="R195" s="89"/>
      <c r="S195" s="139"/>
      <c r="T195" s="140"/>
      <c r="U195" s="141"/>
      <c r="V195" s="170"/>
      <c r="W195" s="17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</row>
    <row r="196" spans="1:98" x14ac:dyDescent="0.25">
      <c r="A196" s="89"/>
      <c r="B196" s="89"/>
      <c r="C196" s="89"/>
      <c r="D196" s="89"/>
      <c r="E196" s="191"/>
      <c r="F196" s="89"/>
      <c r="G196" s="89"/>
      <c r="H196" s="259"/>
      <c r="I196" s="276"/>
      <c r="J196" s="259"/>
      <c r="K196" s="276"/>
      <c r="L196" s="276"/>
      <c r="M196" s="86"/>
      <c r="N196" s="90"/>
      <c r="O196" s="88"/>
      <c r="P196" s="89"/>
      <c r="Q196" s="262"/>
      <c r="R196" s="89"/>
      <c r="S196" s="139"/>
      <c r="T196" s="140"/>
      <c r="U196" s="141"/>
      <c r="V196" s="170"/>
      <c r="W196" s="17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</row>
    <row r="197" spans="1:98" x14ac:dyDescent="0.25">
      <c r="A197" s="89"/>
      <c r="B197" s="89"/>
      <c r="C197" s="89"/>
      <c r="D197" s="89"/>
      <c r="E197" s="191"/>
      <c r="F197" s="89"/>
      <c r="G197" s="89"/>
      <c r="H197" s="259"/>
      <c r="I197" s="276"/>
      <c r="J197" s="259"/>
      <c r="K197" s="276"/>
      <c r="L197" s="276"/>
      <c r="M197" s="86"/>
      <c r="N197" s="90"/>
      <c r="O197" s="88"/>
      <c r="P197" s="89"/>
      <c r="Q197" s="262"/>
      <c r="R197" s="89"/>
      <c r="S197" s="139"/>
      <c r="T197" s="140"/>
      <c r="U197" s="141"/>
      <c r="V197" s="170"/>
      <c r="W197" s="17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</row>
    <row r="198" spans="1:98" x14ac:dyDescent="0.25">
      <c r="A198" s="89"/>
      <c r="B198" s="89"/>
      <c r="C198" s="89"/>
      <c r="D198" s="89"/>
      <c r="E198" s="191"/>
      <c r="F198" s="89"/>
      <c r="G198" s="89"/>
      <c r="H198" s="259"/>
      <c r="I198" s="276"/>
      <c r="J198" s="259"/>
      <c r="K198" s="276"/>
      <c r="L198" s="276"/>
      <c r="M198" s="86"/>
      <c r="N198" s="90"/>
      <c r="O198" s="88"/>
      <c r="P198" s="89"/>
      <c r="Q198" s="262"/>
      <c r="R198" s="89"/>
      <c r="S198" s="139"/>
      <c r="T198" s="140"/>
      <c r="U198" s="141"/>
      <c r="V198" s="170"/>
      <c r="W198" s="17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</row>
    <row r="199" spans="1:98" x14ac:dyDescent="0.25">
      <c r="A199" s="89"/>
      <c r="B199" s="89"/>
      <c r="C199" s="89"/>
      <c r="D199" s="89"/>
      <c r="E199" s="191"/>
      <c r="F199" s="89"/>
      <c r="G199" s="89"/>
      <c r="H199" s="259"/>
      <c r="I199" s="276"/>
      <c r="J199" s="259"/>
      <c r="K199" s="276"/>
      <c r="L199" s="276"/>
      <c r="M199" s="86"/>
      <c r="N199" s="90"/>
      <c r="O199" s="88"/>
      <c r="P199" s="89"/>
      <c r="Q199" s="262"/>
      <c r="R199" s="89"/>
      <c r="S199" s="139"/>
      <c r="T199" s="140"/>
      <c r="U199" s="141"/>
      <c r="V199" s="170"/>
      <c r="W199" s="17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</row>
    <row r="200" spans="1:98" x14ac:dyDescent="0.25">
      <c r="A200" s="89"/>
      <c r="B200" s="89"/>
      <c r="C200" s="89"/>
      <c r="D200" s="89"/>
      <c r="E200" s="191"/>
      <c r="F200" s="89"/>
      <c r="G200" s="89"/>
      <c r="H200" s="259"/>
      <c r="I200" s="276"/>
      <c r="J200" s="259"/>
      <c r="K200" s="276"/>
      <c r="L200" s="276"/>
      <c r="M200" s="86"/>
      <c r="N200" s="90"/>
      <c r="O200" s="88"/>
      <c r="P200" s="89"/>
      <c r="Q200" s="262"/>
      <c r="R200" s="89"/>
      <c r="S200" s="139"/>
      <c r="T200" s="140"/>
      <c r="U200" s="141"/>
      <c r="V200" s="170"/>
      <c r="W200" s="17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</row>
    <row r="201" spans="1:98" x14ac:dyDescent="0.25">
      <c r="A201" s="89"/>
      <c r="B201" s="89"/>
      <c r="C201" s="89"/>
      <c r="D201" s="89"/>
      <c r="E201" s="191"/>
      <c r="F201" s="89"/>
      <c r="G201" s="89"/>
      <c r="H201" s="259"/>
      <c r="I201" s="276"/>
      <c r="J201" s="259"/>
      <c r="K201" s="276"/>
      <c r="L201" s="276"/>
      <c r="M201" s="86"/>
      <c r="N201" s="90"/>
      <c r="O201" s="88"/>
      <c r="P201" s="89"/>
      <c r="Q201" s="262"/>
      <c r="R201" s="89"/>
      <c r="S201" s="139"/>
      <c r="T201" s="140"/>
      <c r="U201" s="141"/>
      <c r="V201" s="170"/>
      <c r="W201" s="17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</row>
    <row r="202" spans="1:98" x14ac:dyDescent="0.25">
      <c r="A202" s="89"/>
      <c r="B202" s="89"/>
      <c r="C202" s="89"/>
      <c r="D202" s="89"/>
      <c r="E202" s="191"/>
      <c r="F202" s="89"/>
      <c r="G202" s="89"/>
      <c r="H202" s="259"/>
      <c r="I202" s="276"/>
      <c r="J202" s="259"/>
      <c r="K202" s="276"/>
      <c r="L202" s="276"/>
      <c r="M202" s="86"/>
      <c r="N202" s="90"/>
      <c r="O202" s="88"/>
      <c r="P202" s="89"/>
      <c r="Q202" s="262"/>
      <c r="R202" s="89"/>
      <c r="S202" s="139"/>
      <c r="T202" s="140"/>
      <c r="U202" s="141"/>
      <c r="V202" s="170"/>
      <c r="W202" s="17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</row>
    <row r="203" spans="1:98" x14ac:dyDescent="0.25">
      <c r="A203" s="89"/>
      <c r="B203" s="89"/>
      <c r="C203" s="89"/>
      <c r="D203" s="89"/>
      <c r="E203" s="191"/>
      <c r="F203" s="89"/>
      <c r="G203" s="89"/>
      <c r="H203" s="259"/>
      <c r="I203" s="276"/>
      <c r="J203" s="259"/>
      <c r="K203" s="276"/>
      <c r="L203" s="276"/>
      <c r="M203" s="86"/>
      <c r="N203" s="90"/>
      <c r="O203" s="88"/>
      <c r="P203" s="89"/>
      <c r="Q203" s="262"/>
      <c r="R203" s="89"/>
      <c r="S203" s="139"/>
      <c r="T203" s="140"/>
      <c r="U203" s="141"/>
      <c r="V203" s="170"/>
      <c r="W203" s="17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</row>
    <row r="204" spans="1:98" x14ac:dyDescent="0.25">
      <c r="A204" s="89"/>
      <c r="B204" s="89"/>
      <c r="C204" s="89"/>
      <c r="D204" s="89"/>
      <c r="E204" s="191"/>
      <c r="F204" s="89"/>
      <c r="G204" s="89"/>
      <c r="H204" s="259"/>
      <c r="I204" s="276"/>
      <c r="J204" s="259"/>
      <c r="K204" s="276"/>
      <c r="L204" s="276"/>
      <c r="M204" s="86"/>
      <c r="N204" s="90"/>
      <c r="O204" s="88"/>
      <c r="P204" s="89"/>
      <c r="Q204" s="262"/>
      <c r="R204" s="89"/>
      <c r="S204" s="139"/>
      <c r="T204" s="140"/>
      <c r="U204" s="141"/>
      <c r="V204" s="170"/>
      <c r="W204" s="17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</row>
    <row r="205" spans="1:98" x14ac:dyDescent="0.25">
      <c r="A205" s="89"/>
      <c r="B205" s="89"/>
      <c r="C205" s="89"/>
      <c r="D205" s="89"/>
      <c r="E205" s="191"/>
      <c r="F205" s="89"/>
      <c r="G205" s="89"/>
      <c r="H205" s="259"/>
      <c r="I205" s="276"/>
      <c r="J205" s="259"/>
      <c r="K205" s="276"/>
      <c r="L205" s="276"/>
      <c r="M205" s="86"/>
      <c r="N205" s="90"/>
      <c r="O205" s="88"/>
      <c r="P205" s="89"/>
      <c r="Q205" s="262"/>
      <c r="R205" s="89"/>
      <c r="S205" s="139"/>
      <c r="T205" s="140"/>
      <c r="U205" s="141"/>
      <c r="V205" s="170"/>
      <c r="W205" s="17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</row>
    <row r="206" spans="1:98" x14ac:dyDescent="0.25">
      <c r="A206" s="89"/>
      <c r="B206" s="89"/>
      <c r="C206" s="89"/>
      <c r="D206" s="89"/>
      <c r="E206" s="191"/>
      <c r="F206" s="89"/>
      <c r="G206" s="89"/>
      <c r="H206" s="259"/>
      <c r="I206" s="276"/>
      <c r="J206" s="259"/>
      <c r="K206" s="276"/>
      <c r="L206" s="276"/>
      <c r="M206" s="86"/>
      <c r="N206" s="90"/>
      <c r="O206" s="88"/>
      <c r="P206" s="89"/>
      <c r="Q206" s="262"/>
      <c r="R206" s="89"/>
      <c r="S206" s="139"/>
      <c r="T206" s="140"/>
      <c r="U206" s="141"/>
      <c r="V206" s="170"/>
      <c r="W206" s="17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</row>
    <row r="207" spans="1:98" x14ac:dyDescent="0.25">
      <c r="A207" s="89"/>
      <c r="B207" s="89"/>
      <c r="C207" s="89"/>
      <c r="D207" s="89"/>
      <c r="E207" s="191"/>
      <c r="F207" s="89"/>
      <c r="G207" s="89"/>
      <c r="H207" s="259"/>
      <c r="I207" s="276"/>
      <c r="J207" s="259"/>
      <c r="K207" s="276"/>
      <c r="L207" s="276"/>
      <c r="M207" s="86"/>
      <c r="N207" s="90"/>
      <c r="O207" s="88"/>
      <c r="P207" s="89"/>
      <c r="Q207" s="262"/>
      <c r="R207" s="89"/>
      <c r="S207" s="139"/>
      <c r="T207" s="140"/>
      <c r="U207" s="141"/>
      <c r="V207" s="170"/>
      <c r="W207" s="17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</row>
    <row r="208" spans="1:98" x14ac:dyDescent="0.25">
      <c r="A208" s="89"/>
      <c r="B208" s="89"/>
      <c r="C208" s="89"/>
      <c r="D208" s="89"/>
      <c r="E208" s="191"/>
      <c r="F208" s="89"/>
      <c r="G208" s="89"/>
      <c r="H208" s="259"/>
      <c r="I208" s="276"/>
      <c r="J208" s="259"/>
      <c r="K208" s="276"/>
      <c r="L208" s="276"/>
      <c r="M208" s="86"/>
      <c r="N208" s="90"/>
      <c r="O208" s="88"/>
      <c r="P208" s="89"/>
      <c r="Q208" s="262"/>
      <c r="R208" s="89"/>
      <c r="S208" s="139"/>
      <c r="T208" s="140"/>
      <c r="U208" s="141"/>
      <c r="V208" s="170"/>
      <c r="W208" s="17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</row>
    <row r="209" spans="1:98" x14ac:dyDescent="0.25">
      <c r="A209" s="89"/>
      <c r="B209" s="89"/>
      <c r="C209" s="89"/>
      <c r="D209" s="89"/>
      <c r="E209" s="191"/>
      <c r="F209" s="89"/>
      <c r="G209" s="89"/>
      <c r="H209" s="259"/>
      <c r="I209" s="276"/>
      <c r="J209" s="259"/>
      <c r="K209" s="276"/>
      <c r="L209" s="276"/>
      <c r="M209" s="86"/>
      <c r="N209" s="90"/>
      <c r="O209" s="88"/>
      <c r="P209" s="89"/>
      <c r="Q209" s="262"/>
      <c r="R209" s="89"/>
      <c r="S209" s="139"/>
      <c r="T209" s="140"/>
      <c r="U209" s="141"/>
      <c r="V209" s="170"/>
      <c r="W209" s="17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</row>
    <row r="210" spans="1:98" x14ac:dyDescent="0.25">
      <c r="A210" s="89"/>
      <c r="B210" s="89"/>
      <c r="C210" s="89"/>
      <c r="D210" s="89"/>
      <c r="E210" s="191"/>
      <c r="F210" s="89"/>
      <c r="G210" s="89"/>
      <c r="H210" s="259"/>
      <c r="I210" s="276"/>
      <c r="J210" s="259"/>
      <c r="K210" s="276"/>
      <c r="L210" s="276"/>
      <c r="M210" s="86"/>
      <c r="N210" s="90"/>
      <c r="O210" s="88"/>
      <c r="P210" s="89"/>
      <c r="Q210" s="262"/>
      <c r="R210" s="89"/>
      <c r="S210" s="139"/>
      <c r="T210" s="140"/>
      <c r="U210" s="141"/>
      <c r="V210" s="170"/>
      <c r="W210" s="17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</row>
    <row r="211" spans="1:98" x14ac:dyDescent="0.25">
      <c r="A211" s="89"/>
      <c r="B211" s="89"/>
      <c r="C211" s="89"/>
      <c r="D211" s="89"/>
      <c r="E211" s="191"/>
      <c r="F211" s="89"/>
      <c r="G211" s="89"/>
      <c r="H211" s="259"/>
      <c r="I211" s="276"/>
      <c r="J211" s="259"/>
      <c r="K211" s="276"/>
      <c r="L211" s="276"/>
      <c r="M211" s="86"/>
      <c r="N211" s="90"/>
      <c r="O211" s="88"/>
      <c r="P211" s="89"/>
      <c r="Q211" s="262"/>
      <c r="R211" s="89"/>
      <c r="S211" s="139"/>
      <c r="T211" s="140"/>
      <c r="U211" s="141"/>
      <c r="V211" s="170"/>
      <c r="W211" s="17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</row>
    <row r="212" spans="1:98" x14ac:dyDescent="0.25">
      <c r="A212" s="89"/>
      <c r="B212" s="89"/>
      <c r="C212" s="89"/>
      <c r="D212" s="89"/>
      <c r="E212" s="191"/>
      <c r="F212" s="89"/>
      <c r="G212" s="89"/>
      <c r="H212" s="259"/>
      <c r="I212" s="276"/>
      <c r="J212" s="259"/>
      <c r="K212" s="276"/>
      <c r="L212" s="276"/>
      <c r="M212" s="86"/>
      <c r="N212" s="90"/>
      <c r="O212" s="88"/>
      <c r="P212" s="89"/>
      <c r="Q212" s="262"/>
      <c r="R212" s="89"/>
      <c r="S212" s="139"/>
      <c r="T212" s="140"/>
      <c r="U212" s="141"/>
      <c r="V212" s="170"/>
      <c r="W212" s="17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</row>
    <row r="213" spans="1:98" x14ac:dyDescent="0.25">
      <c r="A213" s="89"/>
      <c r="B213" s="89"/>
      <c r="C213" s="89"/>
      <c r="D213" s="89"/>
      <c r="E213" s="191"/>
      <c r="F213" s="89"/>
      <c r="G213" s="89"/>
      <c r="H213" s="259"/>
      <c r="I213" s="276"/>
      <c r="J213" s="259"/>
      <c r="K213" s="276"/>
      <c r="L213" s="276"/>
      <c r="M213" s="86"/>
      <c r="N213" s="90"/>
      <c r="O213" s="88"/>
      <c r="P213" s="89"/>
      <c r="Q213" s="262"/>
      <c r="R213" s="89"/>
      <c r="S213" s="139"/>
      <c r="T213" s="140"/>
      <c r="U213" s="141"/>
      <c r="V213" s="170"/>
      <c r="W213" s="17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</row>
    <row r="214" spans="1:98" x14ac:dyDescent="0.25">
      <c r="A214" s="89"/>
      <c r="B214" s="89"/>
      <c r="C214" s="89"/>
      <c r="D214" s="89"/>
      <c r="E214" s="191"/>
      <c r="F214" s="89"/>
      <c r="G214" s="89"/>
      <c r="H214" s="259"/>
      <c r="I214" s="276"/>
      <c r="J214" s="259"/>
      <c r="K214" s="276"/>
      <c r="L214" s="276"/>
      <c r="M214" s="86"/>
      <c r="N214" s="90"/>
      <c r="O214" s="88"/>
      <c r="P214" s="89"/>
      <c r="Q214" s="262"/>
      <c r="R214" s="89"/>
      <c r="S214" s="139"/>
      <c r="T214" s="140"/>
      <c r="U214" s="141"/>
      <c r="V214" s="170"/>
      <c r="W214" s="17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</row>
    <row r="215" spans="1:98" x14ac:dyDescent="0.25">
      <c r="A215" s="89"/>
      <c r="B215" s="89"/>
      <c r="C215" s="89"/>
      <c r="D215" s="89"/>
      <c r="E215" s="191"/>
      <c r="F215" s="89"/>
      <c r="G215" s="89"/>
      <c r="H215" s="259"/>
      <c r="I215" s="276"/>
      <c r="J215" s="259"/>
      <c r="K215" s="276"/>
      <c r="L215" s="276"/>
      <c r="M215" s="86"/>
      <c r="N215" s="90"/>
      <c r="O215" s="88"/>
      <c r="P215" s="89"/>
      <c r="Q215" s="262"/>
      <c r="R215" s="89"/>
      <c r="S215" s="139"/>
      <c r="T215" s="140"/>
      <c r="U215" s="141"/>
      <c r="V215" s="170"/>
      <c r="W215" s="17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</row>
    <row r="216" spans="1:98" x14ac:dyDescent="0.25">
      <c r="A216" s="89"/>
      <c r="B216" s="89"/>
      <c r="C216" s="89"/>
      <c r="D216" s="89"/>
      <c r="E216" s="191"/>
      <c r="F216" s="89"/>
      <c r="G216" s="89"/>
      <c r="H216" s="259"/>
      <c r="I216" s="276"/>
      <c r="J216" s="259"/>
      <c r="K216" s="276"/>
      <c r="L216" s="276"/>
      <c r="M216" s="86"/>
      <c r="N216" s="90"/>
      <c r="O216" s="88"/>
      <c r="P216" s="89"/>
      <c r="Q216" s="262"/>
      <c r="R216" s="89"/>
      <c r="S216" s="139"/>
      <c r="T216" s="140"/>
      <c r="U216" s="141"/>
      <c r="V216" s="170"/>
      <c r="W216" s="17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</row>
    <row r="217" spans="1:98" x14ac:dyDescent="0.25">
      <c r="A217" s="89"/>
      <c r="B217" s="89"/>
      <c r="C217" s="89"/>
      <c r="D217" s="89"/>
      <c r="E217" s="191"/>
      <c r="F217" s="89"/>
      <c r="G217" s="89"/>
      <c r="H217" s="259"/>
      <c r="I217" s="276"/>
      <c r="J217" s="259"/>
      <c r="K217" s="276"/>
      <c r="L217" s="276"/>
      <c r="M217" s="86"/>
      <c r="N217" s="90"/>
      <c r="O217" s="88"/>
      <c r="P217" s="89"/>
      <c r="Q217" s="262"/>
      <c r="R217" s="89"/>
      <c r="S217" s="139"/>
      <c r="T217" s="140"/>
      <c r="U217" s="141"/>
      <c r="V217" s="170"/>
      <c r="W217" s="17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</row>
    <row r="218" spans="1:98" x14ac:dyDescent="0.25">
      <c r="A218" s="89"/>
      <c r="B218" s="89"/>
      <c r="C218" s="89"/>
      <c r="D218" s="89"/>
      <c r="E218" s="191"/>
      <c r="F218" s="89"/>
      <c r="G218" s="89"/>
      <c r="H218" s="259"/>
      <c r="I218" s="276"/>
      <c r="J218" s="259"/>
      <c r="K218" s="276"/>
      <c r="L218" s="276"/>
      <c r="M218" s="86"/>
      <c r="N218" s="90"/>
      <c r="O218" s="88"/>
      <c r="P218" s="89"/>
      <c r="Q218" s="262"/>
      <c r="R218" s="89"/>
      <c r="S218" s="139"/>
      <c r="T218" s="140"/>
      <c r="U218" s="141"/>
      <c r="V218" s="170"/>
      <c r="W218" s="17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</row>
    <row r="219" spans="1:98" x14ac:dyDescent="0.25">
      <c r="A219" s="89"/>
      <c r="B219" s="89"/>
      <c r="C219" s="89"/>
      <c r="D219" s="89"/>
      <c r="E219" s="191"/>
      <c r="F219" s="89"/>
      <c r="G219" s="89"/>
      <c r="H219" s="259"/>
      <c r="I219" s="276"/>
      <c r="J219" s="259"/>
      <c r="K219" s="276"/>
      <c r="L219" s="276"/>
      <c r="M219" s="86"/>
      <c r="N219" s="90"/>
      <c r="O219" s="88"/>
      <c r="P219" s="89"/>
      <c r="Q219" s="262"/>
      <c r="R219" s="89"/>
      <c r="S219" s="139"/>
      <c r="T219" s="140"/>
      <c r="U219" s="141"/>
      <c r="V219" s="170"/>
      <c r="W219" s="17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</row>
    <row r="220" spans="1:98" x14ac:dyDescent="0.25">
      <c r="A220" s="89"/>
      <c r="B220" s="89"/>
      <c r="C220" s="89"/>
      <c r="D220" s="89"/>
      <c r="E220" s="191"/>
      <c r="F220" s="89"/>
      <c r="G220" s="89"/>
      <c r="H220" s="259"/>
      <c r="I220" s="276"/>
      <c r="J220" s="259"/>
      <c r="K220" s="276"/>
      <c r="L220" s="276"/>
      <c r="M220" s="86"/>
      <c r="N220" s="90"/>
      <c r="O220" s="88"/>
      <c r="P220" s="89"/>
      <c r="Q220" s="262"/>
      <c r="R220" s="89"/>
      <c r="S220" s="139"/>
      <c r="T220" s="140"/>
      <c r="U220" s="141"/>
      <c r="V220" s="170"/>
      <c r="W220" s="17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</row>
    <row r="221" spans="1:98" x14ac:dyDescent="0.25">
      <c r="A221" s="89"/>
      <c r="B221" s="89"/>
      <c r="C221" s="89"/>
      <c r="D221" s="89"/>
      <c r="E221" s="191"/>
      <c r="F221" s="89"/>
      <c r="G221" s="89"/>
      <c r="H221" s="259"/>
      <c r="I221" s="276"/>
      <c r="J221" s="259"/>
      <c r="K221" s="276"/>
      <c r="L221" s="276"/>
      <c r="M221" s="86"/>
      <c r="N221" s="90"/>
      <c r="O221" s="88"/>
      <c r="P221" s="89"/>
      <c r="Q221" s="262"/>
      <c r="R221" s="89"/>
      <c r="S221" s="139"/>
      <c r="T221" s="140"/>
      <c r="U221" s="141"/>
      <c r="V221" s="170"/>
      <c r="W221" s="17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</row>
    <row r="222" spans="1:98" x14ac:dyDescent="0.25">
      <c r="A222" s="89"/>
      <c r="B222" s="89"/>
      <c r="C222" s="89"/>
      <c r="D222" s="89"/>
      <c r="E222" s="191"/>
      <c r="F222" s="89"/>
      <c r="G222" s="89"/>
      <c r="H222" s="259"/>
      <c r="I222" s="276"/>
      <c r="J222" s="259"/>
      <c r="K222" s="276"/>
      <c r="L222" s="276"/>
      <c r="M222" s="86"/>
      <c r="N222" s="90"/>
      <c r="O222" s="88"/>
      <c r="P222" s="89"/>
      <c r="Q222" s="262"/>
      <c r="R222" s="89"/>
      <c r="S222" s="139"/>
      <c r="T222" s="140"/>
      <c r="U222" s="141"/>
      <c r="V222" s="170"/>
      <c r="W222" s="17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</row>
    <row r="223" spans="1:98" x14ac:dyDescent="0.25">
      <c r="A223" s="89"/>
      <c r="B223" s="89"/>
      <c r="C223" s="89"/>
      <c r="D223" s="89"/>
      <c r="E223" s="191"/>
      <c r="F223" s="89"/>
      <c r="G223" s="89"/>
      <c r="H223" s="259"/>
      <c r="I223" s="276"/>
      <c r="J223" s="259"/>
      <c r="K223" s="276"/>
      <c r="L223" s="276"/>
      <c r="M223" s="86"/>
      <c r="N223" s="90"/>
      <c r="O223" s="88"/>
      <c r="P223" s="89"/>
      <c r="Q223" s="262"/>
      <c r="R223" s="89"/>
      <c r="S223" s="139"/>
      <c r="T223" s="140"/>
      <c r="U223" s="141"/>
      <c r="V223" s="170"/>
      <c r="W223" s="17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</row>
    <row r="224" spans="1:98" x14ac:dyDescent="0.25">
      <c r="A224" s="89"/>
      <c r="B224" s="89"/>
      <c r="C224" s="89"/>
      <c r="D224" s="89"/>
      <c r="E224" s="191"/>
      <c r="F224" s="89"/>
      <c r="G224" s="89"/>
      <c r="H224" s="259"/>
      <c r="I224" s="276"/>
      <c r="J224" s="259"/>
      <c r="K224" s="276"/>
      <c r="L224" s="276"/>
      <c r="M224" s="86"/>
      <c r="N224" s="90"/>
      <c r="O224" s="88"/>
      <c r="P224" s="89"/>
      <c r="Q224" s="262"/>
      <c r="R224" s="89"/>
      <c r="S224" s="139"/>
      <c r="T224" s="140"/>
      <c r="U224" s="141"/>
      <c r="V224" s="170"/>
      <c r="W224" s="17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</row>
    <row r="225" spans="1:98" x14ac:dyDescent="0.25">
      <c r="A225" s="89"/>
      <c r="B225" s="89"/>
      <c r="C225" s="89"/>
      <c r="D225" s="89"/>
      <c r="E225" s="191"/>
      <c r="F225" s="89"/>
      <c r="G225" s="89"/>
      <c r="H225" s="259"/>
      <c r="I225" s="276"/>
      <c r="J225" s="259"/>
      <c r="K225" s="276"/>
      <c r="L225" s="276"/>
      <c r="M225" s="86"/>
      <c r="N225" s="90"/>
      <c r="O225" s="88"/>
      <c r="P225" s="89"/>
      <c r="Q225" s="262"/>
      <c r="R225" s="89"/>
      <c r="S225" s="139"/>
      <c r="T225" s="140"/>
      <c r="U225" s="141"/>
      <c r="V225" s="170"/>
      <c r="W225" s="17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</row>
    <row r="226" spans="1:98" x14ac:dyDescent="0.25">
      <c r="A226" s="89"/>
      <c r="B226" s="89"/>
      <c r="C226" s="89"/>
      <c r="D226" s="89"/>
      <c r="E226" s="191"/>
      <c r="F226" s="89"/>
      <c r="G226" s="89"/>
      <c r="H226" s="259"/>
      <c r="I226" s="276"/>
      <c r="J226" s="259"/>
      <c r="K226" s="276"/>
      <c r="L226" s="276"/>
      <c r="M226" s="86"/>
      <c r="N226" s="90"/>
      <c r="O226" s="88"/>
      <c r="P226" s="89"/>
      <c r="Q226" s="262"/>
      <c r="R226" s="89"/>
      <c r="S226" s="139"/>
      <c r="T226" s="140"/>
      <c r="U226" s="141"/>
      <c r="V226" s="170"/>
      <c r="W226" s="17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</row>
    <row r="227" spans="1:98" x14ac:dyDescent="0.25">
      <c r="A227" s="89"/>
      <c r="B227" s="89"/>
      <c r="C227" s="89"/>
      <c r="D227" s="89"/>
      <c r="E227" s="191"/>
      <c r="F227" s="89"/>
      <c r="G227" s="89"/>
      <c r="H227" s="259"/>
      <c r="I227" s="276"/>
      <c r="J227" s="259"/>
      <c r="K227" s="276"/>
      <c r="L227" s="276"/>
      <c r="M227" s="86"/>
      <c r="N227" s="90"/>
      <c r="O227" s="88"/>
      <c r="P227" s="89"/>
      <c r="Q227" s="262"/>
      <c r="R227" s="89"/>
      <c r="S227" s="139"/>
      <c r="T227" s="140"/>
      <c r="U227" s="141"/>
      <c r="V227" s="170"/>
      <c r="W227" s="17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</row>
    <row r="228" spans="1:98" x14ac:dyDescent="0.25">
      <c r="A228" s="89"/>
      <c r="B228" s="89"/>
      <c r="C228" s="89"/>
      <c r="D228" s="89"/>
      <c r="E228" s="191"/>
      <c r="F228" s="89"/>
      <c r="G228" s="89"/>
      <c r="H228" s="259"/>
      <c r="I228" s="276"/>
      <c r="J228" s="259"/>
      <c r="K228" s="276"/>
      <c r="L228" s="276"/>
      <c r="M228" s="86"/>
      <c r="N228" s="90"/>
      <c r="O228" s="88"/>
      <c r="P228" s="89"/>
      <c r="Q228" s="262"/>
      <c r="R228" s="89"/>
      <c r="S228" s="139"/>
      <c r="T228" s="140"/>
      <c r="U228" s="141"/>
      <c r="V228" s="170"/>
      <c r="W228" s="17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</row>
    <row r="229" spans="1:98" x14ac:dyDescent="0.25">
      <c r="A229" s="89"/>
      <c r="B229" s="89"/>
      <c r="C229" s="89"/>
      <c r="D229" s="89"/>
      <c r="E229" s="191"/>
      <c r="F229" s="89"/>
      <c r="G229" s="89"/>
      <c r="H229" s="259"/>
      <c r="I229" s="276"/>
      <c r="J229" s="259"/>
      <c r="K229" s="276"/>
      <c r="L229" s="276"/>
      <c r="M229" s="86"/>
      <c r="N229" s="90"/>
      <c r="O229" s="88"/>
      <c r="P229" s="89"/>
      <c r="Q229" s="262"/>
      <c r="R229" s="89"/>
      <c r="S229" s="139"/>
      <c r="T229" s="140"/>
      <c r="U229" s="141"/>
      <c r="V229" s="170"/>
      <c r="W229" s="17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</row>
    <row r="230" spans="1:98" x14ac:dyDescent="0.25">
      <c r="A230" s="89"/>
      <c r="B230" s="89"/>
      <c r="C230" s="89"/>
      <c r="D230" s="89"/>
      <c r="E230" s="191"/>
      <c r="F230" s="89"/>
      <c r="G230" s="89"/>
      <c r="H230" s="259"/>
      <c r="I230" s="276"/>
      <c r="J230" s="259"/>
      <c r="K230" s="276"/>
      <c r="L230" s="276"/>
      <c r="M230" s="86"/>
      <c r="N230" s="90"/>
      <c r="O230" s="88"/>
      <c r="P230" s="89"/>
      <c r="Q230" s="262"/>
      <c r="R230" s="89"/>
      <c r="S230" s="139"/>
      <c r="T230" s="140"/>
      <c r="U230" s="141"/>
      <c r="V230" s="170"/>
      <c r="W230" s="17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</row>
    <row r="231" spans="1:98" x14ac:dyDescent="0.25">
      <c r="A231" s="89"/>
      <c r="B231" s="89"/>
      <c r="C231" s="89"/>
      <c r="D231" s="89"/>
      <c r="E231" s="191"/>
      <c r="F231" s="89"/>
      <c r="G231" s="89"/>
      <c r="H231" s="259"/>
      <c r="I231" s="276"/>
      <c r="J231" s="259"/>
      <c r="K231" s="276"/>
      <c r="L231" s="276"/>
      <c r="M231" s="86"/>
      <c r="N231" s="90"/>
      <c r="O231" s="88"/>
      <c r="P231" s="89"/>
      <c r="Q231" s="262"/>
      <c r="R231" s="89"/>
      <c r="S231" s="139"/>
      <c r="T231" s="140"/>
      <c r="U231" s="141"/>
      <c r="V231" s="170"/>
      <c r="W231" s="17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</row>
    <row r="232" spans="1:98" x14ac:dyDescent="0.25">
      <c r="A232" s="89"/>
      <c r="B232" s="89"/>
      <c r="C232" s="89"/>
      <c r="D232" s="89"/>
      <c r="E232" s="191"/>
      <c r="F232" s="89"/>
      <c r="G232" s="89"/>
      <c r="H232" s="259"/>
      <c r="I232" s="276"/>
      <c r="J232" s="259"/>
      <c r="K232" s="276"/>
      <c r="L232" s="276"/>
      <c r="M232" s="86"/>
      <c r="N232" s="90"/>
      <c r="O232" s="88"/>
      <c r="P232" s="89"/>
      <c r="Q232" s="262"/>
      <c r="R232" s="89"/>
      <c r="S232" s="139"/>
      <c r="T232" s="140"/>
      <c r="U232" s="141"/>
      <c r="V232" s="170"/>
      <c r="W232" s="17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</row>
    <row r="233" spans="1:98" x14ac:dyDescent="0.25">
      <c r="A233" s="89"/>
      <c r="B233" s="89"/>
      <c r="C233" s="89"/>
      <c r="D233" s="89"/>
      <c r="E233" s="191"/>
      <c r="F233" s="89"/>
      <c r="G233" s="89"/>
      <c r="H233" s="259"/>
      <c r="I233" s="276"/>
      <c r="J233" s="259"/>
      <c r="K233" s="276"/>
      <c r="L233" s="276"/>
      <c r="M233" s="86"/>
      <c r="N233" s="90"/>
      <c r="O233" s="88"/>
      <c r="P233" s="89"/>
      <c r="Q233" s="262"/>
      <c r="R233" s="89"/>
      <c r="S233" s="139"/>
      <c r="T233" s="140"/>
      <c r="U233" s="141"/>
      <c r="V233" s="170"/>
      <c r="W233" s="17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</row>
    <row r="234" spans="1:98" x14ac:dyDescent="0.25">
      <c r="A234" s="89"/>
      <c r="B234" s="89"/>
      <c r="C234" s="89"/>
      <c r="D234" s="89"/>
      <c r="E234" s="191"/>
      <c r="F234" s="89"/>
      <c r="G234" s="89"/>
      <c r="H234" s="259"/>
      <c r="I234" s="276"/>
      <c r="J234" s="259"/>
      <c r="K234" s="276"/>
      <c r="L234" s="276"/>
      <c r="M234" s="86"/>
      <c r="N234" s="90"/>
      <c r="O234" s="88"/>
      <c r="P234" s="89"/>
      <c r="Q234" s="262"/>
      <c r="R234" s="89"/>
      <c r="S234" s="139"/>
      <c r="T234" s="140"/>
      <c r="U234" s="141"/>
      <c r="V234" s="170"/>
      <c r="W234" s="17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</row>
    <row r="235" spans="1:98" x14ac:dyDescent="0.25">
      <c r="A235" s="89"/>
      <c r="B235" s="89"/>
      <c r="C235" s="89"/>
      <c r="D235" s="89"/>
      <c r="E235" s="191"/>
      <c r="F235" s="89"/>
      <c r="G235" s="89"/>
      <c r="H235" s="259"/>
      <c r="I235" s="276"/>
      <c r="J235" s="259"/>
      <c r="K235" s="276"/>
      <c r="L235" s="276"/>
      <c r="M235" s="86"/>
      <c r="N235" s="90"/>
      <c r="O235" s="88"/>
      <c r="P235" s="89"/>
      <c r="Q235" s="262"/>
      <c r="R235" s="89"/>
      <c r="S235" s="139"/>
      <c r="T235" s="140"/>
      <c r="U235" s="141"/>
      <c r="V235" s="170"/>
      <c r="W235" s="17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</row>
    <row r="236" spans="1:98" x14ac:dyDescent="0.25">
      <c r="A236" s="89"/>
      <c r="B236" s="89"/>
      <c r="C236" s="89"/>
      <c r="D236" s="89"/>
      <c r="E236" s="191"/>
      <c r="F236" s="89"/>
      <c r="G236" s="89"/>
      <c r="H236" s="259"/>
      <c r="I236" s="276"/>
      <c r="J236" s="259"/>
      <c r="K236" s="276"/>
      <c r="L236" s="276"/>
      <c r="M236" s="86"/>
      <c r="N236" s="90"/>
      <c r="O236" s="88"/>
      <c r="P236" s="89"/>
      <c r="Q236" s="262"/>
      <c r="R236" s="89"/>
      <c r="S236" s="139"/>
      <c r="T236" s="140"/>
      <c r="U236" s="141"/>
      <c r="V236" s="170"/>
      <c r="W236" s="17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</row>
    <row r="237" spans="1:98" x14ac:dyDescent="0.25">
      <c r="A237" s="89"/>
      <c r="B237" s="89"/>
      <c r="C237" s="89"/>
      <c r="D237" s="89"/>
      <c r="E237" s="191"/>
      <c r="F237" s="89"/>
      <c r="G237" s="89"/>
      <c r="H237" s="259"/>
      <c r="I237" s="276"/>
      <c r="J237" s="259"/>
      <c r="K237" s="276"/>
      <c r="L237" s="276"/>
      <c r="M237" s="86"/>
      <c r="N237" s="90"/>
      <c r="O237" s="88"/>
      <c r="P237" s="89"/>
      <c r="Q237" s="262"/>
      <c r="R237" s="89"/>
      <c r="S237" s="139"/>
      <c r="T237" s="140"/>
      <c r="U237" s="141"/>
      <c r="V237" s="170"/>
      <c r="W237" s="17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</row>
    <row r="238" spans="1:98" x14ac:dyDescent="0.25">
      <c r="A238" s="89"/>
      <c r="B238" s="89"/>
      <c r="C238" s="89"/>
      <c r="D238" s="89"/>
      <c r="E238" s="191"/>
      <c r="F238" s="89"/>
      <c r="G238" s="89"/>
      <c r="H238" s="259"/>
      <c r="I238" s="276"/>
      <c r="J238" s="259"/>
      <c r="K238" s="276"/>
      <c r="L238" s="276"/>
      <c r="M238" s="86"/>
      <c r="N238" s="90"/>
      <c r="O238" s="88"/>
      <c r="P238" s="89"/>
      <c r="Q238" s="262"/>
      <c r="R238" s="89"/>
      <c r="S238" s="139"/>
      <c r="T238" s="140"/>
      <c r="U238" s="141"/>
      <c r="V238" s="170"/>
      <c r="W238" s="17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</row>
    <row r="239" spans="1:98" x14ac:dyDescent="0.25">
      <c r="A239" s="89"/>
      <c r="B239" s="89"/>
      <c r="C239" s="89"/>
      <c r="D239" s="89"/>
      <c r="E239" s="191"/>
      <c r="F239" s="89"/>
      <c r="G239" s="89"/>
      <c r="H239" s="259"/>
      <c r="I239" s="276"/>
      <c r="J239" s="259"/>
      <c r="K239" s="276"/>
      <c r="L239" s="276"/>
      <c r="M239" s="86"/>
      <c r="N239" s="90"/>
      <c r="O239" s="88"/>
      <c r="P239" s="89"/>
      <c r="Q239" s="262"/>
      <c r="R239" s="89"/>
      <c r="S239" s="139"/>
      <c r="T239" s="140"/>
      <c r="U239" s="141"/>
      <c r="V239" s="170"/>
      <c r="W239" s="17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</row>
    <row r="240" spans="1:98" x14ac:dyDescent="0.25">
      <c r="A240" s="89"/>
      <c r="B240" s="89"/>
      <c r="C240" s="89"/>
      <c r="D240" s="89"/>
      <c r="E240" s="191"/>
      <c r="F240" s="89"/>
      <c r="G240" s="89"/>
      <c r="H240" s="259"/>
      <c r="I240" s="276"/>
      <c r="J240" s="259"/>
      <c r="K240" s="276"/>
      <c r="L240" s="276"/>
      <c r="M240" s="86"/>
      <c r="N240" s="90"/>
      <c r="O240" s="88"/>
      <c r="P240" s="89"/>
      <c r="Q240" s="262"/>
      <c r="R240" s="89"/>
      <c r="S240" s="139"/>
      <c r="T240" s="140"/>
      <c r="U240" s="141"/>
      <c r="V240" s="170"/>
      <c r="W240" s="17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</row>
    <row r="241" spans="1:98" x14ac:dyDescent="0.25">
      <c r="A241" s="89"/>
      <c r="B241" s="89"/>
      <c r="C241" s="89"/>
      <c r="D241" s="89"/>
      <c r="E241" s="191"/>
      <c r="F241" s="89"/>
      <c r="G241" s="89"/>
      <c r="H241" s="259"/>
      <c r="I241" s="276"/>
      <c r="J241" s="259"/>
      <c r="K241" s="276"/>
      <c r="L241" s="276"/>
      <c r="M241" s="86"/>
      <c r="N241" s="90"/>
      <c r="O241" s="88"/>
      <c r="P241" s="89"/>
      <c r="Q241" s="262"/>
      <c r="R241" s="89"/>
      <c r="S241" s="139"/>
      <c r="T241" s="140"/>
      <c r="U241" s="141"/>
      <c r="V241" s="170"/>
      <c r="W241" s="17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</row>
    <row r="242" spans="1:98" x14ac:dyDescent="0.25">
      <c r="A242" s="89"/>
      <c r="B242" s="89"/>
      <c r="C242" s="89"/>
      <c r="D242" s="89"/>
      <c r="E242" s="191"/>
      <c r="F242" s="89"/>
      <c r="G242" s="89"/>
      <c r="H242" s="259"/>
      <c r="I242" s="276"/>
      <c r="J242" s="259"/>
      <c r="K242" s="276"/>
      <c r="L242" s="276"/>
      <c r="M242" s="86"/>
      <c r="N242" s="90"/>
      <c r="O242" s="88"/>
      <c r="P242" s="89"/>
      <c r="Q242" s="262"/>
      <c r="R242" s="89"/>
      <c r="S242" s="139"/>
      <c r="T242" s="140"/>
      <c r="U242" s="141"/>
      <c r="V242" s="170"/>
      <c r="W242" s="17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</row>
    <row r="243" spans="1:98" x14ac:dyDescent="0.25">
      <c r="A243" s="89"/>
      <c r="B243" s="89"/>
      <c r="C243" s="89"/>
      <c r="D243" s="89"/>
      <c r="E243" s="191"/>
      <c r="F243" s="89"/>
      <c r="G243" s="89"/>
      <c r="H243" s="259"/>
      <c r="I243" s="276"/>
      <c r="J243" s="259"/>
      <c r="K243" s="276"/>
      <c r="L243" s="276"/>
      <c r="M243" s="86"/>
      <c r="N243" s="90"/>
      <c r="O243" s="88"/>
      <c r="P243" s="89"/>
      <c r="Q243" s="262"/>
      <c r="R243" s="89"/>
      <c r="S243" s="139"/>
      <c r="T243" s="140"/>
      <c r="U243" s="141"/>
      <c r="V243" s="170"/>
      <c r="W243" s="17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</row>
    <row r="244" spans="1:98" x14ac:dyDescent="0.25">
      <c r="A244" s="89"/>
      <c r="B244" s="89"/>
      <c r="C244" s="89"/>
      <c r="D244" s="89"/>
      <c r="E244" s="191"/>
      <c r="F244" s="89"/>
      <c r="G244" s="89"/>
      <c r="H244" s="259"/>
      <c r="I244" s="276"/>
      <c r="J244" s="259"/>
      <c r="K244" s="276"/>
      <c r="L244" s="276"/>
      <c r="M244" s="86"/>
      <c r="N244" s="90"/>
      <c r="O244" s="88"/>
      <c r="P244" s="89"/>
      <c r="Q244" s="262"/>
      <c r="R244" s="89"/>
      <c r="S244" s="139"/>
      <c r="T244" s="140"/>
      <c r="U244" s="141"/>
      <c r="V244" s="170"/>
      <c r="W244" s="17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</row>
    <row r="245" spans="1:98" x14ac:dyDescent="0.25">
      <c r="A245" s="89"/>
      <c r="B245" s="89"/>
      <c r="C245" s="89"/>
      <c r="D245" s="89"/>
      <c r="E245" s="191"/>
      <c r="F245" s="89"/>
      <c r="G245" s="89"/>
      <c r="H245" s="259"/>
      <c r="I245" s="276"/>
      <c r="J245" s="259"/>
      <c r="K245" s="276"/>
      <c r="L245" s="276"/>
      <c r="M245" s="86"/>
      <c r="N245" s="90"/>
      <c r="O245" s="88"/>
      <c r="P245" s="89"/>
      <c r="Q245" s="262"/>
      <c r="R245" s="89"/>
      <c r="S245" s="139"/>
      <c r="T245" s="140"/>
      <c r="U245" s="141"/>
      <c r="V245" s="170"/>
      <c r="W245" s="17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</row>
    <row r="246" spans="1:98" x14ac:dyDescent="0.25">
      <c r="A246" s="89"/>
      <c r="B246" s="89"/>
      <c r="C246" s="89"/>
      <c r="D246" s="89"/>
      <c r="E246" s="191"/>
      <c r="F246" s="89"/>
      <c r="G246" s="89"/>
      <c r="H246" s="259"/>
      <c r="I246" s="276"/>
      <c r="J246" s="259"/>
      <c r="K246" s="276"/>
      <c r="L246" s="276"/>
      <c r="M246" s="86"/>
      <c r="N246" s="90"/>
      <c r="O246" s="88"/>
      <c r="P246" s="89"/>
      <c r="Q246" s="262"/>
      <c r="R246" s="89"/>
      <c r="S246" s="139"/>
      <c r="T246" s="140"/>
      <c r="U246" s="141"/>
      <c r="V246" s="170"/>
      <c r="W246" s="17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</row>
    <row r="247" spans="1:98" x14ac:dyDescent="0.25">
      <c r="A247" s="89"/>
      <c r="B247" s="89"/>
      <c r="C247" s="89"/>
      <c r="D247" s="89"/>
      <c r="E247" s="191"/>
      <c r="F247" s="89"/>
      <c r="G247" s="89"/>
      <c r="H247" s="259"/>
      <c r="I247" s="276"/>
      <c r="J247" s="259"/>
      <c r="K247" s="276"/>
      <c r="L247" s="276"/>
      <c r="M247" s="86"/>
      <c r="N247" s="90"/>
      <c r="O247" s="88"/>
      <c r="P247" s="89"/>
      <c r="Q247" s="262"/>
      <c r="R247" s="89"/>
      <c r="S247" s="139"/>
      <c r="T247" s="140"/>
      <c r="U247" s="141"/>
      <c r="V247" s="170"/>
      <c r="W247" s="17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</row>
    <row r="248" spans="1:98" x14ac:dyDescent="0.25">
      <c r="A248" s="89"/>
      <c r="B248" s="89"/>
      <c r="C248" s="89"/>
      <c r="D248" s="89"/>
      <c r="E248" s="191"/>
      <c r="F248" s="89"/>
      <c r="G248" s="89"/>
      <c r="H248" s="259"/>
      <c r="I248" s="276"/>
      <c r="J248" s="259"/>
      <c r="K248" s="276"/>
      <c r="L248" s="276"/>
      <c r="M248" s="86"/>
      <c r="N248" s="90"/>
      <c r="O248" s="88"/>
      <c r="P248" s="89"/>
      <c r="Q248" s="262"/>
      <c r="R248" s="89"/>
      <c r="S248" s="139"/>
      <c r="T248" s="140"/>
      <c r="U248" s="141"/>
      <c r="V248" s="170"/>
      <c r="W248" s="17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</row>
    <row r="249" spans="1:98" x14ac:dyDescent="0.25">
      <c r="A249" s="89"/>
      <c r="B249" s="89"/>
      <c r="C249" s="89"/>
      <c r="D249" s="89"/>
      <c r="E249" s="191"/>
      <c r="F249" s="89"/>
      <c r="G249" s="89"/>
      <c r="H249" s="259"/>
      <c r="I249" s="276"/>
      <c r="J249" s="259"/>
      <c r="K249" s="276"/>
      <c r="L249" s="276"/>
      <c r="M249" s="86"/>
      <c r="N249" s="90"/>
      <c r="O249" s="88"/>
      <c r="P249" s="89"/>
      <c r="Q249" s="262"/>
      <c r="R249" s="89"/>
      <c r="S249" s="139"/>
      <c r="T249" s="140"/>
      <c r="U249" s="141"/>
      <c r="V249" s="170"/>
      <c r="W249" s="17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</row>
    <row r="250" spans="1:98" x14ac:dyDescent="0.25">
      <c r="A250" s="89"/>
      <c r="B250" s="89"/>
      <c r="C250" s="89"/>
      <c r="D250" s="89"/>
      <c r="E250" s="191"/>
      <c r="F250" s="89"/>
      <c r="G250" s="89"/>
      <c r="H250" s="259"/>
      <c r="I250" s="276"/>
      <c r="J250" s="259"/>
      <c r="K250" s="276"/>
      <c r="L250" s="276"/>
      <c r="M250" s="86"/>
      <c r="N250" s="90"/>
      <c r="O250" s="88"/>
      <c r="P250" s="89"/>
      <c r="Q250" s="262"/>
      <c r="R250" s="89"/>
      <c r="S250" s="139"/>
      <c r="T250" s="140"/>
      <c r="U250" s="141"/>
      <c r="V250" s="170"/>
      <c r="W250" s="17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</row>
    <row r="251" spans="1:98" x14ac:dyDescent="0.25">
      <c r="A251" s="89"/>
      <c r="B251" s="89"/>
      <c r="C251" s="89"/>
      <c r="D251" s="89"/>
      <c r="E251" s="191"/>
      <c r="F251" s="89"/>
      <c r="G251" s="89"/>
      <c r="H251" s="259"/>
      <c r="I251" s="276"/>
      <c r="J251" s="259"/>
      <c r="K251" s="276"/>
      <c r="L251" s="276"/>
      <c r="M251" s="86"/>
      <c r="N251" s="90"/>
      <c r="O251" s="88"/>
      <c r="P251" s="89"/>
      <c r="Q251" s="262"/>
      <c r="R251" s="89"/>
      <c r="S251" s="139"/>
      <c r="T251" s="140"/>
      <c r="U251" s="141"/>
      <c r="V251" s="170"/>
      <c r="W251" s="17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</row>
    <row r="252" spans="1:98" x14ac:dyDescent="0.25">
      <c r="A252" s="89"/>
      <c r="B252" s="89"/>
      <c r="C252" s="89"/>
      <c r="D252" s="89"/>
      <c r="E252" s="191"/>
      <c r="F252" s="89"/>
      <c r="G252" s="89"/>
      <c r="H252" s="259"/>
      <c r="I252" s="276"/>
      <c r="J252" s="259"/>
      <c r="K252" s="276"/>
      <c r="L252" s="276"/>
      <c r="M252" s="86"/>
      <c r="N252" s="90"/>
      <c r="O252" s="88"/>
      <c r="P252" s="89"/>
      <c r="Q252" s="262"/>
      <c r="R252" s="89"/>
      <c r="S252" s="139"/>
      <c r="T252" s="140"/>
      <c r="U252" s="141"/>
      <c r="V252" s="170"/>
      <c r="W252" s="17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</row>
    <row r="253" spans="1:98" x14ac:dyDescent="0.25">
      <c r="A253" s="89"/>
      <c r="B253" s="89"/>
      <c r="C253" s="89"/>
      <c r="D253" s="89"/>
      <c r="E253" s="191"/>
      <c r="F253" s="89"/>
      <c r="G253" s="89"/>
      <c r="H253" s="259"/>
      <c r="I253" s="276"/>
      <c r="J253" s="259"/>
      <c r="K253" s="276"/>
      <c r="L253" s="276"/>
      <c r="M253" s="86"/>
      <c r="N253" s="90"/>
      <c r="O253" s="88"/>
      <c r="P253" s="89"/>
      <c r="Q253" s="262"/>
      <c r="R253" s="89"/>
      <c r="S253" s="139"/>
      <c r="T253" s="140"/>
      <c r="U253" s="141"/>
      <c r="V253" s="170"/>
      <c r="W253" s="17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</row>
    <row r="254" spans="1:98" x14ac:dyDescent="0.25">
      <c r="A254" s="89"/>
      <c r="B254" s="89"/>
      <c r="C254" s="89"/>
      <c r="D254" s="89"/>
      <c r="E254" s="191"/>
      <c r="F254" s="89"/>
      <c r="G254" s="89"/>
      <c r="H254" s="259"/>
      <c r="I254" s="276"/>
      <c r="J254" s="259"/>
      <c r="K254" s="276"/>
      <c r="L254" s="276"/>
      <c r="M254" s="86"/>
      <c r="N254" s="90"/>
      <c r="O254" s="88"/>
      <c r="P254" s="89"/>
      <c r="Q254" s="262"/>
      <c r="R254" s="89"/>
      <c r="S254" s="139"/>
      <c r="T254" s="140"/>
      <c r="U254" s="141"/>
      <c r="V254" s="170"/>
      <c r="W254" s="17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</row>
    <row r="255" spans="1:98" x14ac:dyDescent="0.25">
      <c r="A255" s="89"/>
      <c r="B255" s="89"/>
      <c r="C255" s="89"/>
      <c r="D255" s="89"/>
      <c r="E255" s="191"/>
      <c r="F255" s="89"/>
      <c r="G255" s="89"/>
      <c r="H255" s="259"/>
      <c r="I255" s="276"/>
      <c r="J255" s="259"/>
      <c r="K255" s="276"/>
      <c r="L255" s="276"/>
      <c r="M255" s="86"/>
      <c r="N255" s="90"/>
      <c r="O255" s="88"/>
      <c r="P255" s="89"/>
      <c r="Q255" s="262"/>
      <c r="R255" s="89"/>
      <c r="S255" s="139"/>
      <c r="T255" s="140"/>
      <c r="U255" s="141"/>
      <c r="V255" s="170"/>
      <c r="W255" s="17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</row>
    <row r="256" spans="1:98" x14ac:dyDescent="0.25">
      <c r="A256" s="89"/>
      <c r="B256" s="89"/>
      <c r="C256" s="89"/>
      <c r="D256" s="89"/>
      <c r="E256" s="191"/>
      <c r="F256" s="89"/>
      <c r="G256" s="89"/>
      <c r="H256" s="259"/>
      <c r="I256" s="276"/>
      <c r="J256" s="259"/>
      <c r="K256" s="276"/>
      <c r="L256" s="276"/>
      <c r="M256" s="86"/>
      <c r="N256" s="90"/>
      <c r="O256" s="88"/>
      <c r="P256" s="89"/>
      <c r="Q256" s="262"/>
      <c r="R256" s="89"/>
      <c r="S256" s="139"/>
      <c r="T256" s="140"/>
      <c r="U256" s="141"/>
      <c r="V256" s="170"/>
      <c r="W256" s="17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</row>
    <row r="257" spans="1:98" x14ac:dyDescent="0.25">
      <c r="A257" s="89"/>
      <c r="B257" s="89"/>
      <c r="C257" s="89"/>
      <c r="D257" s="89"/>
      <c r="E257" s="191"/>
      <c r="F257" s="89"/>
      <c r="G257" s="89"/>
      <c r="H257" s="259"/>
      <c r="I257" s="276"/>
      <c r="J257" s="259"/>
      <c r="K257" s="276"/>
      <c r="L257" s="276"/>
      <c r="M257" s="86"/>
      <c r="N257" s="90"/>
      <c r="O257" s="88"/>
      <c r="P257" s="89"/>
      <c r="Q257" s="262"/>
      <c r="R257" s="89"/>
      <c r="S257" s="139"/>
      <c r="T257" s="140"/>
      <c r="U257" s="141"/>
      <c r="V257" s="170"/>
      <c r="W257" s="17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</row>
    <row r="258" spans="1:98" x14ac:dyDescent="0.25">
      <c r="A258" s="89"/>
      <c r="B258" s="89"/>
      <c r="C258" s="89"/>
      <c r="D258" s="89"/>
      <c r="E258" s="191"/>
      <c r="F258" s="89"/>
      <c r="G258" s="89"/>
      <c r="H258" s="259"/>
      <c r="I258" s="276"/>
      <c r="J258" s="259"/>
      <c r="K258" s="276"/>
      <c r="L258" s="276"/>
      <c r="M258" s="86"/>
      <c r="N258" s="90"/>
      <c r="O258" s="88"/>
      <c r="P258" s="89"/>
      <c r="Q258" s="262"/>
      <c r="R258" s="89"/>
      <c r="S258" s="139"/>
      <c r="T258" s="140"/>
      <c r="U258" s="141"/>
      <c r="V258" s="170"/>
      <c r="W258" s="17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</row>
    <row r="259" spans="1:98" x14ac:dyDescent="0.25">
      <c r="A259" s="89"/>
      <c r="B259" s="89"/>
      <c r="C259" s="89"/>
      <c r="D259" s="89"/>
      <c r="E259" s="191"/>
      <c r="F259" s="89"/>
      <c r="G259" s="89"/>
      <c r="H259" s="259"/>
      <c r="I259" s="276"/>
      <c r="J259" s="259"/>
      <c r="K259" s="276"/>
      <c r="L259" s="276"/>
      <c r="M259" s="86"/>
      <c r="N259" s="90"/>
      <c r="O259" s="88"/>
      <c r="P259" s="89"/>
      <c r="Q259" s="262"/>
      <c r="R259" s="89"/>
      <c r="S259" s="139"/>
      <c r="T259" s="140"/>
      <c r="U259" s="141"/>
      <c r="V259" s="170"/>
      <c r="W259" s="17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</row>
    <row r="260" spans="1:98" x14ac:dyDescent="0.25">
      <c r="A260" s="89"/>
      <c r="B260" s="89"/>
      <c r="C260" s="89"/>
      <c r="D260" s="89"/>
      <c r="E260" s="191"/>
      <c r="F260" s="89"/>
      <c r="G260" s="89"/>
      <c r="H260" s="259"/>
      <c r="I260" s="276"/>
      <c r="J260" s="259"/>
      <c r="K260" s="276"/>
      <c r="L260" s="276"/>
      <c r="M260" s="86"/>
      <c r="N260" s="90"/>
      <c r="O260" s="88"/>
      <c r="P260" s="89"/>
      <c r="Q260" s="262"/>
      <c r="R260" s="89"/>
      <c r="S260" s="139"/>
      <c r="T260" s="140"/>
      <c r="U260" s="141"/>
      <c r="V260" s="170"/>
      <c r="W260" s="17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</row>
    <row r="261" spans="1:98" x14ac:dyDescent="0.25">
      <c r="A261" s="89"/>
      <c r="B261" s="89"/>
      <c r="C261" s="89"/>
      <c r="D261" s="89"/>
      <c r="E261" s="191"/>
      <c r="F261" s="89"/>
      <c r="G261" s="89"/>
      <c r="H261" s="259"/>
      <c r="I261" s="276"/>
      <c r="J261" s="259"/>
      <c r="K261" s="276"/>
      <c r="L261" s="276"/>
      <c r="M261" s="86"/>
      <c r="N261" s="90"/>
      <c r="O261" s="88"/>
      <c r="P261" s="89"/>
      <c r="Q261" s="262"/>
      <c r="R261" s="89"/>
      <c r="S261" s="139"/>
      <c r="T261" s="140"/>
      <c r="U261" s="141"/>
      <c r="V261" s="170"/>
      <c r="W261" s="17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</row>
    <row r="262" spans="1:98" x14ac:dyDescent="0.25">
      <c r="A262" s="89"/>
      <c r="B262" s="89"/>
      <c r="C262" s="89"/>
      <c r="D262" s="89"/>
      <c r="E262" s="191"/>
      <c r="F262" s="89"/>
      <c r="G262" s="89"/>
      <c r="H262" s="259"/>
      <c r="I262" s="276"/>
      <c r="J262" s="259"/>
      <c r="K262" s="276"/>
      <c r="L262" s="276"/>
      <c r="M262" s="86"/>
      <c r="N262" s="90"/>
      <c r="O262" s="88"/>
      <c r="P262" s="89"/>
      <c r="Q262" s="262"/>
      <c r="R262" s="89"/>
      <c r="S262" s="139"/>
      <c r="T262" s="140"/>
      <c r="U262" s="141"/>
      <c r="V262" s="170"/>
      <c r="W262" s="17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</row>
    <row r="263" spans="1:98" x14ac:dyDescent="0.25">
      <c r="A263" s="89"/>
      <c r="B263" s="89"/>
      <c r="C263" s="89"/>
      <c r="D263" s="89"/>
      <c r="E263" s="191"/>
      <c r="F263" s="89"/>
      <c r="G263" s="89"/>
      <c r="H263" s="259"/>
      <c r="I263" s="276"/>
      <c r="J263" s="259"/>
      <c r="K263" s="276"/>
      <c r="L263" s="276"/>
      <c r="M263" s="86"/>
      <c r="N263" s="90"/>
      <c r="O263" s="88"/>
      <c r="P263" s="89"/>
      <c r="Q263" s="262"/>
      <c r="R263" s="89"/>
      <c r="S263" s="139"/>
      <c r="T263" s="140"/>
      <c r="U263" s="141"/>
      <c r="V263" s="170"/>
      <c r="W263" s="17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</row>
    <row r="264" spans="1:98" x14ac:dyDescent="0.25">
      <c r="A264" s="92"/>
      <c r="B264" s="92"/>
      <c r="C264" s="92"/>
      <c r="D264" s="92"/>
      <c r="E264" s="193"/>
      <c r="F264" s="92"/>
      <c r="G264" s="92"/>
      <c r="H264" s="291"/>
      <c r="I264" s="292"/>
      <c r="J264" s="291"/>
      <c r="K264" s="292"/>
      <c r="L264" s="292"/>
      <c r="M264" s="93"/>
      <c r="N264" s="94"/>
      <c r="O264" s="95"/>
      <c r="P264" s="92"/>
      <c r="Q264" s="263"/>
      <c r="R264" s="92"/>
      <c r="S264" s="92"/>
      <c r="T264" s="96"/>
      <c r="U264" s="92"/>
      <c r="V264" s="92"/>
      <c r="W264" s="97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  <c r="CG264" s="98"/>
      <c r="CH264" s="98"/>
      <c r="CI264" s="98"/>
      <c r="CJ264" s="98"/>
      <c r="CK264" s="98"/>
      <c r="CL264" s="98"/>
      <c r="CM264" s="98"/>
      <c r="CN264" s="98"/>
      <c r="CO264" s="98"/>
      <c r="CP264" s="98"/>
      <c r="CQ264" s="98"/>
      <c r="CR264" s="98"/>
      <c r="CS264" s="98"/>
      <c r="CT264" s="98"/>
    </row>
  </sheetData>
  <conditionalFormatting sqref="W5:BP8">
    <cfRule type="containsBlanks" dxfId="654" priority="422">
      <formula>LEN(TRIM(W5))=0</formula>
    </cfRule>
  </conditionalFormatting>
  <conditionalFormatting sqref="W8:BP8">
    <cfRule type="cellIs" dxfId="653" priority="421" operator="equal">
      <formula>INT($F$3)</formula>
    </cfRule>
  </conditionalFormatting>
  <conditionalFormatting sqref="N12:N13">
    <cfRule type="containsBlanks" dxfId="652" priority="420">
      <formula>LEN(TRIM(N12))=0</formula>
    </cfRule>
  </conditionalFormatting>
  <conditionalFormatting sqref="BQ5:CT8">
    <cfRule type="containsBlanks" dxfId="651" priority="419">
      <formula>LEN(TRIM(BQ5))=0</formula>
    </cfRule>
  </conditionalFormatting>
  <conditionalFormatting sqref="BQ8:CT8">
    <cfRule type="cellIs" dxfId="650" priority="418" operator="equal">
      <formula>INT($F$3)</formula>
    </cfRule>
  </conditionalFormatting>
  <conditionalFormatting sqref="T14:CT14">
    <cfRule type="cellIs" dxfId="649" priority="415" operator="lessThan">
      <formula>0</formula>
    </cfRule>
    <cfRule type="cellIs" dxfId="648" priority="416" operator="greaterThan">
      <formula>0</formula>
    </cfRule>
    <cfRule type="cellIs" dxfId="647" priority="417" operator="equal">
      <formula>0</formula>
    </cfRule>
  </conditionalFormatting>
  <conditionalFormatting sqref="T11:CT11 I22:I26">
    <cfRule type="cellIs" dxfId="646" priority="414" operator="equal">
      <formula>0</formula>
    </cfRule>
  </conditionalFormatting>
  <conditionalFormatting sqref="T12:CT12">
    <cfRule type="cellIs" dxfId="645" priority="413" operator="equal">
      <formula>0</formula>
    </cfRule>
  </conditionalFormatting>
  <conditionalFormatting sqref="T13:CT13">
    <cfRule type="cellIs" dxfId="644" priority="412" operator="equal">
      <formula>0</formula>
    </cfRule>
  </conditionalFormatting>
  <conditionalFormatting sqref="T15:CT15">
    <cfRule type="cellIs" dxfId="643" priority="411" operator="lessThan">
      <formula>0</formula>
    </cfRule>
  </conditionalFormatting>
  <conditionalFormatting sqref="N19">
    <cfRule type="containsBlanks" dxfId="642" priority="394">
      <formula>LEN(TRIM(N19))=0</formula>
    </cfRule>
  </conditionalFormatting>
  <conditionalFormatting sqref="T19:CT19">
    <cfRule type="cellIs" dxfId="641" priority="393" operator="equal">
      <formula>0</formula>
    </cfRule>
  </conditionalFormatting>
  <conditionalFormatting sqref="T21:CT21">
    <cfRule type="cellIs" dxfId="640" priority="392" operator="equal">
      <formula>0</formula>
    </cfRule>
  </conditionalFormatting>
  <conditionalFormatting sqref="T27:CT27">
    <cfRule type="cellIs" dxfId="639" priority="391" operator="equal">
      <formula>0</formula>
    </cfRule>
  </conditionalFormatting>
  <conditionalFormatting sqref="T28:CT28">
    <cfRule type="cellIs" dxfId="638" priority="390" operator="equal">
      <formula>0</formula>
    </cfRule>
  </conditionalFormatting>
  <conditionalFormatting sqref="T31:CT31">
    <cfRule type="cellIs" dxfId="637" priority="389" operator="equal">
      <formula>0</formula>
    </cfRule>
  </conditionalFormatting>
  <conditionalFormatting sqref="T34:CT34">
    <cfRule type="cellIs" dxfId="636" priority="388" operator="equal">
      <formula>0</formula>
    </cfRule>
  </conditionalFormatting>
  <conditionalFormatting sqref="T37:CT37">
    <cfRule type="cellIs" dxfId="635" priority="387" operator="equal">
      <formula>0</formula>
    </cfRule>
  </conditionalFormatting>
  <conditionalFormatting sqref="T38:CT38">
    <cfRule type="cellIs" dxfId="634" priority="386" operator="equal">
      <formula>0</formula>
    </cfRule>
  </conditionalFormatting>
  <conditionalFormatting sqref="T39:CT39">
    <cfRule type="cellIs" dxfId="633" priority="385" operator="equal">
      <formula>0</formula>
    </cfRule>
  </conditionalFormatting>
  <conditionalFormatting sqref="T20">
    <cfRule type="cellIs" dxfId="632" priority="384" operator="notEqual">
      <formula>0</formula>
    </cfRule>
  </conditionalFormatting>
  <conditionalFormatting sqref="T51:V51">
    <cfRule type="cellIs" dxfId="631" priority="383" operator="equal">
      <formula>0</formula>
    </cfRule>
  </conditionalFormatting>
  <conditionalFormatting sqref="T54:V54">
    <cfRule type="cellIs" dxfId="630" priority="382" operator="equal">
      <formula>0</formula>
    </cfRule>
  </conditionalFormatting>
  <conditionalFormatting sqref="T91:V91">
    <cfRule type="cellIs" dxfId="629" priority="381" operator="equal">
      <formula>0</formula>
    </cfRule>
  </conditionalFormatting>
  <conditionalFormatting sqref="T116:V116">
    <cfRule type="cellIs" dxfId="628" priority="380" operator="equal">
      <formula>0</formula>
    </cfRule>
  </conditionalFormatting>
  <conditionalFormatting sqref="T120:V120">
    <cfRule type="cellIs" dxfId="627" priority="379" operator="equal">
      <formula>0</formula>
    </cfRule>
  </conditionalFormatting>
  <conditionalFormatting sqref="T123:V123">
    <cfRule type="cellIs" dxfId="626" priority="378" operator="equal">
      <formula>0</formula>
    </cfRule>
  </conditionalFormatting>
  <conditionalFormatting sqref="T124:V124">
    <cfRule type="cellIs" dxfId="625" priority="377" operator="equal">
      <formula>0</formula>
    </cfRule>
  </conditionalFormatting>
  <conditionalFormatting sqref="T50">
    <cfRule type="cellIs" dxfId="624" priority="375" operator="notEqual">
      <formula>0</formula>
    </cfRule>
  </conditionalFormatting>
  <conditionalFormatting sqref="N49">
    <cfRule type="containsBlanks" dxfId="623" priority="374">
      <formula>LEN(TRIM(N49))=0</formula>
    </cfRule>
  </conditionalFormatting>
  <conditionalFormatting sqref="T49:CT49">
    <cfRule type="cellIs" dxfId="622" priority="373" operator="equal">
      <formula>0</formula>
    </cfRule>
  </conditionalFormatting>
  <conditionalFormatting sqref="W51:CT51">
    <cfRule type="cellIs" dxfId="621" priority="372" operator="equal">
      <formula>0</formula>
    </cfRule>
  </conditionalFormatting>
  <conditionalFormatting sqref="W54:CT55">
    <cfRule type="cellIs" dxfId="620" priority="371" operator="equal">
      <formula>0</formula>
    </cfRule>
  </conditionalFormatting>
  <conditionalFormatting sqref="W91:CT91">
    <cfRule type="cellIs" dxfId="619" priority="370" operator="equal">
      <formula>0</formula>
    </cfRule>
  </conditionalFormatting>
  <conditionalFormatting sqref="W116:CT116">
    <cfRule type="cellIs" dxfId="618" priority="369" operator="equal">
      <formula>0</formula>
    </cfRule>
  </conditionalFormatting>
  <conditionalFormatting sqref="W120:CT120">
    <cfRule type="cellIs" dxfId="617" priority="368" operator="equal">
      <formula>0</formula>
    </cfRule>
  </conditionalFormatting>
  <conditionalFormatting sqref="W123:CT123">
    <cfRule type="cellIs" dxfId="616" priority="367" operator="equal">
      <formula>0</formula>
    </cfRule>
  </conditionalFormatting>
  <conditionalFormatting sqref="W124:CT124">
    <cfRule type="cellIs" dxfId="615" priority="366" operator="equal">
      <formula>0</formula>
    </cfRule>
  </conditionalFormatting>
  <conditionalFormatting sqref="T117:V117">
    <cfRule type="cellIs" dxfId="614" priority="364" operator="equal">
      <formula>0</formula>
    </cfRule>
  </conditionalFormatting>
  <conditionalFormatting sqref="W117:CT117">
    <cfRule type="cellIs" dxfId="613" priority="363" operator="equal">
      <formula>0</formula>
    </cfRule>
  </conditionalFormatting>
  <conditionalFormatting sqref="T63:V63">
    <cfRule type="cellIs" dxfId="612" priority="358" operator="equal">
      <formula>0</formula>
    </cfRule>
  </conditionalFormatting>
  <conditionalFormatting sqref="W63:CT63">
    <cfRule type="cellIs" dxfId="611" priority="357" operator="equal">
      <formula>0</formula>
    </cfRule>
  </conditionalFormatting>
  <conditionalFormatting sqref="T52:V52">
    <cfRule type="cellIs" dxfId="610" priority="362" operator="equal">
      <formula>0</formula>
    </cfRule>
  </conditionalFormatting>
  <conditionalFormatting sqref="W52:CT52">
    <cfRule type="cellIs" dxfId="609" priority="361" operator="equal">
      <formula>0</formula>
    </cfRule>
  </conditionalFormatting>
  <conditionalFormatting sqref="T53:V53">
    <cfRule type="cellIs" dxfId="608" priority="360" operator="equal">
      <formula>0</formula>
    </cfRule>
  </conditionalFormatting>
  <conditionalFormatting sqref="W53:CT53">
    <cfRule type="cellIs" dxfId="607" priority="359" operator="equal">
      <formula>0</formula>
    </cfRule>
  </conditionalFormatting>
  <conditionalFormatting sqref="T62:V62">
    <cfRule type="cellIs" dxfId="606" priority="356" operator="equal">
      <formula>0</formula>
    </cfRule>
  </conditionalFormatting>
  <conditionalFormatting sqref="W62:CT62">
    <cfRule type="cellIs" dxfId="605" priority="355" operator="equal">
      <formula>0</formula>
    </cfRule>
  </conditionalFormatting>
  <conditionalFormatting sqref="T55:V55">
    <cfRule type="cellIs" dxfId="604" priority="354" operator="equal">
      <formula>0</formula>
    </cfRule>
  </conditionalFormatting>
  <conditionalFormatting sqref="T64:V64">
    <cfRule type="cellIs" dxfId="603" priority="353" operator="equal">
      <formula>0</formula>
    </cfRule>
  </conditionalFormatting>
  <conditionalFormatting sqref="W64:CT64">
    <cfRule type="cellIs" dxfId="602" priority="352" operator="equal">
      <formula>0</formula>
    </cfRule>
  </conditionalFormatting>
  <conditionalFormatting sqref="T103:V103">
    <cfRule type="cellIs" dxfId="601" priority="351" operator="equal">
      <formula>0</formula>
    </cfRule>
  </conditionalFormatting>
  <conditionalFormatting sqref="W103:CT103">
    <cfRule type="cellIs" dxfId="600" priority="350" operator="equal">
      <formula>0</formula>
    </cfRule>
  </conditionalFormatting>
  <conditionalFormatting sqref="W104:CT105">
    <cfRule type="cellIs" dxfId="599" priority="348" operator="equal">
      <formula>0</formula>
    </cfRule>
  </conditionalFormatting>
  <conditionalFormatting sqref="T105:V105">
    <cfRule type="cellIs" dxfId="598" priority="347" operator="equal">
      <formula>0</formula>
    </cfRule>
  </conditionalFormatting>
  <conditionalFormatting sqref="T104:V104">
    <cfRule type="cellIs" dxfId="597" priority="349" operator="equal">
      <formula>0</formula>
    </cfRule>
  </conditionalFormatting>
  <conditionalFormatting sqref="W56:CT56">
    <cfRule type="cellIs" dxfId="596" priority="341" operator="equal">
      <formula>0</formula>
    </cfRule>
  </conditionalFormatting>
  <conditionalFormatting sqref="T94:V94">
    <cfRule type="cellIs" dxfId="595" priority="342" operator="equal">
      <formula>0</formula>
    </cfRule>
  </conditionalFormatting>
  <conditionalFormatting sqref="T93:V93">
    <cfRule type="cellIs" dxfId="594" priority="346" operator="equal">
      <formula>0</formula>
    </cfRule>
  </conditionalFormatting>
  <conditionalFormatting sqref="W93:CT94">
    <cfRule type="cellIs" dxfId="593" priority="345" operator="equal">
      <formula>0</formula>
    </cfRule>
  </conditionalFormatting>
  <conditionalFormatting sqref="T92:V92">
    <cfRule type="cellIs" dxfId="592" priority="344" operator="equal">
      <formula>0</formula>
    </cfRule>
  </conditionalFormatting>
  <conditionalFormatting sqref="W92:CT92">
    <cfRule type="cellIs" dxfId="591" priority="343" operator="equal">
      <formula>0</formula>
    </cfRule>
  </conditionalFormatting>
  <conditionalFormatting sqref="T56:V56">
    <cfRule type="cellIs" dxfId="590" priority="340" operator="equal">
      <formula>0</formula>
    </cfRule>
  </conditionalFormatting>
  <conditionalFormatting sqref="W57:CT57">
    <cfRule type="cellIs" dxfId="589" priority="339" operator="equal">
      <formula>0</formula>
    </cfRule>
  </conditionalFormatting>
  <conditionalFormatting sqref="T57:V57">
    <cfRule type="cellIs" dxfId="588" priority="338" operator="equal">
      <formula>0</formula>
    </cfRule>
  </conditionalFormatting>
  <conditionalFormatting sqref="T82:V82">
    <cfRule type="cellIs" dxfId="587" priority="337" operator="equal">
      <formula>0</formula>
    </cfRule>
  </conditionalFormatting>
  <conditionalFormatting sqref="W82:CT82">
    <cfRule type="cellIs" dxfId="586" priority="336" operator="equal">
      <formula>0</formula>
    </cfRule>
  </conditionalFormatting>
  <conditionalFormatting sqref="T81:V81">
    <cfRule type="cellIs" dxfId="585" priority="335" operator="equal">
      <formula>0</formula>
    </cfRule>
  </conditionalFormatting>
  <conditionalFormatting sqref="W81:CT81">
    <cfRule type="cellIs" dxfId="584" priority="334" operator="equal">
      <formula>0</formula>
    </cfRule>
  </conditionalFormatting>
  <conditionalFormatting sqref="T68:V68">
    <cfRule type="cellIs" dxfId="583" priority="329" operator="equal">
      <formula>0</formula>
    </cfRule>
  </conditionalFormatting>
  <conditionalFormatting sqref="T67:V67">
    <cfRule type="cellIs" dxfId="582" priority="333" operator="equal">
      <formula>0</formula>
    </cfRule>
  </conditionalFormatting>
  <conditionalFormatting sqref="W67:CT68">
    <cfRule type="cellIs" dxfId="581" priority="332" operator="equal">
      <formula>0</formula>
    </cfRule>
  </conditionalFormatting>
  <conditionalFormatting sqref="T66:V66">
    <cfRule type="cellIs" dxfId="580" priority="331" operator="equal">
      <formula>0</formula>
    </cfRule>
  </conditionalFormatting>
  <conditionalFormatting sqref="W66:CT66">
    <cfRule type="cellIs" dxfId="579" priority="330" operator="equal">
      <formula>0</formula>
    </cfRule>
  </conditionalFormatting>
  <conditionalFormatting sqref="T84:V84">
    <cfRule type="cellIs" dxfId="578" priority="328" operator="equal">
      <formula>0</formula>
    </cfRule>
  </conditionalFormatting>
  <conditionalFormatting sqref="W84:CT84">
    <cfRule type="cellIs" dxfId="577" priority="327" operator="equal">
      <formula>0</formula>
    </cfRule>
  </conditionalFormatting>
  <conditionalFormatting sqref="W106:CT106">
    <cfRule type="cellIs" dxfId="576" priority="326" operator="equal">
      <formula>0</formula>
    </cfRule>
  </conditionalFormatting>
  <conditionalFormatting sqref="T106:V106">
    <cfRule type="cellIs" dxfId="575" priority="325" operator="equal">
      <formula>0</formula>
    </cfRule>
  </conditionalFormatting>
  <conditionalFormatting sqref="W108:CT108">
    <cfRule type="cellIs" dxfId="574" priority="324" operator="equal">
      <formula>0</formula>
    </cfRule>
  </conditionalFormatting>
  <conditionalFormatting sqref="T108:V108">
    <cfRule type="cellIs" dxfId="573" priority="323" operator="equal">
      <formula>0</formula>
    </cfRule>
  </conditionalFormatting>
  <conditionalFormatting sqref="W109:CT109">
    <cfRule type="cellIs" dxfId="572" priority="322" operator="equal">
      <formula>0</formula>
    </cfRule>
  </conditionalFormatting>
  <conditionalFormatting sqref="T109:V109">
    <cfRule type="cellIs" dxfId="571" priority="321" operator="equal">
      <formula>0</formula>
    </cfRule>
  </conditionalFormatting>
  <conditionalFormatting sqref="W58:CT58">
    <cfRule type="cellIs" dxfId="570" priority="320" operator="equal">
      <formula>0</formula>
    </cfRule>
  </conditionalFormatting>
  <conditionalFormatting sqref="T58:V58">
    <cfRule type="cellIs" dxfId="569" priority="319" operator="equal">
      <formula>0</formula>
    </cfRule>
  </conditionalFormatting>
  <conditionalFormatting sqref="W110:CT110">
    <cfRule type="cellIs" dxfId="568" priority="318" operator="equal">
      <formula>0</formula>
    </cfRule>
  </conditionalFormatting>
  <conditionalFormatting sqref="T110:V110">
    <cfRule type="cellIs" dxfId="567" priority="317" operator="equal">
      <formula>0</formula>
    </cfRule>
  </conditionalFormatting>
  <conditionalFormatting sqref="T95:V95">
    <cfRule type="cellIs" dxfId="566" priority="315" operator="equal">
      <formula>0</formula>
    </cfRule>
  </conditionalFormatting>
  <conditionalFormatting sqref="W95:CT95">
    <cfRule type="cellIs" dxfId="565" priority="316" operator="equal">
      <formula>0</formula>
    </cfRule>
  </conditionalFormatting>
  <conditionalFormatting sqref="W111:CT111">
    <cfRule type="cellIs" dxfId="564" priority="314" operator="equal">
      <formula>0</formula>
    </cfRule>
  </conditionalFormatting>
  <conditionalFormatting sqref="T111:V111">
    <cfRule type="cellIs" dxfId="563" priority="313" operator="equal">
      <formula>0</formula>
    </cfRule>
  </conditionalFormatting>
  <conditionalFormatting sqref="T96:V96">
    <cfRule type="cellIs" dxfId="562" priority="311" operator="equal">
      <formula>0</formula>
    </cfRule>
  </conditionalFormatting>
  <conditionalFormatting sqref="W96:CT96">
    <cfRule type="cellIs" dxfId="561" priority="312" operator="equal">
      <formula>0</formula>
    </cfRule>
  </conditionalFormatting>
  <conditionalFormatting sqref="T65:V65">
    <cfRule type="cellIs" dxfId="560" priority="310" operator="equal">
      <formula>0</formula>
    </cfRule>
  </conditionalFormatting>
  <conditionalFormatting sqref="W65:CT65">
    <cfRule type="cellIs" dxfId="559" priority="309" operator="equal">
      <formula>0</formula>
    </cfRule>
  </conditionalFormatting>
  <conditionalFormatting sqref="T69:V69">
    <cfRule type="cellIs" dxfId="558" priority="307" operator="equal">
      <formula>0</formula>
    </cfRule>
  </conditionalFormatting>
  <conditionalFormatting sqref="W69:CT69">
    <cfRule type="cellIs" dxfId="557" priority="308" operator="equal">
      <formula>0</formula>
    </cfRule>
  </conditionalFormatting>
  <conditionalFormatting sqref="W59:CT59">
    <cfRule type="cellIs" dxfId="556" priority="306" operator="equal">
      <formula>0</formula>
    </cfRule>
  </conditionalFormatting>
  <conditionalFormatting sqref="T59:V59">
    <cfRule type="cellIs" dxfId="555" priority="305" operator="equal">
      <formula>0</formula>
    </cfRule>
  </conditionalFormatting>
  <conditionalFormatting sqref="T97:V97">
    <cfRule type="cellIs" dxfId="554" priority="303" operator="equal">
      <formula>0</formula>
    </cfRule>
  </conditionalFormatting>
  <conditionalFormatting sqref="W97:CT97">
    <cfRule type="cellIs" dxfId="553" priority="304" operator="equal">
      <formula>0</formula>
    </cfRule>
  </conditionalFormatting>
  <conditionalFormatting sqref="T75:V75">
    <cfRule type="cellIs" dxfId="552" priority="302" operator="equal">
      <formula>0</formula>
    </cfRule>
  </conditionalFormatting>
  <conditionalFormatting sqref="W75:CT75">
    <cfRule type="cellIs" dxfId="551" priority="301" operator="equal">
      <formula>0</formula>
    </cfRule>
  </conditionalFormatting>
  <conditionalFormatting sqref="T85:V85">
    <cfRule type="cellIs" dxfId="550" priority="300" operator="equal">
      <formula>0</formula>
    </cfRule>
  </conditionalFormatting>
  <conditionalFormatting sqref="W85:CT85">
    <cfRule type="cellIs" dxfId="549" priority="299" operator="equal">
      <formula>0</formula>
    </cfRule>
  </conditionalFormatting>
  <conditionalFormatting sqref="T83:V83">
    <cfRule type="cellIs" dxfId="548" priority="298" operator="equal">
      <formula>0</formula>
    </cfRule>
  </conditionalFormatting>
  <conditionalFormatting sqref="W83:CT83">
    <cfRule type="cellIs" dxfId="547" priority="297" operator="equal">
      <formula>0</formula>
    </cfRule>
  </conditionalFormatting>
  <conditionalFormatting sqref="T89:V89">
    <cfRule type="cellIs" dxfId="546" priority="296" operator="equal">
      <formula>0</formula>
    </cfRule>
  </conditionalFormatting>
  <conditionalFormatting sqref="W89:CT89">
    <cfRule type="cellIs" dxfId="545" priority="295" operator="equal">
      <formula>0</formula>
    </cfRule>
  </conditionalFormatting>
  <conditionalFormatting sqref="T86:V86">
    <cfRule type="cellIs" dxfId="544" priority="294" operator="equal">
      <formula>0</formula>
    </cfRule>
  </conditionalFormatting>
  <conditionalFormatting sqref="W86:CT86">
    <cfRule type="cellIs" dxfId="543" priority="293" operator="equal">
      <formula>0</formula>
    </cfRule>
  </conditionalFormatting>
  <conditionalFormatting sqref="W112:CT112">
    <cfRule type="cellIs" dxfId="542" priority="292" operator="equal">
      <formula>0</formula>
    </cfRule>
  </conditionalFormatting>
  <conditionalFormatting sqref="T112:V112">
    <cfRule type="cellIs" dxfId="541" priority="291" operator="equal">
      <formula>0</formula>
    </cfRule>
  </conditionalFormatting>
  <conditionalFormatting sqref="T98:V98">
    <cfRule type="cellIs" dxfId="540" priority="289" operator="equal">
      <formula>0</formula>
    </cfRule>
  </conditionalFormatting>
  <conditionalFormatting sqref="W98:CT98">
    <cfRule type="cellIs" dxfId="539" priority="290" operator="equal">
      <formula>0</formula>
    </cfRule>
  </conditionalFormatting>
  <conditionalFormatting sqref="T99:V99">
    <cfRule type="cellIs" dxfId="538" priority="287" operator="equal">
      <formula>0</formula>
    </cfRule>
  </conditionalFormatting>
  <conditionalFormatting sqref="W99:CT99">
    <cfRule type="cellIs" dxfId="537" priority="288" operator="equal">
      <formula>0</formula>
    </cfRule>
  </conditionalFormatting>
  <conditionalFormatting sqref="T70:V70">
    <cfRule type="cellIs" dxfId="536" priority="285" operator="equal">
      <formula>0</formula>
    </cfRule>
  </conditionalFormatting>
  <conditionalFormatting sqref="W70:CT70">
    <cfRule type="cellIs" dxfId="535" priority="286" operator="equal">
      <formula>0</formula>
    </cfRule>
  </conditionalFormatting>
  <conditionalFormatting sqref="T74:V74">
    <cfRule type="cellIs" dxfId="534" priority="284" operator="equal">
      <formula>0</formula>
    </cfRule>
  </conditionalFormatting>
  <conditionalFormatting sqref="W74:CT74">
    <cfRule type="cellIs" dxfId="533" priority="283" operator="equal">
      <formula>0</formula>
    </cfRule>
  </conditionalFormatting>
  <conditionalFormatting sqref="T88:V88">
    <cfRule type="cellIs" dxfId="532" priority="282" operator="equal">
      <formula>0</formula>
    </cfRule>
  </conditionalFormatting>
  <conditionalFormatting sqref="W88:CT88">
    <cfRule type="cellIs" dxfId="531" priority="281" operator="equal">
      <formula>0</formula>
    </cfRule>
  </conditionalFormatting>
  <conditionalFormatting sqref="W60:CT60">
    <cfRule type="cellIs" dxfId="530" priority="280" operator="equal">
      <formula>0</formula>
    </cfRule>
  </conditionalFormatting>
  <conditionalFormatting sqref="T60:V60">
    <cfRule type="cellIs" dxfId="529" priority="279" operator="equal">
      <formula>0</formula>
    </cfRule>
  </conditionalFormatting>
  <conditionalFormatting sqref="W61:CT61">
    <cfRule type="cellIs" dxfId="528" priority="278" operator="equal">
      <formula>0</formula>
    </cfRule>
  </conditionalFormatting>
  <conditionalFormatting sqref="T61:V61">
    <cfRule type="cellIs" dxfId="527" priority="277" operator="equal">
      <formula>0</formula>
    </cfRule>
  </conditionalFormatting>
  <conditionalFormatting sqref="T87:V87">
    <cfRule type="cellIs" dxfId="526" priority="276" operator="equal">
      <formula>0</formula>
    </cfRule>
  </conditionalFormatting>
  <conditionalFormatting sqref="W87:CT87">
    <cfRule type="cellIs" dxfId="525" priority="275" operator="equal">
      <formula>0</formula>
    </cfRule>
  </conditionalFormatting>
  <conditionalFormatting sqref="T100:V100">
    <cfRule type="cellIs" dxfId="524" priority="273" operator="equal">
      <formula>0</formula>
    </cfRule>
  </conditionalFormatting>
  <conditionalFormatting sqref="W100:CT100">
    <cfRule type="cellIs" dxfId="523" priority="274" operator="equal">
      <formula>0</formula>
    </cfRule>
  </conditionalFormatting>
  <conditionalFormatting sqref="T90:V90">
    <cfRule type="cellIs" dxfId="522" priority="272" operator="equal">
      <formula>0</formula>
    </cfRule>
  </conditionalFormatting>
  <conditionalFormatting sqref="W90:CT90">
    <cfRule type="cellIs" dxfId="521" priority="271" operator="equal">
      <formula>0</formula>
    </cfRule>
  </conditionalFormatting>
  <conditionalFormatting sqref="T76:V76">
    <cfRule type="cellIs" dxfId="520" priority="270" operator="equal">
      <formula>0</formula>
    </cfRule>
  </conditionalFormatting>
  <conditionalFormatting sqref="W76:CT76">
    <cfRule type="cellIs" dxfId="519" priority="269" operator="equal">
      <formula>0</formula>
    </cfRule>
  </conditionalFormatting>
  <conditionalFormatting sqref="T80:V80">
    <cfRule type="cellIs" dxfId="518" priority="268" operator="equal">
      <formula>0</formula>
    </cfRule>
  </conditionalFormatting>
  <conditionalFormatting sqref="W80:CT80">
    <cfRule type="cellIs" dxfId="517" priority="267" operator="equal">
      <formula>0</formula>
    </cfRule>
  </conditionalFormatting>
  <conditionalFormatting sqref="T78:V78">
    <cfRule type="cellIs" dxfId="516" priority="264" operator="equal">
      <formula>0</formula>
    </cfRule>
  </conditionalFormatting>
  <conditionalFormatting sqref="W78:CT78">
    <cfRule type="cellIs" dxfId="515" priority="263" operator="equal">
      <formula>0</formula>
    </cfRule>
  </conditionalFormatting>
  <conditionalFormatting sqref="T79:V79">
    <cfRule type="cellIs" dxfId="514" priority="262" operator="equal">
      <formula>0</formula>
    </cfRule>
  </conditionalFormatting>
  <conditionalFormatting sqref="W79:CT79">
    <cfRule type="cellIs" dxfId="513" priority="261" operator="equal">
      <formula>0</formula>
    </cfRule>
  </conditionalFormatting>
  <conditionalFormatting sqref="T22:V22">
    <cfRule type="cellIs" dxfId="512" priority="250" operator="equal">
      <formula>0</formula>
    </cfRule>
  </conditionalFormatting>
  <conditionalFormatting sqref="W22:CT22">
    <cfRule type="cellIs" dxfId="511" priority="249" operator="equal">
      <formula>0</formula>
    </cfRule>
  </conditionalFormatting>
  <conditionalFormatting sqref="T23:V23">
    <cfRule type="cellIs" dxfId="510" priority="248" operator="equal">
      <formula>0</formula>
    </cfRule>
  </conditionalFormatting>
  <conditionalFormatting sqref="W23:CT23">
    <cfRule type="cellIs" dxfId="509" priority="247" operator="equal">
      <formula>0</formula>
    </cfRule>
  </conditionalFormatting>
  <conditionalFormatting sqref="T24:V24">
    <cfRule type="cellIs" dxfId="508" priority="246" operator="equal">
      <formula>0</formula>
    </cfRule>
  </conditionalFormatting>
  <conditionalFormatting sqref="W24:CT24">
    <cfRule type="cellIs" dxfId="507" priority="245" operator="equal">
      <formula>0</formula>
    </cfRule>
  </conditionalFormatting>
  <conditionalFormatting sqref="T25:V25">
    <cfRule type="cellIs" dxfId="506" priority="244" operator="equal">
      <formula>0</formula>
    </cfRule>
  </conditionalFormatting>
  <conditionalFormatting sqref="W25:CT25">
    <cfRule type="cellIs" dxfId="505" priority="243" operator="equal">
      <formula>0</formula>
    </cfRule>
  </conditionalFormatting>
  <conditionalFormatting sqref="T26:V26">
    <cfRule type="cellIs" dxfId="504" priority="242" operator="equal">
      <formula>0</formula>
    </cfRule>
  </conditionalFormatting>
  <conditionalFormatting sqref="W26:CT26">
    <cfRule type="cellIs" dxfId="503" priority="241" operator="equal">
      <formula>0</formula>
    </cfRule>
  </conditionalFormatting>
  <conditionalFormatting sqref="T42:CT42">
    <cfRule type="cellIs" dxfId="502" priority="236" operator="equal">
      <formula>0</formula>
    </cfRule>
  </conditionalFormatting>
  <conditionalFormatting sqref="T127:V127">
    <cfRule type="cellIs" dxfId="501" priority="235" operator="equal">
      <formula>0</formula>
    </cfRule>
  </conditionalFormatting>
  <conditionalFormatting sqref="W127:CT127">
    <cfRule type="cellIs" dxfId="500" priority="233" operator="equal">
      <formula>0</formula>
    </cfRule>
  </conditionalFormatting>
  <conditionalFormatting sqref="T71:V71">
    <cfRule type="cellIs" dxfId="499" priority="230" operator="equal">
      <formula>0</formula>
    </cfRule>
  </conditionalFormatting>
  <conditionalFormatting sqref="W71:CT71">
    <cfRule type="cellIs" dxfId="498" priority="231" operator="equal">
      <formula>0</formula>
    </cfRule>
  </conditionalFormatting>
  <conditionalFormatting sqref="T72:V72">
    <cfRule type="cellIs" dxfId="497" priority="228" operator="equal">
      <formula>0</formula>
    </cfRule>
  </conditionalFormatting>
  <conditionalFormatting sqref="W72:CT72">
    <cfRule type="cellIs" dxfId="496" priority="229" operator="equal">
      <formula>0</formula>
    </cfRule>
  </conditionalFormatting>
  <conditionalFormatting sqref="T128:V128">
    <cfRule type="cellIs" dxfId="495" priority="227" operator="equal">
      <formula>0</formula>
    </cfRule>
  </conditionalFormatting>
  <conditionalFormatting sqref="W128:CT128">
    <cfRule type="cellIs" dxfId="494" priority="226" operator="equal">
      <formula>0</formula>
    </cfRule>
  </conditionalFormatting>
  <conditionalFormatting sqref="N16">
    <cfRule type="containsBlanks" dxfId="493" priority="219">
      <formula>LEN(TRIM(N16))=0</formula>
    </cfRule>
  </conditionalFormatting>
  <conditionalFormatting sqref="T16:CT16">
    <cfRule type="cellIs" dxfId="492" priority="218" operator="equal">
      <formula>0</formula>
    </cfRule>
  </conditionalFormatting>
  <conditionalFormatting sqref="T17:CT17">
    <cfRule type="cellIs" dxfId="491" priority="217" operator="lessThan">
      <formula>0</formula>
    </cfRule>
  </conditionalFormatting>
  <conditionalFormatting sqref="W113:CT113">
    <cfRule type="cellIs" dxfId="490" priority="216" operator="equal">
      <formula>0</formula>
    </cfRule>
  </conditionalFormatting>
  <conditionalFormatting sqref="T113:V113">
    <cfRule type="cellIs" dxfId="489" priority="215" operator="equal">
      <formula>0</formula>
    </cfRule>
  </conditionalFormatting>
  <conditionalFormatting sqref="W107:CT107">
    <cfRule type="cellIs" dxfId="488" priority="214" operator="equal">
      <formula>0</formula>
    </cfRule>
  </conditionalFormatting>
  <conditionalFormatting sqref="T107:V107">
    <cfRule type="cellIs" dxfId="487" priority="213" operator="equal">
      <formula>0</formula>
    </cfRule>
  </conditionalFormatting>
  <conditionalFormatting sqref="K5:L5">
    <cfRule type="containsBlanks" dxfId="486" priority="212">
      <formula>LEN(TRIM(K5))=0</formula>
    </cfRule>
  </conditionalFormatting>
  <conditionalFormatting sqref="I14 K14:L14">
    <cfRule type="cellIs" dxfId="485" priority="208" operator="lessThan">
      <formula>0</formula>
    </cfRule>
    <cfRule type="cellIs" dxfId="484" priority="209" operator="greaterThan">
      <formula>0</formula>
    </cfRule>
    <cfRule type="cellIs" dxfId="483" priority="210" operator="equal">
      <formula>0</formula>
    </cfRule>
  </conditionalFormatting>
  <conditionalFormatting sqref="I11 K11:L11">
    <cfRule type="cellIs" dxfId="482" priority="207" operator="equal">
      <formula>0</formula>
    </cfRule>
  </conditionalFormatting>
  <conditionalFormatting sqref="I12 K12:L12">
    <cfRule type="cellIs" dxfId="481" priority="206" operator="equal">
      <formula>0</formula>
    </cfRule>
  </conditionalFormatting>
  <conditionalFormatting sqref="I13 K13:L13">
    <cfRule type="cellIs" dxfId="480" priority="205" operator="equal">
      <formula>0</formula>
    </cfRule>
  </conditionalFormatting>
  <conditionalFormatting sqref="I15 K15:L15">
    <cfRule type="cellIs" dxfId="479" priority="204" operator="lessThan">
      <formula>0</formula>
    </cfRule>
  </conditionalFormatting>
  <conditionalFormatting sqref="I19 K19:L19">
    <cfRule type="cellIs" dxfId="478" priority="203" operator="equal">
      <formula>0</formula>
    </cfRule>
  </conditionalFormatting>
  <conditionalFormatting sqref="I21 K21:L21">
    <cfRule type="cellIs" dxfId="477" priority="202" operator="equal">
      <formula>0</formula>
    </cfRule>
  </conditionalFormatting>
  <conditionalFormatting sqref="I27 K27:L27">
    <cfRule type="cellIs" dxfId="476" priority="201" operator="equal">
      <formula>0</formula>
    </cfRule>
  </conditionalFormatting>
  <conditionalFormatting sqref="I28 K28:L28">
    <cfRule type="cellIs" dxfId="475" priority="200" operator="equal">
      <formula>0</formula>
    </cfRule>
  </conditionalFormatting>
  <conditionalFormatting sqref="I31 K31:L31">
    <cfRule type="cellIs" dxfId="474" priority="199" operator="equal">
      <formula>0</formula>
    </cfRule>
  </conditionalFormatting>
  <conditionalFormatting sqref="I34 K34:L34">
    <cfRule type="cellIs" dxfId="473" priority="198" operator="equal">
      <formula>0</formula>
    </cfRule>
  </conditionalFormatting>
  <conditionalFormatting sqref="I37 K37:L37">
    <cfRule type="cellIs" dxfId="472" priority="197" operator="equal">
      <formula>0</formula>
    </cfRule>
  </conditionalFormatting>
  <conditionalFormatting sqref="I38 K38:L38">
    <cfRule type="cellIs" dxfId="471" priority="196" operator="equal">
      <formula>0</formula>
    </cfRule>
  </conditionalFormatting>
  <conditionalFormatting sqref="I39 K39:L39">
    <cfRule type="cellIs" dxfId="470" priority="195" operator="equal">
      <formula>0</formula>
    </cfRule>
  </conditionalFormatting>
  <conditionalFormatting sqref="I49 K49:L49">
    <cfRule type="cellIs" dxfId="469" priority="194" operator="equal">
      <formula>0</formula>
    </cfRule>
  </conditionalFormatting>
  <conditionalFormatting sqref="I51 K51:L51">
    <cfRule type="cellIs" dxfId="468" priority="193" operator="equal">
      <formula>0</formula>
    </cfRule>
  </conditionalFormatting>
  <conditionalFormatting sqref="K54:L55 I54:I55">
    <cfRule type="cellIs" dxfId="467" priority="192" operator="equal">
      <formula>0</formula>
    </cfRule>
  </conditionalFormatting>
  <conditionalFormatting sqref="K91:L91">
    <cfRule type="cellIs" dxfId="466" priority="191" operator="equal">
      <formula>0</formula>
    </cfRule>
  </conditionalFormatting>
  <conditionalFormatting sqref="I116 K116:L116">
    <cfRule type="cellIs" dxfId="465" priority="190" operator="equal">
      <formula>0</formula>
    </cfRule>
  </conditionalFormatting>
  <conditionalFormatting sqref="I120 K120:L120">
    <cfRule type="cellIs" dxfId="464" priority="189" operator="equal">
      <formula>0</formula>
    </cfRule>
  </conditionalFormatting>
  <conditionalFormatting sqref="I123 K123:L123">
    <cfRule type="cellIs" dxfId="463" priority="188" operator="equal">
      <formula>0</formula>
    </cfRule>
  </conditionalFormatting>
  <conditionalFormatting sqref="I124 K124:L124">
    <cfRule type="cellIs" dxfId="462" priority="187" operator="equal">
      <formula>0</formula>
    </cfRule>
  </conditionalFormatting>
  <conditionalFormatting sqref="I117 K117:L117">
    <cfRule type="cellIs" dxfId="461" priority="186" operator="equal">
      <formula>0</formula>
    </cfRule>
  </conditionalFormatting>
  <conditionalFormatting sqref="I63 K63:L63">
    <cfRule type="cellIs" dxfId="460" priority="183" operator="equal">
      <formula>0</formula>
    </cfRule>
  </conditionalFormatting>
  <conditionalFormatting sqref="I52 K52:L52">
    <cfRule type="cellIs" dxfId="459" priority="185" operator="equal">
      <formula>0</formula>
    </cfRule>
  </conditionalFormatting>
  <conditionalFormatting sqref="I53 K53:L53">
    <cfRule type="cellIs" dxfId="458" priority="184" operator="equal">
      <formula>0</formula>
    </cfRule>
  </conditionalFormatting>
  <conditionalFormatting sqref="I62 K62:L62">
    <cfRule type="cellIs" dxfId="457" priority="182" operator="equal">
      <formula>0</formula>
    </cfRule>
  </conditionalFormatting>
  <conditionalFormatting sqref="I64 K64:L64">
    <cfRule type="cellIs" dxfId="456" priority="181" operator="equal">
      <formula>0</formula>
    </cfRule>
  </conditionalFormatting>
  <conditionalFormatting sqref="I103 K103:L103">
    <cfRule type="cellIs" dxfId="455" priority="180" operator="equal">
      <formula>0</formula>
    </cfRule>
  </conditionalFormatting>
  <conditionalFormatting sqref="I104:I105 K104:L105">
    <cfRule type="cellIs" dxfId="454" priority="179" operator="equal">
      <formula>0</formula>
    </cfRule>
  </conditionalFormatting>
  <conditionalFormatting sqref="I56 K56:L56">
    <cfRule type="cellIs" dxfId="453" priority="176" operator="equal">
      <formula>0</formula>
    </cfRule>
  </conditionalFormatting>
  <conditionalFormatting sqref="I93:I94 K93:L94">
    <cfRule type="cellIs" dxfId="452" priority="178" operator="equal">
      <formula>0</formula>
    </cfRule>
  </conditionalFormatting>
  <conditionalFormatting sqref="K92:L92">
    <cfRule type="cellIs" dxfId="451" priority="177" operator="equal">
      <formula>0</formula>
    </cfRule>
  </conditionalFormatting>
  <conditionalFormatting sqref="I57 K57:L57">
    <cfRule type="cellIs" dxfId="450" priority="175" operator="equal">
      <formula>0</formula>
    </cfRule>
  </conditionalFormatting>
  <conditionalFormatting sqref="K82:L82">
    <cfRule type="cellIs" dxfId="449" priority="174" operator="equal">
      <formula>0</formula>
    </cfRule>
  </conditionalFormatting>
  <conditionalFormatting sqref="K81:L81">
    <cfRule type="cellIs" dxfId="448" priority="173" operator="equal">
      <formula>0</formula>
    </cfRule>
  </conditionalFormatting>
  <conditionalFormatting sqref="I67:I68 K67:L68">
    <cfRule type="cellIs" dxfId="447" priority="172" operator="equal">
      <formula>0</formula>
    </cfRule>
  </conditionalFormatting>
  <conditionalFormatting sqref="I66 K66:L66">
    <cfRule type="cellIs" dxfId="446" priority="171" operator="equal">
      <formula>0</formula>
    </cfRule>
  </conditionalFormatting>
  <conditionalFormatting sqref="K84:L84">
    <cfRule type="cellIs" dxfId="445" priority="170" operator="equal">
      <formula>0</formula>
    </cfRule>
  </conditionalFormatting>
  <conditionalFormatting sqref="I106 K106:L106">
    <cfRule type="cellIs" dxfId="444" priority="169" operator="equal">
      <formula>0</formula>
    </cfRule>
  </conditionalFormatting>
  <conditionalFormatting sqref="I108 K108:L108">
    <cfRule type="cellIs" dxfId="443" priority="168" operator="equal">
      <formula>0</formula>
    </cfRule>
  </conditionalFormatting>
  <conditionalFormatting sqref="I109 K109:L109">
    <cfRule type="cellIs" dxfId="442" priority="167" operator="equal">
      <formula>0</formula>
    </cfRule>
  </conditionalFormatting>
  <conditionalFormatting sqref="I58 K58:L58">
    <cfRule type="cellIs" dxfId="441" priority="166" operator="equal">
      <formula>0</formula>
    </cfRule>
  </conditionalFormatting>
  <conditionalFormatting sqref="I110 K110:L110">
    <cfRule type="cellIs" dxfId="440" priority="165" operator="equal">
      <formula>0</formula>
    </cfRule>
  </conditionalFormatting>
  <conditionalFormatting sqref="I95 K95:L95">
    <cfRule type="cellIs" dxfId="439" priority="164" operator="equal">
      <formula>0</formula>
    </cfRule>
  </conditionalFormatting>
  <conditionalFormatting sqref="I111 K111:L111">
    <cfRule type="cellIs" dxfId="438" priority="163" operator="equal">
      <formula>0</formula>
    </cfRule>
  </conditionalFormatting>
  <conditionalFormatting sqref="I96 K96:L96">
    <cfRule type="cellIs" dxfId="437" priority="162" operator="equal">
      <formula>0</formula>
    </cfRule>
  </conditionalFormatting>
  <conditionalFormatting sqref="I65 K65:L65">
    <cfRule type="cellIs" dxfId="436" priority="161" operator="equal">
      <formula>0</formula>
    </cfRule>
  </conditionalFormatting>
  <conditionalFormatting sqref="I69 K69:L69">
    <cfRule type="cellIs" dxfId="435" priority="160" operator="equal">
      <formula>0</formula>
    </cfRule>
  </conditionalFormatting>
  <conditionalFormatting sqref="I59 K59:L59">
    <cfRule type="cellIs" dxfId="434" priority="159" operator="equal">
      <formula>0</formula>
    </cfRule>
  </conditionalFormatting>
  <conditionalFormatting sqref="I97 K97:L97">
    <cfRule type="cellIs" dxfId="433" priority="158" operator="equal">
      <formula>0</formula>
    </cfRule>
  </conditionalFormatting>
  <conditionalFormatting sqref="K75:L75 I75:I92">
    <cfRule type="cellIs" dxfId="432" priority="157" operator="equal">
      <formula>0</formula>
    </cfRule>
  </conditionalFormatting>
  <conditionalFormatting sqref="K85:L85">
    <cfRule type="cellIs" dxfId="431" priority="156" operator="equal">
      <formula>0</formula>
    </cfRule>
  </conditionalFormatting>
  <conditionalFormatting sqref="K83:L83">
    <cfRule type="cellIs" dxfId="430" priority="155" operator="equal">
      <formula>0</formula>
    </cfRule>
  </conditionalFormatting>
  <conditionalFormatting sqref="K89:L89">
    <cfRule type="cellIs" dxfId="429" priority="154" operator="equal">
      <formula>0</formula>
    </cfRule>
  </conditionalFormatting>
  <conditionalFormatting sqref="K86:L86">
    <cfRule type="cellIs" dxfId="428" priority="153" operator="equal">
      <formula>0</formula>
    </cfRule>
  </conditionalFormatting>
  <conditionalFormatting sqref="I112 K112:L112">
    <cfRule type="cellIs" dxfId="427" priority="152" operator="equal">
      <formula>0</formula>
    </cfRule>
  </conditionalFormatting>
  <conditionalFormatting sqref="I98 K98:L98">
    <cfRule type="cellIs" dxfId="426" priority="151" operator="equal">
      <formula>0</formula>
    </cfRule>
  </conditionalFormatting>
  <conditionalFormatting sqref="I99 K99:L99">
    <cfRule type="cellIs" dxfId="425" priority="150" operator="equal">
      <formula>0</formula>
    </cfRule>
  </conditionalFormatting>
  <conditionalFormatting sqref="I70 K70:L70">
    <cfRule type="cellIs" dxfId="424" priority="149" operator="equal">
      <formula>0</formula>
    </cfRule>
  </conditionalFormatting>
  <conditionalFormatting sqref="I74 K74:L74">
    <cfRule type="cellIs" dxfId="423" priority="148" operator="equal">
      <formula>0</formula>
    </cfRule>
  </conditionalFormatting>
  <conditionalFormatting sqref="K88:L88">
    <cfRule type="cellIs" dxfId="422" priority="147" operator="equal">
      <formula>0</formula>
    </cfRule>
  </conditionalFormatting>
  <conditionalFormatting sqref="I60 K60:L60">
    <cfRule type="cellIs" dxfId="421" priority="146" operator="equal">
      <formula>0</formula>
    </cfRule>
  </conditionalFormatting>
  <conditionalFormatting sqref="I61 K61:L61">
    <cfRule type="cellIs" dxfId="420" priority="145" operator="equal">
      <formula>0</formula>
    </cfRule>
  </conditionalFormatting>
  <conditionalFormatting sqref="K87:L87">
    <cfRule type="cellIs" dxfId="419" priority="144" operator="equal">
      <formula>0</formula>
    </cfRule>
  </conditionalFormatting>
  <conditionalFormatting sqref="I100 K100:L100">
    <cfRule type="cellIs" dxfId="418" priority="143" operator="equal">
      <formula>0</formula>
    </cfRule>
  </conditionalFormatting>
  <conditionalFormatting sqref="K90:L90">
    <cfRule type="cellIs" dxfId="417" priority="142" operator="equal">
      <formula>0</formula>
    </cfRule>
  </conditionalFormatting>
  <conditionalFormatting sqref="K76:L76">
    <cfRule type="cellIs" dxfId="416" priority="141" operator="equal">
      <formula>0</formula>
    </cfRule>
  </conditionalFormatting>
  <conditionalFormatting sqref="K80:L80">
    <cfRule type="cellIs" dxfId="415" priority="140" operator="equal">
      <formula>0</formula>
    </cfRule>
  </conditionalFormatting>
  <conditionalFormatting sqref="K78:L78">
    <cfRule type="cellIs" dxfId="414" priority="139" operator="equal">
      <formula>0</formula>
    </cfRule>
  </conditionalFormatting>
  <conditionalFormatting sqref="K79:L79">
    <cfRule type="cellIs" dxfId="413" priority="138" operator="equal">
      <formula>0</formula>
    </cfRule>
  </conditionalFormatting>
  <conditionalFormatting sqref="K22:L22">
    <cfRule type="cellIs" dxfId="412" priority="132" operator="equal">
      <formula>0</formula>
    </cfRule>
  </conditionalFormatting>
  <conditionalFormatting sqref="K23:L23">
    <cfRule type="cellIs" dxfId="411" priority="131" operator="equal">
      <formula>0</formula>
    </cfRule>
  </conditionalFormatting>
  <conditionalFormatting sqref="K24:L24">
    <cfRule type="cellIs" dxfId="410" priority="130" operator="equal">
      <formula>0</formula>
    </cfRule>
  </conditionalFormatting>
  <conditionalFormatting sqref="K25:L25">
    <cfRule type="cellIs" dxfId="409" priority="129" operator="equal">
      <formula>0</formula>
    </cfRule>
  </conditionalFormatting>
  <conditionalFormatting sqref="K26:L26">
    <cfRule type="cellIs" dxfId="408" priority="128" operator="equal">
      <formula>0</formula>
    </cfRule>
  </conditionalFormatting>
  <conditionalFormatting sqref="I42 K42:L42">
    <cfRule type="cellIs" dxfId="407" priority="125" operator="equal">
      <formula>0</formula>
    </cfRule>
  </conditionalFormatting>
  <conditionalFormatting sqref="I127 K127:L127">
    <cfRule type="cellIs" dxfId="406" priority="124" operator="equal">
      <formula>0</formula>
    </cfRule>
  </conditionalFormatting>
  <conditionalFormatting sqref="I71 K71:L71">
    <cfRule type="cellIs" dxfId="405" priority="123" operator="equal">
      <formula>0</formula>
    </cfRule>
  </conditionalFormatting>
  <conditionalFormatting sqref="I72 K72:L72">
    <cfRule type="cellIs" dxfId="404" priority="122" operator="equal">
      <formula>0</formula>
    </cfRule>
  </conditionalFormatting>
  <conditionalFormatting sqref="I128 K128:L128">
    <cfRule type="cellIs" dxfId="403" priority="121" operator="equal">
      <formula>0</formula>
    </cfRule>
  </conditionalFormatting>
  <conditionalFormatting sqref="I16 K16:L16">
    <cfRule type="cellIs" dxfId="402" priority="117" operator="equal">
      <formula>0</formula>
    </cfRule>
  </conditionalFormatting>
  <conditionalFormatting sqref="I17 K17:L17">
    <cfRule type="cellIs" dxfId="401" priority="116" operator="lessThan">
      <formula>0</formula>
    </cfRule>
  </conditionalFormatting>
  <conditionalFormatting sqref="I113 K113:L113">
    <cfRule type="cellIs" dxfId="400" priority="115" operator="equal">
      <formula>0</formula>
    </cfRule>
  </conditionalFormatting>
  <conditionalFormatting sqref="I107 K107:L107">
    <cfRule type="cellIs" dxfId="399" priority="114" operator="equal">
      <formula>0</formula>
    </cfRule>
  </conditionalFormatting>
  <conditionalFormatting sqref="I5:I8">
    <cfRule type="containsBlanks" dxfId="398" priority="113">
      <formula>LEN(TRIM(I5))=0</formula>
    </cfRule>
  </conditionalFormatting>
  <conditionalFormatting sqref="I8">
    <cfRule type="cellIs" dxfId="397" priority="112" operator="equal">
      <formula>INT($F$3)</formula>
    </cfRule>
  </conditionalFormatting>
  <conditionalFormatting sqref="K8:L8">
    <cfRule type="cellIs" dxfId="396" priority="110" operator="equal">
      <formula>INT($F$3)</formula>
    </cfRule>
  </conditionalFormatting>
  <conditionalFormatting sqref="K6:L8">
    <cfRule type="containsBlanks" dxfId="395" priority="111">
      <formula>LEN(TRIM(K6))=0</formula>
    </cfRule>
  </conditionalFormatting>
  <conditionalFormatting sqref="T73:V73">
    <cfRule type="cellIs" dxfId="394" priority="21" operator="equal">
      <formula>0</formula>
    </cfRule>
  </conditionalFormatting>
  <conditionalFormatting sqref="W73:CT73">
    <cfRule type="cellIs" dxfId="393" priority="22" operator="equal">
      <formula>0</formula>
    </cfRule>
  </conditionalFormatting>
  <conditionalFormatting sqref="I73 K73:L73">
    <cfRule type="cellIs" dxfId="392" priority="20" operator="equal">
      <formula>0</formula>
    </cfRule>
  </conditionalFormatting>
  <conditionalFormatting sqref="T129:V129">
    <cfRule type="cellIs" dxfId="391" priority="18" operator="equal">
      <formula>0</formula>
    </cfRule>
  </conditionalFormatting>
  <conditionalFormatting sqref="W129:CT129">
    <cfRule type="cellIs" dxfId="390" priority="17" operator="equal">
      <formula>0</formula>
    </cfRule>
  </conditionalFormatting>
  <conditionalFormatting sqref="I129 K129:L129">
    <cfRule type="cellIs" dxfId="389" priority="16" operator="equal">
      <formula>0</formula>
    </cfRule>
  </conditionalFormatting>
  <conditionalFormatting sqref="T43:CT43">
    <cfRule type="cellIs" dxfId="388" priority="15" operator="equal">
      <formula>0</formula>
    </cfRule>
  </conditionalFormatting>
  <conditionalFormatting sqref="I43 K43:L43">
    <cfRule type="cellIs" dxfId="387" priority="14" operator="equal">
      <formula>0</formula>
    </cfRule>
  </conditionalFormatting>
  <conditionalFormatting sqref="T77:V77">
    <cfRule type="cellIs" dxfId="386" priority="9" operator="equal">
      <formula>0</formula>
    </cfRule>
  </conditionalFormatting>
  <conditionalFormatting sqref="W77:CT77">
    <cfRule type="cellIs" dxfId="385" priority="8" operator="equal">
      <formula>0</formula>
    </cfRule>
  </conditionalFormatting>
  <conditionalFormatting sqref="K77:L77">
    <cfRule type="cellIs" dxfId="384" priority="7" operator="equal">
      <formula>0</formula>
    </cfRule>
  </conditionalFormatting>
  <conditionalFormatting sqref="T44:CT44">
    <cfRule type="cellIs" dxfId="383" priority="6" operator="equal">
      <formula>0</formula>
    </cfRule>
  </conditionalFormatting>
  <conditionalFormatting sqref="I44 K44:L44">
    <cfRule type="cellIs" dxfId="382" priority="5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N12:N13 N19 N49 N16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U95"/>
  <sheetViews>
    <sheetView showGridLines="0" zoomScale="110" zoomScaleNormal="11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D10" sqref="D10"/>
    </sheetView>
  </sheetViews>
  <sheetFormatPr defaultColWidth="8.77734375" defaultRowHeight="12" x14ac:dyDescent="0.25"/>
  <cols>
    <col min="1" max="4" width="0.5546875" style="26" customWidth="1"/>
    <col min="5" max="5" width="1.5546875" style="182" bestFit="1" customWidth="1"/>
    <col min="6" max="6" width="13.6640625" style="26" customWidth="1"/>
    <col min="7" max="10" width="2.77734375" style="26" customWidth="1"/>
    <col min="11" max="11" width="4.77734375" style="26" customWidth="1"/>
    <col min="12" max="12" width="5.21875" style="26" customWidth="1"/>
    <col min="13" max="13" width="7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7" width="2.77734375" style="26" customWidth="1"/>
    <col min="18" max="18" width="4.44140625" style="249" bestFit="1" customWidth="1"/>
    <col min="19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idden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08" customFormat="1" ht="9" thickBot="1" x14ac:dyDescent="0.25">
      <c r="B2" s="309" t="s">
        <v>38</v>
      </c>
      <c r="C2" s="309"/>
      <c r="D2" s="309"/>
      <c r="E2" s="310"/>
      <c r="F2" s="311">
        <f ca="1">NOW()</f>
        <v>44607.459271874999</v>
      </c>
      <c r="N2" s="312"/>
      <c r="P2" s="313"/>
      <c r="R2" s="339"/>
      <c r="T2" s="314"/>
      <c r="U2" s="315"/>
      <c r="V2" s="316"/>
      <c r="W2" s="317"/>
      <c r="X2" s="318"/>
      <c r="Y2" s="319"/>
      <c r="Z2" s="319" t="s">
        <v>144</v>
      </c>
      <c r="AA2" s="319" t="s">
        <v>144</v>
      </c>
      <c r="AB2" s="319" t="s">
        <v>144</v>
      </c>
      <c r="AC2" s="319"/>
      <c r="AD2" s="319" t="s">
        <v>145</v>
      </c>
      <c r="AE2" s="319"/>
      <c r="AF2" s="319"/>
      <c r="AG2" s="319" t="s">
        <v>144</v>
      </c>
      <c r="AH2" s="319" t="s">
        <v>144</v>
      </c>
      <c r="AI2" s="319"/>
      <c r="AJ2" s="319"/>
      <c r="AK2" s="319" t="s">
        <v>145</v>
      </c>
      <c r="AL2" s="319"/>
      <c r="AM2" s="319"/>
      <c r="AN2" s="319" t="s">
        <v>144</v>
      </c>
      <c r="AO2" s="319" t="s">
        <v>144</v>
      </c>
      <c r="AP2" s="319" t="s">
        <v>144</v>
      </c>
      <c r="AQ2" s="319"/>
      <c r="AR2" s="319" t="s">
        <v>144</v>
      </c>
      <c r="AS2" s="319" t="s">
        <v>145</v>
      </c>
      <c r="AT2" s="319"/>
      <c r="AU2" s="319" t="s">
        <v>144</v>
      </c>
      <c r="AV2" s="319" t="s">
        <v>144</v>
      </c>
      <c r="AW2" s="319" t="s">
        <v>145</v>
      </c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</row>
    <row r="3" spans="1:99" s="320" customFormat="1" ht="8.4" x14ac:dyDescent="0.2">
      <c r="E3" s="321"/>
      <c r="F3" s="322">
        <f ca="1">F2</f>
        <v>44607.459271874999</v>
      </c>
      <c r="N3" s="312"/>
      <c r="P3" s="313"/>
      <c r="R3" s="343"/>
      <c r="T3" s="323"/>
      <c r="U3" s="324"/>
      <c r="V3" s="325"/>
      <c r="W3" s="326"/>
      <c r="X3" s="327" t="str">
        <f ca="1">IF(X8&lt;INT($F$2),"факт","план")</f>
        <v>факт</v>
      </c>
      <c r="Y3" s="328" t="str">
        <f t="shared" ref="Y3:CJ3" ca="1" si="0">IF(Y8&lt;INT($F$2),"факт","план")</f>
        <v>план</v>
      </c>
      <c r="Z3" s="328" t="str">
        <f t="shared" ca="1" si="0"/>
        <v>план</v>
      </c>
      <c r="AA3" s="328" t="str">
        <f t="shared" ca="1" si="0"/>
        <v>план</v>
      </c>
      <c r="AB3" s="328" t="str">
        <f t="shared" ca="1" si="0"/>
        <v>план</v>
      </c>
      <c r="AC3" s="328" t="str">
        <f t="shared" ca="1" si="0"/>
        <v>план</v>
      </c>
      <c r="AD3" s="328" t="str">
        <f t="shared" ca="1" si="0"/>
        <v>план</v>
      </c>
      <c r="AE3" s="328" t="str">
        <f t="shared" ca="1" si="0"/>
        <v>план</v>
      </c>
      <c r="AF3" s="328" t="str">
        <f t="shared" ca="1" si="0"/>
        <v>план</v>
      </c>
      <c r="AG3" s="328" t="str">
        <f t="shared" ca="1" si="0"/>
        <v>план</v>
      </c>
      <c r="AH3" s="328" t="str">
        <f t="shared" ca="1" si="0"/>
        <v>план</v>
      </c>
      <c r="AI3" s="328" t="str">
        <f t="shared" ca="1" si="0"/>
        <v>план</v>
      </c>
      <c r="AJ3" s="328" t="str">
        <f t="shared" ca="1" si="0"/>
        <v>план</v>
      </c>
      <c r="AK3" s="328" t="str">
        <f t="shared" ca="1" si="0"/>
        <v>план</v>
      </c>
      <c r="AL3" s="328" t="str">
        <f t="shared" ca="1" si="0"/>
        <v>план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ca="1" si="0"/>
        <v>план</v>
      </c>
      <c r="BS3" s="328" t="str">
        <f t="shared" ca="1" si="0"/>
        <v>план</v>
      </c>
      <c r="BT3" s="328" t="str">
        <f t="shared" ca="1" si="0"/>
        <v>план</v>
      </c>
      <c r="BU3" s="328" t="str">
        <f t="shared" ca="1" si="0"/>
        <v>план</v>
      </c>
      <c r="BV3" s="328" t="str">
        <f t="shared" ca="1" si="0"/>
        <v>план</v>
      </c>
      <c r="BW3" s="328" t="str">
        <f t="shared" ca="1" si="0"/>
        <v>план</v>
      </c>
      <c r="BX3" s="328" t="str">
        <f t="shared" ca="1" si="0"/>
        <v>план</v>
      </c>
      <c r="BY3" s="328" t="str">
        <f t="shared" ca="1" si="0"/>
        <v>план</v>
      </c>
      <c r="BZ3" s="328" t="str">
        <f t="shared" ca="1" si="0"/>
        <v>план</v>
      </c>
      <c r="CA3" s="328" t="str">
        <f t="shared" ca="1" si="0"/>
        <v>план</v>
      </c>
      <c r="CB3" s="328" t="str">
        <f t="shared" ca="1" si="0"/>
        <v>план</v>
      </c>
      <c r="CC3" s="328" t="str">
        <f t="shared" ca="1" si="0"/>
        <v>план</v>
      </c>
      <c r="CD3" s="328" t="str">
        <f t="shared" ca="1" si="0"/>
        <v>план</v>
      </c>
      <c r="CE3" s="328" t="str">
        <f t="shared" ca="1" si="0"/>
        <v>план</v>
      </c>
      <c r="CF3" s="328" t="str">
        <f t="shared" ca="1" si="0"/>
        <v>план</v>
      </c>
      <c r="CG3" s="328" t="str">
        <f t="shared" ca="1" si="0"/>
        <v>план</v>
      </c>
      <c r="CH3" s="328" t="str">
        <f t="shared" ca="1" si="0"/>
        <v>план</v>
      </c>
      <c r="CI3" s="328" t="str">
        <f t="shared" ca="1" si="0"/>
        <v>план</v>
      </c>
      <c r="CJ3" s="328" t="str">
        <f t="shared" ca="1" si="0"/>
        <v>план</v>
      </c>
      <c r="CK3" s="328" t="str">
        <f t="shared" ref="CK3:CU3" ca="1" si="1">IF(CK8&lt;INT($F$2),"факт","план")</f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  <c r="CU3" s="328" t="str">
        <f t="shared" ca="1" si="1"/>
        <v>план</v>
      </c>
    </row>
    <row r="4" spans="1:99" s="308" customFormat="1" ht="1.95" customHeight="1" x14ac:dyDescent="0.2">
      <c r="E4" s="329"/>
      <c r="N4" s="312"/>
      <c r="P4" s="313"/>
      <c r="R4" s="339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</row>
    <row r="5" spans="1:99" s="320" customFormat="1" ht="8.4" x14ac:dyDescent="0.2">
      <c r="E5" s="321"/>
      <c r="F5" s="320" t="s">
        <v>166</v>
      </c>
      <c r="N5" s="312"/>
      <c r="P5" s="313"/>
      <c r="R5" s="34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>IF(Y7="",IF(WEEKDAY(Y8)=1,"вс",IF(WEEKDAY(Y8)=2,"пн",IF(WEEKDAY(Y8)=3,"вт",IF(WEEKDAY(Y8)=4,"ср",IF(WEEKDAY(Y8)=5,"чт",IF(WEEKDAY(Y8)=6,"пт",IF(WEEKDAY(Y8)=7,"сб",0))))))),"")</f>
        <v/>
      </c>
      <c r="Z5" s="328" t="str">
        <f t="shared" ref="Z5:CK5" si="2">IF(Z7="",IF(WEEKDAY(Z8)=1,"вс",IF(WEEKDAY(Z8)=2,"пн",IF(WEEKDAY(Z8)=3,"вт",IF(WEEKDAY(Z8)=4,"ср",IF(WEEKDAY(Z8)=5,"чт",IF(WEEKDAY(Z8)=6,"пт",IF(WEEKDAY(Z8)=7,"сб",0))))))),"")</f>
        <v/>
      </c>
      <c r="AA5" s="328" t="str">
        <f t="shared" si="2"/>
        <v/>
      </c>
      <c r="AB5" s="328" t="str">
        <f t="shared" si="2"/>
        <v/>
      </c>
      <c r="AC5" s="328" t="str">
        <f t="shared" si="2"/>
        <v/>
      </c>
      <c r="AD5" s="328" t="str">
        <f t="shared" si="2"/>
        <v/>
      </c>
      <c r="AE5" s="328" t="str">
        <f t="shared" si="2"/>
        <v/>
      </c>
      <c r="AF5" s="328" t="str">
        <f t="shared" si="2"/>
        <v/>
      </c>
      <c r="AG5" s="328" t="str">
        <f t="shared" si="2"/>
        <v/>
      </c>
      <c r="AH5" s="328" t="str">
        <f t="shared" si="2"/>
        <v/>
      </c>
      <c r="AI5" s="328" t="str">
        <f t="shared" si="2"/>
        <v/>
      </c>
      <c r="AJ5" s="328" t="str">
        <f t="shared" si="2"/>
        <v/>
      </c>
      <c r="AK5" s="328" t="str">
        <f t="shared" si="2"/>
        <v/>
      </c>
      <c r="AL5" s="328" t="str">
        <f t="shared" si="2"/>
        <v/>
      </c>
      <c r="AM5" s="328" t="str">
        <f t="shared" si="2"/>
        <v/>
      </c>
      <c r="AN5" s="328" t="str">
        <f t="shared" si="2"/>
        <v/>
      </c>
      <c r="AO5" s="328" t="str">
        <f t="shared" si="2"/>
        <v/>
      </c>
      <c r="AP5" s="328" t="str">
        <f t="shared" si="2"/>
        <v/>
      </c>
      <c r="AQ5" s="328" t="str">
        <f t="shared" si="2"/>
        <v/>
      </c>
      <c r="AR5" s="328" t="str">
        <f t="shared" si="2"/>
        <v/>
      </c>
      <c r="AS5" s="328" t="str">
        <f t="shared" si="2"/>
        <v/>
      </c>
      <c r="AT5" s="328" t="str">
        <f t="shared" si="2"/>
        <v/>
      </c>
      <c r="AU5" s="328" t="str">
        <f t="shared" si="2"/>
        <v/>
      </c>
      <c r="AV5" s="328" t="str">
        <f t="shared" si="2"/>
        <v/>
      </c>
      <c r="AW5" s="328" t="str">
        <f t="shared" si="2"/>
        <v/>
      </c>
      <c r="AX5" s="328" t="str">
        <f t="shared" si="2"/>
        <v/>
      </c>
      <c r="AY5" s="328" t="str">
        <f t="shared" si="2"/>
        <v/>
      </c>
      <c r="AZ5" s="328" t="str">
        <f t="shared" si="2"/>
        <v/>
      </c>
      <c r="BA5" s="328" t="str">
        <f t="shared" si="2"/>
        <v/>
      </c>
      <c r="BB5" s="328" t="str">
        <f t="shared" si="2"/>
        <v/>
      </c>
      <c r="BC5" s="328" t="str">
        <f t="shared" si="2"/>
        <v/>
      </c>
      <c r="BD5" s="328" t="str">
        <f t="shared" si="2"/>
        <v/>
      </c>
      <c r="BE5" s="328" t="str">
        <f t="shared" si="2"/>
        <v/>
      </c>
      <c r="BF5" s="328" t="str">
        <f t="shared" si="2"/>
        <v/>
      </c>
      <c r="BG5" s="328" t="str">
        <f t="shared" si="2"/>
        <v/>
      </c>
      <c r="BH5" s="328" t="str">
        <f t="shared" si="2"/>
        <v/>
      </c>
      <c r="BI5" s="328" t="str">
        <f t="shared" si="2"/>
        <v/>
      </c>
      <c r="BJ5" s="328" t="str">
        <f t="shared" si="2"/>
        <v/>
      </c>
      <c r="BK5" s="328" t="str">
        <f t="shared" si="2"/>
        <v/>
      </c>
      <c r="BL5" s="328" t="str">
        <f t="shared" si="2"/>
        <v/>
      </c>
      <c r="BM5" s="328" t="str">
        <f t="shared" si="2"/>
        <v/>
      </c>
      <c r="BN5" s="328" t="str">
        <f t="shared" si="2"/>
        <v/>
      </c>
      <c r="BO5" s="328" t="str">
        <f t="shared" si="2"/>
        <v/>
      </c>
      <c r="BP5" s="328" t="str">
        <f t="shared" si="2"/>
        <v/>
      </c>
      <c r="BQ5" s="328" t="str">
        <f t="shared" si="2"/>
        <v/>
      </c>
      <c r="BR5" s="328" t="str">
        <f t="shared" si="2"/>
        <v/>
      </c>
      <c r="BS5" s="328" t="str">
        <f t="shared" si="2"/>
        <v/>
      </c>
      <c r="BT5" s="328" t="str">
        <f t="shared" si="2"/>
        <v/>
      </c>
      <c r="BU5" s="328" t="str">
        <f t="shared" si="2"/>
        <v/>
      </c>
      <c r="BV5" s="328" t="str">
        <f t="shared" si="2"/>
        <v/>
      </c>
      <c r="BW5" s="328" t="str">
        <f t="shared" si="2"/>
        <v/>
      </c>
      <c r="BX5" s="328" t="str">
        <f t="shared" si="2"/>
        <v/>
      </c>
      <c r="BY5" s="328" t="str">
        <f t="shared" si="2"/>
        <v/>
      </c>
      <c r="BZ5" s="328" t="str">
        <f t="shared" si="2"/>
        <v/>
      </c>
      <c r="CA5" s="328" t="str">
        <f t="shared" si="2"/>
        <v/>
      </c>
      <c r="CB5" s="328" t="str">
        <f t="shared" si="2"/>
        <v/>
      </c>
      <c r="CC5" s="328" t="str">
        <f t="shared" si="2"/>
        <v/>
      </c>
      <c r="CD5" s="328" t="str">
        <f t="shared" si="2"/>
        <v/>
      </c>
      <c r="CE5" s="328" t="str">
        <f t="shared" si="2"/>
        <v/>
      </c>
      <c r="CF5" s="328" t="str">
        <f t="shared" si="2"/>
        <v/>
      </c>
      <c r="CG5" s="328" t="str">
        <f t="shared" si="2"/>
        <v/>
      </c>
      <c r="CH5" s="328" t="str">
        <f t="shared" si="2"/>
        <v/>
      </c>
      <c r="CI5" s="328" t="str">
        <f t="shared" si="2"/>
        <v/>
      </c>
      <c r="CJ5" s="328" t="str">
        <f t="shared" si="2"/>
        <v/>
      </c>
      <c r="CK5" s="328" t="str">
        <f t="shared" si="2"/>
        <v/>
      </c>
      <c r="CL5" s="328" t="str">
        <f t="shared" ref="CL5:CU5" si="3">IF(CL7="",IF(WEEKDAY(CL8)=1,"вс",IF(WEEKDAY(CL8)=2,"пн",IF(WEEKDAY(CL8)=3,"вт",IF(WEEKDAY(CL8)=4,"ср",IF(WEEKDAY(CL8)=5,"чт",IF(WEEKDAY(CL8)=6,"пт",IF(WEEKDAY(CL8)=7,"сб",0))))))),"")</f>
        <v/>
      </c>
      <c r="CM5" s="328" t="str">
        <f t="shared" si="3"/>
        <v/>
      </c>
      <c r="CN5" s="328" t="str">
        <f t="shared" si="3"/>
        <v/>
      </c>
      <c r="CO5" s="328" t="str">
        <f t="shared" si="3"/>
        <v/>
      </c>
      <c r="CP5" s="328" t="str">
        <f t="shared" si="3"/>
        <v/>
      </c>
      <c r="CQ5" s="328" t="str">
        <f t="shared" si="3"/>
        <v/>
      </c>
      <c r="CR5" s="328" t="str">
        <f t="shared" si="3"/>
        <v/>
      </c>
      <c r="CS5" s="328" t="str">
        <f t="shared" si="3"/>
        <v/>
      </c>
      <c r="CT5" s="328" t="str">
        <f t="shared" si="3"/>
        <v/>
      </c>
      <c r="CU5" s="328" t="str">
        <f t="shared" si="3"/>
        <v/>
      </c>
    </row>
    <row r="6" spans="1:99" s="320" customFormat="1" ht="8.4" x14ac:dyDescent="0.2">
      <c r="E6" s="321"/>
      <c r="F6" s="320" t="s">
        <v>147</v>
      </c>
      <c r="N6" s="312"/>
      <c r="P6" s="313"/>
      <c r="R6" s="343"/>
      <c r="T6" s="323"/>
      <c r="U6" s="324"/>
      <c r="V6" s="325"/>
      <c r="W6" s="326"/>
      <c r="X6" s="330">
        <f>X8</f>
        <v>44592</v>
      </c>
      <c r="Y6" s="331">
        <f>Y8</f>
        <v>44620</v>
      </c>
      <c r="Z6" s="331">
        <f t="shared" ref="Z6:CK6" si="4">Z8</f>
        <v>44651</v>
      </c>
      <c r="AA6" s="331">
        <f t="shared" si="4"/>
        <v>44681</v>
      </c>
      <c r="AB6" s="331">
        <f t="shared" si="4"/>
        <v>44712</v>
      </c>
      <c r="AC6" s="331">
        <f t="shared" si="4"/>
        <v>44742</v>
      </c>
      <c r="AD6" s="331">
        <f t="shared" si="4"/>
        <v>44773</v>
      </c>
      <c r="AE6" s="331">
        <f t="shared" si="4"/>
        <v>44804</v>
      </c>
      <c r="AF6" s="331">
        <f t="shared" si="4"/>
        <v>44834</v>
      </c>
      <c r="AG6" s="331">
        <f t="shared" si="4"/>
        <v>44865</v>
      </c>
      <c r="AH6" s="331">
        <f t="shared" si="4"/>
        <v>44895</v>
      </c>
      <c r="AI6" s="331">
        <f t="shared" si="4"/>
        <v>44926</v>
      </c>
      <c r="AJ6" s="331">
        <f t="shared" si="4"/>
        <v>44957</v>
      </c>
      <c r="AK6" s="331">
        <f t="shared" si="4"/>
        <v>44985</v>
      </c>
      <c r="AL6" s="331">
        <f t="shared" si="4"/>
        <v>45016</v>
      </c>
      <c r="AM6" s="331">
        <f t="shared" si="4"/>
        <v>45046</v>
      </c>
      <c r="AN6" s="331">
        <f t="shared" si="4"/>
        <v>45077</v>
      </c>
      <c r="AO6" s="331">
        <f t="shared" si="4"/>
        <v>45107</v>
      </c>
      <c r="AP6" s="331">
        <f t="shared" si="4"/>
        <v>45138</v>
      </c>
      <c r="AQ6" s="331">
        <f t="shared" si="4"/>
        <v>45169</v>
      </c>
      <c r="AR6" s="331">
        <f t="shared" si="4"/>
        <v>45199</v>
      </c>
      <c r="AS6" s="331">
        <f t="shared" si="4"/>
        <v>45230</v>
      </c>
      <c r="AT6" s="331">
        <f t="shared" si="4"/>
        <v>45260</v>
      </c>
      <c r="AU6" s="331">
        <f t="shared" si="4"/>
        <v>45291</v>
      </c>
      <c r="AV6" s="331">
        <f t="shared" si="4"/>
        <v>45322</v>
      </c>
      <c r="AW6" s="331">
        <f t="shared" si="4"/>
        <v>45351</v>
      </c>
      <c r="AX6" s="331">
        <f t="shared" si="4"/>
        <v>45382</v>
      </c>
      <c r="AY6" s="331">
        <f t="shared" si="4"/>
        <v>45412</v>
      </c>
      <c r="AZ6" s="331">
        <f t="shared" si="4"/>
        <v>45443</v>
      </c>
      <c r="BA6" s="331">
        <f t="shared" si="4"/>
        <v>45473</v>
      </c>
      <c r="BB6" s="331">
        <f t="shared" si="4"/>
        <v>45504</v>
      </c>
      <c r="BC6" s="331">
        <f t="shared" si="4"/>
        <v>45535</v>
      </c>
      <c r="BD6" s="331">
        <f t="shared" si="4"/>
        <v>45565</v>
      </c>
      <c r="BE6" s="331">
        <f t="shared" si="4"/>
        <v>45596</v>
      </c>
      <c r="BF6" s="331">
        <f t="shared" si="4"/>
        <v>45626</v>
      </c>
      <c r="BG6" s="331">
        <f t="shared" si="4"/>
        <v>45657</v>
      </c>
      <c r="BH6" s="331">
        <f t="shared" si="4"/>
        <v>45688</v>
      </c>
      <c r="BI6" s="331">
        <f t="shared" si="4"/>
        <v>45716</v>
      </c>
      <c r="BJ6" s="331">
        <f t="shared" si="4"/>
        <v>45747</v>
      </c>
      <c r="BK6" s="331">
        <f t="shared" si="4"/>
        <v>45777</v>
      </c>
      <c r="BL6" s="331">
        <f t="shared" si="4"/>
        <v>45808</v>
      </c>
      <c r="BM6" s="331">
        <f t="shared" si="4"/>
        <v>45838</v>
      </c>
      <c r="BN6" s="331">
        <f t="shared" si="4"/>
        <v>45869</v>
      </c>
      <c r="BO6" s="331">
        <f t="shared" si="4"/>
        <v>45900</v>
      </c>
      <c r="BP6" s="331">
        <f t="shared" si="4"/>
        <v>45930</v>
      </c>
      <c r="BQ6" s="331">
        <f t="shared" si="4"/>
        <v>45961</v>
      </c>
      <c r="BR6" s="331">
        <f t="shared" si="4"/>
        <v>45991</v>
      </c>
      <c r="BS6" s="331">
        <f t="shared" si="4"/>
        <v>46022</v>
      </c>
      <c r="BT6" s="331">
        <f t="shared" si="4"/>
        <v>46053</v>
      </c>
      <c r="BU6" s="331">
        <f t="shared" si="4"/>
        <v>46081</v>
      </c>
      <c r="BV6" s="331">
        <f t="shared" si="4"/>
        <v>46112</v>
      </c>
      <c r="BW6" s="331">
        <f t="shared" si="4"/>
        <v>46142</v>
      </c>
      <c r="BX6" s="331">
        <f t="shared" si="4"/>
        <v>46173</v>
      </c>
      <c r="BY6" s="331">
        <f t="shared" si="4"/>
        <v>46203</v>
      </c>
      <c r="BZ6" s="331">
        <f t="shared" si="4"/>
        <v>46234</v>
      </c>
      <c r="CA6" s="331">
        <f t="shared" si="4"/>
        <v>46265</v>
      </c>
      <c r="CB6" s="331">
        <f t="shared" si="4"/>
        <v>46295</v>
      </c>
      <c r="CC6" s="331">
        <f t="shared" si="4"/>
        <v>46326</v>
      </c>
      <c r="CD6" s="331">
        <f t="shared" si="4"/>
        <v>46356</v>
      </c>
      <c r="CE6" s="331">
        <f t="shared" si="4"/>
        <v>46387</v>
      </c>
      <c r="CF6" s="331">
        <f t="shared" si="4"/>
        <v>46418</v>
      </c>
      <c r="CG6" s="331">
        <f t="shared" si="4"/>
        <v>46446</v>
      </c>
      <c r="CH6" s="331">
        <f t="shared" si="4"/>
        <v>46477</v>
      </c>
      <c r="CI6" s="331">
        <f t="shared" si="4"/>
        <v>46507</v>
      </c>
      <c r="CJ6" s="331">
        <f t="shared" si="4"/>
        <v>46538</v>
      </c>
      <c r="CK6" s="331">
        <f t="shared" si="4"/>
        <v>46568</v>
      </c>
      <c r="CL6" s="331">
        <f t="shared" ref="CL6:CU6" si="5">CL8</f>
        <v>46599</v>
      </c>
      <c r="CM6" s="331">
        <f t="shared" si="5"/>
        <v>46630</v>
      </c>
      <c r="CN6" s="331">
        <f t="shared" si="5"/>
        <v>46660</v>
      </c>
      <c r="CO6" s="331">
        <f t="shared" si="5"/>
        <v>46691</v>
      </c>
      <c r="CP6" s="331">
        <f t="shared" si="5"/>
        <v>46721</v>
      </c>
      <c r="CQ6" s="331">
        <f t="shared" si="5"/>
        <v>46752</v>
      </c>
      <c r="CR6" s="331">
        <f t="shared" si="5"/>
        <v>46783</v>
      </c>
      <c r="CS6" s="331">
        <f t="shared" si="5"/>
        <v>46812</v>
      </c>
      <c r="CT6" s="331">
        <f t="shared" si="5"/>
        <v>46843</v>
      </c>
      <c r="CU6" s="331">
        <f t="shared" si="5"/>
        <v>46873</v>
      </c>
    </row>
    <row r="7" spans="1:99" s="320" customFormat="1" ht="8.4" x14ac:dyDescent="0.2">
      <c r="E7" s="321"/>
      <c r="N7" s="312"/>
      <c r="P7" s="313"/>
      <c r="R7" s="343"/>
      <c r="T7" s="323"/>
      <c r="U7" s="324"/>
      <c r="V7" s="325"/>
      <c r="W7" s="326"/>
      <c r="X7" s="335">
        <f>CF1S!$X$7</f>
        <v>44562</v>
      </c>
      <c r="Y7" s="334">
        <f>X8+1</f>
        <v>44593</v>
      </c>
      <c r="Z7" s="334">
        <f t="shared" ref="Z7:CK7" si="6">Y8+1</f>
        <v>44621</v>
      </c>
      <c r="AA7" s="334">
        <f t="shared" si="6"/>
        <v>44652</v>
      </c>
      <c r="AB7" s="334">
        <f t="shared" si="6"/>
        <v>44682</v>
      </c>
      <c r="AC7" s="334">
        <f t="shared" si="6"/>
        <v>44713</v>
      </c>
      <c r="AD7" s="334">
        <f t="shared" si="6"/>
        <v>44743</v>
      </c>
      <c r="AE7" s="334">
        <f t="shared" si="6"/>
        <v>44774</v>
      </c>
      <c r="AF7" s="334">
        <f t="shared" si="6"/>
        <v>44805</v>
      </c>
      <c r="AG7" s="334">
        <f t="shared" si="6"/>
        <v>44835</v>
      </c>
      <c r="AH7" s="334">
        <f t="shared" si="6"/>
        <v>44866</v>
      </c>
      <c r="AI7" s="334">
        <f t="shared" si="6"/>
        <v>44896</v>
      </c>
      <c r="AJ7" s="334">
        <f t="shared" si="6"/>
        <v>44927</v>
      </c>
      <c r="AK7" s="334">
        <f t="shared" si="6"/>
        <v>44958</v>
      </c>
      <c r="AL7" s="334">
        <f t="shared" si="6"/>
        <v>44986</v>
      </c>
      <c r="AM7" s="334">
        <f t="shared" si="6"/>
        <v>45017</v>
      </c>
      <c r="AN7" s="334">
        <f t="shared" si="6"/>
        <v>45047</v>
      </c>
      <c r="AO7" s="334">
        <f t="shared" si="6"/>
        <v>45078</v>
      </c>
      <c r="AP7" s="334">
        <f t="shared" si="6"/>
        <v>45108</v>
      </c>
      <c r="AQ7" s="334">
        <f t="shared" si="6"/>
        <v>45139</v>
      </c>
      <c r="AR7" s="334">
        <f t="shared" si="6"/>
        <v>45170</v>
      </c>
      <c r="AS7" s="334">
        <f t="shared" si="6"/>
        <v>45200</v>
      </c>
      <c r="AT7" s="334">
        <f t="shared" si="6"/>
        <v>45231</v>
      </c>
      <c r="AU7" s="334">
        <f t="shared" si="6"/>
        <v>45261</v>
      </c>
      <c r="AV7" s="334">
        <f t="shared" si="6"/>
        <v>45292</v>
      </c>
      <c r="AW7" s="334">
        <f t="shared" si="6"/>
        <v>45323</v>
      </c>
      <c r="AX7" s="334">
        <f t="shared" si="6"/>
        <v>45352</v>
      </c>
      <c r="AY7" s="334">
        <f t="shared" si="6"/>
        <v>45383</v>
      </c>
      <c r="AZ7" s="334">
        <f t="shared" si="6"/>
        <v>45413</v>
      </c>
      <c r="BA7" s="334">
        <f t="shared" si="6"/>
        <v>45444</v>
      </c>
      <c r="BB7" s="334">
        <f t="shared" si="6"/>
        <v>45474</v>
      </c>
      <c r="BC7" s="334">
        <f t="shared" si="6"/>
        <v>45505</v>
      </c>
      <c r="BD7" s="334">
        <f t="shared" si="6"/>
        <v>45536</v>
      </c>
      <c r="BE7" s="334">
        <f t="shared" si="6"/>
        <v>45566</v>
      </c>
      <c r="BF7" s="334">
        <f t="shared" si="6"/>
        <v>45597</v>
      </c>
      <c r="BG7" s="334">
        <f t="shared" si="6"/>
        <v>45627</v>
      </c>
      <c r="BH7" s="334">
        <f t="shared" si="6"/>
        <v>45658</v>
      </c>
      <c r="BI7" s="334">
        <f t="shared" si="6"/>
        <v>45689</v>
      </c>
      <c r="BJ7" s="334">
        <f t="shared" si="6"/>
        <v>45717</v>
      </c>
      <c r="BK7" s="334">
        <f t="shared" si="6"/>
        <v>45748</v>
      </c>
      <c r="BL7" s="334">
        <f t="shared" si="6"/>
        <v>45778</v>
      </c>
      <c r="BM7" s="334">
        <f t="shared" si="6"/>
        <v>45809</v>
      </c>
      <c r="BN7" s="334">
        <f t="shared" si="6"/>
        <v>45839</v>
      </c>
      <c r="BO7" s="334">
        <f t="shared" si="6"/>
        <v>45870</v>
      </c>
      <c r="BP7" s="334">
        <f t="shared" si="6"/>
        <v>45901</v>
      </c>
      <c r="BQ7" s="334">
        <f t="shared" si="6"/>
        <v>45931</v>
      </c>
      <c r="BR7" s="334">
        <f t="shared" si="6"/>
        <v>45962</v>
      </c>
      <c r="BS7" s="334">
        <f t="shared" si="6"/>
        <v>45992</v>
      </c>
      <c r="BT7" s="334">
        <f t="shared" si="6"/>
        <v>46023</v>
      </c>
      <c r="BU7" s="334">
        <f t="shared" si="6"/>
        <v>46054</v>
      </c>
      <c r="BV7" s="334">
        <f t="shared" si="6"/>
        <v>46082</v>
      </c>
      <c r="BW7" s="334">
        <f t="shared" si="6"/>
        <v>46113</v>
      </c>
      <c r="BX7" s="334">
        <f t="shared" si="6"/>
        <v>46143</v>
      </c>
      <c r="BY7" s="334">
        <f t="shared" si="6"/>
        <v>46174</v>
      </c>
      <c r="BZ7" s="334">
        <f t="shared" si="6"/>
        <v>46204</v>
      </c>
      <c r="CA7" s="334">
        <f t="shared" si="6"/>
        <v>46235</v>
      </c>
      <c r="CB7" s="334">
        <f t="shared" si="6"/>
        <v>46266</v>
      </c>
      <c r="CC7" s="334">
        <f t="shared" si="6"/>
        <v>46296</v>
      </c>
      <c r="CD7" s="334">
        <f t="shared" si="6"/>
        <v>46327</v>
      </c>
      <c r="CE7" s="334">
        <f t="shared" si="6"/>
        <v>46357</v>
      </c>
      <c r="CF7" s="334">
        <f t="shared" si="6"/>
        <v>46388</v>
      </c>
      <c r="CG7" s="334">
        <f t="shared" si="6"/>
        <v>46419</v>
      </c>
      <c r="CH7" s="334">
        <f t="shared" si="6"/>
        <v>46447</v>
      </c>
      <c r="CI7" s="334">
        <f t="shared" si="6"/>
        <v>46478</v>
      </c>
      <c r="CJ7" s="334">
        <f t="shared" si="6"/>
        <v>46508</v>
      </c>
      <c r="CK7" s="334">
        <f t="shared" si="6"/>
        <v>46539</v>
      </c>
      <c r="CL7" s="334">
        <f t="shared" ref="CL7:CU7" si="7">CK8+1</f>
        <v>46569</v>
      </c>
      <c r="CM7" s="334">
        <f t="shared" si="7"/>
        <v>46600</v>
      </c>
      <c r="CN7" s="334">
        <f t="shared" si="7"/>
        <v>46631</v>
      </c>
      <c r="CO7" s="334">
        <f t="shared" si="7"/>
        <v>46661</v>
      </c>
      <c r="CP7" s="334">
        <f t="shared" si="7"/>
        <v>46692</v>
      </c>
      <c r="CQ7" s="334">
        <f t="shared" si="7"/>
        <v>46722</v>
      </c>
      <c r="CR7" s="334">
        <f t="shared" si="7"/>
        <v>46753</v>
      </c>
      <c r="CS7" s="334">
        <f t="shared" si="7"/>
        <v>46784</v>
      </c>
      <c r="CT7" s="334">
        <f t="shared" si="7"/>
        <v>46813</v>
      </c>
      <c r="CU7" s="334">
        <f t="shared" si="7"/>
        <v>46844</v>
      </c>
    </row>
    <row r="8" spans="1:99" s="320" customFormat="1" ht="8.4" x14ac:dyDescent="0.2">
      <c r="E8" s="321"/>
      <c r="F8" s="320" t="s">
        <v>40</v>
      </c>
      <c r="N8" s="312"/>
      <c r="O8" s="320" t="str">
        <f>lists!$I$7</f>
        <v>валюты</v>
      </c>
      <c r="P8" s="313"/>
      <c r="R8" s="343"/>
      <c r="T8" s="323"/>
      <c r="U8" s="324" t="s">
        <v>39</v>
      </c>
      <c r="V8" s="325"/>
      <c r="W8" s="326"/>
      <c r="X8" s="335">
        <f>EOMONTH(X7,0)</f>
        <v>44592</v>
      </c>
      <c r="Y8" s="334">
        <f>EOMONTH(Y7,0)</f>
        <v>44620</v>
      </c>
      <c r="Z8" s="334">
        <f t="shared" ref="Z8:CK8" si="8">EOMONTH(Z7,0)</f>
        <v>44651</v>
      </c>
      <c r="AA8" s="334">
        <f t="shared" si="8"/>
        <v>44681</v>
      </c>
      <c r="AB8" s="334">
        <f t="shared" si="8"/>
        <v>44712</v>
      </c>
      <c r="AC8" s="334">
        <f t="shared" si="8"/>
        <v>44742</v>
      </c>
      <c r="AD8" s="334">
        <f t="shared" si="8"/>
        <v>44773</v>
      </c>
      <c r="AE8" s="334">
        <f t="shared" si="8"/>
        <v>44804</v>
      </c>
      <c r="AF8" s="334">
        <f t="shared" si="8"/>
        <v>44834</v>
      </c>
      <c r="AG8" s="334">
        <f t="shared" si="8"/>
        <v>44865</v>
      </c>
      <c r="AH8" s="334">
        <f t="shared" si="8"/>
        <v>44895</v>
      </c>
      <c r="AI8" s="334">
        <f t="shared" si="8"/>
        <v>44926</v>
      </c>
      <c r="AJ8" s="334">
        <f t="shared" si="8"/>
        <v>44957</v>
      </c>
      <c r="AK8" s="334">
        <f t="shared" si="8"/>
        <v>44985</v>
      </c>
      <c r="AL8" s="334">
        <f t="shared" si="8"/>
        <v>45016</v>
      </c>
      <c r="AM8" s="334">
        <f t="shared" si="8"/>
        <v>45046</v>
      </c>
      <c r="AN8" s="334">
        <f t="shared" si="8"/>
        <v>45077</v>
      </c>
      <c r="AO8" s="334">
        <f t="shared" si="8"/>
        <v>45107</v>
      </c>
      <c r="AP8" s="334">
        <f t="shared" si="8"/>
        <v>45138</v>
      </c>
      <c r="AQ8" s="334">
        <f t="shared" si="8"/>
        <v>45169</v>
      </c>
      <c r="AR8" s="334">
        <f t="shared" si="8"/>
        <v>45199</v>
      </c>
      <c r="AS8" s="334">
        <f t="shared" si="8"/>
        <v>45230</v>
      </c>
      <c r="AT8" s="334">
        <f t="shared" si="8"/>
        <v>45260</v>
      </c>
      <c r="AU8" s="334">
        <f t="shared" si="8"/>
        <v>45291</v>
      </c>
      <c r="AV8" s="334">
        <f t="shared" si="8"/>
        <v>45322</v>
      </c>
      <c r="AW8" s="334">
        <f t="shared" si="8"/>
        <v>45351</v>
      </c>
      <c r="AX8" s="334">
        <f t="shared" si="8"/>
        <v>45382</v>
      </c>
      <c r="AY8" s="334">
        <f t="shared" si="8"/>
        <v>45412</v>
      </c>
      <c r="AZ8" s="334">
        <f t="shared" si="8"/>
        <v>45443</v>
      </c>
      <c r="BA8" s="334">
        <f t="shared" si="8"/>
        <v>45473</v>
      </c>
      <c r="BB8" s="334">
        <f t="shared" si="8"/>
        <v>45504</v>
      </c>
      <c r="BC8" s="334">
        <f t="shared" si="8"/>
        <v>45535</v>
      </c>
      <c r="BD8" s="334">
        <f t="shared" si="8"/>
        <v>45565</v>
      </c>
      <c r="BE8" s="334">
        <f t="shared" si="8"/>
        <v>45596</v>
      </c>
      <c r="BF8" s="334">
        <f t="shared" si="8"/>
        <v>45626</v>
      </c>
      <c r="BG8" s="334">
        <f t="shared" si="8"/>
        <v>45657</v>
      </c>
      <c r="BH8" s="334">
        <f t="shared" si="8"/>
        <v>45688</v>
      </c>
      <c r="BI8" s="334">
        <f t="shared" si="8"/>
        <v>45716</v>
      </c>
      <c r="BJ8" s="334">
        <f t="shared" si="8"/>
        <v>45747</v>
      </c>
      <c r="BK8" s="334">
        <f t="shared" si="8"/>
        <v>45777</v>
      </c>
      <c r="BL8" s="334">
        <f t="shared" si="8"/>
        <v>45808</v>
      </c>
      <c r="BM8" s="334">
        <f t="shared" si="8"/>
        <v>45838</v>
      </c>
      <c r="BN8" s="334">
        <f t="shared" si="8"/>
        <v>45869</v>
      </c>
      <c r="BO8" s="334">
        <f t="shared" si="8"/>
        <v>45900</v>
      </c>
      <c r="BP8" s="334">
        <f t="shared" si="8"/>
        <v>45930</v>
      </c>
      <c r="BQ8" s="334">
        <f t="shared" si="8"/>
        <v>45961</v>
      </c>
      <c r="BR8" s="334">
        <f t="shared" si="8"/>
        <v>45991</v>
      </c>
      <c r="BS8" s="334">
        <f t="shared" si="8"/>
        <v>46022</v>
      </c>
      <c r="BT8" s="334">
        <f t="shared" si="8"/>
        <v>46053</v>
      </c>
      <c r="BU8" s="334">
        <f t="shared" si="8"/>
        <v>46081</v>
      </c>
      <c r="BV8" s="334">
        <f t="shared" si="8"/>
        <v>46112</v>
      </c>
      <c r="BW8" s="334">
        <f t="shared" si="8"/>
        <v>46142</v>
      </c>
      <c r="BX8" s="334">
        <f t="shared" si="8"/>
        <v>46173</v>
      </c>
      <c r="BY8" s="334">
        <f t="shared" si="8"/>
        <v>46203</v>
      </c>
      <c r="BZ8" s="334">
        <f t="shared" si="8"/>
        <v>46234</v>
      </c>
      <c r="CA8" s="334">
        <f t="shared" si="8"/>
        <v>46265</v>
      </c>
      <c r="CB8" s="334">
        <f t="shared" si="8"/>
        <v>46295</v>
      </c>
      <c r="CC8" s="334">
        <f t="shared" si="8"/>
        <v>46326</v>
      </c>
      <c r="CD8" s="334">
        <f t="shared" si="8"/>
        <v>46356</v>
      </c>
      <c r="CE8" s="334">
        <f t="shared" si="8"/>
        <v>46387</v>
      </c>
      <c r="CF8" s="334">
        <f t="shared" si="8"/>
        <v>46418</v>
      </c>
      <c r="CG8" s="334">
        <f t="shared" si="8"/>
        <v>46446</v>
      </c>
      <c r="CH8" s="334">
        <f t="shared" si="8"/>
        <v>46477</v>
      </c>
      <c r="CI8" s="334">
        <f t="shared" si="8"/>
        <v>46507</v>
      </c>
      <c r="CJ8" s="334">
        <f t="shared" si="8"/>
        <v>46538</v>
      </c>
      <c r="CK8" s="334">
        <f t="shared" si="8"/>
        <v>46568</v>
      </c>
      <c r="CL8" s="334">
        <f t="shared" ref="CL8:CU8" si="9">EOMONTH(CL7,0)</f>
        <v>46599</v>
      </c>
      <c r="CM8" s="334">
        <f t="shared" si="9"/>
        <v>46630</v>
      </c>
      <c r="CN8" s="334">
        <f t="shared" si="9"/>
        <v>46660</v>
      </c>
      <c r="CO8" s="334">
        <f t="shared" si="9"/>
        <v>46691</v>
      </c>
      <c r="CP8" s="334">
        <f t="shared" si="9"/>
        <v>46721</v>
      </c>
      <c r="CQ8" s="334">
        <f t="shared" si="9"/>
        <v>46752</v>
      </c>
      <c r="CR8" s="334">
        <f t="shared" si="9"/>
        <v>46783</v>
      </c>
      <c r="CS8" s="334">
        <f t="shared" si="9"/>
        <v>46812</v>
      </c>
      <c r="CT8" s="334">
        <f t="shared" si="9"/>
        <v>46843</v>
      </c>
      <c r="CU8" s="334">
        <f t="shared" si="9"/>
        <v>46873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250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251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34" customFormat="1" x14ac:dyDescent="0.25">
      <c r="A11" s="45"/>
      <c r="B11" s="45"/>
      <c r="C11" s="45"/>
      <c r="D11" s="45"/>
      <c r="E11" s="186">
        <v>1</v>
      </c>
      <c r="F11" s="45" t="s">
        <v>33</v>
      </c>
      <c r="G11" s="45"/>
      <c r="H11" s="45"/>
      <c r="I11" s="45"/>
      <c r="J11" s="45"/>
      <c r="K11" s="45"/>
      <c r="L11" s="45"/>
      <c r="M11" s="45"/>
      <c r="N11" s="46" t="s">
        <v>3</v>
      </c>
      <c r="O11" s="47" t="s">
        <v>20</v>
      </c>
      <c r="P11" s="48" t="s">
        <v>41</v>
      </c>
      <c r="Q11" s="45"/>
      <c r="R11" s="253"/>
      <c r="S11" s="45"/>
      <c r="T11" s="114"/>
      <c r="U11" s="115">
        <v>0</v>
      </c>
      <c r="V11" s="116"/>
      <c r="W11" s="153"/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  <c r="AW11" s="154">
        <v>0</v>
      </c>
      <c r="AX11" s="154">
        <v>0</v>
      </c>
      <c r="AY11" s="154">
        <v>0</v>
      </c>
      <c r="AZ11" s="154">
        <v>0</v>
      </c>
      <c r="BA11" s="154">
        <v>0</v>
      </c>
      <c r="BB11" s="154">
        <v>0</v>
      </c>
      <c r="BC11" s="154">
        <v>0</v>
      </c>
      <c r="BD11" s="154">
        <v>0</v>
      </c>
      <c r="BE11" s="154">
        <v>0</v>
      </c>
      <c r="BF11" s="154">
        <v>0</v>
      </c>
      <c r="BG11" s="154">
        <v>0</v>
      </c>
      <c r="BH11" s="154">
        <v>0</v>
      </c>
      <c r="BI11" s="154">
        <v>0</v>
      </c>
      <c r="BJ11" s="154">
        <v>0</v>
      </c>
      <c r="BK11" s="154">
        <v>0</v>
      </c>
      <c r="BL11" s="154">
        <v>0</v>
      </c>
      <c r="BM11" s="154">
        <v>0</v>
      </c>
      <c r="BN11" s="154">
        <v>0</v>
      </c>
      <c r="BO11" s="154">
        <v>0</v>
      </c>
      <c r="BP11" s="154">
        <v>0</v>
      </c>
      <c r="BQ11" s="154">
        <v>0</v>
      </c>
      <c r="BR11" s="154">
        <v>0</v>
      </c>
      <c r="BS11" s="154">
        <v>0</v>
      </c>
      <c r="BT11" s="154">
        <v>0</v>
      </c>
      <c r="BU11" s="154">
        <v>0</v>
      </c>
      <c r="BV11" s="154">
        <v>0</v>
      </c>
      <c r="BW11" s="154">
        <v>0</v>
      </c>
      <c r="BX11" s="154">
        <v>0</v>
      </c>
      <c r="BY11" s="154">
        <v>0</v>
      </c>
      <c r="BZ11" s="154">
        <v>0</v>
      </c>
      <c r="CA11" s="154">
        <v>0</v>
      </c>
      <c r="CB11" s="154">
        <v>0</v>
      </c>
      <c r="CC11" s="154">
        <v>0</v>
      </c>
      <c r="CD11" s="154">
        <v>0</v>
      </c>
      <c r="CE11" s="154">
        <v>0</v>
      </c>
      <c r="CF11" s="154">
        <v>0</v>
      </c>
      <c r="CG11" s="154">
        <v>0</v>
      </c>
      <c r="CH11" s="154">
        <v>0</v>
      </c>
      <c r="CI11" s="154">
        <v>0</v>
      </c>
      <c r="CJ11" s="154">
        <v>0</v>
      </c>
      <c r="CK11" s="154">
        <v>0</v>
      </c>
      <c r="CL11" s="154">
        <v>0</v>
      </c>
      <c r="CM11" s="154">
        <v>0</v>
      </c>
      <c r="CN11" s="154">
        <v>0</v>
      </c>
      <c r="CO11" s="154">
        <v>0</v>
      </c>
      <c r="CP11" s="154">
        <v>0</v>
      </c>
      <c r="CQ11" s="154">
        <v>0</v>
      </c>
      <c r="CR11" s="154">
        <v>0</v>
      </c>
      <c r="CS11" s="154">
        <v>0</v>
      </c>
      <c r="CT11" s="154">
        <v>0</v>
      </c>
      <c r="CU11" s="154">
        <v>0</v>
      </c>
    </row>
    <row r="12" spans="1:99" s="35" customFormat="1" x14ac:dyDescent="0.25">
      <c r="A12" s="50"/>
      <c r="B12" s="50"/>
      <c r="C12" s="50"/>
      <c r="D12" s="50"/>
      <c r="E12" s="186">
        <v>1</v>
      </c>
      <c r="F12" s="50" t="s">
        <v>34</v>
      </c>
      <c r="G12" s="50"/>
      <c r="H12" s="50"/>
      <c r="I12" s="50"/>
      <c r="J12" s="50"/>
      <c r="K12" s="50"/>
      <c r="L12" s="50"/>
      <c r="M12" s="50"/>
      <c r="N12" s="46" t="s">
        <v>3</v>
      </c>
      <c r="O12" s="51" t="s">
        <v>20</v>
      </c>
      <c r="P12" s="48" t="s">
        <v>41</v>
      </c>
      <c r="Q12" s="50"/>
      <c r="R12" s="254"/>
      <c r="S12" s="50"/>
      <c r="T12" s="117"/>
      <c r="U12" s="118">
        <v>0</v>
      </c>
      <c r="V12" s="119"/>
      <c r="W12" s="155"/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>
        <v>0</v>
      </c>
      <c r="AM12" s="156">
        <v>0</v>
      </c>
      <c r="AN12" s="156">
        <v>0</v>
      </c>
      <c r="AO12" s="156">
        <v>0</v>
      </c>
      <c r="AP12" s="156">
        <v>0</v>
      </c>
      <c r="AQ12" s="156">
        <v>0</v>
      </c>
      <c r="AR12" s="156">
        <v>0</v>
      </c>
      <c r="AS12" s="156">
        <v>0</v>
      </c>
      <c r="AT12" s="156">
        <v>0</v>
      </c>
      <c r="AU12" s="156">
        <v>0</v>
      </c>
      <c r="AV12" s="156">
        <v>0</v>
      </c>
      <c r="AW12" s="156">
        <v>0</v>
      </c>
      <c r="AX12" s="156">
        <v>0</v>
      </c>
      <c r="AY12" s="156">
        <v>0</v>
      </c>
      <c r="AZ12" s="156">
        <v>0</v>
      </c>
      <c r="BA12" s="156">
        <v>0</v>
      </c>
      <c r="BB12" s="156">
        <v>0</v>
      </c>
      <c r="BC12" s="156">
        <v>0</v>
      </c>
      <c r="BD12" s="156">
        <v>0</v>
      </c>
      <c r="BE12" s="156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</row>
    <row r="13" spans="1:99" s="34" customFormat="1" x14ac:dyDescent="0.25">
      <c r="A13" s="45"/>
      <c r="B13" s="45"/>
      <c r="C13" s="45"/>
      <c r="D13" s="45"/>
      <c r="E13" s="186">
        <v>1</v>
      </c>
      <c r="F13" s="57" t="s">
        <v>37</v>
      </c>
      <c r="G13" s="57"/>
      <c r="H13" s="57"/>
      <c r="I13" s="57"/>
      <c r="J13" s="57"/>
      <c r="K13" s="57"/>
      <c r="L13" s="57"/>
      <c r="M13" s="57"/>
      <c r="N13" s="58"/>
      <c r="O13" s="59" t="s">
        <v>20</v>
      </c>
      <c r="P13" s="60"/>
      <c r="Q13" s="57"/>
      <c r="R13" s="255"/>
      <c r="S13" s="57"/>
      <c r="T13" s="120"/>
      <c r="U13" s="121">
        <v>0</v>
      </c>
      <c r="V13" s="122"/>
      <c r="W13" s="157"/>
      <c r="X13" s="154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9">
        <v>0</v>
      </c>
      <c r="BK13" s="49">
        <v>0</v>
      </c>
      <c r="BL13" s="49">
        <v>0</v>
      </c>
      <c r="BM13" s="49">
        <v>0</v>
      </c>
      <c r="BN13" s="49">
        <v>0</v>
      </c>
      <c r="BO13" s="49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  <c r="BW13" s="49">
        <v>0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49">
        <v>0</v>
      </c>
      <c r="CD13" s="49">
        <v>0</v>
      </c>
      <c r="CE13" s="49">
        <v>0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0</v>
      </c>
    </row>
    <row r="14" spans="1:99" s="35" customFormat="1" ht="12.6" thickBot="1" x14ac:dyDescent="0.3">
      <c r="A14" s="50"/>
      <c r="B14" s="50"/>
      <c r="C14" s="50"/>
      <c r="D14" s="50"/>
      <c r="E14" s="186">
        <v>1</v>
      </c>
      <c r="F14" s="50" t="s">
        <v>146</v>
      </c>
      <c r="G14" s="50"/>
      <c r="H14" s="50"/>
      <c r="I14" s="50"/>
      <c r="J14" s="50"/>
      <c r="K14" s="50"/>
      <c r="L14" s="50"/>
      <c r="M14" s="50"/>
      <c r="N14" s="46" t="s">
        <v>3</v>
      </c>
      <c r="O14" s="51" t="s">
        <v>20</v>
      </c>
      <c r="P14" s="48" t="s">
        <v>41</v>
      </c>
      <c r="Q14" s="50"/>
      <c r="R14" s="254"/>
      <c r="S14" s="50"/>
      <c r="T14" s="117"/>
      <c r="U14" s="275">
        <v>0</v>
      </c>
      <c r="V14" s="119"/>
      <c r="W14" s="155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</row>
    <row r="15" spans="1:99" ht="7.05" customHeight="1" thickBot="1" x14ac:dyDescent="0.3">
      <c r="A15" s="70"/>
      <c r="B15" s="70"/>
      <c r="C15" s="70"/>
      <c r="D15" s="70"/>
      <c r="E15" s="188">
        <v>1</v>
      </c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0"/>
      <c r="R15" s="257"/>
      <c r="S15" s="70"/>
      <c r="T15" s="126"/>
      <c r="U15" s="127"/>
      <c r="V15" s="128"/>
      <c r="W15" s="160"/>
      <c r="X15" s="161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</row>
    <row r="16" spans="1:99" s="34" customFormat="1" x14ac:dyDescent="0.25">
      <c r="A16" s="77"/>
      <c r="B16" s="77"/>
      <c r="C16" s="77"/>
      <c r="D16" s="77"/>
      <c r="E16" s="190">
        <v>1</v>
      </c>
      <c r="F16" s="77" t="s">
        <v>33</v>
      </c>
      <c r="G16" s="77"/>
      <c r="H16" s="77"/>
      <c r="I16" s="77"/>
      <c r="J16" s="77"/>
      <c r="K16" s="77"/>
      <c r="L16" s="77"/>
      <c r="M16" s="77"/>
      <c r="N16" s="78" t="s">
        <v>3</v>
      </c>
      <c r="O16" s="79" t="s">
        <v>20</v>
      </c>
      <c r="P16" s="80" t="s">
        <v>41</v>
      </c>
      <c r="Q16" s="77"/>
      <c r="R16" s="258"/>
      <c r="S16" s="77"/>
      <c r="T16" s="132"/>
      <c r="U16" s="133">
        <v>0</v>
      </c>
      <c r="V16" s="134"/>
      <c r="W16" s="164"/>
      <c r="X16" s="165">
        <v>0</v>
      </c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  <c r="AF16" s="165">
        <v>0</v>
      </c>
      <c r="AG16" s="165">
        <v>0</v>
      </c>
      <c r="AH16" s="165">
        <v>0</v>
      </c>
      <c r="AI16" s="165">
        <v>0</v>
      </c>
      <c r="AJ16" s="165">
        <v>0</v>
      </c>
      <c r="AK16" s="165">
        <v>0</v>
      </c>
      <c r="AL16" s="165">
        <v>0</v>
      </c>
      <c r="AM16" s="165">
        <v>0</v>
      </c>
      <c r="AN16" s="165">
        <v>0</v>
      </c>
      <c r="AO16" s="165">
        <v>0</v>
      </c>
      <c r="AP16" s="165">
        <v>0</v>
      </c>
      <c r="AQ16" s="165">
        <v>0</v>
      </c>
      <c r="AR16" s="165">
        <v>0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  <c r="AX16" s="165">
        <v>0</v>
      </c>
      <c r="AY16" s="165">
        <v>0</v>
      </c>
      <c r="AZ16" s="165">
        <v>0</v>
      </c>
      <c r="BA16" s="165">
        <v>0</v>
      </c>
      <c r="BB16" s="165">
        <v>0</v>
      </c>
      <c r="BC16" s="165">
        <v>0</v>
      </c>
      <c r="BD16" s="165">
        <v>0</v>
      </c>
      <c r="BE16" s="165">
        <v>0</v>
      </c>
      <c r="BF16" s="165">
        <v>0</v>
      </c>
      <c r="BG16" s="165">
        <v>0</v>
      </c>
      <c r="BH16" s="165">
        <v>0</v>
      </c>
      <c r="BI16" s="165">
        <v>0</v>
      </c>
      <c r="BJ16" s="165">
        <v>0</v>
      </c>
      <c r="BK16" s="165">
        <v>0</v>
      </c>
      <c r="BL16" s="165">
        <v>0</v>
      </c>
      <c r="BM16" s="165">
        <v>0</v>
      </c>
      <c r="BN16" s="165">
        <v>0</v>
      </c>
      <c r="BO16" s="165">
        <v>0</v>
      </c>
      <c r="BP16" s="165">
        <v>0</v>
      </c>
      <c r="BQ16" s="165">
        <v>0</v>
      </c>
      <c r="BR16" s="165">
        <v>0</v>
      </c>
      <c r="BS16" s="165">
        <v>0</v>
      </c>
      <c r="BT16" s="165">
        <v>0</v>
      </c>
      <c r="BU16" s="165">
        <v>0</v>
      </c>
      <c r="BV16" s="165">
        <v>0</v>
      </c>
      <c r="BW16" s="165">
        <v>0</v>
      </c>
      <c r="BX16" s="165">
        <v>0</v>
      </c>
      <c r="BY16" s="165">
        <v>0</v>
      </c>
      <c r="BZ16" s="165">
        <v>0</v>
      </c>
      <c r="CA16" s="165">
        <v>0</v>
      </c>
      <c r="CB16" s="165">
        <v>0</v>
      </c>
      <c r="CC16" s="165">
        <v>0</v>
      </c>
      <c r="CD16" s="165">
        <v>0</v>
      </c>
      <c r="CE16" s="165">
        <v>0</v>
      </c>
      <c r="CF16" s="165">
        <v>0</v>
      </c>
      <c r="CG16" s="165">
        <v>0</v>
      </c>
      <c r="CH16" s="165">
        <v>0</v>
      </c>
      <c r="CI16" s="165">
        <v>0</v>
      </c>
      <c r="CJ16" s="165">
        <v>0</v>
      </c>
      <c r="CK16" s="165">
        <v>0</v>
      </c>
      <c r="CL16" s="165">
        <v>0</v>
      </c>
      <c r="CM16" s="165">
        <v>0</v>
      </c>
      <c r="CN16" s="165">
        <v>0</v>
      </c>
      <c r="CO16" s="165">
        <v>0</v>
      </c>
      <c r="CP16" s="165">
        <v>0</v>
      </c>
      <c r="CQ16" s="165">
        <v>0</v>
      </c>
      <c r="CR16" s="165">
        <v>0</v>
      </c>
      <c r="CS16" s="165">
        <v>0</v>
      </c>
      <c r="CT16" s="165">
        <v>0</v>
      </c>
      <c r="CU16" s="165">
        <v>0</v>
      </c>
    </row>
    <row r="17" spans="1:99" s="27" customFormat="1" ht="10.199999999999999" x14ac:dyDescent="0.2">
      <c r="A17" s="82"/>
      <c r="B17" s="82"/>
      <c r="C17" s="82"/>
      <c r="D17" s="82"/>
      <c r="E17" s="191">
        <v>1</v>
      </c>
      <c r="F17" s="100" t="s">
        <v>42</v>
      </c>
      <c r="G17" s="82"/>
      <c r="H17" s="82"/>
      <c r="I17" s="82"/>
      <c r="J17" s="82"/>
      <c r="K17" s="82"/>
      <c r="L17" s="82"/>
      <c r="M17" s="82"/>
      <c r="N17" s="83"/>
      <c r="O17" s="82" t="s">
        <v>20</v>
      </c>
      <c r="P17" s="84"/>
      <c r="Q17" s="82"/>
      <c r="R17" s="259"/>
      <c r="S17" s="82"/>
      <c r="T17" s="143" t="s">
        <v>68</v>
      </c>
      <c r="U17" s="142">
        <v>0</v>
      </c>
      <c r="V17" s="135"/>
      <c r="W17" s="166"/>
      <c r="X17" s="167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</row>
    <row r="18" spans="1:99" s="28" customFormat="1" ht="10.199999999999999" x14ac:dyDescent="0.2">
      <c r="A18" s="87"/>
      <c r="B18" s="87"/>
      <c r="C18" s="87"/>
      <c r="D18" s="87"/>
      <c r="E18" s="192">
        <v>1</v>
      </c>
      <c r="F18" s="101" t="s">
        <v>43</v>
      </c>
      <c r="G18" s="87"/>
      <c r="H18" s="87"/>
      <c r="I18" s="87"/>
      <c r="J18" s="87"/>
      <c r="K18" s="87"/>
      <c r="L18" s="87"/>
      <c r="M18" s="87"/>
      <c r="N18" s="86"/>
      <c r="O18" s="87" t="s">
        <v>20</v>
      </c>
      <c r="P18" s="88"/>
      <c r="Q18" s="87"/>
      <c r="R18" s="260"/>
      <c r="S18" s="87"/>
      <c r="T18" s="136"/>
      <c r="U18" s="137">
        <v>0</v>
      </c>
      <c r="V18" s="138"/>
      <c r="W18" s="168"/>
      <c r="X18" s="16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  <c r="BI18" s="99">
        <v>0</v>
      </c>
      <c r="BJ18" s="99">
        <v>0</v>
      </c>
      <c r="BK18" s="99">
        <v>0</v>
      </c>
      <c r="BL18" s="99">
        <v>0</v>
      </c>
      <c r="BM18" s="99">
        <v>0</v>
      </c>
      <c r="BN18" s="99">
        <v>0</v>
      </c>
      <c r="BO18" s="99">
        <v>0</v>
      </c>
      <c r="BP18" s="99">
        <v>0</v>
      </c>
      <c r="BQ18" s="99">
        <v>0</v>
      </c>
      <c r="BR18" s="99">
        <v>0</v>
      </c>
      <c r="BS18" s="99">
        <v>0</v>
      </c>
      <c r="BT18" s="99">
        <v>0</v>
      </c>
      <c r="BU18" s="99">
        <v>0</v>
      </c>
      <c r="BV18" s="99">
        <v>0</v>
      </c>
      <c r="BW18" s="99">
        <v>0</v>
      </c>
      <c r="BX18" s="99">
        <v>0</v>
      </c>
      <c r="BY18" s="99">
        <v>0</v>
      </c>
      <c r="BZ18" s="99">
        <v>0</v>
      </c>
      <c r="CA18" s="99">
        <v>0</v>
      </c>
      <c r="CB18" s="99">
        <v>0</v>
      </c>
      <c r="CC18" s="99">
        <v>0</v>
      </c>
      <c r="CD18" s="99">
        <v>0</v>
      </c>
      <c r="CE18" s="99">
        <v>0</v>
      </c>
      <c r="CF18" s="99">
        <v>0</v>
      </c>
      <c r="CG18" s="99">
        <v>0</v>
      </c>
      <c r="CH18" s="99">
        <v>0</v>
      </c>
      <c r="CI18" s="99">
        <v>0</v>
      </c>
      <c r="CJ18" s="99">
        <v>0</v>
      </c>
      <c r="CK18" s="99">
        <v>0</v>
      </c>
      <c r="CL18" s="99">
        <v>0</v>
      </c>
      <c r="CM18" s="99">
        <v>0</v>
      </c>
      <c r="CN18" s="99">
        <v>0</v>
      </c>
      <c r="CO18" s="99">
        <v>0</v>
      </c>
      <c r="CP18" s="99">
        <v>0</v>
      </c>
      <c r="CQ18" s="99">
        <v>0</v>
      </c>
      <c r="CR18" s="99">
        <v>0</v>
      </c>
      <c r="CS18" s="99">
        <v>0</v>
      </c>
      <c r="CT18" s="99">
        <v>0</v>
      </c>
      <c r="CU18" s="99">
        <v>0</v>
      </c>
    </row>
    <row r="19" spans="1:99" s="181" customFormat="1" ht="10.199999999999999" x14ac:dyDescent="0.2">
      <c r="A19" s="172"/>
      <c r="B19" s="172"/>
      <c r="C19" s="172"/>
      <c r="D19" s="172"/>
      <c r="E19" s="191">
        <v>2</v>
      </c>
      <c r="F19" s="144" t="s">
        <v>43</v>
      </c>
      <c r="G19" s="172" t="s">
        <v>168</v>
      </c>
      <c r="H19" s="172"/>
      <c r="I19" s="172"/>
      <c r="J19" s="172"/>
      <c r="K19" s="172"/>
      <c r="L19" s="172"/>
      <c r="M19" s="172"/>
      <c r="N19" s="173"/>
      <c r="O19" s="172" t="s">
        <v>20</v>
      </c>
      <c r="P19" s="173"/>
      <c r="Q19" s="172"/>
      <c r="R19" s="261"/>
      <c r="S19" s="172"/>
      <c r="T19" s="174"/>
      <c r="U19" s="175">
        <v>0</v>
      </c>
      <c r="V19" s="176"/>
      <c r="W19" s="177"/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  <c r="AF19" s="178">
        <v>0</v>
      </c>
      <c r="AG19" s="178">
        <v>0</v>
      </c>
      <c r="AH19" s="178">
        <v>0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8">
        <v>0</v>
      </c>
      <c r="AO19" s="178">
        <v>0</v>
      </c>
      <c r="AP19" s="178">
        <v>0</v>
      </c>
      <c r="AQ19" s="178">
        <v>0</v>
      </c>
      <c r="AR19" s="178">
        <v>0</v>
      </c>
      <c r="AS19" s="178">
        <v>0</v>
      </c>
      <c r="AT19" s="178">
        <v>0</v>
      </c>
      <c r="AU19" s="178">
        <v>0</v>
      </c>
      <c r="AV19" s="178">
        <v>0</v>
      </c>
      <c r="AW19" s="178">
        <v>0</v>
      </c>
      <c r="AX19" s="178">
        <v>0</v>
      </c>
      <c r="AY19" s="178">
        <v>0</v>
      </c>
      <c r="AZ19" s="178">
        <v>0</v>
      </c>
      <c r="BA19" s="178">
        <v>0</v>
      </c>
      <c r="BB19" s="178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8">
        <v>0</v>
      </c>
      <c r="BJ19" s="178">
        <v>0</v>
      </c>
      <c r="BK19" s="178">
        <v>0</v>
      </c>
      <c r="BL19" s="178">
        <v>0</v>
      </c>
      <c r="BM19" s="178">
        <v>0</v>
      </c>
      <c r="BN19" s="178">
        <v>0</v>
      </c>
      <c r="BO19" s="178">
        <v>0</v>
      </c>
      <c r="BP19" s="178">
        <v>0</v>
      </c>
      <c r="BQ19" s="178">
        <v>0</v>
      </c>
      <c r="BR19" s="178">
        <v>0</v>
      </c>
      <c r="BS19" s="178">
        <v>0</v>
      </c>
      <c r="BT19" s="178">
        <v>0</v>
      </c>
      <c r="BU19" s="178">
        <v>0</v>
      </c>
      <c r="BV19" s="178">
        <v>0</v>
      </c>
      <c r="BW19" s="178">
        <v>0</v>
      </c>
      <c r="BX19" s="178">
        <v>0</v>
      </c>
      <c r="BY19" s="178">
        <v>0</v>
      </c>
      <c r="BZ19" s="178">
        <v>0</v>
      </c>
      <c r="CA19" s="178">
        <v>0</v>
      </c>
      <c r="CB19" s="178">
        <v>0</v>
      </c>
      <c r="CC19" s="178">
        <v>0</v>
      </c>
      <c r="CD19" s="178">
        <v>0</v>
      </c>
      <c r="CE19" s="178">
        <v>0</v>
      </c>
      <c r="CF19" s="178">
        <v>0</v>
      </c>
      <c r="CG19" s="178">
        <v>0</v>
      </c>
      <c r="CH19" s="178">
        <v>0</v>
      </c>
      <c r="CI19" s="178">
        <v>0</v>
      </c>
      <c r="CJ19" s="178">
        <v>0</v>
      </c>
      <c r="CK19" s="178">
        <v>0</v>
      </c>
      <c r="CL19" s="178">
        <v>0</v>
      </c>
      <c r="CM19" s="178">
        <v>0</v>
      </c>
      <c r="CN19" s="178">
        <v>0</v>
      </c>
      <c r="CO19" s="178">
        <v>0</v>
      </c>
      <c r="CP19" s="178">
        <v>0</v>
      </c>
      <c r="CQ19" s="178">
        <v>0</v>
      </c>
      <c r="CR19" s="178">
        <v>0</v>
      </c>
      <c r="CS19" s="178">
        <v>0</v>
      </c>
      <c r="CT19" s="178">
        <v>0</v>
      </c>
      <c r="CU19" s="178">
        <v>0</v>
      </c>
    </row>
    <row r="20" spans="1:99" s="181" customFormat="1" ht="10.199999999999999" x14ac:dyDescent="0.2">
      <c r="A20" s="172"/>
      <c r="B20" s="172"/>
      <c r="C20" s="172"/>
      <c r="D20" s="172"/>
      <c r="E20" s="191">
        <v>2</v>
      </c>
      <c r="F20" s="144" t="s">
        <v>43</v>
      </c>
      <c r="G20" s="172" t="s">
        <v>169</v>
      </c>
      <c r="H20" s="172"/>
      <c r="I20" s="172"/>
      <c r="J20" s="172"/>
      <c r="K20" s="172"/>
      <c r="L20" s="172"/>
      <c r="M20" s="172"/>
      <c r="N20" s="173"/>
      <c r="O20" s="172" t="s">
        <v>20</v>
      </c>
      <c r="P20" s="173"/>
      <c r="Q20" s="172"/>
      <c r="R20" s="261"/>
      <c r="S20" s="172"/>
      <c r="T20" s="174"/>
      <c r="U20" s="175">
        <v>0</v>
      </c>
      <c r="V20" s="176"/>
      <c r="W20" s="177"/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8">
        <v>0</v>
      </c>
      <c r="AD20" s="178">
        <v>0</v>
      </c>
      <c r="AE20" s="178">
        <v>0</v>
      </c>
      <c r="AF20" s="178">
        <v>0</v>
      </c>
      <c r="AG20" s="178">
        <v>0</v>
      </c>
      <c r="AH20" s="178">
        <v>0</v>
      </c>
      <c r="AI20" s="178">
        <v>0</v>
      </c>
      <c r="AJ20" s="178">
        <v>0</v>
      </c>
      <c r="AK20" s="178">
        <v>0</v>
      </c>
      <c r="AL20" s="178">
        <v>0</v>
      </c>
      <c r="AM20" s="178">
        <v>0</v>
      </c>
      <c r="AN20" s="178">
        <v>0</v>
      </c>
      <c r="AO20" s="178">
        <v>0</v>
      </c>
      <c r="AP20" s="178">
        <v>0</v>
      </c>
      <c r="AQ20" s="178">
        <v>0</v>
      </c>
      <c r="AR20" s="178">
        <v>0</v>
      </c>
      <c r="AS20" s="178">
        <v>0</v>
      </c>
      <c r="AT20" s="178">
        <v>0</v>
      </c>
      <c r="AU20" s="178">
        <v>0</v>
      </c>
      <c r="AV20" s="178">
        <v>0</v>
      </c>
      <c r="AW20" s="178">
        <v>0</v>
      </c>
      <c r="AX20" s="178">
        <v>0</v>
      </c>
      <c r="AY20" s="178">
        <v>0</v>
      </c>
      <c r="AZ20" s="178">
        <v>0</v>
      </c>
      <c r="BA20" s="178">
        <v>0</v>
      </c>
      <c r="BB20" s="178">
        <v>0</v>
      </c>
      <c r="BC20" s="178">
        <v>0</v>
      </c>
      <c r="BD20" s="178">
        <v>0</v>
      </c>
      <c r="BE20" s="178">
        <v>0</v>
      </c>
      <c r="BF20" s="178">
        <v>0</v>
      </c>
      <c r="BG20" s="178">
        <v>0</v>
      </c>
      <c r="BH20" s="178">
        <v>0</v>
      </c>
      <c r="BI20" s="178">
        <v>0</v>
      </c>
      <c r="BJ20" s="178">
        <v>0</v>
      </c>
      <c r="BK20" s="178">
        <v>0</v>
      </c>
      <c r="BL20" s="178">
        <v>0</v>
      </c>
      <c r="BM20" s="178">
        <v>0</v>
      </c>
      <c r="BN20" s="178">
        <v>0</v>
      </c>
      <c r="BO20" s="178">
        <v>0</v>
      </c>
      <c r="BP20" s="178">
        <v>0</v>
      </c>
      <c r="BQ20" s="178">
        <v>0</v>
      </c>
      <c r="BR20" s="178">
        <v>0</v>
      </c>
      <c r="BS20" s="178">
        <v>0</v>
      </c>
      <c r="BT20" s="178">
        <v>0</v>
      </c>
      <c r="BU20" s="178">
        <v>0</v>
      </c>
      <c r="BV20" s="178">
        <v>0</v>
      </c>
      <c r="BW20" s="178">
        <v>0</v>
      </c>
      <c r="BX20" s="178">
        <v>0</v>
      </c>
      <c r="BY20" s="178">
        <v>0</v>
      </c>
      <c r="BZ20" s="178">
        <v>0</v>
      </c>
      <c r="CA20" s="178">
        <v>0</v>
      </c>
      <c r="CB20" s="178">
        <v>0</v>
      </c>
      <c r="CC20" s="178">
        <v>0</v>
      </c>
      <c r="CD20" s="178">
        <v>0</v>
      </c>
      <c r="CE20" s="178">
        <v>0</v>
      </c>
      <c r="CF20" s="178">
        <v>0</v>
      </c>
      <c r="CG20" s="178">
        <v>0</v>
      </c>
      <c r="CH20" s="178">
        <v>0</v>
      </c>
      <c r="CI20" s="178">
        <v>0</v>
      </c>
      <c r="CJ20" s="178">
        <v>0</v>
      </c>
      <c r="CK20" s="178">
        <v>0</v>
      </c>
      <c r="CL20" s="178">
        <v>0</v>
      </c>
      <c r="CM20" s="178">
        <v>0</v>
      </c>
      <c r="CN20" s="178">
        <v>0</v>
      </c>
      <c r="CO20" s="178">
        <v>0</v>
      </c>
      <c r="CP20" s="178">
        <v>0</v>
      </c>
      <c r="CQ20" s="178">
        <v>0</v>
      </c>
      <c r="CR20" s="178">
        <v>0</v>
      </c>
      <c r="CS20" s="178">
        <v>0</v>
      </c>
      <c r="CT20" s="178">
        <v>0</v>
      </c>
      <c r="CU20" s="178">
        <v>0</v>
      </c>
    </row>
    <row r="21" spans="1:99" s="181" customFormat="1" ht="10.199999999999999" x14ac:dyDescent="0.2">
      <c r="A21" s="172"/>
      <c r="B21" s="172"/>
      <c r="C21" s="172"/>
      <c r="D21" s="172"/>
      <c r="E21" s="191">
        <v>2</v>
      </c>
      <c r="F21" s="144" t="s">
        <v>43</v>
      </c>
      <c r="G21" s="172" t="s">
        <v>170</v>
      </c>
      <c r="H21" s="172"/>
      <c r="I21" s="172"/>
      <c r="J21" s="172"/>
      <c r="K21" s="172"/>
      <c r="L21" s="172"/>
      <c r="M21" s="172"/>
      <c r="N21" s="173"/>
      <c r="O21" s="172" t="s">
        <v>20</v>
      </c>
      <c r="P21" s="173"/>
      <c r="Q21" s="172"/>
      <c r="R21" s="261"/>
      <c r="S21" s="172"/>
      <c r="T21" s="174"/>
      <c r="U21" s="175">
        <v>0</v>
      </c>
      <c r="V21" s="176"/>
      <c r="W21" s="177"/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  <c r="BI21" s="178">
        <v>0</v>
      </c>
      <c r="BJ21" s="178">
        <v>0</v>
      </c>
      <c r="BK21" s="178">
        <v>0</v>
      </c>
      <c r="BL21" s="178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78">
        <v>0</v>
      </c>
      <c r="BS21" s="178">
        <v>0</v>
      </c>
      <c r="BT21" s="178">
        <v>0</v>
      </c>
      <c r="BU21" s="178">
        <v>0</v>
      </c>
      <c r="BV21" s="178">
        <v>0</v>
      </c>
      <c r="BW21" s="178">
        <v>0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78">
        <v>0</v>
      </c>
      <c r="CD21" s="178">
        <v>0</v>
      </c>
      <c r="CE21" s="178">
        <v>0</v>
      </c>
      <c r="CF21" s="178">
        <v>0</v>
      </c>
      <c r="CG21" s="178">
        <v>0</v>
      </c>
      <c r="CH21" s="178">
        <v>0</v>
      </c>
      <c r="CI21" s="178">
        <v>0</v>
      </c>
      <c r="CJ21" s="178">
        <v>0</v>
      </c>
      <c r="CK21" s="178">
        <v>0</v>
      </c>
      <c r="CL21" s="178">
        <v>0</v>
      </c>
      <c r="CM21" s="178">
        <v>0</v>
      </c>
      <c r="CN21" s="178">
        <v>0</v>
      </c>
      <c r="CO21" s="178">
        <v>0</v>
      </c>
      <c r="CP21" s="178">
        <v>0</v>
      </c>
      <c r="CQ21" s="178">
        <v>0</v>
      </c>
      <c r="CR21" s="178">
        <v>0</v>
      </c>
      <c r="CS21" s="178">
        <v>0</v>
      </c>
      <c r="CT21" s="178">
        <v>0</v>
      </c>
      <c r="CU21" s="178">
        <v>0</v>
      </c>
    </row>
    <row r="22" spans="1:99" s="181" customFormat="1" ht="10.199999999999999" x14ac:dyDescent="0.2">
      <c r="A22" s="172"/>
      <c r="B22" s="172"/>
      <c r="C22" s="172"/>
      <c r="D22" s="172"/>
      <c r="E22" s="191">
        <v>2</v>
      </c>
      <c r="F22" s="144" t="s">
        <v>43</v>
      </c>
      <c r="G22" s="172" t="s">
        <v>171</v>
      </c>
      <c r="H22" s="172"/>
      <c r="I22" s="172"/>
      <c r="J22" s="172"/>
      <c r="K22" s="172"/>
      <c r="L22" s="172"/>
      <c r="M22" s="172"/>
      <c r="N22" s="173"/>
      <c r="O22" s="172" t="s">
        <v>20</v>
      </c>
      <c r="P22" s="173"/>
      <c r="Q22" s="172"/>
      <c r="R22" s="261"/>
      <c r="S22" s="172"/>
      <c r="T22" s="174"/>
      <c r="U22" s="175">
        <v>0</v>
      </c>
      <c r="V22" s="176"/>
      <c r="W22" s="177"/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78">
        <v>0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78">
        <v>0</v>
      </c>
      <c r="AY22" s="178">
        <v>0</v>
      </c>
      <c r="AZ22" s="178">
        <v>0</v>
      </c>
      <c r="BA22" s="178">
        <v>0</v>
      </c>
      <c r="BB22" s="178">
        <v>0</v>
      </c>
      <c r="BC22" s="178">
        <v>0</v>
      </c>
      <c r="BD22" s="178">
        <v>0</v>
      </c>
      <c r="BE22" s="178">
        <v>0</v>
      </c>
      <c r="BF22" s="178">
        <v>0</v>
      </c>
      <c r="BG22" s="178">
        <v>0</v>
      </c>
      <c r="BH22" s="178">
        <v>0</v>
      </c>
      <c r="BI22" s="178">
        <v>0</v>
      </c>
      <c r="BJ22" s="178">
        <v>0</v>
      </c>
      <c r="BK22" s="178">
        <v>0</v>
      </c>
      <c r="BL22" s="178">
        <v>0</v>
      </c>
      <c r="BM22" s="178">
        <v>0</v>
      </c>
      <c r="BN22" s="178">
        <v>0</v>
      </c>
      <c r="BO22" s="178">
        <v>0</v>
      </c>
      <c r="BP22" s="178">
        <v>0</v>
      </c>
      <c r="BQ22" s="178">
        <v>0</v>
      </c>
      <c r="BR22" s="178">
        <v>0</v>
      </c>
      <c r="BS22" s="178">
        <v>0</v>
      </c>
      <c r="BT22" s="178">
        <v>0</v>
      </c>
      <c r="BU22" s="178">
        <v>0</v>
      </c>
      <c r="BV22" s="178">
        <v>0</v>
      </c>
      <c r="BW22" s="178">
        <v>0</v>
      </c>
      <c r="BX22" s="178">
        <v>0</v>
      </c>
      <c r="BY22" s="178">
        <v>0</v>
      </c>
      <c r="BZ22" s="178">
        <v>0</v>
      </c>
      <c r="CA22" s="178">
        <v>0</v>
      </c>
      <c r="CB22" s="178">
        <v>0</v>
      </c>
      <c r="CC22" s="178">
        <v>0</v>
      </c>
      <c r="CD22" s="178">
        <v>0</v>
      </c>
      <c r="CE22" s="178">
        <v>0</v>
      </c>
      <c r="CF22" s="178">
        <v>0</v>
      </c>
      <c r="CG22" s="178">
        <v>0</v>
      </c>
      <c r="CH22" s="178">
        <v>0</v>
      </c>
      <c r="CI22" s="178">
        <v>0</v>
      </c>
      <c r="CJ22" s="178">
        <v>0</v>
      </c>
      <c r="CK22" s="178">
        <v>0</v>
      </c>
      <c r="CL22" s="178">
        <v>0</v>
      </c>
      <c r="CM22" s="178">
        <v>0</v>
      </c>
      <c r="CN22" s="178">
        <v>0</v>
      </c>
      <c r="CO22" s="178">
        <v>0</v>
      </c>
      <c r="CP22" s="178">
        <v>0</v>
      </c>
      <c r="CQ22" s="178">
        <v>0</v>
      </c>
      <c r="CR22" s="178">
        <v>0</v>
      </c>
      <c r="CS22" s="178">
        <v>0</v>
      </c>
      <c r="CT22" s="178">
        <v>0</v>
      </c>
      <c r="CU22" s="178">
        <v>0</v>
      </c>
    </row>
    <row r="23" spans="1:99" s="181" customFormat="1" ht="10.199999999999999" x14ac:dyDescent="0.2">
      <c r="A23" s="172"/>
      <c r="B23" s="172"/>
      <c r="C23" s="172"/>
      <c r="D23" s="172"/>
      <c r="E23" s="191">
        <v>2</v>
      </c>
      <c r="F23" s="144" t="s">
        <v>43</v>
      </c>
      <c r="G23" s="172" t="s">
        <v>172</v>
      </c>
      <c r="H23" s="172"/>
      <c r="I23" s="172"/>
      <c r="J23" s="172"/>
      <c r="K23" s="172"/>
      <c r="L23" s="172"/>
      <c r="M23" s="172"/>
      <c r="N23" s="173"/>
      <c r="O23" s="172" t="s">
        <v>20</v>
      </c>
      <c r="P23" s="173"/>
      <c r="Q23" s="172"/>
      <c r="R23" s="261"/>
      <c r="S23" s="172"/>
      <c r="T23" s="174"/>
      <c r="U23" s="175">
        <v>0</v>
      </c>
      <c r="V23" s="176"/>
      <c r="W23" s="177"/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78">
        <v>0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178">
        <v>0</v>
      </c>
      <c r="AV23" s="178">
        <v>0</v>
      </c>
      <c r="AW23" s="178">
        <v>0</v>
      </c>
      <c r="AX23" s="178">
        <v>0</v>
      </c>
      <c r="AY23" s="178">
        <v>0</v>
      </c>
      <c r="AZ23" s="178">
        <v>0</v>
      </c>
      <c r="BA23" s="178">
        <v>0</v>
      </c>
      <c r="BB23" s="178">
        <v>0</v>
      </c>
      <c r="BC23" s="178">
        <v>0</v>
      </c>
      <c r="BD23" s="178">
        <v>0</v>
      </c>
      <c r="BE23" s="178">
        <v>0</v>
      </c>
      <c r="BF23" s="178">
        <v>0</v>
      </c>
      <c r="BG23" s="178">
        <v>0</v>
      </c>
      <c r="BH23" s="178">
        <v>0</v>
      </c>
      <c r="BI23" s="178">
        <v>0</v>
      </c>
      <c r="BJ23" s="178">
        <v>0</v>
      </c>
      <c r="BK23" s="178">
        <v>0</v>
      </c>
      <c r="BL23" s="178">
        <v>0</v>
      </c>
      <c r="BM23" s="178">
        <v>0</v>
      </c>
      <c r="BN23" s="178">
        <v>0</v>
      </c>
      <c r="BO23" s="178">
        <v>0</v>
      </c>
      <c r="BP23" s="178">
        <v>0</v>
      </c>
      <c r="BQ23" s="178">
        <v>0</v>
      </c>
      <c r="BR23" s="178">
        <v>0</v>
      </c>
      <c r="BS23" s="178">
        <v>0</v>
      </c>
      <c r="BT23" s="178">
        <v>0</v>
      </c>
      <c r="BU23" s="178">
        <v>0</v>
      </c>
      <c r="BV23" s="178">
        <v>0</v>
      </c>
      <c r="BW23" s="178">
        <v>0</v>
      </c>
      <c r="BX23" s="178">
        <v>0</v>
      </c>
      <c r="BY23" s="178">
        <v>0</v>
      </c>
      <c r="BZ23" s="178">
        <v>0</v>
      </c>
      <c r="CA23" s="178">
        <v>0</v>
      </c>
      <c r="CB23" s="178">
        <v>0</v>
      </c>
      <c r="CC23" s="178">
        <v>0</v>
      </c>
      <c r="CD23" s="178">
        <v>0</v>
      </c>
      <c r="CE23" s="178">
        <v>0</v>
      </c>
      <c r="CF23" s="178">
        <v>0</v>
      </c>
      <c r="CG23" s="178">
        <v>0</v>
      </c>
      <c r="CH23" s="178">
        <v>0</v>
      </c>
      <c r="CI23" s="178">
        <v>0</v>
      </c>
      <c r="CJ23" s="178">
        <v>0</v>
      </c>
      <c r="CK23" s="178">
        <v>0</v>
      </c>
      <c r="CL23" s="178">
        <v>0</v>
      </c>
      <c r="CM23" s="178">
        <v>0</v>
      </c>
      <c r="CN23" s="178">
        <v>0</v>
      </c>
      <c r="CO23" s="178">
        <v>0</v>
      </c>
      <c r="CP23" s="178">
        <v>0</v>
      </c>
      <c r="CQ23" s="178">
        <v>0</v>
      </c>
      <c r="CR23" s="178">
        <v>0</v>
      </c>
      <c r="CS23" s="178">
        <v>0</v>
      </c>
      <c r="CT23" s="178">
        <v>0</v>
      </c>
      <c r="CU23" s="178">
        <v>0</v>
      </c>
    </row>
    <row r="24" spans="1:99" ht="3" customHeight="1" x14ac:dyDescent="0.25">
      <c r="A24" s="89"/>
      <c r="B24" s="89"/>
      <c r="C24" s="89"/>
      <c r="D24" s="89"/>
      <c r="E24" s="191"/>
      <c r="F24" s="89"/>
      <c r="G24" s="89"/>
      <c r="H24" s="89"/>
      <c r="I24" s="89"/>
      <c r="J24" s="89"/>
      <c r="K24" s="89"/>
      <c r="L24" s="89"/>
      <c r="M24" s="89"/>
      <c r="N24" s="86"/>
      <c r="O24" s="90"/>
      <c r="P24" s="88"/>
      <c r="Q24" s="89"/>
      <c r="R24" s="262"/>
      <c r="S24" s="89"/>
      <c r="T24" s="139"/>
      <c r="U24" s="140"/>
      <c r="V24" s="141"/>
      <c r="W24" s="170"/>
      <c r="X24" s="17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</row>
    <row r="25" spans="1:99" ht="3" customHeight="1" x14ac:dyDescent="0.25">
      <c r="A25" s="89"/>
      <c r="B25" s="89"/>
      <c r="C25" s="89"/>
      <c r="D25" s="89"/>
      <c r="E25" s="191"/>
      <c r="F25" s="89"/>
      <c r="G25" s="89"/>
      <c r="H25" s="89"/>
      <c r="I25" s="89"/>
      <c r="J25" s="89"/>
      <c r="K25" s="89"/>
      <c r="L25" s="89"/>
      <c r="M25" s="89"/>
      <c r="N25" s="86"/>
      <c r="O25" s="90"/>
      <c r="P25" s="88"/>
      <c r="Q25" s="89"/>
      <c r="R25" s="262"/>
      <c r="S25" s="89"/>
      <c r="T25" s="139"/>
      <c r="U25" s="140"/>
      <c r="V25" s="141"/>
      <c r="W25" s="170"/>
      <c r="X25" s="17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</row>
    <row r="26" spans="1:99" ht="7.05" customHeight="1" thickBot="1" x14ac:dyDescent="0.3">
      <c r="A26" s="89"/>
      <c r="B26" s="89"/>
      <c r="C26" s="89"/>
      <c r="D26" s="89"/>
      <c r="E26" s="191"/>
      <c r="F26" s="89"/>
      <c r="G26" s="89"/>
      <c r="H26" s="89"/>
      <c r="I26" s="89"/>
      <c r="J26" s="89"/>
      <c r="K26" s="89"/>
      <c r="L26" s="89"/>
      <c r="M26" s="89"/>
      <c r="N26" s="86"/>
      <c r="O26" s="90"/>
      <c r="P26" s="88"/>
      <c r="Q26" s="89"/>
      <c r="R26" s="262"/>
      <c r="S26" s="89"/>
      <c r="T26" s="139"/>
      <c r="U26" s="140"/>
      <c r="V26" s="141"/>
      <c r="W26" s="170"/>
      <c r="X26" s="17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</row>
    <row r="27" spans="1:99" ht="7.05" customHeight="1" thickBot="1" x14ac:dyDescent="0.3">
      <c r="A27" s="70"/>
      <c r="B27" s="70"/>
      <c r="C27" s="70"/>
      <c r="D27" s="70"/>
      <c r="E27" s="188">
        <v>1</v>
      </c>
      <c r="F27" s="70"/>
      <c r="G27" s="70"/>
      <c r="H27" s="70"/>
      <c r="I27" s="70"/>
      <c r="J27" s="70"/>
      <c r="K27" s="70"/>
      <c r="L27" s="70"/>
      <c r="M27" s="70"/>
      <c r="N27" s="71"/>
      <c r="O27" s="72"/>
      <c r="P27" s="73"/>
      <c r="Q27" s="70"/>
      <c r="R27" s="257"/>
      <c r="S27" s="70"/>
      <c r="T27" s="126"/>
      <c r="U27" s="127"/>
      <c r="V27" s="128"/>
      <c r="W27" s="160"/>
      <c r="X27" s="161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</row>
    <row r="28" spans="1:99" s="35" customFormat="1" x14ac:dyDescent="0.25">
      <c r="A28" s="50"/>
      <c r="B28" s="50"/>
      <c r="C28" s="50"/>
      <c r="D28" s="50"/>
      <c r="E28" s="186">
        <v>1</v>
      </c>
      <c r="F28" s="50" t="s">
        <v>34</v>
      </c>
      <c r="G28" s="50"/>
      <c r="H28" s="50"/>
      <c r="I28" s="50"/>
      <c r="J28" s="50"/>
      <c r="K28" s="50"/>
      <c r="L28" s="50"/>
      <c r="M28" s="50"/>
      <c r="N28" s="46" t="s">
        <v>3</v>
      </c>
      <c r="O28" s="51" t="s">
        <v>20</v>
      </c>
      <c r="P28" s="48" t="s">
        <v>41</v>
      </c>
      <c r="Q28" s="50"/>
      <c r="R28" s="254"/>
      <c r="S28" s="50"/>
      <c r="T28" s="117"/>
      <c r="U28" s="118">
        <v>0</v>
      </c>
      <c r="V28" s="119"/>
      <c r="W28" s="155"/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0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0</v>
      </c>
      <c r="AT28" s="156">
        <v>0</v>
      </c>
      <c r="AU28" s="156">
        <v>0</v>
      </c>
      <c r="AV28" s="156">
        <v>0</v>
      </c>
      <c r="AW28" s="156">
        <v>0</v>
      </c>
      <c r="AX28" s="156">
        <v>0</v>
      </c>
      <c r="AY28" s="156">
        <v>0</v>
      </c>
      <c r="AZ28" s="156">
        <v>0</v>
      </c>
      <c r="BA28" s="156">
        <v>0</v>
      </c>
      <c r="BB28" s="156">
        <v>0</v>
      </c>
      <c r="BC28" s="156">
        <v>0</v>
      </c>
      <c r="BD28" s="156">
        <v>0</v>
      </c>
      <c r="BE28" s="156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</row>
    <row r="29" spans="1:99" s="27" customFormat="1" ht="10.199999999999999" x14ac:dyDescent="0.2">
      <c r="A29" s="82"/>
      <c r="B29" s="82"/>
      <c r="C29" s="82"/>
      <c r="D29" s="82"/>
      <c r="E29" s="191">
        <v>1</v>
      </c>
      <c r="F29" s="100" t="s">
        <v>42</v>
      </c>
      <c r="G29" s="82"/>
      <c r="H29" s="82"/>
      <c r="I29" s="82"/>
      <c r="J29" s="82"/>
      <c r="K29" s="82"/>
      <c r="L29" s="82"/>
      <c r="M29" s="82"/>
      <c r="N29" s="83"/>
      <c r="O29" s="82" t="s">
        <v>20</v>
      </c>
      <c r="P29" s="84"/>
      <c r="Q29" s="82"/>
      <c r="R29" s="259"/>
      <c r="S29" s="82"/>
      <c r="T29" s="143" t="s">
        <v>68</v>
      </c>
      <c r="U29" s="142">
        <v>0</v>
      </c>
      <c r="V29" s="135"/>
      <c r="W29" s="166"/>
      <c r="X29" s="167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</row>
    <row r="30" spans="1:99" s="28" customFormat="1" ht="10.199999999999999" x14ac:dyDescent="0.2">
      <c r="A30" s="87"/>
      <c r="B30" s="87"/>
      <c r="C30" s="87"/>
      <c r="D30" s="87"/>
      <c r="E30" s="192">
        <v>1</v>
      </c>
      <c r="F30" s="101" t="s">
        <v>69</v>
      </c>
      <c r="G30" s="87"/>
      <c r="H30" s="87"/>
      <c r="I30" s="87"/>
      <c r="J30" s="87"/>
      <c r="K30" s="87"/>
      <c r="L30" s="87"/>
      <c r="M30" s="87"/>
      <c r="N30" s="86"/>
      <c r="O30" s="87" t="s">
        <v>20</v>
      </c>
      <c r="P30" s="88"/>
      <c r="Q30" s="87"/>
      <c r="R30" s="260">
        <v>0</v>
      </c>
      <c r="S30" s="87"/>
      <c r="T30" s="136"/>
      <c r="U30" s="137">
        <v>0</v>
      </c>
      <c r="V30" s="138"/>
      <c r="W30" s="168"/>
      <c r="X30" s="16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0</v>
      </c>
      <c r="AQ30" s="99">
        <v>0</v>
      </c>
      <c r="AR30" s="99">
        <v>0</v>
      </c>
      <c r="AS30" s="99">
        <v>0</v>
      </c>
      <c r="AT30" s="99">
        <v>0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0</v>
      </c>
      <c r="BA30" s="99">
        <v>0</v>
      </c>
      <c r="BB30" s="99">
        <v>0</v>
      </c>
      <c r="BC30" s="99">
        <v>0</v>
      </c>
      <c r="BD30" s="99">
        <v>0</v>
      </c>
      <c r="BE30" s="99">
        <v>0</v>
      </c>
      <c r="BF30" s="99">
        <v>0</v>
      </c>
      <c r="BG30" s="99">
        <v>0</v>
      </c>
      <c r="BH30" s="99">
        <v>0</v>
      </c>
      <c r="BI30" s="99">
        <v>0</v>
      </c>
      <c r="BJ30" s="99">
        <v>0</v>
      </c>
      <c r="BK30" s="99">
        <v>0</v>
      </c>
      <c r="BL30" s="99">
        <v>0</v>
      </c>
      <c r="BM30" s="99">
        <v>0</v>
      </c>
      <c r="BN30" s="99">
        <v>0</v>
      </c>
      <c r="BO30" s="99">
        <v>0</v>
      </c>
      <c r="BP30" s="99">
        <v>0</v>
      </c>
      <c r="BQ30" s="99">
        <v>0</v>
      </c>
      <c r="BR30" s="99">
        <v>0</v>
      </c>
      <c r="BS30" s="99">
        <v>0</v>
      </c>
      <c r="BT30" s="99">
        <v>0</v>
      </c>
      <c r="BU30" s="99">
        <v>0</v>
      </c>
      <c r="BV30" s="99">
        <v>0</v>
      </c>
      <c r="BW30" s="99">
        <v>0</v>
      </c>
      <c r="BX30" s="99">
        <v>0</v>
      </c>
      <c r="BY30" s="99">
        <v>0</v>
      </c>
      <c r="BZ30" s="99">
        <v>0</v>
      </c>
      <c r="CA30" s="99">
        <v>0</v>
      </c>
      <c r="CB30" s="99">
        <v>0</v>
      </c>
      <c r="CC30" s="99">
        <v>0</v>
      </c>
      <c r="CD30" s="99">
        <v>0</v>
      </c>
      <c r="CE30" s="99">
        <v>0</v>
      </c>
      <c r="CF30" s="99">
        <v>0</v>
      </c>
      <c r="CG30" s="99">
        <v>0</v>
      </c>
      <c r="CH30" s="99">
        <v>0</v>
      </c>
      <c r="CI30" s="99">
        <v>0</v>
      </c>
      <c r="CJ30" s="99">
        <v>0</v>
      </c>
      <c r="CK30" s="99">
        <v>0</v>
      </c>
      <c r="CL30" s="99">
        <v>0</v>
      </c>
      <c r="CM30" s="99">
        <v>0</v>
      </c>
      <c r="CN30" s="99">
        <v>0</v>
      </c>
      <c r="CO30" s="99">
        <v>0</v>
      </c>
      <c r="CP30" s="99">
        <v>0</v>
      </c>
      <c r="CQ30" s="99">
        <v>0</v>
      </c>
      <c r="CR30" s="99">
        <v>0</v>
      </c>
      <c r="CS30" s="99">
        <v>0</v>
      </c>
      <c r="CT30" s="99">
        <v>0</v>
      </c>
      <c r="CU30" s="99">
        <v>0</v>
      </c>
    </row>
    <row r="31" spans="1:99" s="28" customFormat="1" ht="10.199999999999999" x14ac:dyDescent="0.2">
      <c r="A31" s="87"/>
      <c r="B31" s="87"/>
      <c r="C31" s="87"/>
      <c r="D31" s="87"/>
      <c r="E31" s="192">
        <v>1</v>
      </c>
      <c r="F31" s="101" t="s">
        <v>47</v>
      </c>
      <c r="G31" s="87"/>
      <c r="H31" s="87"/>
      <c r="I31" s="87"/>
      <c r="J31" s="87"/>
      <c r="K31" s="87"/>
      <c r="L31" s="87"/>
      <c r="M31" s="87"/>
      <c r="N31" s="86"/>
      <c r="O31" s="87" t="s">
        <v>20</v>
      </c>
      <c r="P31" s="88"/>
      <c r="Q31" s="87"/>
      <c r="R31" s="260">
        <v>0</v>
      </c>
      <c r="S31" s="87"/>
      <c r="T31" s="136"/>
      <c r="U31" s="137">
        <v>0</v>
      </c>
      <c r="V31" s="138"/>
      <c r="W31" s="168"/>
      <c r="X31" s="16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>
        <v>0</v>
      </c>
      <c r="AR31" s="99">
        <v>0</v>
      </c>
      <c r="AS31" s="99">
        <v>0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>
        <v>0</v>
      </c>
      <c r="BA31" s="99">
        <v>0</v>
      </c>
      <c r="BB31" s="99">
        <v>0</v>
      </c>
      <c r="BC31" s="99">
        <v>0</v>
      </c>
      <c r="BD31" s="99">
        <v>0</v>
      </c>
      <c r="BE31" s="99">
        <v>0</v>
      </c>
      <c r="BF31" s="99">
        <v>0</v>
      </c>
      <c r="BG31" s="99">
        <v>0</v>
      </c>
      <c r="BH31" s="99">
        <v>0</v>
      </c>
      <c r="BI31" s="99">
        <v>0</v>
      </c>
      <c r="BJ31" s="99">
        <v>0</v>
      </c>
      <c r="BK31" s="99">
        <v>0</v>
      </c>
      <c r="BL31" s="99">
        <v>0</v>
      </c>
      <c r="BM31" s="99">
        <v>0</v>
      </c>
      <c r="BN31" s="99">
        <v>0</v>
      </c>
      <c r="BO31" s="99">
        <v>0</v>
      </c>
      <c r="BP31" s="99">
        <v>0</v>
      </c>
      <c r="BQ31" s="99">
        <v>0</v>
      </c>
      <c r="BR31" s="99">
        <v>0</v>
      </c>
      <c r="BS31" s="99">
        <v>0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99">
        <v>0</v>
      </c>
      <c r="CF31" s="99">
        <v>0</v>
      </c>
      <c r="CG31" s="99">
        <v>0</v>
      </c>
      <c r="CH31" s="99">
        <v>0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99">
        <v>0</v>
      </c>
      <c r="CR31" s="99">
        <v>0</v>
      </c>
      <c r="CS31" s="99">
        <v>0</v>
      </c>
      <c r="CT31" s="99">
        <v>0</v>
      </c>
      <c r="CU31" s="99">
        <v>0</v>
      </c>
    </row>
    <row r="32" spans="1:99" s="28" customFormat="1" ht="10.199999999999999" x14ac:dyDescent="0.2">
      <c r="A32" s="87"/>
      <c r="B32" s="87"/>
      <c r="C32" s="87"/>
      <c r="D32" s="87"/>
      <c r="E32" s="192">
        <v>1</v>
      </c>
      <c r="F32" s="101" t="s">
        <v>48</v>
      </c>
      <c r="G32" s="87"/>
      <c r="H32" s="87"/>
      <c r="I32" s="87"/>
      <c r="J32" s="87"/>
      <c r="K32" s="87"/>
      <c r="L32" s="87"/>
      <c r="M32" s="87"/>
      <c r="N32" s="86"/>
      <c r="O32" s="87" t="s">
        <v>20</v>
      </c>
      <c r="P32" s="88"/>
      <c r="Q32" s="87"/>
      <c r="R32" s="260">
        <v>0</v>
      </c>
      <c r="S32" s="87"/>
      <c r="T32" s="136"/>
      <c r="U32" s="137">
        <v>0</v>
      </c>
      <c r="V32" s="138"/>
      <c r="W32" s="168"/>
      <c r="X32" s="16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0</v>
      </c>
      <c r="AK32" s="99">
        <v>0</v>
      </c>
      <c r="AL32" s="99">
        <v>0</v>
      </c>
      <c r="AM32" s="99">
        <v>0</v>
      </c>
      <c r="AN32" s="99">
        <v>0</v>
      </c>
      <c r="AO32" s="99">
        <v>0</v>
      </c>
      <c r="AP32" s="99">
        <v>0</v>
      </c>
      <c r="AQ32" s="99">
        <v>0</v>
      </c>
      <c r="AR32" s="99">
        <v>0</v>
      </c>
      <c r="AS32" s="99">
        <v>0</v>
      </c>
      <c r="AT32" s="99">
        <v>0</v>
      </c>
      <c r="AU32" s="99">
        <v>0</v>
      </c>
      <c r="AV32" s="99">
        <v>0</v>
      </c>
      <c r="AW32" s="99">
        <v>0</v>
      </c>
      <c r="AX32" s="99">
        <v>0</v>
      </c>
      <c r="AY32" s="99">
        <v>0</v>
      </c>
      <c r="AZ32" s="99">
        <v>0</v>
      </c>
      <c r="BA32" s="99">
        <v>0</v>
      </c>
      <c r="BB32" s="99">
        <v>0</v>
      </c>
      <c r="BC32" s="99">
        <v>0</v>
      </c>
      <c r="BD32" s="99">
        <v>0</v>
      </c>
      <c r="BE32" s="99">
        <v>0</v>
      </c>
      <c r="BF32" s="99">
        <v>0</v>
      </c>
      <c r="BG32" s="99">
        <v>0</v>
      </c>
      <c r="BH32" s="99">
        <v>0</v>
      </c>
      <c r="BI32" s="99">
        <v>0</v>
      </c>
      <c r="BJ32" s="99">
        <v>0</v>
      </c>
      <c r="BK32" s="99">
        <v>0</v>
      </c>
      <c r="BL32" s="99">
        <v>0</v>
      </c>
      <c r="BM32" s="99">
        <v>0</v>
      </c>
      <c r="BN32" s="99">
        <v>0</v>
      </c>
      <c r="BO32" s="99">
        <v>0</v>
      </c>
      <c r="BP32" s="99">
        <v>0</v>
      </c>
      <c r="BQ32" s="99">
        <v>0</v>
      </c>
      <c r="BR32" s="99">
        <v>0</v>
      </c>
      <c r="BS32" s="99">
        <v>0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</v>
      </c>
      <c r="CA32" s="99">
        <v>0</v>
      </c>
      <c r="CB32" s="99">
        <v>0</v>
      </c>
      <c r="CC32" s="99">
        <v>0</v>
      </c>
      <c r="CD32" s="99">
        <v>0</v>
      </c>
      <c r="CE32" s="99">
        <v>0</v>
      </c>
      <c r="CF32" s="99">
        <v>0</v>
      </c>
      <c r="CG32" s="99">
        <v>0</v>
      </c>
      <c r="CH32" s="99">
        <v>0</v>
      </c>
      <c r="CI32" s="99">
        <v>0</v>
      </c>
      <c r="CJ32" s="99">
        <v>0</v>
      </c>
      <c r="CK32" s="99">
        <v>0</v>
      </c>
      <c r="CL32" s="99">
        <v>0</v>
      </c>
      <c r="CM32" s="99">
        <v>0</v>
      </c>
      <c r="CN32" s="99">
        <v>0</v>
      </c>
      <c r="CO32" s="99">
        <v>0</v>
      </c>
      <c r="CP32" s="99">
        <v>0</v>
      </c>
      <c r="CQ32" s="99">
        <v>0</v>
      </c>
      <c r="CR32" s="99">
        <v>0</v>
      </c>
      <c r="CS32" s="99">
        <v>0</v>
      </c>
      <c r="CT32" s="99">
        <v>0</v>
      </c>
      <c r="CU32" s="99">
        <v>0</v>
      </c>
    </row>
    <row r="33" spans="1:99" s="181" customFormat="1" ht="10.199999999999999" x14ac:dyDescent="0.2">
      <c r="A33" s="172"/>
      <c r="B33" s="172"/>
      <c r="C33" s="172"/>
      <c r="D33" s="172"/>
      <c r="E33" s="191">
        <v>2</v>
      </c>
      <c r="F33" s="144" t="s">
        <v>48</v>
      </c>
      <c r="G33" s="172" t="s">
        <v>198</v>
      </c>
      <c r="H33" s="172"/>
      <c r="I33" s="172"/>
      <c r="J33" s="172"/>
      <c r="K33" s="172"/>
      <c r="L33" s="172"/>
      <c r="M33" s="172"/>
      <c r="N33" s="173"/>
      <c r="O33" s="172" t="s">
        <v>20</v>
      </c>
      <c r="P33" s="173"/>
      <c r="Q33" s="172"/>
      <c r="R33" s="261">
        <v>0</v>
      </c>
      <c r="S33" s="172"/>
      <c r="T33" s="174"/>
      <c r="U33" s="175">
        <v>0</v>
      </c>
      <c r="V33" s="176"/>
      <c r="W33" s="177"/>
      <c r="X33" s="178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0</v>
      </c>
      <c r="AG33" s="179">
        <v>0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0</v>
      </c>
      <c r="AN33" s="179">
        <v>0</v>
      </c>
      <c r="AO33" s="179">
        <v>0</v>
      </c>
      <c r="AP33" s="179">
        <v>0</v>
      </c>
      <c r="AQ33" s="179">
        <v>0</v>
      </c>
      <c r="AR33" s="179">
        <v>0</v>
      </c>
      <c r="AS33" s="179">
        <v>0</v>
      </c>
      <c r="AT33" s="179">
        <v>0</v>
      </c>
      <c r="AU33" s="179">
        <v>0</v>
      </c>
      <c r="AV33" s="179">
        <v>0</v>
      </c>
      <c r="AW33" s="179">
        <v>0</v>
      </c>
      <c r="AX33" s="179">
        <v>0</v>
      </c>
      <c r="AY33" s="179">
        <v>0</v>
      </c>
      <c r="AZ33" s="179">
        <v>0</v>
      </c>
      <c r="BA33" s="179">
        <v>0</v>
      </c>
      <c r="BB33" s="179">
        <v>0</v>
      </c>
      <c r="BC33" s="179">
        <v>0</v>
      </c>
      <c r="BD33" s="179">
        <v>0</v>
      </c>
      <c r="BE33" s="179">
        <v>0</v>
      </c>
      <c r="BF33" s="179">
        <v>0</v>
      </c>
      <c r="BG33" s="179">
        <v>0</v>
      </c>
      <c r="BH33" s="179">
        <v>0</v>
      </c>
      <c r="BI33" s="179">
        <v>0</v>
      </c>
      <c r="BJ33" s="179">
        <v>0</v>
      </c>
      <c r="BK33" s="179">
        <v>0</v>
      </c>
      <c r="BL33" s="179">
        <v>0</v>
      </c>
      <c r="BM33" s="179">
        <v>0</v>
      </c>
      <c r="BN33" s="179">
        <v>0</v>
      </c>
      <c r="BO33" s="179">
        <v>0</v>
      </c>
      <c r="BP33" s="179">
        <v>0</v>
      </c>
      <c r="BQ33" s="179">
        <v>0</v>
      </c>
      <c r="BR33" s="179">
        <v>0</v>
      </c>
      <c r="BS33" s="179">
        <v>0</v>
      </c>
      <c r="BT33" s="179">
        <v>0</v>
      </c>
      <c r="BU33" s="179">
        <v>0</v>
      </c>
      <c r="BV33" s="179">
        <v>0</v>
      </c>
      <c r="BW33" s="179">
        <v>0</v>
      </c>
      <c r="BX33" s="179">
        <v>0</v>
      </c>
      <c r="BY33" s="179">
        <v>0</v>
      </c>
      <c r="BZ33" s="179">
        <v>0</v>
      </c>
      <c r="CA33" s="179">
        <v>0</v>
      </c>
      <c r="CB33" s="179">
        <v>0</v>
      </c>
      <c r="CC33" s="179">
        <v>0</v>
      </c>
      <c r="CD33" s="179">
        <v>0</v>
      </c>
      <c r="CE33" s="179">
        <v>0</v>
      </c>
      <c r="CF33" s="179">
        <v>0</v>
      </c>
      <c r="CG33" s="179">
        <v>0</v>
      </c>
      <c r="CH33" s="179">
        <v>0</v>
      </c>
      <c r="CI33" s="179">
        <v>0</v>
      </c>
      <c r="CJ33" s="179">
        <v>0</v>
      </c>
      <c r="CK33" s="179">
        <v>0</v>
      </c>
      <c r="CL33" s="179">
        <v>0</v>
      </c>
      <c r="CM33" s="179">
        <v>0</v>
      </c>
      <c r="CN33" s="179">
        <v>0</v>
      </c>
      <c r="CO33" s="179">
        <v>0</v>
      </c>
      <c r="CP33" s="179">
        <v>0</v>
      </c>
      <c r="CQ33" s="179">
        <v>0</v>
      </c>
      <c r="CR33" s="179">
        <v>0</v>
      </c>
      <c r="CS33" s="179">
        <v>0</v>
      </c>
      <c r="CT33" s="179">
        <v>0</v>
      </c>
      <c r="CU33" s="180">
        <v>0</v>
      </c>
    </row>
    <row r="34" spans="1:99" s="181" customFormat="1" ht="10.199999999999999" x14ac:dyDescent="0.2">
      <c r="A34" s="172"/>
      <c r="B34" s="172"/>
      <c r="C34" s="172"/>
      <c r="D34" s="172"/>
      <c r="E34" s="191">
        <v>2</v>
      </c>
      <c r="F34" s="144" t="s">
        <v>48</v>
      </c>
      <c r="G34" s="172" t="s">
        <v>81</v>
      </c>
      <c r="H34" s="172"/>
      <c r="I34" s="172"/>
      <c r="J34" s="172"/>
      <c r="K34" s="172"/>
      <c r="L34" s="172"/>
      <c r="M34" s="172"/>
      <c r="N34" s="173"/>
      <c r="O34" s="172" t="s">
        <v>20</v>
      </c>
      <c r="P34" s="173"/>
      <c r="Q34" s="172"/>
      <c r="R34" s="261">
        <v>0</v>
      </c>
      <c r="S34" s="172"/>
      <c r="T34" s="174"/>
      <c r="U34" s="175">
        <v>0</v>
      </c>
      <c r="V34" s="176"/>
      <c r="W34" s="177"/>
      <c r="X34" s="178">
        <v>0</v>
      </c>
      <c r="Y34" s="179">
        <v>0</v>
      </c>
      <c r="Z34" s="179">
        <v>0</v>
      </c>
      <c r="AA34" s="179">
        <v>0</v>
      </c>
      <c r="AB34" s="179">
        <v>0</v>
      </c>
      <c r="AC34" s="179">
        <v>0</v>
      </c>
      <c r="AD34" s="179">
        <v>0</v>
      </c>
      <c r="AE34" s="179">
        <v>0</v>
      </c>
      <c r="AF34" s="179">
        <v>0</v>
      </c>
      <c r="AG34" s="179">
        <v>0</v>
      </c>
      <c r="AH34" s="179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79">
        <v>0</v>
      </c>
      <c r="AO34" s="179">
        <v>0</v>
      </c>
      <c r="AP34" s="179">
        <v>0</v>
      </c>
      <c r="AQ34" s="179">
        <v>0</v>
      </c>
      <c r="AR34" s="179">
        <v>0</v>
      </c>
      <c r="AS34" s="179">
        <v>0</v>
      </c>
      <c r="AT34" s="179">
        <v>0</v>
      </c>
      <c r="AU34" s="179">
        <v>0</v>
      </c>
      <c r="AV34" s="179">
        <v>0</v>
      </c>
      <c r="AW34" s="179">
        <v>0</v>
      </c>
      <c r="AX34" s="179">
        <v>0</v>
      </c>
      <c r="AY34" s="179">
        <v>0</v>
      </c>
      <c r="AZ34" s="179">
        <v>0</v>
      </c>
      <c r="BA34" s="179">
        <v>0</v>
      </c>
      <c r="BB34" s="179">
        <v>0</v>
      </c>
      <c r="BC34" s="179">
        <v>0</v>
      </c>
      <c r="BD34" s="179">
        <v>0</v>
      </c>
      <c r="BE34" s="179">
        <v>0</v>
      </c>
      <c r="BF34" s="179">
        <v>0</v>
      </c>
      <c r="BG34" s="179">
        <v>0</v>
      </c>
      <c r="BH34" s="179">
        <v>0</v>
      </c>
      <c r="BI34" s="179">
        <v>0</v>
      </c>
      <c r="BJ34" s="179">
        <v>0</v>
      </c>
      <c r="BK34" s="179">
        <v>0</v>
      </c>
      <c r="BL34" s="179">
        <v>0</v>
      </c>
      <c r="BM34" s="179">
        <v>0</v>
      </c>
      <c r="BN34" s="179">
        <v>0</v>
      </c>
      <c r="BO34" s="179">
        <v>0</v>
      </c>
      <c r="BP34" s="179">
        <v>0</v>
      </c>
      <c r="BQ34" s="179">
        <v>0</v>
      </c>
      <c r="BR34" s="179">
        <v>0</v>
      </c>
      <c r="BS34" s="179">
        <v>0</v>
      </c>
      <c r="BT34" s="179">
        <v>0</v>
      </c>
      <c r="BU34" s="179">
        <v>0</v>
      </c>
      <c r="BV34" s="179">
        <v>0</v>
      </c>
      <c r="BW34" s="179">
        <v>0</v>
      </c>
      <c r="BX34" s="179">
        <v>0</v>
      </c>
      <c r="BY34" s="179">
        <v>0</v>
      </c>
      <c r="BZ34" s="179">
        <v>0</v>
      </c>
      <c r="CA34" s="179">
        <v>0</v>
      </c>
      <c r="CB34" s="179">
        <v>0</v>
      </c>
      <c r="CC34" s="179">
        <v>0</v>
      </c>
      <c r="CD34" s="179">
        <v>0</v>
      </c>
      <c r="CE34" s="179">
        <v>0</v>
      </c>
      <c r="CF34" s="179">
        <v>0</v>
      </c>
      <c r="CG34" s="179">
        <v>0</v>
      </c>
      <c r="CH34" s="179">
        <v>0</v>
      </c>
      <c r="CI34" s="179">
        <v>0</v>
      </c>
      <c r="CJ34" s="179">
        <v>0</v>
      </c>
      <c r="CK34" s="179">
        <v>0</v>
      </c>
      <c r="CL34" s="179">
        <v>0</v>
      </c>
      <c r="CM34" s="179">
        <v>0</v>
      </c>
      <c r="CN34" s="179">
        <v>0</v>
      </c>
      <c r="CO34" s="179">
        <v>0</v>
      </c>
      <c r="CP34" s="179">
        <v>0</v>
      </c>
      <c r="CQ34" s="179">
        <v>0</v>
      </c>
      <c r="CR34" s="179">
        <v>0</v>
      </c>
      <c r="CS34" s="179">
        <v>0</v>
      </c>
      <c r="CT34" s="179">
        <v>0</v>
      </c>
      <c r="CU34" s="180">
        <v>0</v>
      </c>
    </row>
    <row r="35" spans="1:99" s="181" customFormat="1" ht="10.199999999999999" x14ac:dyDescent="0.2">
      <c r="A35" s="172"/>
      <c r="B35" s="172"/>
      <c r="C35" s="172"/>
      <c r="D35" s="172"/>
      <c r="E35" s="191">
        <v>2</v>
      </c>
      <c r="F35" s="144" t="s">
        <v>48</v>
      </c>
      <c r="G35" s="172" t="s">
        <v>82</v>
      </c>
      <c r="H35" s="172"/>
      <c r="I35" s="172"/>
      <c r="J35" s="172"/>
      <c r="K35" s="172"/>
      <c r="L35" s="172"/>
      <c r="M35" s="172"/>
      <c r="N35" s="173"/>
      <c r="O35" s="172" t="s">
        <v>20</v>
      </c>
      <c r="P35" s="173"/>
      <c r="Q35" s="172"/>
      <c r="R35" s="261">
        <v>0</v>
      </c>
      <c r="S35" s="172"/>
      <c r="T35" s="174"/>
      <c r="U35" s="175">
        <v>0</v>
      </c>
      <c r="V35" s="176"/>
      <c r="W35" s="177"/>
      <c r="X35" s="178">
        <v>0</v>
      </c>
      <c r="Y35" s="179">
        <v>0</v>
      </c>
      <c r="Z35" s="179">
        <v>0</v>
      </c>
      <c r="AA35" s="179">
        <v>0</v>
      </c>
      <c r="AB35" s="179">
        <v>0</v>
      </c>
      <c r="AC35" s="179">
        <v>0</v>
      </c>
      <c r="AD35" s="179">
        <v>0</v>
      </c>
      <c r="AE35" s="179">
        <v>0</v>
      </c>
      <c r="AF35" s="179">
        <v>0</v>
      </c>
      <c r="AG35" s="179">
        <v>0</v>
      </c>
      <c r="AH35" s="179">
        <v>0</v>
      </c>
      <c r="AI35" s="179">
        <v>0</v>
      </c>
      <c r="AJ35" s="179">
        <v>0</v>
      </c>
      <c r="AK35" s="179">
        <v>0</v>
      </c>
      <c r="AL35" s="179">
        <v>0</v>
      </c>
      <c r="AM35" s="179">
        <v>0</v>
      </c>
      <c r="AN35" s="179">
        <v>0</v>
      </c>
      <c r="AO35" s="179">
        <v>0</v>
      </c>
      <c r="AP35" s="179">
        <v>0</v>
      </c>
      <c r="AQ35" s="179">
        <v>0</v>
      </c>
      <c r="AR35" s="179">
        <v>0</v>
      </c>
      <c r="AS35" s="179">
        <v>0</v>
      </c>
      <c r="AT35" s="179">
        <v>0</v>
      </c>
      <c r="AU35" s="179">
        <v>0</v>
      </c>
      <c r="AV35" s="179">
        <v>0</v>
      </c>
      <c r="AW35" s="179">
        <v>0</v>
      </c>
      <c r="AX35" s="179">
        <v>0</v>
      </c>
      <c r="AY35" s="179">
        <v>0</v>
      </c>
      <c r="AZ35" s="179">
        <v>0</v>
      </c>
      <c r="BA35" s="179">
        <v>0</v>
      </c>
      <c r="BB35" s="179">
        <v>0</v>
      </c>
      <c r="BC35" s="179">
        <v>0</v>
      </c>
      <c r="BD35" s="179">
        <v>0</v>
      </c>
      <c r="BE35" s="179">
        <v>0</v>
      </c>
      <c r="BF35" s="179">
        <v>0</v>
      </c>
      <c r="BG35" s="179">
        <v>0</v>
      </c>
      <c r="BH35" s="179">
        <v>0</v>
      </c>
      <c r="BI35" s="179">
        <v>0</v>
      </c>
      <c r="BJ35" s="179">
        <v>0</v>
      </c>
      <c r="BK35" s="179">
        <v>0</v>
      </c>
      <c r="BL35" s="179">
        <v>0</v>
      </c>
      <c r="BM35" s="179">
        <v>0</v>
      </c>
      <c r="BN35" s="179">
        <v>0</v>
      </c>
      <c r="BO35" s="179">
        <v>0</v>
      </c>
      <c r="BP35" s="179">
        <v>0</v>
      </c>
      <c r="BQ35" s="179">
        <v>0</v>
      </c>
      <c r="BR35" s="179">
        <v>0</v>
      </c>
      <c r="BS35" s="179">
        <v>0</v>
      </c>
      <c r="BT35" s="179">
        <v>0</v>
      </c>
      <c r="BU35" s="179">
        <v>0</v>
      </c>
      <c r="BV35" s="179">
        <v>0</v>
      </c>
      <c r="BW35" s="179">
        <v>0</v>
      </c>
      <c r="BX35" s="179">
        <v>0</v>
      </c>
      <c r="BY35" s="179">
        <v>0</v>
      </c>
      <c r="BZ35" s="179">
        <v>0</v>
      </c>
      <c r="CA35" s="179">
        <v>0</v>
      </c>
      <c r="CB35" s="179">
        <v>0</v>
      </c>
      <c r="CC35" s="179">
        <v>0</v>
      </c>
      <c r="CD35" s="179">
        <v>0</v>
      </c>
      <c r="CE35" s="179">
        <v>0</v>
      </c>
      <c r="CF35" s="179">
        <v>0</v>
      </c>
      <c r="CG35" s="179">
        <v>0</v>
      </c>
      <c r="CH35" s="179">
        <v>0</v>
      </c>
      <c r="CI35" s="179">
        <v>0</v>
      </c>
      <c r="CJ35" s="179">
        <v>0</v>
      </c>
      <c r="CK35" s="179">
        <v>0</v>
      </c>
      <c r="CL35" s="179">
        <v>0</v>
      </c>
      <c r="CM35" s="179">
        <v>0</v>
      </c>
      <c r="CN35" s="179">
        <v>0</v>
      </c>
      <c r="CO35" s="179">
        <v>0</v>
      </c>
      <c r="CP35" s="179">
        <v>0</v>
      </c>
      <c r="CQ35" s="179">
        <v>0</v>
      </c>
      <c r="CR35" s="179">
        <v>0</v>
      </c>
      <c r="CS35" s="179">
        <v>0</v>
      </c>
      <c r="CT35" s="179">
        <v>0</v>
      </c>
      <c r="CU35" s="180">
        <v>0</v>
      </c>
    </row>
    <row r="36" spans="1:99" s="181" customFormat="1" ht="10.199999999999999" x14ac:dyDescent="0.2">
      <c r="A36" s="172"/>
      <c r="B36" s="172"/>
      <c r="C36" s="172"/>
      <c r="D36" s="172"/>
      <c r="E36" s="191">
        <v>2</v>
      </c>
      <c r="F36" s="144" t="s">
        <v>48</v>
      </c>
      <c r="G36" s="172" t="s">
        <v>200</v>
      </c>
      <c r="H36" s="172"/>
      <c r="I36" s="172"/>
      <c r="J36" s="172"/>
      <c r="K36" s="172"/>
      <c r="L36" s="172"/>
      <c r="M36" s="172"/>
      <c r="N36" s="173"/>
      <c r="O36" s="172" t="s">
        <v>20</v>
      </c>
      <c r="P36" s="173"/>
      <c r="Q36" s="172"/>
      <c r="R36" s="261">
        <v>0</v>
      </c>
      <c r="S36" s="172"/>
      <c r="T36" s="174"/>
      <c r="U36" s="175">
        <v>0</v>
      </c>
      <c r="V36" s="176"/>
      <c r="W36" s="177"/>
      <c r="X36" s="178">
        <v>0</v>
      </c>
      <c r="Y36" s="179">
        <v>0</v>
      </c>
      <c r="Z36" s="179">
        <v>0</v>
      </c>
      <c r="AA36" s="179">
        <v>0</v>
      </c>
      <c r="AB36" s="179">
        <v>0</v>
      </c>
      <c r="AC36" s="179">
        <v>0</v>
      </c>
      <c r="AD36" s="179">
        <v>0</v>
      </c>
      <c r="AE36" s="179">
        <v>0</v>
      </c>
      <c r="AF36" s="179">
        <v>0</v>
      </c>
      <c r="AG36" s="179">
        <v>0</v>
      </c>
      <c r="AH36" s="179">
        <v>0</v>
      </c>
      <c r="AI36" s="179">
        <v>0</v>
      </c>
      <c r="AJ36" s="179">
        <v>0</v>
      </c>
      <c r="AK36" s="179">
        <v>0</v>
      </c>
      <c r="AL36" s="179">
        <v>0</v>
      </c>
      <c r="AM36" s="179">
        <v>0</v>
      </c>
      <c r="AN36" s="179">
        <v>0</v>
      </c>
      <c r="AO36" s="179">
        <v>0</v>
      </c>
      <c r="AP36" s="179">
        <v>0</v>
      </c>
      <c r="AQ36" s="179">
        <v>0</v>
      </c>
      <c r="AR36" s="179">
        <v>0</v>
      </c>
      <c r="AS36" s="179">
        <v>0</v>
      </c>
      <c r="AT36" s="179">
        <v>0</v>
      </c>
      <c r="AU36" s="179">
        <v>0</v>
      </c>
      <c r="AV36" s="179">
        <v>0</v>
      </c>
      <c r="AW36" s="179">
        <v>0</v>
      </c>
      <c r="AX36" s="179">
        <v>0</v>
      </c>
      <c r="AY36" s="179">
        <v>0</v>
      </c>
      <c r="AZ36" s="179">
        <v>0</v>
      </c>
      <c r="BA36" s="179">
        <v>0</v>
      </c>
      <c r="BB36" s="179">
        <v>0</v>
      </c>
      <c r="BC36" s="179">
        <v>0</v>
      </c>
      <c r="BD36" s="179">
        <v>0</v>
      </c>
      <c r="BE36" s="179">
        <v>0</v>
      </c>
      <c r="BF36" s="179">
        <v>0</v>
      </c>
      <c r="BG36" s="179">
        <v>0</v>
      </c>
      <c r="BH36" s="179">
        <v>0</v>
      </c>
      <c r="BI36" s="179">
        <v>0</v>
      </c>
      <c r="BJ36" s="179">
        <v>0</v>
      </c>
      <c r="BK36" s="179">
        <v>0</v>
      </c>
      <c r="BL36" s="179">
        <v>0</v>
      </c>
      <c r="BM36" s="179">
        <v>0</v>
      </c>
      <c r="BN36" s="179">
        <v>0</v>
      </c>
      <c r="BO36" s="179">
        <v>0</v>
      </c>
      <c r="BP36" s="179">
        <v>0</v>
      </c>
      <c r="BQ36" s="179">
        <v>0</v>
      </c>
      <c r="BR36" s="179">
        <v>0</v>
      </c>
      <c r="BS36" s="179">
        <v>0</v>
      </c>
      <c r="BT36" s="179">
        <v>0</v>
      </c>
      <c r="BU36" s="179">
        <v>0</v>
      </c>
      <c r="BV36" s="179">
        <v>0</v>
      </c>
      <c r="BW36" s="179">
        <v>0</v>
      </c>
      <c r="BX36" s="179">
        <v>0</v>
      </c>
      <c r="BY36" s="179">
        <v>0</v>
      </c>
      <c r="BZ36" s="179">
        <v>0</v>
      </c>
      <c r="CA36" s="179">
        <v>0</v>
      </c>
      <c r="CB36" s="179">
        <v>0</v>
      </c>
      <c r="CC36" s="179">
        <v>0</v>
      </c>
      <c r="CD36" s="179">
        <v>0</v>
      </c>
      <c r="CE36" s="179">
        <v>0</v>
      </c>
      <c r="CF36" s="179">
        <v>0</v>
      </c>
      <c r="CG36" s="179">
        <v>0</v>
      </c>
      <c r="CH36" s="179">
        <v>0</v>
      </c>
      <c r="CI36" s="179">
        <v>0</v>
      </c>
      <c r="CJ36" s="179">
        <v>0</v>
      </c>
      <c r="CK36" s="179">
        <v>0</v>
      </c>
      <c r="CL36" s="179">
        <v>0</v>
      </c>
      <c r="CM36" s="179">
        <v>0</v>
      </c>
      <c r="CN36" s="179">
        <v>0</v>
      </c>
      <c r="CO36" s="179">
        <v>0</v>
      </c>
      <c r="CP36" s="179">
        <v>0</v>
      </c>
      <c r="CQ36" s="179">
        <v>0</v>
      </c>
      <c r="CR36" s="179">
        <v>0</v>
      </c>
      <c r="CS36" s="179">
        <v>0</v>
      </c>
      <c r="CT36" s="179">
        <v>0</v>
      </c>
      <c r="CU36" s="180">
        <v>0</v>
      </c>
    </row>
    <row r="37" spans="1:99" s="181" customFormat="1" ht="10.199999999999999" x14ac:dyDescent="0.2">
      <c r="A37" s="172"/>
      <c r="B37" s="172"/>
      <c r="C37" s="172"/>
      <c r="D37" s="172"/>
      <c r="E37" s="191">
        <v>2</v>
      </c>
      <c r="F37" s="144" t="s">
        <v>48</v>
      </c>
      <c r="G37" s="172" t="s">
        <v>88</v>
      </c>
      <c r="H37" s="172"/>
      <c r="I37" s="172"/>
      <c r="J37" s="172"/>
      <c r="K37" s="172"/>
      <c r="L37" s="172"/>
      <c r="M37" s="172"/>
      <c r="N37" s="173"/>
      <c r="O37" s="172" t="s">
        <v>20</v>
      </c>
      <c r="P37" s="173"/>
      <c r="Q37" s="172"/>
      <c r="R37" s="261">
        <v>0</v>
      </c>
      <c r="S37" s="172"/>
      <c r="T37" s="174"/>
      <c r="U37" s="175">
        <v>0</v>
      </c>
      <c r="V37" s="176"/>
      <c r="W37" s="177"/>
      <c r="X37" s="178">
        <v>0</v>
      </c>
      <c r="Y37" s="179">
        <v>0</v>
      </c>
      <c r="Z37" s="179">
        <v>0</v>
      </c>
      <c r="AA37" s="179">
        <v>0</v>
      </c>
      <c r="AB37" s="179">
        <v>0</v>
      </c>
      <c r="AC37" s="179">
        <v>0</v>
      </c>
      <c r="AD37" s="179">
        <v>0</v>
      </c>
      <c r="AE37" s="179">
        <v>0</v>
      </c>
      <c r="AF37" s="179">
        <v>0</v>
      </c>
      <c r="AG37" s="179">
        <v>0</v>
      </c>
      <c r="AH37" s="179">
        <v>0</v>
      </c>
      <c r="AI37" s="179">
        <v>0</v>
      </c>
      <c r="AJ37" s="179">
        <v>0</v>
      </c>
      <c r="AK37" s="179">
        <v>0</v>
      </c>
      <c r="AL37" s="179">
        <v>0</v>
      </c>
      <c r="AM37" s="179">
        <v>0</v>
      </c>
      <c r="AN37" s="179">
        <v>0</v>
      </c>
      <c r="AO37" s="179">
        <v>0</v>
      </c>
      <c r="AP37" s="179">
        <v>0</v>
      </c>
      <c r="AQ37" s="179">
        <v>0</v>
      </c>
      <c r="AR37" s="179">
        <v>0</v>
      </c>
      <c r="AS37" s="179">
        <v>0</v>
      </c>
      <c r="AT37" s="179">
        <v>0</v>
      </c>
      <c r="AU37" s="179">
        <v>0</v>
      </c>
      <c r="AV37" s="179">
        <v>0</v>
      </c>
      <c r="AW37" s="179">
        <v>0</v>
      </c>
      <c r="AX37" s="179">
        <v>0</v>
      </c>
      <c r="AY37" s="179">
        <v>0</v>
      </c>
      <c r="AZ37" s="179">
        <v>0</v>
      </c>
      <c r="BA37" s="179">
        <v>0</v>
      </c>
      <c r="BB37" s="179">
        <v>0</v>
      </c>
      <c r="BC37" s="179">
        <v>0</v>
      </c>
      <c r="BD37" s="179">
        <v>0</v>
      </c>
      <c r="BE37" s="179">
        <v>0</v>
      </c>
      <c r="BF37" s="179">
        <v>0</v>
      </c>
      <c r="BG37" s="179">
        <v>0</v>
      </c>
      <c r="BH37" s="179">
        <v>0</v>
      </c>
      <c r="BI37" s="179">
        <v>0</v>
      </c>
      <c r="BJ37" s="179">
        <v>0</v>
      </c>
      <c r="BK37" s="179">
        <v>0</v>
      </c>
      <c r="BL37" s="179">
        <v>0</v>
      </c>
      <c r="BM37" s="179">
        <v>0</v>
      </c>
      <c r="BN37" s="179">
        <v>0</v>
      </c>
      <c r="BO37" s="179">
        <v>0</v>
      </c>
      <c r="BP37" s="179">
        <v>0</v>
      </c>
      <c r="BQ37" s="179">
        <v>0</v>
      </c>
      <c r="BR37" s="179">
        <v>0</v>
      </c>
      <c r="BS37" s="179">
        <v>0</v>
      </c>
      <c r="BT37" s="179">
        <v>0</v>
      </c>
      <c r="BU37" s="179">
        <v>0</v>
      </c>
      <c r="BV37" s="179">
        <v>0</v>
      </c>
      <c r="BW37" s="179">
        <v>0</v>
      </c>
      <c r="BX37" s="179">
        <v>0</v>
      </c>
      <c r="BY37" s="179">
        <v>0</v>
      </c>
      <c r="BZ37" s="179">
        <v>0</v>
      </c>
      <c r="CA37" s="179">
        <v>0</v>
      </c>
      <c r="CB37" s="179">
        <v>0</v>
      </c>
      <c r="CC37" s="179">
        <v>0</v>
      </c>
      <c r="CD37" s="179">
        <v>0</v>
      </c>
      <c r="CE37" s="179">
        <v>0</v>
      </c>
      <c r="CF37" s="179">
        <v>0</v>
      </c>
      <c r="CG37" s="179">
        <v>0</v>
      </c>
      <c r="CH37" s="179">
        <v>0</v>
      </c>
      <c r="CI37" s="179">
        <v>0</v>
      </c>
      <c r="CJ37" s="179">
        <v>0</v>
      </c>
      <c r="CK37" s="179">
        <v>0</v>
      </c>
      <c r="CL37" s="179">
        <v>0</v>
      </c>
      <c r="CM37" s="179">
        <v>0</v>
      </c>
      <c r="CN37" s="179">
        <v>0</v>
      </c>
      <c r="CO37" s="179">
        <v>0</v>
      </c>
      <c r="CP37" s="179">
        <v>0</v>
      </c>
      <c r="CQ37" s="179">
        <v>0</v>
      </c>
      <c r="CR37" s="179">
        <v>0</v>
      </c>
      <c r="CS37" s="179">
        <v>0</v>
      </c>
      <c r="CT37" s="179">
        <v>0</v>
      </c>
      <c r="CU37" s="180">
        <v>0</v>
      </c>
    </row>
    <row r="38" spans="1:99" s="181" customFormat="1" ht="10.199999999999999" x14ac:dyDescent="0.2">
      <c r="A38" s="172"/>
      <c r="B38" s="172"/>
      <c r="C38" s="172"/>
      <c r="D38" s="172"/>
      <c r="E38" s="191">
        <v>2</v>
      </c>
      <c r="F38" s="144" t="s">
        <v>48</v>
      </c>
      <c r="G38" s="172" t="s">
        <v>94</v>
      </c>
      <c r="H38" s="172"/>
      <c r="I38" s="172"/>
      <c r="J38" s="172"/>
      <c r="K38" s="172"/>
      <c r="L38" s="172"/>
      <c r="M38" s="172"/>
      <c r="N38" s="173"/>
      <c r="O38" s="172" t="s">
        <v>20</v>
      </c>
      <c r="P38" s="173"/>
      <c r="Q38" s="172"/>
      <c r="R38" s="261">
        <v>0</v>
      </c>
      <c r="S38" s="172"/>
      <c r="T38" s="174"/>
      <c r="U38" s="175">
        <v>0</v>
      </c>
      <c r="V38" s="176"/>
      <c r="W38" s="177"/>
      <c r="X38" s="178">
        <v>0</v>
      </c>
      <c r="Y38" s="179">
        <v>0</v>
      </c>
      <c r="Z38" s="179">
        <v>0</v>
      </c>
      <c r="AA38" s="179">
        <v>0</v>
      </c>
      <c r="AB38" s="179">
        <v>0</v>
      </c>
      <c r="AC38" s="179">
        <v>0</v>
      </c>
      <c r="AD38" s="179">
        <v>0</v>
      </c>
      <c r="AE38" s="179">
        <v>0</v>
      </c>
      <c r="AF38" s="179">
        <v>0</v>
      </c>
      <c r="AG38" s="179">
        <v>0</v>
      </c>
      <c r="AH38" s="179">
        <v>0</v>
      </c>
      <c r="AI38" s="179">
        <v>0</v>
      </c>
      <c r="AJ38" s="179">
        <v>0</v>
      </c>
      <c r="AK38" s="179">
        <v>0</v>
      </c>
      <c r="AL38" s="179">
        <v>0</v>
      </c>
      <c r="AM38" s="179">
        <v>0</v>
      </c>
      <c r="AN38" s="179">
        <v>0</v>
      </c>
      <c r="AO38" s="179">
        <v>0</v>
      </c>
      <c r="AP38" s="179">
        <v>0</v>
      </c>
      <c r="AQ38" s="179">
        <v>0</v>
      </c>
      <c r="AR38" s="179">
        <v>0</v>
      </c>
      <c r="AS38" s="179">
        <v>0</v>
      </c>
      <c r="AT38" s="179">
        <v>0</v>
      </c>
      <c r="AU38" s="179">
        <v>0</v>
      </c>
      <c r="AV38" s="179">
        <v>0</v>
      </c>
      <c r="AW38" s="179">
        <v>0</v>
      </c>
      <c r="AX38" s="179">
        <v>0</v>
      </c>
      <c r="AY38" s="179">
        <v>0</v>
      </c>
      <c r="AZ38" s="179">
        <v>0</v>
      </c>
      <c r="BA38" s="179">
        <v>0</v>
      </c>
      <c r="BB38" s="179">
        <v>0</v>
      </c>
      <c r="BC38" s="179">
        <v>0</v>
      </c>
      <c r="BD38" s="179">
        <v>0</v>
      </c>
      <c r="BE38" s="179">
        <v>0</v>
      </c>
      <c r="BF38" s="179">
        <v>0</v>
      </c>
      <c r="BG38" s="179">
        <v>0</v>
      </c>
      <c r="BH38" s="179">
        <v>0</v>
      </c>
      <c r="BI38" s="179">
        <v>0</v>
      </c>
      <c r="BJ38" s="179">
        <v>0</v>
      </c>
      <c r="BK38" s="179">
        <v>0</v>
      </c>
      <c r="BL38" s="179">
        <v>0</v>
      </c>
      <c r="BM38" s="179">
        <v>0</v>
      </c>
      <c r="BN38" s="179">
        <v>0</v>
      </c>
      <c r="BO38" s="179">
        <v>0</v>
      </c>
      <c r="BP38" s="179">
        <v>0</v>
      </c>
      <c r="BQ38" s="179">
        <v>0</v>
      </c>
      <c r="BR38" s="179">
        <v>0</v>
      </c>
      <c r="BS38" s="179">
        <v>0</v>
      </c>
      <c r="BT38" s="179">
        <v>0</v>
      </c>
      <c r="BU38" s="179">
        <v>0</v>
      </c>
      <c r="BV38" s="179">
        <v>0</v>
      </c>
      <c r="BW38" s="179">
        <v>0</v>
      </c>
      <c r="BX38" s="179">
        <v>0</v>
      </c>
      <c r="BY38" s="179">
        <v>0</v>
      </c>
      <c r="BZ38" s="179">
        <v>0</v>
      </c>
      <c r="CA38" s="179">
        <v>0</v>
      </c>
      <c r="CB38" s="179">
        <v>0</v>
      </c>
      <c r="CC38" s="179">
        <v>0</v>
      </c>
      <c r="CD38" s="179">
        <v>0</v>
      </c>
      <c r="CE38" s="179">
        <v>0</v>
      </c>
      <c r="CF38" s="179">
        <v>0</v>
      </c>
      <c r="CG38" s="179">
        <v>0</v>
      </c>
      <c r="CH38" s="179">
        <v>0</v>
      </c>
      <c r="CI38" s="179">
        <v>0</v>
      </c>
      <c r="CJ38" s="179">
        <v>0</v>
      </c>
      <c r="CK38" s="179">
        <v>0</v>
      </c>
      <c r="CL38" s="179">
        <v>0</v>
      </c>
      <c r="CM38" s="179">
        <v>0</v>
      </c>
      <c r="CN38" s="179">
        <v>0</v>
      </c>
      <c r="CO38" s="179">
        <v>0</v>
      </c>
      <c r="CP38" s="179">
        <v>0</v>
      </c>
      <c r="CQ38" s="179">
        <v>0</v>
      </c>
      <c r="CR38" s="179">
        <v>0</v>
      </c>
      <c r="CS38" s="179">
        <v>0</v>
      </c>
      <c r="CT38" s="179">
        <v>0</v>
      </c>
      <c r="CU38" s="180">
        <v>0</v>
      </c>
    </row>
    <row r="39" spans="1:99" s="181" customFormat="1" ht="10.199999999999999" x14ac:dyDescent="0.2">
      <c r="A39" s="172"/>
      <c r="B39" s="172"/>
      <c r="C39" s="172"/>
      <c r="D39" s="172"/>
      <c r="E39" s="191">
        <v>2</v>
      </c>
      <c r="F39" s="144" t="s">
        <v>48</v>
      </c>
      <c r="G39" s="172" t="s">
        <v>207</v>
      </c>
      <c r="H39" s="172"/>
      <c r="I39" s="172"/>
      <c r="J39" s="172"/>
      <c r="K39" s="172"/>
      <c r="L39" s="172"/>
      <c r="M39" s="172"/>
      <c r="N39" s="173"/>
      <c r="O39" s="172" t="s">
        <v>20</v>
      </c>
      <c r="P39" s="173"/>
      <c r="Q39" s="172"/>
      <c r="R39" s="261">
        <v>0</v>
      </c>
      <c r="S39" s="172"/>
      <c r="T39" s="174"/>
      <c r="U39" s="175">
        <v>0</v>
      </c>
      <c r="V39" s="176"/>
      <c r="W39" s="177"/>
      <c r="X39" s="178">
        <v>0</v>
      </c>
      <c r="Y39" s="179">
        <v>0</v>
      </c>
      <c r="Z39" s="179">
        <v>0</v>
      </c>
      <c r="AA39" s="179">
        <v>0</v>
      </c>
      <c r="AB39" s="179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179">
        <v>0</v>
      </c>
      <c r="AI39" s="179">
        <v>0</v>
      </c>
      <c r="AJ39" s="179">
        <v>0</v>
      </c>
      <c r="AK39" s="179">
        <v>0</v>
      </c>
      <c r="AL39" s="179">
        <v>0</v>
      </c>
      <c r="AM39" s="179">
        <v>0</v>
      </c>
      <c r="AN39" s="179">
        <v>0</v>
      </c>
      <c r="AO39" s="179">
        <v>0</v>
      </c>
      <c r="AP39" s="179">
        <v>0</v>
      </c>
      <c r="AQ39" s="179">
        <v>0</v>
      </c>
      <c r="AR39" s="179">
        <v>0</v>
      </c>
      <c r="AS39" s="179">
        <v>0</v>
      </c>
      <c r="AT39" s="179">
        <v>0</v>
      </c>
      <c r="AU39" s="179">
        <v>0</v>
      </c>
      <c r="AV39" s="179">
        <v>0</v>
      </c>
      <c r="AW39" s="179">
        <v>0</v>
      </c>
      <c r="AX39" s="179">
        <v>0</v>
      </c>
      <c r="AY39" s="179">
        <v>0</v>
      </c>
      <c r="AZ39" s="179">
        <v>0</v>
      </c>
      <c r="BA39" s="179">
        <v>0</v>
      </c>
      <c r="BB39" s="179">
        <v>0</v>
      </c>
      <c r="BC39" s="179">
        <v>0</v>
      </c>
      <c r="BD39" s="179">
        <v>0</v>
      </c>
      <c r="BE39" s="179">
        <v>0</v>
      </c>
      <c r="BF39" s="179">
        <v>0</v>
      </c>
      <c r="BG39" s="179">
        <v>0</v>
      </c>
      <c r="BH39" s="179">
        <v>0</v>
      </c>
      <c r="BI39" s="179">
        <v>0</v>
      </c>
      <c r="BJ39" s="179">
        <v>0</v>
      </c>
      <c r="BK39" s="179">
        <v>0</v>
      </c>
      <c r="BL39" s="179">
        <v>0</v>
      </c>
      <c r="BM39" s="179">
        <v>0</v>
      </c>
      <c r="BN39" s="179">
        <v>0</v>
      </c>
      <c r="BO39" s="179">
        <v>0</v>
      </c>
      <c r="BP39" s="179">
        <v>0</v>
      </c>
      <c r="BQ39" s="179">
        <v>0</v>
      </c>
      <c r="BR39" s="179">
        <v>0</v>
      </c>
      <c r="BS39" s="179">
        <v>0</v>
      </c>
      <c r="BT39" s="179">
        <v>0</v>
      </c>
      <c r="BU39" s="179">
        <v>0</v>
      </c>
      <c r="BV39" s="179">
        <v>0</v>
      </c>
      <c r="BW39" s="179">
        <v>0</v>
      </c>
      <c r="BX39" s="179">
        <v>0</v>
      </c>
      <c r="BY39" s="179">
        <v>0</v>
      </c>
      <c r="BZ39" s="179">
        <v>0</v>
      </c>
      <c r="CA39" s="179">
        <v>0</v>
      </c>
      <c r="CB39" s="179">
        <v>0</v>
      </c>
      <c r="CC39" s="179">
        <v>0</v>
      </c>
      <c r="CD39" s="179">
        <v>0</v>
      </c>
      <c r="CE39" s="179">
        <v>0</v>
      </c>
      <c r="CF39" s="179">
        <v>0</v>
      </c>
      <c r="CG39" s="179">
        <v>0</v>
      </c>
      <c r="CH39" s="179">
        <v>0</v>
      </c>
      <c r="CI39" s="179">
        <v>0</v>
      </c>
      <c r="CJ39" s="179">
        <v>0</v>
      </c>
      <c r="CK39" s="179">
        <v>0</v>
      </c>
      <c r="CL39" s="179">
        <v>0</v>
      </c>
      <c r="CM39" s="179">
        <v>0</v>
      </c>
      <c r="CN39" s="179">
        <v>0</v>
      </c>
      <c r="CO39" s="179">
        <v>0</v>
      </c>
      <c r="CP39" s="179">
        <v>0</v>
      </c>
      <c r="CQ39" s="179">
        <v>0</v>
      </c>
      <c r="CR39" s="179">
        <v>0</v>
      </c>
      <c r="CS39" s="179">
        <v>0</v>
      </c>
      <c r="CT39" s="179">
        <v>0</v>
      </c>
      <c r="CU39" s="180">
        <v>0</v>
      </c>
    </row>
    <row r="40" spans="1:99" s="181" customFormat="1" ht="10.199999999999999" x14ac:dyDescent="0.2">
      <c r="A40" s="172"/>
      <c r="B40" s="172"/>
      <c r="C40" s="172"/>
      <c r="D40" s="172"/>
      <c r="E40" s="191">
        <v>2</v>
      </c>
      <c r="F40" s="144" t="s">
        <v>48</v>
      </c>
      <c r="G40" s="172" t="s">
        <v>107</v>
      </c>
      <c r="H40" s="172"/>
      <c r="I40" s="172"/>
      <c r="J40" s="172"/>
      <c r="K40" s="172"/>
      <c r="L40" s="172"/>
      <c r="M40" s="172"/>
      <c r="N40" s="173"/>
      <c r="O40" s="172" t="s">
        <v>20</v>
      </c>
      <c r="P40" s="173"/>
      <c r="Q40" s="172"/>
      <c r="R40" s="261">
        <v>0</v>
      </c>
      <c r="S40" s="172"/>
      <c r="T40" s="174"/>
      <c r="U40" s="175">
        <v>0</v>
      </c>
      <c r="V40" s="176"/>
      <c r="W40" s="177"/>
      <c r="X40" s="178">
        <v>0</v>
      </c>
      <c r="Y40" s="179">
        <v>0</v>
      </c>
      <c r="Z40" s="179">
        <v>0</v>
      </c>
      <c r="AA40" s="179">
        <v>0</v>
      </c>
      <c r="AB40" s="179"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v>0</v>
      </c>
      <c r="AH40" s="179">
        <v>0</v>
      </c>
      <c r="AI40" s="179">
        <v>0</v>
      </c>
      <c r="AJ40" s="179">
        <v>0</v>
      </c>
      <c r="AK40" s="179">
        <v>0</v>
      </c>
      <c r="AL40" s="179">
        <v>0</v>
      </c>
      <c r="AM40" s="179">
        <v>0</v>
      </c>
      <c r="AN40" s="179">
        <v>0</v>
      </c>
      <c r="AO40" s="179">
        <v>0</v>
      </c>
      <c r="AP40" s="179">
        <v>0</v>
      </c>
      <c r="AQ40" s="179">
        <v>0</v>
      </c>
      <c r="AR40" s="179">
        <v>0</v>
      </c>
      <c r="AS40" s="179">
        <v>0</v>
      </c>
      <c r="AT40" s="179">
        <v>0</v>
      </c>
      <c r="AU40" s="179">
        <v>0</v>
      </c>
      <c r="AV40" s="179">
        <v>0</v>
      </c>
      <c r="AW40" s="179">
        <v>0</v>
      </c>
      <c r="AX40" s="179">
        <v>0</v>
      </c>
      <c r="AY40" s="179">
        <v>0</v>
      </c>
      <c r="AZ40" s="179">
        <v>0</v>
      </c>
      <c r="BA40" s="179">
        <v>0</v>
      </c>
      <c r="BB40" s="179">
        <v>0</v>
      </c>
      <c r="BC40" s="179">
        <v>0</v>
      </c>
      <c r="BD40" s="179">
        <v>0</v>
      </c>
      <c r="BE40" s="179">
        <v>0</v>
      </c>
      <c r="BF40" s="179">
        <v>0</v>
      </c>
      <c r="BG40" s="179">
        <v>0</v>
      </c>
      <c r="BH40" s="179">
        <v>0</v>
      </c>
      <c r="BI40" s="179">
        <v>0</v>
      </c>
      <c r="BJ40" s="179">
        <v>0</v>
      </c>
      <c r="BK40" s="179">
        <v>0</v>
      </c>
      <c r="BL40" s="179">
        <v>0</v>
      </c>
      <c r="BM40" s="179">
        <v>0</v>
      </c>
      <c r="BN40" s="179">
        <v>0</v>
      </c>
      <c r="BO40" s="179">
        <v>0</v>
      </c>
      <c r="BP40" s="179">
        <v>0</v>
      </c>
      <c r="BQ40" s="179">
        <v>0</v>
      </c>
      <c r="BR40" s="179">
        <v>0</v>
      </c>
      <c r="BS40" s="179">
        <v>0</v>
      </c>
      <c r="BT40" s="179">
        <v>0</v>
      </c>
      <c r="BU40" s="179">
        <v>0</v>
      </c>
      <c r="BV40" s="179">
        <v>0</v>
      </c>
      <c r="BW40" s="179">
        <v>0</v>
      </c>
      <c r="BX40" s="179">
        <v>0</v>
      </c>
      <c r="BY40" s="179">
        <v>0</v>
      </c>
      <c r="BZ40" s="179">
        <v>0</v>
      </c>
      <c r="CA40" s="179">
        <v>0</v>
      </c>
      <c r="CB40" s="179">
        <v>0</v>
      </c>
      <c r="CC40" s="179">
        <v>0</v>
      </c>
      <c r="CD40" s="179">
        <v>0</v>
      </c>
      <c r="CE40" s="179">
        <v>0</v>
      </c>
      <c r="CF40" s="179">
        <v>0</v>
      </c>
      <c r="CG40" s="179">
        <v>0</v>
      </c>
      <c r="CH40" s="179">
        <v>0</v>
      </c>
      <c r="CI40" s="179">
        <v>0</v>
      </c>
      <c r="CJ40" s="179">
        <v>0</v>
      </c>
      <c r="CK40" s="179">
        <v>0</v>
      </c>
      <c r="CL40" s="179">
        <v>0</v>
      </c>
      <c r="CM40" s="179">
        <v>0</v>
      </c>
      <c r="CN40" s="179">
        <v>0</v>
      </c>
      <c r="CO40" s="179">
        <v>0</v>
      </c>
      <c r="CP40" s="179">
        <v>0</v>
      </c>
      <c r="CQ40" s="179">
        <v>0</v>
      </c>
      <c r="CR40" s="179">
        <v>0</v>
      </c>
      <c r="CS40" s="179">
        <v>0</v>
      </c>
      <c r="CT40" s="179">
        <v>0</v>
      </c>
      <c r="CU40" s="180">
        <v>0</v>
      </c>
    </row>
    <row r="41" spans="1:99" s="28" customFormat="1" ht="10.199999999999999" x14ac:dyDescent="0.2">
      <c r="A41" s="87"/>
      <c r="B41" s="87"/>
      <c r="C41" s="87"/>
      <c r="D41" s="87"/>
      <c r="E41" s="198">
        <v>1</v>
      </c>
      <c r="F41" s="101" t="s">
        <v>75</v>
      </c>
      <c r="G41" s="87"/>
      <c r="H41" s="87"/>
      <c r="I41" s="87"/>
      <c r="J41" s="87"/>
      <c r="K41" s="87"/>
      <c r="L41" s="87"/>
      <c r="M41" s="87"/>
      <c r="N41" s="86"/>
      <c r="O41" s="87" t="s">
        <v>20</v>
      </c>
      <c r="P41" s="88"/>
      <c r="Q41" s="87"/>
      <c r="R41" s="260">
        <v>0</v>
      </c>
      <c r="S41" s="87"/>
      <c r="T41" s="136"/>
      <c r="U41" s="137">
        <v>0</v>
      </c>
      <c r="V41" s="138"/>
      <c r="W41" s="168"/>
      <c r="X41" s="16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99">
        <v>0</v>
      </c>
      <c r="AO41" s="99">
        <v>0</v>
      </c>
      <c r="AP41" s="99">
        <v>0</v>
      </c>
      <c r="AQ41" s="99">
        <v>0</v>
      </c>
      <c r="AR41" s="99">
        <v>0</v>
      </c>
      <c r="AS41" s="99">
        <v>0</v>
      </c>
      <c r="AT41" s="99">
        <v>0</v>
      </c>
      <c r="AU41" s="99">
        <v>0</v>
      </c>
      <c r="AV41" s="99">
        <v>0</v>
      </c>
      <c r="AW41" s="99">
        <v>0</v>
      </c>
      <c r="AX41" s="99">
        <v>0</v>
      </c>
      <c r="AY41" s="99">
        <v>0</v>
      </c>
      <c r="AZ41" s="99">
        <v>0</v>
      </c>
      <c r="BA41" s="99">
        <v>0</v>
      </c>
      <c r="BB41" s="99">
        <v>0</v>
      </c>
      <c r="BC41" s="99">
        <v>0</v>
      </c>
      <c r="BD41" s="99">
        <v>0</v>
      </c>
      <c r="BE41" s="99">
        <v>0</v>
      </c>
      <c r="BF41" s="99">
        <v>0</v>
      </c>
      <c r="BG41" s="99">
        <v>0</v>
      </c>
      <c r="BH41" s="99">
        <v>0</v>
      </c>
      <c r="BI41" s="99">
        <v>0</v>
      </c>
      <c r="BJ41" s="99">
        <v>0</v>
      </c>
      <c r="BK41" s="99">
        <v>0</v>
      </c>
      <c r="BL41" s="99">
        <v>0</v>
      </c>
      <c r="BM41" s="99">
        <v>0</v>
      </c>
      <c r="BN41" s="99">
        <v>0</v>
      </c>
      <c r="BO41" s="99">
        <v>0</v>
      </c>
      <c r="BP41" s="99">
        <v>0</v>
      </c>
      <c r="BQ41" s="99">
        <v>0</v>
      </c>
      <c r="BR41" s="99">
        <v>0</v>
      </c>
      <c r="BS41" s="99">
        <v>0</v>
      </c>
      <c r="BT41" s="99">
        <v>0</v>
      </c>
      <c r="BU41" s="99">
        <v>0</v>
      </c>
      <c r="BV41" s="99">
        <v>0</v>
      </c>
      <c r="BW41" s="99">
        <v>0</v>
      </c>
      <c r="BX41" s="99">
        <v>0</v>
      </c>
      <c r="BY41" s="99">
        <v>0</v>
      </c>
      <c r="BZ41" s="99">
        <v>0</v>
      </c>
      <c r="CA41" s="99">
        <v>0</v>
      </c>
      <c r="CB41" s="99">
        <v>0</v>
      </c>
      <c r="CC41" s="99">
        <v>0</v>
      </c>
      <c r="CD41" s="99">
        <v>0</v>
      </c>
      <c r="CE41" s="99">
        <v>0</v>
      </c>
      <c r="CF41" s="99">
        <v>0</v>
      </c>
      <c r="CG41" s="99">
        <v>0</v>
      </c>
      <c r="CH41" s="99">
        <v>0</v>
      </c>
      <c r="CI41" s="99">
        <v>0</v>
      </c>
      <c r="CJ41" s="99">
        <v>0</v>
      </c>
      <c r="CK41" s="99">
        <v>0</v>
      </c>
      <c r="CL41" s="99">
        <v>0</v>
      </c>
      <c r="CM41" s="99">
        <v>0</v>
      </c>
      <c r="CN41" s="99">
        <v>0</v>
      </c>
      <c r="CO41" s="99">
        <v>0</v>
      </c>
      <c r="CP41" s="99">
        <v>0</v>
      </c>
      <c r="CQ41" s="99">
        <v>0</v>
      </c>
      <c r="CR41" s="99">
        <v>0</v>
      </c>
      <c r="CS41" s="99">
        <v>0</v>
      </c>
      <c r="CT41" s="99">
        <v>0</v>
      </c>
      <c r="CU41" s="99">
        <v>0</v>
      </c>
    </row>
    <row r="42" spans="1:99" s="28" customFormat="1" ht="10.199999999999999" x14ac:dyDescent="0.2">
      <c r="A42" s="87"/>
      <c r="B42" s="87"/>
      <c r="C42" s="87"/>
      <c r="D42" s="87"/>
      <c r="E42" s="198">
        <v>1</v>
      </c>
      <c r="F42" s="101" t="s">
        <v>70</v>
      </c>
      <c r="G42" s="87"/>
      <c r="H42" s="87"/>
      <c r="I42" s="87"/>
      <c r="J42" s="87"/>
      <c r="K42" s="87"/>
      <c r="L42" s="87"/>
      <c r="M42" s="87"/>
      <c r="N42" s="86"/>
      <c r="O42" s="87" t="s">
        <v>20</v>
      </c>
      <c r="P42" s="88"/>
      <c r="Q42" s="87"/>
      <c r="R42" s="260">
        <v>0</v>
      </c>
      <c r="S42" s="87"/>
      <c r="T42" s="136"/>
      <c r="U42" s="137">
        <v>0</v>
      </c>
      <c r="V42" s="138"/>
      <c r="W42" s="168"/>
      <c r="X42" s="16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9">
        <v>0</v>
      </c>
      <c r="AI42" s="99">
        <v>0</v>
      </c>
      <c r="AJ42" s="99">
        <v>0</v>
      </c>
      <c r="AK42" s="99">
        <v>0</v>
      </c>
      <c r="AL42" s="99">
        <v>0</v>
      </c>
      <c r="AM42" s="99">
        <v>0</v>
      </c>
      <c r="AN42" s="99">
        <v>0</v>
      </c>
      <c r="AO42" s="99">
        <v>0</v>
      </c>
      <c r="AP42" s="99">
        <v>0</v>
      </c>
      <c r="AQ42" s="99">
        <v>0</v>
      </c>
      <c r="AR42" s="99">
        <v>0</v>
      </c>
      <c r="AS42" s="99">
        <v>0</v>
      </c>
      <c r="AT42" s="99">
        <v>0</v>
      </c>
      <c r="AU42" s="99">
        <v>0</v>
      </c>
      <c r="AV42" s="99">
        <v>0</v>
      </c>
      <c r="AW42" s="99">
        <v>0</v>
      </c>
      <c r="AX42" s="99">
        <v>0</v>
      </c>
      <c r="AY42" s="99">
        <v>0</v>
      </c>
      <c r="AZ42" s="99">
        <v>0</v>
      </c>
      <c r="BA42" s="99">
        <v>0</v>
      </c>
      <c r="BB42" s="99">
        <v>0</v>
      </c>
      <c r="BC42" s="99">
        <v>0</v>
      </c>
      <c r="BD42" s="99">
        <v>0</v>
      </c>
      <c r="BE42" s="99">
        <v>0</v>
      </c>
      <c r="BF42" s="99">
        <v>0</v>
      </c>
      <c r="BG42" s="99">
        <v>0</v>
      </c>
      <c r="BH42" s="99">
        <v>0</v>
      </c>
      <c r="BI42" s="99">
        <v>0</v>
      </c>
      <c r="BJ42" s="99">
        <v>0</v>
      </c>
      <c r="BK42" s="99">
        <v>0</v>
      </c>
      <c r="BL42" s="99">
        <v>0</v>
      </c>
      <c r="BM42" s="99">
        <v>0</v>
      </c>
      <c r="BN42" s="99">
        <v>0</v>
      </c>
      <c r="BO42" s="99">
        <v>0</v>
      </c>
      <c r="BP42" s="99">
        <v>0</v>
      </c>
      <c r="BQ42" s="99">
        <v>0</v>
      </c>
      <c r="BR42" s="99">
        <v>0</v>
      </c>
      <c r="BS42" s="99">
        <v>0</v>
      </c>
      <c r="BT42" s="99">
        <v>0</v>
      </c>
      <c r="BU42" s="99">
        <v>0</v>
      </c>
      <c r="BV42" s="99">
        <v>0</v>
      </c>
      <c r="BW42" s="99">
        <v>0</v>
      </c>
      <c r="BX42" s="99">
        <v>0</v>
      </c>
      <c r="BY42" s="99">
        <v>0</v>
      </c>
      <c r="BZ42" s="99">
        <v>0</v>
      </c>
      <c r="CA42" s="99">
        <v>0</v>
      </c>
      <c r="CB42" s="99">
        <v>0</v>
      </c>
      <c r="CC42" s="99">
        <v>0</v>
      </c>
      <c r="CD42" s="99">
        <v>0</v>
      </c>
      <c r="CE42" s="99">
        <v>0</v>
      </c>
      <c r="CF42" s="99">
        <v>0</v>
      </c>
      <c r="CG42" s="99">
        <v>0</v>
      </c>
      <c r="CH42" s="99">
        <v>0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>
        <v>0</v>
      </c>
      <c r="CQ42" s="99">
        <v>0</v>
      </c>
      <c r="CR42" s="99">
        <v>0</v>
      </c>
      <c r="CS42" s="99">
        <v>0</v>
      </c>
      <c r="CT42" s="99">
        <v>0</v>
      </c>
      <c r="CU42" s="99">
        <v>0</v>
      </c>
    </row>
    <row r="43" spans="1:99" s="28" customFormat="1" ht="10.199999999999999" x14ac:dyDescent="0.2">
      <c r="A43" s="87"/>
      <c r="B43" s="87"/>
      <c r="C43" s="87"/>
      <c r="D43" s="87"/>
      <c r="E43" s="198">
        <v>1</v>
      </c>
      <c r="F43" s="101" t="s">
        <v>78</v>
      </c>
      <c r="G43" s="87"/>
      <c r="H43" s="87"/>
      <c r="I43" s="87"/>
      <c r="J43" s="87"/>
      <c r="K43" s="87"/>
      <c r="L43" s="87"/>
      <c r="M43" s="87"/>
      <c r="N43" s="86"/>
      <c r="O43" s="87" t="s">
        <v>20</v>
      </c>
      <c r="P43" s="88"/>
      <c r="Q43" s="87"/>
      <c r="R43" s="260">
        <v>0</v>
      </c>
      <c r="S43" s="87"/>
      <c r="T43" s="136"/>
      <c r="U43" s="137">
        <v>0</v>
      </c>
      <c r="V43" s="138"/>
      <c r="W43" s="168"/>
      <c r="X43" s="16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0</v>
      </c>
      <c r="AR43" s="99">
        <v>0</v>
      </c>
      <c r="AS43" s="99">
        <v>0</v>
      </c>
      <c r="AT43" s="99">
        <v>0</v>
      </c>
      <c r="AU43" s="99">
        <v>0</v>
      </c>
      <c r="AV43" s="99">
        <v>0</v>
      </c>
      <c r="AW43" s="99">
        <v>0</v>
      </c>
      <c r="AX43" s="99">
        <v>0</v>
      </c>
      <c r="AY43" s="99">
        <v>0</v>
      </c>
      <c r="AZ43" s="99">
        <v>0</v>
      </c>
      <c r="BA43" s="99">
        <v>0</v>
      </c>
      <c r="BB43" s="99">
        <v>0</v>
      </c>
      <c r="BC43" s="99">
        <v>0</v>
      </c>
      <c r="BD43" s="99">
        <v>0</v>
      </c>
      <c r="BE43" s="99">
        <v>0</v>
      </c>
      <c r="BF43" s="99">
        <v>0</v>
      </c>
      <c r="BG43" s="99">
        <v>0</v>
      </c>
      <c r="BH43" s="99">
        <v>0</v>
      </c>
      <c r="BI43" s="99">
        <v>0</v>
      </c>
      <c r="BJ43" s="99">
        <v>0</v>
      </c>
      <c r="BK43" s="99">
        <v>0</v>
      </c>
      <c r="BL43" s="99">
        <v>0</v>
      </c>
      <c r="BM43" s="99">
        <v>0</v>
      </c>
      <c r="BN43" s="99">
        <v>0</v>
      </c>
      <c r="BO43" s="99">
        <v>0</v>
      </c>
      <c r="BP43" s="99">
        <v>0</v>
      </c>
      <c r="BQ43" s="99">
        <v>0</v>
      </c>
      <c r="BR43" s="99">
        <v>0</v>
      </c>
      <c r="BS43" s="99">
        <v>0</v>
      </c>
      <c r="BT43" s="99">
        <v>0</v>
      </c>
      <c r="BU43" s="99">
        <v>0</v>
      </c>
      <c r="BV43" s="99">
        <v>0</v>
      </c>
      <c r="BW43" s="99">
        <v>0</v>
      </c>
      <c r="BX43" s="99">
        <v>0</v>
      </c>
      <c r="BY43" s="99">
        <v>0</v>
      </c>
      <c r="BZ43" s="99">
        <v>0</v>
      </c>
      <c r="CA43" s="99">
        <v>0</v>
      </c>
      <c r="CB43" s="99">
        <v>0</v>
      </c>
      <c r="CC43" s="99">
        <v>0</v>
      </c>
      <c r="CD43" s="99">
        <v>0</v>
      </c>
      <c r="CE43" s="99">
        <v>0</v>
      </c>
      <c r="CF43" s="99">
        <v>0</v>
      </c>
      <c r="CG43" s="99">
        <v>0</v>
      </c>
      <c r="CH43" s="99">
        <v>0</v>
      </c>
      <c r="CI43" s="99">
        <v>0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>
        <v>0</v>
      </c>
      <c r="CQ43" s="99">
        <v>0</v>
      </c>
      <c r="CR43" s="99">
        <v>0</v>
      </c>
      <c r="CS43" s="99">
        <v>0</v>
      </c>
      <c r="CT43" s="99">
        <v>0</v>
      </c>
      <c r="CU43" s="99">
        <v>0</v>
      </c>
    </row>
    <row r="44" spans="1:99" s="28" customFormat="1" ht="10.199999999999999" x14ac:dyDescent="0.2">
      <c r="A44" s="87"/>
      <c r="B44" s="87"/>
      <c r="C44" s="87"/>
      <c r="D44" s="87"/>
      <c r="E44" s="198">
        <v>1</v>
      </c>
      <c r="F44" s="101" t="s">
        <v>93</v>
      </c>
      <c r="G44" s="87"/>
      <c r="H44" s="87"/>
      <c r="I44" s="87"/>
      <c r="J44" s="87"/>
      <c r="K44" s="87"/>
      <c r="L44" s="87"/>
      <c r="M44" s="87"/>
      <c r="N44" s="86"/>
      <c r="O44" s="87" t="s">
        <v>20</v>
      </c>
      <c r="P44" s="88"/>
      <c r="Q44" s="87"/>
      <c r="R44" s="260">
        <v>0</v>
      </c>
      <c r="S44" s="87"/>
      <c r="T44" s="136"/>
      <c r="U44" s="137">
        <v>0</v>
      </c>
      <c r="V44" s="138"/>
      <c r="W44" s="168"/>
      <c r="X44" s="16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0</v>
      </c>
      <c r="AR44" s="99">
        <v>0</v>
      </c>
      <c r="AS44" s="99">
        <v>0</v>
      </c>
      <c r="AT44" s="99">
        <v>0</v>
      </c>
      <c r="AU44" s="99">
        <v>0</v>
      </c>
      <c r="AV44" s="99">
        <v>0</v>
      </c>
      <c r="AW44" s="99">
        <v>0</v>
      </c>
      <c r="AX44" s="99">
        <v>0</v>
      </c>
      <c r="AY44" s="99">
        <v>0</v>
      </c>
      <c r="AZ44" s="99">
        <v>0</v>
      </c>
      <c r="BA44" s="99">
        <v>0</v>
      </c>
      <c r="BB44" s="99">
        <v>0</v>
      </c>
      <c r="BC44" s="99">
        <v>0</v>
      </c>
      <c r="BD44" s="99">
        <v>0</v>
      </c>
      <c r="BE44" s="99">
        <v>0</v>
      </c>
      <c r="BF44" s="99">
        <v>0</v>
      </c>
      <c r="BG44" s="99">
        <v>0</v>
      </c>
      <c r="BH44" s="99">
        <v>0</v>
      </c>
      <c r="BI44" s="99">
        <v>0</v>
      </c>
      <c r="BJ44" s="99">
        <v>0</v>
      </c>
      <c r="BK44" s="99">
        <v>0</v>
      </c>
      <c r="BL44" s="99">
        <v>0</v>
      </c>
      <c r="BM44" s="99">
        <v>0</v>
      </c>
      <c r="BN44" s="99">
        <v>0</v>
      </c>
      <c r="BO44" s="99">
        <v>0</v>
      </c>
      <c r="BP44" s="99">
        <v>0</v>
      </c>
      <c r="BQ44" s="99">
        <v>0</v>
      </c>
      <c r="BR44" s="99">
        <v>0</v>
      </c>
      <c r="BS44" s="99">
        <v>0</v>
      </c>
      <c r="BT44" s="99">
        <v>0</v>
      </c>
      <c r="BU44" s="99">
        <v>0</v>
      </c>
      <c r="BV44" s="99">
        <v>0</v>
      </c>
      <c r="BW44" s="99">
        <v>0</v>
      </c>
      <c r="BX44" s="99">
        <v>0</v>
      </c>
      <c r="BY44" s="99">
        <v>0</v>
      </c>
      <c r="BZ44" s="99">
        <v>0</v>
      </c>
      <c r="CA44" s="99">
        <v>0</v>
      </c>
      <c r="CB44" s="99">
        <v>0</v>
      </c>
      <c r="CC44" s="99">
        <v>0</v>
      </c>
      <c r="CD44" s="99">
        <v>0</v>
      </c>
      <c r="CE44" s="99">
        <v>0</v>
      </c>
      <c r="CF44" s="99">
        <v>0</v>
      </c>
      <c r="CG44" s="99">
        <v>0</v>
      </c>
      <c r="CH44" s="99">
        <v>0</v>
      </c>
      <c r="CI44" s="99">
        <v>0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>
        <v>0</v>
      </c>
      <c r="CQ44" s="99">
        <v>0</v>
      </c>
      <c r="CR44" s="99">
        <v>0</v>
      </c>
      <c r="CS44" s="99">
        <v>0</v>
      </c>
      <c r="CT44" s="99">
        <v>0</v>
      </c>
      <c r="CU44" s="99">
        <v>0</v>
      </c>
    </row>
    <row r="45" spans="1:99" s="28" customFormat="1" ht="10.199999999999999" x14ac:dyDescent="0.2">
      <c r="A45" s="87"/>
      <c r="B45" s="87"/>
      <c r="C45" s="87"/>
      <c r="D45" s="87"/>
      <c r="E45" s="192">
        <v>1</v>
      </c>
      <c r="F45" s="101" t="s">
        <v>84</v>
      </c>
      <c r="G45" s="87"/>
      <c r="H45" s="87"/>
      <c r="I45" s="87"/>
      <c r="J45" s="87"/>
      <c r="K45" s="87"/>
      <c r="L45" s="87"/>
      <c r="M45" s="87"/>
      <c r="N45" s="86"/>
      <c r="O45" s="87" t="s">
        <v>20</v>
      </c>
      <c r="P45" s="88"/>
      <c r="Q45" s="87"/>
      <c r="R45" s="260">
        <v>0</v>
      </c>
      <c r="S45" s="87"/>
      <c r="T45" s="136"/>
      <c r="U45" s="137">
        <v>0</v>
      </c>
      <c r="V45" s="138"/>
      <c r="W45" s="168"/>
      <c r="X45" s="16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0</v>
      </c>
      <c r="AK45" s="99">
        <v>0</v>
      </c>
      <c r="AL45" s="99">
        <v>0</v>
      </c>
      <c r="AM45" s="99">
        <v>0</v>
      </c>
      <c r="AN45" s="99">
        <v>0</v>
      </c>
      <c r="AO45" s="99">
        <v>0</v>
      </c>
      <c r="AP45" s="99">
        <v>0</v>
      </c>
      <c r="AQ45" s="99">
        <v>0</v>
      </c>
      <c r="AR45" s="99">
        <v>0</v>
      </c>
      <c r="AS45" s="99">
        <v>0</v>
      </c>
      <c r="AT45" s="99">
        <v>0</v>
      </c>
      <c r="AU45" s="99">
        <v>0</v>
      </c>
      <c r="AV45" s="99">
        <v>0</v>
      </c>
      <c r="AW45" s="99">
        <v>0</v>
      </c>
      <c r="AX45" s="99">
        <v>0</v>
      </c>
      <c r="AY45" s="99">
        <v>0</v>
      </c>
      <c r="AZ45" s="99">
        <v>0</v>
      </c>
      <c r="BA45" s="99">
        <v>0</v>
      </c>
      <c r="BB45" s="99">
        <v>0</v>
      </c>
      <c r="BC45" s="99">
        <v>0</v>
      </c>
      <c r="BD45" s="99">
        <v>0</v>
      </c>
      <c r="BE45" s="99">
        <v>0</v>
      </c>
      <c r="BF45" s="99">
        <v>0</v>
      </c>
      <c r="BG45" s="99">
        <v>0</v>
      </c>
      <c r="BH45" s="99">
        <v>0</v>
      </c>
      <c r="BI45" s="99">
        <v>0</v>
      </c>
      <c r="BJ45" s="99">
        <v>0</v>
      </c>
      <c r="BK45" s="99">
        <v>0</v>
      </c>
      <c r="BL45" s="99">
        <v>0</v>
      </c>
      <c r="BM45" s="99">
        <v>0</v>
      </c>
      <c r="BN45" s="99">
        <v>0</v>
      </c>
      <c r="BO45" s="99">
        <v>0</v>
      </c>
      <c r="BP45" s="99">
        <v>0</v>
      </c>
      <c r="BQ45" s="99">
        <v>0</v>
      </c>
      <c r="BR45" s="99">
        <v>0</v>
      </c>
      <c r="BS45" s="99">
        <v>0</v>
      </c>
      <c r="BT45" s="99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</row>
    <row r="46" spans="1:99" s="181" customFormat="1" ht="10.199999999999999" x14ac:dyDescent="0.2">
      <c r="A46" s="172"/>
      <c r="B46" s="172"/>
      <c r="C46" s="172"/>
      <c r="D46" s="172"/>
      <c r="E46" s="191">
        <v>2</v>
      </c>
      <c r="F46" s="144" t="s">
        <v>84</v>
      </c>
      <c r="G46" s="172" t="s">
        <v>201</v>
      </c>
      <c r="H46" s="172"/>
      <c r="I46" s="172"/>
      <c r="J46" s="172"/>
      <c r="K46" s="172"/>
      <c r="L46" s="172"/>
      <c r="M46" s="172"/>
      <c r="N46" s="173"/>
      <c r="O46" s="172" t="s">
        <v>20</v>
      </c>
      <c r="P46" s="173"/>
      <c r="Q46" s="172"/>
      <c r="R46" s="261">
        <v>0</v>
      </c>
      <c r="S46" s="172"/>
      <c r="T46" s="174"/>
      <c r="U46" s="175">
        <v>0</v>
      </c>
      <c r="V46" s="176"/>
      <c r="W46" s="177"/>
      <c r="X46" s="178">
        <v>0</v>
      </c>
      <c r="Y46" s="179">
        <v>0</v>
      </c>
      <c r="Z46" s="179">
        <v>0</v>
      </c>
      <c r="AA46" s="179">
        <v>0</v>
      </c>
      <c r="AB46" s="179">
        <v>0</v>
      </c>
      <c r="AC46" s="179">
        <v>0</v>
      </c>
      <c r="AD46" s="179">
        <v>0</v>
      </c>
      <c r="AE46" s="179">
        <v>0</v>
      </c>
      <c r="AF46" s="179">
        <v>0</v>
      </c>
      <c r="AG46" s="179">
        <v>0</v>
      </c>
      <c r="AH46" s="179">
        <v>0</v>
      </c>
      <c r="AI46" s="179">
        <v>0</v>
      </c>
      <c r="AJ46" s="179">
        <v>0</v>
      </c>
      <c r="AK46" s="179">
        <v>0</v>
      </c>
      <c r="AL46" s="179">
        <v>0</v>
      </c>
      <c r="AM46" s="179">
        <v>0</v>
      </c>
      <c r="AN46" s="179">
        <v>0</v>
      </c>
      <c r="AO46" s="179">
        <v>0</v>
      </c>
      <c r="AP46" s="179">
        <v>0</v>
      </c>
      <c r="AQ46" s="179">
        <v>0</v>
      </c>
      <c r="AR46" s="179">
        <v>0</v>
      </c>
      <c r="AS46" s="179">
        <v>0</v>
      </c>
      <c r="AT46" s="179">
        <v>0</v>
      </c>
      <c r="AU46" s="179">
        <v>0</v>
      </c>
      <c r="AV46" s="179">
        <v>0</v>
      </c>
      <c r="AW46" s="179">
        <v>0</v>
      </c>
      <c r="AX46" s="179">
        <v>0</v>
      </c>
      <c r="AY46" s="179">
        <v>0</v>
      </c>
      <c r="AZ46" s="179">
        <v>0</v>
      </c>
      <c r="BA46" s="179">
        <v>0</v>
      </c>
      <c r="BB46" s="179">
        <v>0</v>
      </c>
      <c r="BC46" s="179">
        <v>0</v>
      </c>
      <c r="BD46" s="179">
        <v>0</v>
      </c>
      <c r="BE46" s="179">
        <v>0</v>
      </c>
      <c r="BF46" s="179">
        <v>0</v>
      </c>
      <c r="BG46" s="179">
        <v>0</v>
      </c>
      <c r="BH46" s="179">
        <v>0</v>
      </c>
      <c r="BI46" s="179">
        <v>0</v>
      </c>
      <c r="BJ46" s="179">
        <v>0</v>
      </c>
      <c r="BK46" s="179">
        <v>0</v>
      </c>
      <c r="BL46" s="179">
        <v>0</v>
      </c>
      <c r="BM46" s="179">
        <v>0</v>
      </c>
      <c r="BN46" s="179">
        <v>0</v>
      </c>
      <c r="BO46" s="179">
        <v>0</v>
      </c>
      <c r="BP46" s="179">
        <v>0</v>
      </c>
      <c r="BQ46" s="179">
        <v>0</v>
      </c>
      <c r="BR46" s="179">
        <v>0</v>
      </c>
      <c r="BS46" s="179">
        <v>0</v>
      </c>
      <c r="BT46" s="179">
        <v>0</v>
      </c>
      <c r="BU46" s="179">
        <v>0</v>
      </c>
      <c r="BV46" s="179">
        <v>0</v>
      </c>
      <c r="BW46" s="179">
        <v>0</v>
      </c>
      <c r="BX46" s="179">
        <v>0</v>
      </c>
      <c r="BY46" s="179">
        <v>0</v>
      </c>
      <c r="BZ46" s="179">
        <v>0</v>
      </c>
      <c r="CA46" s="179">
        <v>0</v>
      </c>
      <c r="CB46" s="179">
        <v>0</v>
      </c>
      <c r="CC46" s="179">
        <v>0</v>
      </c>
      <c r="CD46" s="179">
        <v>0</v>
      </c>
      <c r="CE46" s="179">
        <v>0</v>
      </c>
      <c r="CF46" s="179">
        <v>0</v>
      </c>
      <c r="CG46" s="179">
        <v>0</v>
      </c>
      <c r="CH46" s="179">
        <v>0</v>
      </c>
      <c r="CI46" s="179">
        <v>0</v>
      </c>
      <c r="CJ46" s="179">
        <v>0</v>
      </c>
      <c r="CK46" s="179">
        <v>0</v>
      </c>
      <c r="CL46" s="179">
        <v>0</v>
      </c>
      <c r="CM46" s="179">
        <v>0</v>
      </c>
      <c r="CN46" s="179">
        <v>0</v>
      </c>
      <c r="CO46" s="179">
        <v>0</v>
      </c>
      <c r="CP46" s="179">
        <v>0</v>
      </c>
      <c r="CQ46" s="179">
        <v>0</v>
      </c>
      <c r="CR46" s="179">
        <v>0</v>
      </c>
      <c r="CS46" s="179">
        <v>0</v>
      </c>
      <c r="CT46" s="179">
        <v>0</v>
      </c>
      <c r="CU46" s="180">
        <v>0</v>
      </c>
    </row>
    <row r="47" spans="1:99" s="181" customFormat="1" ht="10.199999999999999" x14ac:dyDescent="0.2">
      <c r="A47" s="172"/>
      <c r="B47" s="172"/>
      <c r="C47" s="172"/>
      <c r="D47" s="172"/>
      <c r="E47" s="191">
        <v>2</v>
      </c>
      <c r="F47" s="144" t="s">
        <v>84</v>
      </c>
      <c r="G47" s="172" t="s">
        <v>204</v>
      </c>
      <c r="H47" s="172"/>
      <c r="I47" s="172"/>
      <c r="J47" s="172"/>
      <c r="K47" s="172"/>
      <c r="L47" s="172"/>
      <c r="M47" s="172"/>
      <c r="N47" s="173"/>
      <c r="O47" s="172" t="s">
        <v>20</v>
      </c>
      <c r="P47" s="173"/>
      <c r="Q47" s="172"/>
      <c r="R47" s="261">
        <v>0</v>
      </c>
      <c r="S47" s="172"/>
      <c r="T47" s="174"/>
      <c r="U47" s="175">
        <v>0</v>
      </c>
      <c r="V47" s="176"/>
      <c r="W47" s="177"/>
      <c r="X47" s="178">
        <v>0</v>
      </c>
      <c r="Y47" s="179">
        <v>0</v>
      </c>
      <c r="Z47" s="179">
        <v>0</v>
      </c>
      <c r="AA47" s="179">
        <v>0</v>
      </c>
      <c r="AB47" s="179">
        <v>0</v>
      </c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179">
        <v>0</v>
      </c>
      <c r="AI47" s="179">
        <v>0</v>
      </c>
      <c r="AJ47" s="179">
        <v>0</v>
      </c>
      <c r="AK47" s="179">
        <v>0</v>
      </c>
      <c r="AL47" s="179">
        <v>0</v>
      </c>
      <c r="AM47" s="179">
        <v>0</v>
      </c>
      <c r="AN47" s="179">
        <v>0</v>
      </c>
      <c r="AO47" s="179">
        <v>0</v>
      </c>
      <c r="AP47" s="179">
        <v>0</v>
      </c>
      <c r="AQ47" s="179">
        <v>0</v>
      </c>
      <c r="AR47" s="179">
        <v>0</v>
      </c>
      <c r="AS47" s="179">
        <v>0</v>
      </c>
      <c r="AT47" s="179">
        <v>0</v>
      </c>
      <c r="AU47" s="179">
        <v>0</v>
      </c>
      <c r="AV47" s="179">
        <v>0</v>
      </c>
      <c r="AW47" s="179">
        <v>0</v>
      </c>
      <c r="AX47" s="179">
        <v>0</v>
      </c>
      <c r="AY47" s="179">
        <v>0</v>
      </c>
      <c r="AZ47" s="179">
        <v>0</v>
      </c>
      <c r="BA47" s="179">
        <v>0</v>
      </c>
      <c r="BB47" s="179">
        <v>0</v>
      </c>
      <c r="BC47" s="179">
        <v>0</v>
      </c>
      <c r="BD47" s="179">
        <v>0</v>
      </c>
      <c r="BE47" s="179">
        <v>0</v>
      </c>
      <c r="BF47" s="179">
        <v>0</v>
      </c>
      <c r="BG47" s="179">
        <v>0</v>
      </c>
      <c r="BH47" s="179">
        <v>0</v>
      </c>
      <c r="BI47" s="179">
        <v>0</v>
      </c>
      <c r="BJ47" s="179">
        <v>0</v>
      </c>
      <c r="BK47" s="179">
        <v>0</v>
      </c>
      <c r="BL47" s="179">
        <v>0</v>
      </c>
      <c r="BM47" s="179">
        <v>0</v>
      </c>
      <c r="BN47" s="179">
        <v>0</v>
      </c>
      <c r="BO47" s="179">
        <v>0</v>
      </c>
      <c r="BP47" s="179">
        <v>0</v>
      </c>
      <c r="BQ47" s="179">
        <v>0</v>
      </c>
      <c r="BR47" s="179">
        <v>0</v>
      </c>
      <c r="BS47" s="179">
        <v>0</v>
      </c>
      <c r="BT47" s="179">
        <v>0</v>
      </c>
      <c r="BU47" s="179">
        <v>0</v>
      </c>
      <c r="BV47" s="179">
        <v>0</v>
      </c>
      <c r="BW47" s="179">
        <v>0</v>
      </c>
      <c r="BX47" s="179">
        <v>0</v>
      </c>
      <c r="BY47" s="179">
        <v>0</v>
      </c>
      <c r="BZ47" s="179">
        <v>0</v>
      </c>
      <c r="CA47" s="179">
        <v>0</v>
      </c>
      <c r="CB47" s="179">
        <v>0</v>
      </c>
      <c r="CC47" s="179">
        <v>0</v>
      </c>
      <c r="CD47" s="179">
        <v>0</v>
      </c>
      <c r="CE47" s="179">
        <v>0</v>
      </c>
      <c r="CF47" s="179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179">
        <v>0</v>
      </c>
      <c r="CM47" s="179">
        <v>0</v>
      </c>
      <c r="CN47" s="179">
        <v>0</v>
      </c>
      <c r="CO47" s="179">
        <v>0</v>
      </c>
      <c r="CP47" s="179">
        <v>0</v>
      </c>
      <c r="CQ47" s="179">
        <v>0</v>
      </c>
      <c r="CR47" s="179">
        <v>0</v>
      </c>
      <c r="CS47" s="179">
        <v>0</v>
      </c>
      <c r="CT47" s="179">
        <v>0</v>
      </c>
      <c r="CU47" s="180">
        <v>0</v>
      </c>
    </row>
    <row r="48" spans="1:99" s="181" customFormat="1" ht="10.199999999999999" x14ac:dyDescent="0.2">
      <c r="A48" s="172"/>
      <c r="B48" s="172"/>
      <c r="C48" s="172"/>
      <c r="D48" s="172"/>
      <c r="E48" s="191">
        <v>2</v>
      </c>
      <c r="F48" s="144" t="s">
        <v>84</v>
      </c>
      <c r="G48" s="172" t="s">
        <v>205</v>
      </c>
      <c r="H48" s="172"/>
      <c r="I48" s="172"/>
      <c r="J48" s="172"/>
      <c r="K48" s="172"/>
      <c r="L48" s="172"/>
      <c r="M48" s="172"/>
      <c r="N48" s="173"/>
      <c r="O48" s="172" t="s">
        <v>20</v>
      </c>
      <c r="P48" s="173"/>
      <c r="Q48" s="172"/>
      <c r="R48" s="261">
        <v>0</v>
      </c>
      <c r="S48" s="172"/>
      <c r="T48" s="174"/>
      <c r="U48" s="175">
        <v>0</v>
      </c>
      <c r="V48" s="176"/>
      <c r="W48" s="177"/>
      <c r="X48" s="178">
        <v>0</v>
      </c>
      <c r="Y48" s="179">
        <v>0</v>
      </c>
      <c r="Z48" s="179">
        <v>0</v>
      </c>
      <c r="AA48" s="179">
        <v>0</v>
      </c>
      <c r="AB48" s="179">
        <v>0</v>
      </c>
      <c r="AC48" s="179">
        <v>0</v>
      </c>
      <c r="AD48" s="179">
        <v>0</v>
      </c>
      <c r="AE48" s="179">
        <v>0</v>
      </c>
      <c r="AF48" s="179">
        <v>0</v>
      </c>
      <c r="AG48" s="179">
        <v>0</v>
      </c>
      <c r="AH48" s="179">
        <v>0</v>
      </c>
      <c r="AI48" s="179">
        <v>0</v>
      </c>
      <c r="AJ48" s="179">
        <v>0</v>
      </c>
      <c r="AK48" s="179">
        <v>0</v>
      </c>
      <c r="AL48" s="179">
        <v>0</v>
      </c>
      <c r="AM48" s="179">
        <v>0</v>
      </c>
      <c r="AN48" s="179">
        <v>0</v>
      </c>
      <c r="AO48" s="179">
        <v>0</v>
      </c>
      <c r="AP48" s="179">
        <v>0</v>
      </c>
      <c r="AQ48" s="179">
        <v>0</v>
      </c>
      <c r="AR48" s="179">
        <v>0</v>
      </c>
      <c r="AS48" s="179">
        <v>0</v>
      </c>
      <c r="AT48" s="179">
        <v>0</v>
      </c>
      <c r="AU48" s="179">
        <v>0</v>
      </c>
      <c r="AV48" s="179">
        <v>0</v>
      </c>
      <c r="AW48" s="179">
        <v>0</v>
      </c>
      <c r="AX48" s="179">
        <v>0</v>
      </c>
      <c r="AY48" s="179">
        <v>0</v>
      </c>
      <c r="AZ48" s="179">
        <v>0</v>
      </c>
      <c r="BA48" s="179">
        <v>0</v>
      </c>
      <c r="BB48" s="179">
        <v>0</v>
      </c>
      <c r="BC48" s="179">
        <v>0</v>
      </c>
      <c r="BD48" s="179">
        <v>0</v>
      </c>
      <c r="BE48" s="179">
        <v>0</v>
      </c>
      <c r="BF48" s="179">
        <v>0</v>
      </c>
      <c r="BG48" s="179">
        <v>0</v>
      </c>
      <c r="BH48" s="179">
        <v>0</v>
      </c>
      <c r="BI48" s="179">
        <v>0</v>
      </c>
      <c r="BJ48" s="179">
        <v>0</v>
      </c>
      <c r="BK48" s="179">
        <v>0</v>
      </c>
      <c r="BL48" s="179">
        <v>0</v>
      </c>
      <c r="BM48" s="179">
        <v>0</v>
      </c>
      <c r="BN48" s="179">
        <v>0</v>
      </c>
      <c r="BO48" s="179">
        <v>0</v>
      </c>
      <c r="BP48" s="179">
        <v>0</v>
      </c>
      <c r="BQ48" s="179">
        <v>0</v>
      </c>
      <c r="BR48" s="179">
        <v>0</v>
      </c>
      <c r="BS48" s="179">
        <v>0</v>
      </c>
      <c r="BT48" s="179">
        <v>0</v>
      </c>
      <c r="BU48" s="179">
        <v>0</v>
      </c>
      <c r="BV48" s="179">
        <v>0</v>
      </c>
      <c r="BW48" s="179">
        <v>0</v>
      </c>
      <c r="BX48" s="179">
        <v>0</v>
      </c>
      <c r="BY48" s="179">
        <v>0</v>
      </c>
      <c r="BZ48" s="179">
        <v>0</v>
      </c>
      <c r="CA48" s="179">
        <v>0</v>
      </c>
      <c r="CB48" s="179">
        <v>0</v>
      </c>
      <c r="CC48" s="179">
        <v>0</v>
      </c>
      <c r="CD48" s="179">
        <v>0</v>
      </c>
      <c r="CE48" s="179">
        <v>0</v>
      </c>
      <c r="CF48" s="179">
        <v>0</v>
      </c>
      <c r="CG48" s="179">
        <v>0</v>
      </c>
      <c r="CH48" s="179">
        <v>0</v>
      </c>
      <c r="CI48" s="179">
        <v>0</v>
      </c>
      <c r="CJ48" s="179">
        <v>0</v>
      </c>
      <c r="CK48" s="179">
        <v>0</v>
      </c>
      <c r="CL48" s="179">
        <v>0</v>
      </c>
      <c r="CM48" s="179">
        <v>0</v>
      </c>
      <c r="CN48" s="179">
        <v>0</v>
      </c>
      <c r="CO48" s="179">
        <v>0</v>
      </c>
      <c r="CP48" s="179">
        <v>0</v>
      </c>
      <c r="CQ48" s="179">
        <v>0</v>
      </c>
      <c r="CR48" s="179">
        <v>0</v>
      </c>
      <c r="CS48" s="179">
        <v>0</v>
      </c>
      <c r="CT48" s="179">
        <v>0</v>
      </c>
      <c r="CU48" s="180">
        <v>0</v>
      </c>
    </row>
    <row r="49" spans="1:99" s="181" customFormat="1" ht="10.199999999999999" x14ac:dyDescent="0.2">
      <c r="A49" s="172"/>
      <c r="B49" s="172"/>
      <c r="C49" s="172"/>
      <c r="D49" s="172"/>
      <c r="E49" s="191">
        <v>2</v>
      </c>
      <c r="F49" s="144" t="s">
        <v>84</v>
      </c>
      <c r="G49" s="172" t="s">
        <v>206</v>
      </c>
      <c r="H49" s="172"/>
      <c r="I49" s="172"/>
      <c r="J49" s="172"/>
      <c r="K49" s="172"/>
      <c r="L49" s="172"/>
      <c r="M49" s="172"/>
      <c r="N49" s="173"/>
      <c r="O49" s="172" t="s">
        <v>20</v>
      </c>
      <c r="P49" s="173"/>
      <c r="Q49" s="172"/>
      <c r="R49" s="261">
        <v>0</v>
      </c>
      <c r="S49" s="172"/>
      <c r="T49" s="174"/>
      <c r="U49" s="175">
        <v>0</v>
      </c>
      <c r="V49" s="176"/>
      <c r="W49" s="177"/>
      <c r="X49" s="178">
        <v>0</v>
      </c>
      <c r="Y49" s="179">
        <v>0</v>
      </c>
      <c r="Z49" s="179">
        <v>0</v>
      </c>
      <c r="AA49" s="179">
        <v>0</v>
      </c>
      <c r="AB49" s="179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79">
        <v>0</v>
      </c>
      <c r="AO49" s="179">
        <v>0</v>
      </c>
      <c r="AP49" s="179">
        <v>0</v>
      </c>
      <c r="AQ49" s="179">
        <v>0</v>
      </c>
      <c r="AR49" s="179">
        <v>0</v>
      </c>
      <c r="AS49" s="179">
        <v>0</v>
      </c>
      <c r="AT49" s="179">
        <v>0</v>
      </c>
      <c r="AU49" s="179">
        <v>0</v>
      </c>
      <c r="AV49" s="179">
        <v>0</v>
      </c>
      <c r="AW49" s="179">
        <v>0</v>
      </c>
      <c r="AX49" s="179">
        <v>0</v>
      </c>
      <c r="AY49" s="179">
        <v>0</v>
      </c>
      <c r="AZ49" s="179">
        <v>0</v>
      </c>
      <c r="BA49" s="179">
        <v>0</v>
      </c>
      <c r="BB49" s="179">
        <v>0</v>
      </c>
      <c r="BC49" s="179">
        <v>0</v>
      </c>
      <c r="BD49" s="179">
        <v>0</v>
      </c>
      <c r="BE49" s="179">
        <v>0</v>
      </c>
      <c r="BF49" s="179">
        <v>0</v>
      </c>
      <c r="BG49" s="179">
        <v>0</v>
      </c>
      <c r="BH49" s="179">
        <v>0</v>
      </c>
      <c r="BI49" s="179">
        <v>0</v>
      </c>
      <c r="BJ49" s="179">
        <v>0</v>
      </c>
      <c r="BK49" s="179">
        <v>0</v>
      </c>
      <c r="BL49" s="179">
        <v>0</v>
      </c>
      <c r="BM49" s="179">
        <v>0</v>
      </c>
      <c r="BN49" s="179">
        <v>0</v>
      </c>
      <c r="BO49" s="179">
        <v>0</v>
      </c>
      <c r="BP49" s="179">
        <v>0</v>
      </c>
      <c r="BQ49" s="179">
        <v>0</v>
      </c>
      <c r="BR49" s="179">
        <v>0</v>
      </c>
      <c r="BS49" s="179">
        <v>0</v>
      </c>
      <c r="BT49" s="179">
        <v>0</v>
      </c>
      <c r="BU49" s="179">
        <v>0</v>
      </c>
      <c r="BV49" s="179">
        <v>0</v>
      </c>
      <c r="BW49" s="179">
        <v>0</v>
      </c>
      <c r="BX49" s="179">
        <v>0</v>
      </c>
      <c r="BY49" s="179">
        <v>0</v>
      </c>
      <c r="BZ49" s="179">
        <v>0</v>
      </c>
      <c r="CA49" s="179">
        <v>0</v>
      </c>
      <c r="CB49" s="179">
        <v>0</v>
      </c>
      <c r="CC49" s="179">
        <v>0</v>
      </c>
      <c r="CD49" s="179">
        <v>0</v>
      </c>
      <c r="CE49" s="179">
        <v>0</v>
      </c>
      <c r="CF49" s="179">
        <v>0</v>
      </c>
      <c r="CG49" s="179">
        <v>0</v>
      </c>
      <c r="CH49" s="179">
        <v>0</v>
      </c>
      <c r="CI49" s="179">
        <v>0</v>
      </c>
      <c r="CJ49" s="179">
        <v>0</v>
      </c>
      <c r="CK49" s="179">
        <v>0</v>
      </c>
      <c r="CL49" s="179">
        <v>0</v>
      </c>
      <c r="CM49" s="179">
        <v>0</v>
      </c>
      <c r="CN49" s="179">
        <v>0</v>
      </c>
      <c r="CO49" s="179">
        <v>0</v>
      </c>
      <c r="CP49" s="179">
        <v>0</v>
      </c>
      <c r="CQ49" s="179">
        <v>0</v>
      </c>
      <c r="CR49" s="179">
        <v>0</v>
      </c>
      <c r="CS49" s="179">
        <v>0</v>
      </c>
      <c r="CT49" s="179">
        <v>0</v>
      </c>
      <c r="CU49" s="180">
        <v>0</v>
      </c>
    </row>
    <row r="50" spans="1:99" s="181" customFormat="1" ht="10.199999999999999" x14ac:dyDescent="0.2">
      <c r="A50" s="172"/>
      <c r="B50" s="172"/>
      <c r="C50" s="172"/>
      <c r="D50" s="172"/>
      <c r="E50" s="191">
        <v>2</v>
      </c>
      <c r="F50" s="144" t="s">
        <v>84</v>
      </c>
      <c r="G50" s="172" t="s">
        <v>208</v>
      </c>
      <c r="H50" s="172"/>
      <c r="I50" s="172"/>
      <c r="J50" s="172"/>
      <c r="K50" s="172"/>
      <c r="L50" s="172"/>
      <c r="M50" s="172"/>
      <c r="N50" s="173"/>
      <c r="O50" s="172" t="s">
        <v>20</v>
      </c>
      <c r="P50" s="173"/>
      <c r="Q50" s="172"/>
      <c r="R50" s="261">
        <v>0</v>
      </c>
      <c r="S50" s="172"/>
      <c r="T50" s="174"/>
      <c r="U50" s="175">
        <v>0</v>
      </c>
      <c r="V50" s="176"/>
      <c r="W50" s="177"/>
      <c r="X50" s="178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80">
        <v>0</v>
      </c>
    </row>
    <row r="51" spans="1:99" s="181" customFormat="1" ht="10.199999999999999" x14ac:dyDescent="0.2">
      <c r="A51" s="172"/>
      <c r="B51" s="172"/>
      <c r="C51" s="172"/>
      <c r="D51" s="172"/>
      <c r="E51" s="191">
        <v>2</v>
      </c>
      <c r="F51" s="144" t="s">
        <v>84</v>
      </c>
      <c r="G51" s="172" t="s">
        <v>209</v>
      </c>
      <c r="H51" s="172"/>
      <c r="I51" s="172"/>
      <c r="J51" s="172"/>
      <c r="K51" s="172"/>
      <c r="L51" s="172"/>
      <c r="M51" s="172"/>
      <c r="N51" s="173"/>
      <c r="O51" s="172" t="s">
        <v>20</v>
      </c>
      <c r="P51" s="173"/>
      <c r="Q51" s="172"/>
      <c r="R51" s="261">
        <v>0</v>
      </c>
      <c r="S51" s="172"/>
      <c r="T51" s="174"/>
      <c r="U51" s="175">
        <v>0</v>
      </c>
      <c r="V51" s="176"/>
      <c r="W51" s="177"/>
      <c r="X51" s="178">
        <v>0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0</v>
      </c>
      <c r="AE51" s="179">
        <v>0</v>
      </c>
      <c r="AF51" s="179">
        <v>0</v>
      </c>
      <c r="AG51" s="179">
        <v>0</v>
      </c>
      <c r="AH51" s="179">
        <v>0</v>
      </c>
      <c r="AI51" s="179">
        <v>0</v>
      </c>
      <c r="AJ51" s="179">
        <v>0</v>
      </c>
      <c r="AK51" s="179">
        <v>0</v>
      </c>
      <c r="AL51" s="179">
        <v>0</v>
      </c>
      <c r="AM51" s="179">
        <v>0</v>
      </c>
      <c r="AN51" s="179">
        <v>0</v>
      </c>
      <c r="AO51" s="179">
        <v>0</v>
      </c>
      <c r="AP51" s="179">
        <v>0</v>
      </c>
      <c r="AQ51" s="179">
        <v>0</v>
      </c>
      <c r="AR51" s="179">
        <v>0</v>
      </c>
      <c r="AS51" s="179">
        <v>0</v>
      </c>
      <c r="AT51" s="179">
        <v>0</v>
      </c>
      <c r="AU51" s="179">
        <v>0</v>
      </c>
      <c r="AV51" s="179">
        <v>0</v>
      </c>
      <c r="AW51" s="179">
        <v>0</v>
      </c>
      <c r="AX51" s="179">
        <v>0</v>
      </c>
      <c r="AY51" s="179">
        <v>0</v>
      </c>
      <c r="AZ51" s="179">
        <v>0</v>
      </c>
      <c r="BA51" s="179">
        <v>0</v>
      </c>
      <c r="BB51" s="179">
        <v>0</v>
      </c>
      <c r="BC51" s="179">
        <v>0</v>
      </c>
      <c r="BD51" s="179">
        <v>0</v>
      </c>
      <c r="BE51" s="179">
        <v>0</v>
      </c>
      <c r="BF51" s="179">
        <v>0</v>
      </c>
      <c r="BG51" s="179">
        <v>0</v>
      </c>
      <c r="BH51" s="179">
        <v>0</v>
      </c>
      <c r="BI51" s="179">
        <v>0</v>
      </c>
      <c r="BJ51" s="179">
        <v>0</v>
      </c>
      <c r="BK51" s="179">
        <v>0</v>
      </c>
      <c r="BL51" s="179">
        <v>0</v>
      </c>
      <c r="BM51" s="179">
        <v>0</v>
      </c>
      <c r="BN51" s="179">
        <v>0</v>
      </c>
      <c r="BO51" s="179">
        <v>0</v>
      </c>
      <c r="BP51" s="179">
        <v>0</v>
      </c>
      <c r="BQ51" s="179">
        <v>0</v>
      </c>
      <c r="BR51" s="179">
        <v>0</v>
      </c>
      <c r="BS51" s="179">
        <v>0</v>
      </c>
      <c r="BT51" s="179">
        <v>0</v>
      </c>
      <c r="BU51" s="179">
        <v>0</v>
      </c>
      <c r="BV51" s="179">
        <v>0</v>
      </c>
      <c r="BW51" s="179">
        <v>0</v>
      </c>
      <c r="BX51" s="179">
        <v>0</v>
      </c>
      <c r="BY51" s="179">
        <v>0</v>
      </c>
      <c r="BZ51" s="179">
        <v>0</v>
      </c>
      <c r="CA51" s="179">
        <v>0</v>
      </c>
      <c r="CB51" s="179">
        <v>0</v>
      </c>
      <c r="CC51" s="179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179">
        <v>0</v>
      </c>
      <c r="CM51" s="179">
        <v>0</v>
      </c>
      <c r="CN51" s="179">
        <v>0</v>
      </c>
      <c r="CO51" s="179">
        <v>0</v>
      </c>
      <c r="CP51" s="179">
        <v>0</v>
      </c>
      <c r="CQ51" s="179">
        <v>0</v>
      </c>
      <c r="CR51" s="179">
        <v>0</v>
      </c>
      <c r="CS51" s="179">
        <v>0</v>
      </c>
      <c r="CT51" s="179">
        <v>0</v>
      </c>
      <c r="CU51" s="180">
        <v>0</v>
      </c>
    </row>
    <row r="52" spans="1:99" s="28" customFormat="1" ht="10.199999999999999" x14ac:dyDescent="0.2">
      <c r="A52" s="87"/>
      <c r="B52" s="87"/>
      <c r="C52" s="87"/>
      <c r="D52" s="87"/>
      <c r="E52" s="198">
        <v>1</v>
      </c>
      <c r="F52" s="101" t="s">
        <v>105</v>
      </c>
      <c r="G52" s="87"/>
      <c r="H52" s="87"/>
      <c r="I52" s="87"/>
      <c r="J52" s="87"/>
      <c r="K52" s="87"/>
      <c r="L52" s="87"/>
      <c r="M52" s="87"/>
      <c r="N52" s="86"/>
      <c r="O52" s="87" t="s">
        <v>20</v>
      </c>
      <c r="P52" s="88"/>
      <c r="Q52" s="87"/>
      <c r="R52" s="260">
        <v>0</v>
      </c>
      <c r="S52" s="87"/>
      <c r="T52" s="136"/>
      <c r="U52" s="137">
        <v>0</v>
      </c>
      <c r="V52" s="138"/>
      <c r="W52" s="168"/>
      <c r="X52" s="16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99">
        <v>0</v>
      </c>
      <c r="AH52" s="99">
        <v>0</v>
      </c>
      <c r="AI52" s="99">
        <v>0</v>
      </c>
      <c r="AJ52" s="99">
        <v>0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>
        <v>0</v>
      </c>
      <c r="AR52" s="99">
        <v>0</v>
      </c>
      <c r="AS52" s="99">
        <v>0</v>
      </c>
      <c r="AT52" s="99">
        <v>0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  <c r="BA52" s="99">
        <v>0</v>
      </c>
      <c r="BB52" s="99">
        <v>0</v>
      </c>
      <c r="BC52" s="99">
        <v>0</v>
      </c>
      <c r="BD52" s="99">
        <v>0</v>
      </c>
      <c r="BE52" s="99">
        <v>0</v>
      </c>
      <c r="BF52" s="99">
        <v>0</v>
      </c>
      <c r="BG52" s="99">
        <v>0</v>
      </c>
      <c r="BH52" s="99">
        <v>0</v>
      </c>
      <c r="BI52" s="99">
        <v>0</v>
      </c>
      <c r="BJ52" s="99">
        <v>0</v>
      </c>
      <c r="BK52" s="99">
        <v>0</v>
      </c>
      <c r="BL52" s="99">
        <v>0</v>
      </c>
      <c r="BM52" s="99">
        <v>0</v>
      </c>
      <c r="BN52" s="99">
        <v>0</v>
      </c>
      <c r="BO52" s="99">
        <v>0</v>
      </c>
      <c r="BP52" s="99">
        <v>0</v>
      </c>
      <c r="BQ52" s="99">
        <v>0</v>
      </c>
      <c r="BR52" s="99">
        <v>0</v>
      </c>
      <c r="BS52" s="99">
        <v>0</v>
      </c>
      <c r="BT52" s="99">
        <v>0</v>
      </c>
      <c r="BU52" s="99">
        <v>0</v>
      </c>
      <c r="BV52" s="99">
        <v>0</v>
      </c>
      <c r="BW52" s="99">
        <v>0</v>
      </c>
      <c r="BX52" s="99">
        <v>0</v>
      </c>
      <c r="BY52" s="99">
        <v>0</v>
      </c>
      <c r="BZ52" s="99">
        <v>0</v>
      </c>
      <c r="CA52" s="99">
        <v>0</v>
      </c>
      <c r="CB52" s="99">
        <v>0</v>
      </c>
      <c r="CC52" s="99">
        <v>0</v>
      </c>
      <c r="CD52" s="99">
        <v>0</v>
      </c>
      <c r="CE52" s="99">
        <v>0</v>
      </c>
      <c r="CF52" s="99">
        <v>0</v>
      </c>
      <c r="CG52" s="99">
        <v>0</v>
      </c>
      <c r="CH52" s="99">
        <v>0</v>
      </c>
      <c r="CI52" s="99">
        <v>0</v>
      </c>
      <c r="CJ52" s="99">
        <v>0</v>
      </c>
      <c r="CK52" s="99">
        <v>0</v>
      </c>
      <c r="CL52" s="99">
        <v>0</v>
      </c>
      <c r="CM52" s="99">
        <v>0</v>
      </c>
      <c r="CN52" s="99">
        <v>0</v>
      </c>
      <c r="CO52" s="99">
        <v>0</v>
      </c>
      <c r="CP52" s="99">
        <v>0</v>
      </c>
      <c r="CQ52" s="99">
        <v>0</v>
      </c>
      <c r="CR52" s="99">
        <v>0</v>
      </c>
      <c r="CS52" s="99">
        <v>0</v>
      </c>
      <c r="CT52" s="99">
        <v>0</v>
      </c>
      <c r="CU52" s="99">
        <v>0</v>
      </c>
    </row>
    <row r="53" spans="1:99" s="28" customFormat="1" ht="10.199999999999999" x14ac:dyDescent="0.2">
      <c r="A53" s="87"/>
      <c r="B53" s="87"/>
      <c r="C53" s="87"/>
      <c r="D53" s="87"/>
      <c r="E53" s="198">
        <v>1</v>
      </c>
      <c r="F53" s="101" t="s">
        <v>97</v>
      </c>
      <c r="G53" s="87"/>
      <c r="H53" s="87"/>
      <c r="I53" s="87"/>
      <c r="J53" s="87"/>
      <c r="K53" s="87"/>
      <c r="L53" s="87"/>
      <c r="M53" s="87"/>
      <c r="N53" s="86"/>
      <c r="O53" s="87" t="s">
        <v>20</v>
      </c>
      <c r="P53" s="88"/>
      <c r="Q53" s="87"/>
      <c r="R53" s="260">
        <v>0</v>
      </c>
      <c r="S53" s="87"/>
      <c r="T53" s="136"/>
      <c r="U53" s="137">
        <v>0</v>
      </c>
      <c r="V53" s="138"/>
      <c r="W53" s="168"/>
      <c r="X53" s="16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99">
        <v>0</v>
      </c>
      <c r="CU53" s="99">
        <v>0</v>
      </c>
    </row>
    <row r="54" spans="1:99" s="28" customFormat="1" ht="10.199999999999999" x14ac:dyDescent="0.2">
      <c r="A54" s="87"/>
      <c r="B54" s="87"/>
      <c r="C54" s="87"/>
      <c r="D54" s="87"/>
      <c r="E54" s="198">
        <v>1</v>
      </c>
      <c r="F54" s="101" t="s">
        <v>71</v>
      </c>
      <c r="G54" s="87"/>
      <c r="H54" s="87"/>
      <c r="I54" s="87"/>
      <c r="J54" s="87"/>
      <c r="K54" s="87"/>
      <c r="L54" s="87"/>
      <c r="M54" s="87"/>
      <c r="N54" s="86"/>
      <c r="O54" s="87" t="s">
        <v>20</v>
      </c>
      <c r="P54" s="88"/>
      <c r="Q54" s="87"/>
      <c r="R54" s="260">
        <v>0</v>
      </c>
      <c r="S54" s="87"/>
      <c r="T54" s="136"/>
      <c r="U54" s="137">
        <v>0</v>
      </c>
      <c r="V54" s="138"/>
      <c r="W54" s="168"/>
      <c r="X54" s="16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0</v>
      </c>
      <c r="AJ54" s="99">
        <v>0</v>
      </c>
      <c r="AK54" s="99">
        <v>0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>
        <v>0</v>
      </c>
      <c r="AR54" s="99">
        <v>0</v>
      </c>
      <c r="AS54" s="99">
        <v>0</v>
      </c>
      <c r="AT54" s="99">
        <v>0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0</v>
      </c>
      <c r="BB54" s="99">
        <v>0</v>
      </c>
      <c r="BC54" s="99">
        <v>0</v>
      </c>
      <c r="BD54" s="99">
        <v>0</v>
      </c>
      <c r="BE54" s="99">
        <v>0</v>
      </c>
      <c r="BF54" s="99">
        <v>0</v>
      </c>
      <c r="BG54" s="99">
        <v>0</v>
      </c>
      <c r="BH54" s="99">
        <v>0</v>
      </c>
      <c r="BI54" s="99">
        <v>0</v>
      </c>
      <c r="BJ54" s="99">
        <v>0</v>
      </c>
      <c r="BK54" s="99">
        <v>0</v>
      </c>
      <c r="BL54" s="99">
        <v>0</v>
      </c>
      <c r="BM54" s="99">
        <v>0</v>
      </c>
      <c r="BN54" s="99">
        <v>0</v>
      </c>
      <c r="BO54" s="99">
        <v>0</v>
      </c>
      <c r="BP54" s="99">
        <v>0</v>
      </c>
      <c r="BQ54" s="99">
        <v>0</v>
      </c>
      <c r="BR54" s="99">
        <v>0</v>
      </c>
      <c r="BS54" s="99">
        <v>0</v>
      </c>
      <c r="BT54" s="99">
        <v>0</v>
      </c>
      <c r="BU54" s="99">
        <v>0</v>
      </c>
      <c r="BV54" s="99">
        <v>0</v>
      </c>
      <c r="BW54" s="99">
        <v>0</v>
      </c>
      <c r="BX54" s="99">
        <v>0</v>
      </c>
      <c r="BY54" s="99">
        <v>0</v>
      </c>
      <c r="BZ54" s="99">
        <v>0</v>
      </c>
      <c r="CA54" s="99">
        <v>0</v>
      </c>
      <c r="CB54" s="99">
        <v>0</v>
      </c>
      <c r="CC54" s="99">
        <v>0</v>
      </c>
      <c r="CD54" s="99">
        <v>0</v>
      </c>
      <c r="CE54" s="99">
        <v>0</v>
      </c>
      <c r="CF54" s="99">
        <v>0</v>
      </c>
      <c r="CG54" s="99">
        <v>0</v>
      </c>
      <c r="CH54" s="99">
        <v>0</v>
      </c>
      <c r="CI54" s="99">
        <v>0</v>
      </c>
      <c r="CJ54" s="99">
        <v>0</v>
      </c>
      <c r="CK54" s="99">
        <v>0</v>
      </c>
      <c r="CL54" s="99">
        <v>0</v>
      </c>
      <c r="CM54" s="99">
        <v>0</v>
      </c>
      <c r="CN54" s="99">
        <v>0</v>
      </c>
      <c r="CO54" s="99">
        <v>0</v>
      </c>
      <c r="CP54" s="99">
        <v>0</v>
      </c>
      <c r="CQ54" s="99">
        <v>0</v>
      </c>
      <c r="CR54" s="99">
        <v>0</v>
      </c>
      <c r="CS54" s="99">
        <v>0</v>
      </c>
      <c r="CT54" s="99">
        <v>0</v>
      </c>
      <c r="CU54" s="99">
        <v>0</v>
      </c>
    </row>
    <row r="55" spans="1:99" s="28" customFormat="1" ht="10.199999999999999" x14ac:dyDescent="0.2">
      <c r="A55" s="87"/>
      <c r="B55" s="87"/>
      <c r="C55" s="87"/>
      <c r="D55" s="87"/>
      <c r="E55" s="198">
        <v>1</v>
      </c>
      <c r="F55" s="101" t="s">
        <v>72</v>
      </c>
      <c r="G55" s="87"/>
      <c r="H55" s="87"/>
      <c r="I55" s="87"/>
      <c r="J55" s="87"/>
      <c r="K55" s="87"/>
      <c r="L55" s="87"/>
      <c r="M55" s="87"/>
      <c r="N55" s="86"/>
      <c r="O55" s="87" t="s">
        <v>20</v>
      </c>
      <c r="P55" s="88"/>
      <c r="Q55" s="87"/>
      <c r="R55" s="260">
        <v>0</v>
      </c>
      <c r="S55" s="87"/>
      <c r="T55" s="136"/>
      <c r="U55" s="137">
        <v>0</v>
      </c>
      <c r="V55" s="138"/>
      <c r="W55" s="168"/>
      <c r="X55" s="16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9">
        <v>0</v>
      </c>
      <c r="BS55" s="99">
        <v>0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</row>
    <row r="56" spans="1:99" s="28" customFormat="1" ht="10.199999999999999" x14ac:dyDescent="0.2">
      <c r="A56" s="87"/>
      <c r="B56" s="87"/>
      <c r="C56" s="87"/>
      <c r="D56" s="87"/>
      <c r="E56" s="198">
        <v>1</v>
      </c>
      <c r="F56" s="101" t="s">
        <v>113</v>
      </c>
      <c r="G56" s="87"/>
      <c r="H56" s="87"/>
      <c r="I56" s="87"/>
      <c r="J56" s="87"/>
      <c r="K56" s="87"/>
      <c r="L56" s="87"/>
      <c r="M56" s="87"/>
      <c r="N56" s="86"/>
      <c r="O56" s="87" t="s">
        <v>20</v>
      </c>
      <c r="P56" s="88"/>
      <c r="Q56" s="87"/>
      <c r="R56" s="260">
        <v>0</v>
      </c>
      <c r="S56" s="87"/>
      <c r="T56" s="136"/>
      <c r="U56" s="137">
        <v>0</v>
      </c>
      <c r="V56" s="138"/>
      <c r="W56" s="168"/>
      <c r="X56" s="16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0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>
        <v>0</v>
      </c>
      <c r="AR56" s="99">
        <v>0</v>
      </c>
      <c r="AS56" s="99">
        <v>0</v>
      </c>
      <c r="AT56" s="99">
        <v>0</v>
      </c>
      <c r="AU56" s="99">
        <v>0</v>
      </c>
      <c r="AV56" s="99">
        <v>0</v>
      </c>
      <c r="AW56" s="99">
        <v>0</v>
      </c>
      <c r="AX56" s="99">
        <v>0</v>
      </c>
      <c r="AY56" s="99">
        <v>0</v>
      </c>
      <c r="AZ56" s="99">
        <v>0</v>
      </c>
      <c r="BA56" s="99">
        <v>0</v>
      </c>
      <c r="BB56" s="99">
        <v>0</v>
      </c>
      <c r="BC56" s="99">
        <v>0</v>
      </c>
      <c r="BD56" s="99">
        <v>0</v>
      </c>
      <c r="BE56" s="99">
        <v>0</v>
      </c>
      <c r="BF56" s="99">
        <v>0</v>
      </c>
      <c r="BG56" s="99">
        <v>0</v>
      </c>
      <c r="BH56" s="99">
        <v>0</v>
      </c>
      <c r="BI56" s="99">
        <v>0</v>
      </c>
      <c r="BJ56" s="99">
        <v>0</v>
      </c>
      <c r="BK56" s="99">
        <v>0</v>
      </c>
      <c r="BL56" s="99">
        <v>0</v>
      </c>
      <c r="BM56" s="99">
        <v>0</v>
      </c>
      <c r="BN56" s="99">
        <v>0</v>
      </c>
      <c r="BO56" s="99">
        <v>0</v>
      </c>
      <c r="BP56" s="99">
        <v>0</v>
      </c>
      <c r="BQ56" s="99">
        <v>0</v>
      </c>
      <c r="BR56" s="99">
        <v>0</v>
      </c>
      <c r="BS56" s="99">
        <v>0</v>
      </c>
      <c r="BT56" s="99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</row>
    <row r="57" spans="1:99" s="28" customFormat="1" ht="10.199999999999999" x14ac:dyDescent="0.2">
      <c r="A57" s="87"/>
      <c r="B57" s="87"/>
      <c r="C57" s="87"/>
      <c r="D57" s="87"/>
      <c r="E57" s="198">
        <v>1</v>
      </c>
      <c r="F57" s="101" t="s">
        <v>111</v>
      </c>
      <c r="G57" s="87"/>
      <c r="H57" s="87"/>
      <c r="I57" s="87"/>
      <c r="J57" s="87"/>
      <c r="K57" s="87"/>
      <c r="L57" s="87"/>
      <c r="M57" s="87"/>
      <c r="N57" s="86"/>
      <c r="O57" s="87" t="s">
        <v>20</v>
      </c>
      <c r="P57" s="88"/>
      <c r="Q57" s="87"/>
      <c r="R57" s="260">
        <v>0</v>
      </c>
      <c r="S57" s="87"/>
      <c r="T57" s="136"/>
      <c r="U57" s="137">
        <v>0</v>
      </c>
      <c r="V57" s="138"/>
      <c r="W57" s="168"/>
      <c r="X57" s="16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0</v>
      </c>
      <c r="AX57" s="99">
        <v>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99">
        <v>0</v>
      </c>
      <c r="BE57" s="99">
        <v>0</v>
      </c>
      <c r="BF57" s="99">
        <v>0</v>
      </c>
      <c r="BG57" s="99">
        <v>0</v>
      </c>
      <c r="BH57" s="99">
        <v>0</v>
      </c>
      <c r="BI57" s="99">
        <v>0</v>
      </c>
      <c r="BJ57" s="99">
        <v>0</v>
      </c>
      <c r="BK57" s="99">
        <v>0</v>
      </c>
      <c r="BL57" s="99">
        <v>0</v>
      </c>
      <c r="BM57" s="99">
        <v>0</v>
      </c>
      <c r="BN57" s="99">
        <v>0</v>
      </c>
      <c r="BO57" s="99">
        <v>0</v>
      </c>
      <c r="BP57" s="99">
        <v>0</v>
      </c>
      <c r="BQ57" s="99">
        <v>0</v>
      </c>
      <c r="BR57" s="99">
        <v>0</v>
      </c>
      <c r="BS57" s="99">
        <v>0</v>
      </c>
      <c r="BT57" s="99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</row>
    <row r="58" spans="1:99" s="28" customFormat="1" ht="10.199999999999999" x14ac:dyDescent="0.2">
      <c r="A58" s="87"/>
      <c r="B58" s="87"/>
      <c r="C58" s="87"/>
      <c r="D58" s="87"/>
      <c r="E58" s="198">
        <v>1</v>
      </c>
      <c r="F58" s="101" t="s">
        <v>83</v>
      </c>
      <c r="G58" s="87"/>
      <c r="H58" s="87"/>
      <c r="I58" s="87"/>
      <c r="J58" s="87"/>
      <c r="K58" s="87"/>
      <c r="L58" s="87"/>
      <c r="M58" s="87"/>
      <c r="N58" s="86"/>
      <c r="O58" s="87" t="s">
        <v>20</v>
      </c>
      <c r="P58" s="88"/>
      <c r="Q58" s="87"/>
      <c r="R58" s="260">
        <v>0</v>
      </c>
      <c r="S58" s="87"/>
      <c r="T58" s="136"/>
      <c r="U58" s="137">
        <v>0</v>
      </c>
      <c r="V58" s="138"/>
      <c r="W58" s="168"/>
      <c r="X58" s="16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>
        <v>0</v>
      </c>
      <c r="AR58" s="99">
        <v>0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0</v>
      </c>
      <c r="AZ58" s="99">
        <v>0</v>
      </c>
      <c r="BA58" s="99">
        <v>0</v>
      </c>
      <c r="BB58" s="99">
        <v>0</v>
      </c>
      <c r="BC58" s="99">
        <v>0</v>
      </c>
      <c r="BD58" s="99">
        <v>0</v>
      </c>
      <c r="BE58" s="99">
        <v>0</v>
      </c>
      <c r="BF58" s="99">
        <v>0</v>
      </c>
      <c r="BG58" s="99">
        <v>0</v>
      </c>
      <c r="BH58" s="99">
        <v>0</v>
      </c>
      <c r="BI58" s="99">
        <v>0</v>
      </c>
      <c r="BJ58" s="99">
        <v>0</v>
      </c>
      <c r="BK58" s="99">
        <v>0</v>
      </c>
      <c r="BL58" s="99">
        <v>0</v>
      </c>
      <c r="BM58" s="99">
        <v>0</v>
      </c>
      <c r="BN58" s="99">
        <v>0</v>
      </c>
      <c r="BO58" s="99">
        <v>0</v>
      </c>
      <c r="BP58" s="99">
        <v>0</v>
      </c>
      <c r="BQ58" s="99">
        <v>0</v>
      </c>
      <c r="BR58" s="99">
        <v>0</v>
      </c>
      <c r="BS58" s="99">
        <v>0</v>
      </c>
      <c r="BT58" s="99">
        <v>0</v>
      </c>
      <c r="BU58" s="99">
        <v>0</v>
      </c>
      <c r="BV58" s="99">
        <v>0</v>
      </c>
      <c r="BW58" s="99">
        <v>0</v>
      </c>
      <c r="BX58" s="99">
        <v>0</v>
      </c>
      <c r="BY58" s="99">
        <v>0</v>
      </c>
      <c r="BZ58" s="99">
        <v>0</v>
      </c>
      <c r="CA58" s="99">
        <v>0</v>
      </c>
      <c r="CB58" s="99">
        <v>0</v>
      </c>
      <c r="CC58" s="99">
        <v>0</v>
      </c>
      <c r="CD58" s="99">
        <v>0</v>
      </c>
      <c r="CE58" s="99">
        <v>0</v>
      </c>
      <c r="CF58" s="99">
        <v>0</v>
      </c>
      <c r="CG58" s="99">
        <v>0</v>
      </c>
      <c r="CH58" s="99">
        <v>0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>
        <v>0</v>
      </c>
      <c r="CQ58" s="99">
        <v>0</v>
      </c>
      <c r="CR58" s="99">
        <v>0</v>
      </c>
      <c r="CS58" s="99">
        <v>0</v>
      </c>
      <c r="CT58" s="99">
        <v>0</v>
      </c>
      <c r="CU58" s="99">
        <v>0</v>
      </c>
    </row>
    <row r="59" spans="1:99" s="28" customFormat="1" ht="10.199999999999999" x14ac:dyDescent="0.2">
      <c r="A59" s="87"/>
      <c r="B59" s="87"/>
      <c r="C59" s="87"/>
      <c r="D59" s="87"/>
      <c r="E59" s="198">
        <v>1</v>
      </c>
      <c r="F59" s="101" t="s">
        <v>77</v>
      </c>
      <c r="G59" s="87"/>
      <c r="H59" s="87"/>
      <c r="I59" s="87"/>
      <c r="J59" s="87"/>
      <c r="K59" s="87"/>
      <c r="L59" s="87"/>
      <c r="M59" s="87"/>
      <c r="N59" s="86"/>
      <c r="O59" s="87" t="s">
        <v>20</v>
      </c>
      <c r="P59" s="88"/>
      <c r="Q59" s="87"/>
      <c r="R59" s="260">
        <v>0</v>
      </c>
      <c r="S59" s="87"/>
      <c r="T59" s="136"/>
      <c r="U59" s="137">
        <v>0</v>
      </c>
      <c r="V59" s="138"/>
      <c r="W59" s="168"/>
      <c r="X59" s="16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9">
        <v>0</v>
      </c>
      <c r="AZ59" s="99">
        <v>0</v>
      </c>
      <c r="BA59" s="99">
        <v>0</v>
      </c>
      <c r="BB59" s="99">
        <v>0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99">
        <v>0</v>
      </c>
      <c r="BJ59" s="99">
        <v>0</v>
      </c>
      <c r="BK59" s="99">
        <v>0</v>
      </c>
      <c r="BL59" s="99">
        <v>0</v>
      </c>
      <c r="BM59" s="99">
        <v>0</v>
      </c>
      <c r="BN59" s="99">
        <v>0</v>
      </c>
      <c r="BO59" s="99">
        <v>0</v>
      </c>
      <c r="BP59" s="99">
        <v>0</v>
      </c>
      <c r="BQ59" s="99">
        <v>0</v>
      </c>
      <c r="BR59" s="99">
        <v>0</v>
      </c>
      <c r="BS59" s="99">
        <v>0</v>
      </c>
      <c r="BT59" s="99">
        <v>0</v>
      </c>
      <c r="BU59" s="99">
        <v>0</v>
      </c>
      <c r="BV59" s="99">
        <v>0</v>
      </c>
      <c r="BW59" s="99">
        <v>0</v>
      </c>
      <c r="BX59" s="99">
        <v>0</v>
      </c>
      <c r="BY59" s="99">
        <v>0</v>
      </c>
      <c r="BZ59" s="99">
        <v>0</v>
      </c>
      <c r="CA59" s="99">
        <v>0</v>
      </c>
      <c r="CB59" s="99">
        <v>0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99">
        <v>0</v>
      </c>
      <c r="CS59" s="99">
        <v>0</v>
      </c>
      <c r="CT59" s="99">
        <v>0</v>
      </c>
      <c r="CU59" s="99">
        <v>0</v>
      </c>
    </row>
    <row r="60" spans="1:99" s="28" customFormat="1" ht="10.199999999999999" x14ac:dyDescent="0.2">
      <c r="A60" s="87"/>
      <c r="B60" s="87"/>
      <c r="C60" s="87"/>
      <c r="D60" s="87"/>
      <c r="E60" s="198">
        <v>1</v>
      </c>
      <c r="F60" s="101" t="s">
        <v>99</v>
      </c>
      <c r="G60" s="87"/>
      <c r="H60" s="87"/>
      <c r="I60" s="87"/>
      <c r="J60" s="87"/>
      <c r="K60" s="87"/>
      <c r="L60" s="87"/>
      <c r="M60" s="87"/>
      <c r="N60" s="86"/>
      <c r="O60" s="87" t="s">
        <v>20</v>
      </c>
      <c r="P60" s="88"/>
      <c r="Q60" s="87"/>
      <c r="R60" s="260">
        <v>0</v>
      </c>
      <c r="S60" s="87"/>
      <c r="T60" s="136"/>
      <c r="U60" s="137">
        <v>0</v>
      </c>
      <c r="V60" s="138"/>
      <c r="W60" s="168"/>
      <c r="X60" s="16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99">
        <v>0</v>
      </c>
      <c r="AH60" s="99">
        <v>0</v>
      </c>
      <c r="AI60" s="99">
        <v>0</v>
      </c>
      <c r="AJ60" s="99">
        <v>0</v>
      </c>
      <c r="AK60" s="99">
        <v>0</v>
      </c>
      <c r="AL60" s="99">
        <v>0</v>
      </c>
      <c r="AM60" s="99">
        <v>0</v>
      </c>
      <c r="AN60" s="99">
        <v>0</v>
      </c>
      <c r="AO60" s="99">
        <v>0</v>
      </c>
      <c r="AP60" s="99">
        <v>0</v>
      </c>
      <c r="AQ60" s="99">
        <v>0</v>
      </c>
      <c r="AR60" s="99">
        <v>0</v>
      </c>
      <c r="AS60" s="99">
        <v>0</v>
      </c>
      <c r="AT60" s="99">
        <v>0</v>
      </c>
      <c r="AU60" s="99">
        <v>0</v>
      </c>
      <c r="AV60" s="99">
        <v>0</v>
      </c>
      <c r="AW60" s="99">
        <v>0</v>
      </c>
      <c r="AX60" s="99">
        <v>0</v>
      </c>
      <c r="AY60" s="99">
        <v>0</v>
      </c>
      <c r="AZ60" s="99">
        <v>0</v>
      </c>
      <c r="BA60" s="99">
        <v>0</v>
      </c>
      <c r="BB60" s="99">
        <v>0</v>
      </c>
      <c r="BC60" s="99">
        <v>0</v>
      </c>
      <c r="BD60" s="99">
        <v>0</v>
      </c>
      <c r="BE60" s="99">
        <v>0</v>
      </c>
      <c r="BF60" s="99">
        <v>0</v>
      </c>
      <c r="BG60" s="99">
        <v>0</v>
      </c>
      <c r="BH60" s="99">
        <v>0</v>
      </c>
      <c r="BI60" s="99">
        <v>0</v>
      </c>
      <c r="BJ60" s="99">
        <v>0</v>
      </c>
      <c r="BK60" s="99">
        <v>0</v>
      </c>
      <c r="BL60" s="99">
        <v>0</v>
      </c>
      <c r="BM60" s="99">
        <v>0</v>
      </c>
      <c r="BN60" s="99">
        <v>0</v>
      </c>
      <c r="BO60" s="99">
        <v>0</v>
      </c>
      <c r="BP60" s="99">
        <v>0</v>
      </c>
      <c r="BQ60" s="99">
        <v>0</v>
      </c>
      <c r="BR60" s="99">
        <v>0</v>
      </c>
      <c r="BS60" s="99">
        <v>0</v>
      </c>
      <c r="BT60" s="99">
        <v>0</v>
      </c>
      <c r="BU60" s="99">
        <v>0</v>
      </c>
      <c r="BV60" s="99">
        <v>0</v>
      </c>
      <c r="BW60" s="99">
        <v>0</v>
      </c>
      <c r="BX60" s="99">
        <v>0</v>
      </c>
      <c r="BY60" s="99">
        <v>0</v>
      </c>
      <c r="BZ60" s="99">
        <v>0</v>
      </c>
      <c r="CA60" s="99">
        <v>0</v>
      </c>
      <c r="CB60" s="99">
        <v>0</v>
      </c>
      <c r="CC60" s="99">
        <v>0</v>
      </c>
      <c r="CD60" s="99">
        <v>0</v>
      </c>
      <c r="CE60" s="99">
        <v>0</v>
      </c>
      <c r="CF60" s="99">
        <v>0</v>
      </c>
      <c r="CG60" s="99">
        <v>0</v>
      </c>
      <c r="CH60" s="99">
        <v>0</v>
      </c>
      <c r="CI60" s="99">
        <v>0</v>
      </c>
      <c r="CJ60" s="99">
        <v>0</v>
      </c>
      <c r="CK60" s="99">
        <v>0</v>
      </c>
      <c r="CL60" s="99">
        <v>0</v>
      </c>
      <c r="CM60" s="99">
        <v>0</v>
      </c>
      <c r="CN60" s="99">
        <v>0</v>
      </c>
      <c r="CO60" s="99">
        <v>0</v>
      </c>
      <c r="CP60" s="99">
        <v>0</v>
      </c>
      <c r="CQ60" s="99">
        <v>0</v>
      </c>
      <c r="CR60" s="99">
        <v>0</v>
      </c>
      <c r="CS60" s="99">
        <v>0</v>
      </c>
      <c r="CT60" s="99">
        <v>0</v>
      </c>
      <c r="CU60" s="99">
        <v>0</v>
      </c>
    </row>
    <row r="61" spans="1:99" s="28" customFormat="1" ht="10.199999999999999" x14ac:dyDescent="0.2">
      <c r="A61" s="87"/>
      <c r="B61" s="87"/>
      <c r="C61" s="87"/>
      <c r="D61" s="87"/>
      <c r="E61" s="198">
        <v>1</v>
      </c>
      <c r="F61" s="101" t="s">
        <v>85</v>
      </c>
      <c r="G61" s="87"/>
      <c r="H61" s="87"/>
      <c r="I61" s="87"/>
      <c r="J61" s="87"/>
      <c r="K61" s="87"/>
      <c r="L61" s="87"/>
      <c r="M61" s="87"/>
      <c r="N61" s="86"/>
      <c r="O61" s="87" t="s">
        <v>20</v>
      </c>
      <c r="P61" s="88"/>
      <c r="Q61" s="87"/>
      <c r="R61" s="260">
        <v>0</v>
      </c>
      <c r="S61" s="87"/>
      <c r="T61" s="136"/>
      <c r="U61" s="137">
        <v>0</v>
      </c>
      <c r="V61" s="138"/>
      <c r="W61" s="168"/>
      <c r="X61" s="16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99">
        <v>0</v>
      </c>
      <c r="AH61" s="99">
        <v>0</v>
      </c>
      <c r="AI61" s="99">
        <v>0</v>
      </c>
      <c r="AJ61" s="99">
        <v>0</v>
      </c>
      <c r="AK61" s="99">
        <v>0</v>
      </c>
      <c r="AL61" s="99">
        <v>0</v>
      </c>
      <c r="AM61" s="99">
        <v>0</v>
      </c>
      <c r="AN61" s="99">
        <v>0</v>
      </c>
      <c r="AO61" s="99">
        <v>0</v>
      </c>
      <c r="AP61" s="99">
        <v>0</v>
      </c>
      <c r="AQ61" s="99">
        <v>0</v>
      </c>
      <c r="AR61" s="99">
        <v>0</v>
      </c>
      <c r="AS61" s="99">
        <v>0</v>
      </c>
      <c r="AT61" s="99">
        <v>0</v>
      </c>
      <c r="AU61" s="99">
        <v>0</v>
      </c>
      <c r="AV61" s="99">
        <v>0</v>
      </c>
      <c r="AW61" s="99">
        <v>0</v>
      </c>
      <c r="AX61" s="99">
        <v>0</v>
      </c>
      <c r="AY61" s="99">
        <v>0</v>
      </c>
      <c r="AZ61" s="99">
        <v>0</v>
      </c>
      <c r="BA61" s="99">
        <v>0</v>
      </c>
      <c r="BB61" s="99">
        <v>0</v>
      </c>
      <c r="BC61" s="99">
        <v>0</v>
      </c>
      <c r="BD61" s="99">
        <v>0</v>
      </c>
      <c r="BE61" s="99">
        <v>0</v>
      </c>
      <c r="BF61" s="99">
        <v>0</v>
      </c>
      <c r="BG61" s="99">
        <v>0</v>
      </c>
      <c r="BH61" s="99">
        <v>0</v>
      </c>
      <c r="BI61" s="99">
        <v>0</v>
      </c>
      <c r="BJ61" s="99">
        <v>0</v>
      </c>
      <c r="BK61" s="99">
        <v>0</v>
      </c>
      <c r="BL61" s="99">
        <v>0</v>
      </c>
      <c r="BM61" s="99">
        <v>0</v>
      </c>
      <c r="BN61" s="99">
        <v>0</v>
      </c>
      <c r="BO61" s="99">
        <v>0</v>
      </c>
      <c r="BP61" s="99">
        <v>0</v>
      </c>
      <c r="BQ61" s="99">
        <v>0</v>
      </c>
      <c r="BR61" s="99">
        <v>0</v>
      </c>
      <c r="BS61" s="99">
        <v>0</v>
      </c>
      <c r="BT61" s="99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</row>
    <row r="62" spans="1:99" s="28" customFormat="1" ht="10.199999999999999" x14ac:dyDescent="0.2">
      <c r="A62" s="87"/>
      <c r="B62" s="87"/>
      <c r="C62" s="87"/>
      <c r="D62" s="87"/>
      <c r="E62" s="198">
        <v>1</v>
      </c>
      <c r="F62" s="101" t="s">
        <v>98</v>
      </c>
      <c r="G62" s="87"/>
      <c r="H62" s="87"/>
      <c r="I62" s="87"/>
      <c r="J62" s="87"/>
      <c r="K62" s="87"/>
      <c r="L62" s="87"/>
      <c r="M62" s="87"/>
      <c r="N62" s="86"/>
      <c r="O62" s="87" t="s">
        <v>20</v>
      </c>
      <c r="P62" s="88"/>
      <c r="Q62" s="87"/>
      <c r="R62" s="260">
        <v>0</v>
      </c>
      <c r="S62" s="87"/>
      <c r="T62" s="136"/>
      <c r="U62" s="137">
        <v>0</v>
      </c>
      <c r="V62" s="138"/>
      <c r="W62" s="168"/>
      <c r="X62" s="16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9">
        <v>0</v>
      </c>
      <c r="BS62" s="99">
        <v>0</v>
      </c>
      <c r="BT62" s="99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</row>
    <row r="63" spans="1:99" s="28" customFormat="1" ht="10.199999999999999" x14ac:dyDescent="0.2">
      <c r="A63" s="87"/>
      <c r="B63" s="87"/>
      <c r="C63" s="87"/>
      <c r="D63" s="87"/>
      <c r="E63" s="198">
        <v>1</v>
      </c>
      <c r="F63" s="101" t="s">
        <v>101</v>
      </c>
      <c r="G63" s="87"/>
      <c r="H63" s="87"/>
      <c r="I63" s="87"/>
      <c r="J63" s="87"/>
      <c r="K63" s="87"/>
      <c r="L63" s="87"/>
      <c r="M63" s="87"/>
      <c r="N63" s="86"/>
      <c r="O63" s="87" t="s">
        <v>20</v>
      </c>
      <c r="P63" s="88"/>
      <c r="Q63" s="87"/>
      <c r="R63" s="260">
        <v>0</v>
      </c>
      <c r="S63" s="87"/>
      <c r="T63" s="136"/>
      <c r="U63" s="137">
        <v>0</v>
      </c>
      <c r="V63" s="138"/>
      <c r="W63" s="168"/>
      <c r="X63" s="16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  <c r="AR63" s="99">
        <v>0</v>
      </c>
      <c r="AS63" s="99">
        <v>0</v>
      </c>
      <c r="AT63" s="99">
        <v>0</v>
      </c>
      <c r="AU63" s="99">
        <v>0</v>
      </c>
      <c r="AV63" s="99">
        <v>0</v>
      </c>
      <c r="AW63" s="99">
        <v>0</v>
      </c>
      <c r="AX63" s="99">
        <v>0</v>
      </c>
      <c r="AY63" s="99">
        <v>0</v>
      </c>
      <c r="AZ63" s="99">
        <v>0</v>
      </c>
      <c r="BA63" s="99">
        <v>0</v>
      </c>
      <c r="BB63" s="99">
        <v>0</v>
      </c>
      <c r="BC63" s="99">
        <v>0</v>
      </c>
      <c r="BD63" s="99">
        <v>0</v>
      </c>
      <c r="BE63" s="99">
        <v>0</v>
      </c>
      <c r="BF63" s="99">
        <v>0</v>
      </c>
      <c r="BG63" s="99">
        <v>0</v>
      </c>
      <c r="BH63" s="99">
        <v>0</v>
      </c>
      <c r="BI63" s="99">
        <v>0</v>
      </c>
      <c r="BJ63" s="99">
        <v>0</v>
      </c>
      <c r="BK63" s="99">
        <v>0</v>
      </c>
      <c r="BL63" s="99">
        <v>0</v>
      </c>
      <c r="BM63" s="99">
        <v>0</v>
      </c>
      <c r="BN63" s="99">
        <v>0</v>
      </c>
      <c r="BO63" s="99">
        <v>0</v>
      </c>
      <c r="BP63" s="99">
        <v>0</v>
      </c>
      <c r="BQ63" s="99">
        <v>0</v>
      </c>
      <c r="BR63" s="99">
        <v>0</v>
      </c>
      <c r="BS63" s="99">
        <v>0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99">
        <v>0</v>
      </c>
      <c r="CF63" s="99">
        <v>0</v>
      </c>
      <c r="CG63" s="99">
        <v>0</v>
      </c>
      <c r="CH63" s="99">
        <v>0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99">
        <v>0</v>
      </c>
      <c r="CR63" s="99">
        <v>0</v>
      </c>
      <c r="CS63" s="99">
        <v>0</v>
      </c>
      <c r="CT63" s="99">
        <v>0</v>
      </c>
      <c r="CU63" s="99">
        <v>0</v>
      </c>
    </row>
    <row r="64" spans="1:99" s="28" customFormat="1" ht="10.199999999999999" x14ac:dyDescent="0.2">
      <c r="A64" s="87"/>
      <c r="B64" s="87"/>
      <c r="C64" s="87"/>
      <c r="D64" s="87"/>
      <c r="E64" s="198">
        <v>1</v>
      </c>
      <c r="F64" s="101" t="s">
        <v>108</v>
      </c>
      <c r="G64" s="87"/>
      <c r="H64" s="87"/>
      <c r="I64" s="87"/>
      <c r="J64" s="87"/>
      <c r="K64" s="87"/>
      <c r="L64" s="87"/>
      <c r="M64" s="87"/>
      <c r="N64" s="86"/>
      <c r="O64" s="87" t="s">
        <v>20</v>
      </c>
      <c r="P64" s="88"/>
      <c r="Q64" s="87"/>
      <c r="R64" s="260">
        <v>0</v>
      </c>
      <c r="S64" s="87"/>
      <c r="T64" s="136"/>
      <c r="U64" s="137">
        <v>0</v>
      </c>
      <c r="V64" s="138"/>
      <c r="W64" s="168"/>
      <c r="X64" s="16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>
        <v>0</v>
      </c>
      <c r="AR64" s="99">
        <v>0</v>
      </c>
      <c r="AS64" s="99">
        <v>0</v>
      </c>
      <c r="AT64" s="99">
        <v>0</v>
      </c>
      <c r="AU64" s="99">
        <v>0</v>
      </c>
      <c r="AV64" s="99">
        <v>0</v>
      </c>
      <c r="AW64" s="99">
        <v>0</v>
      </c>
      <c r="AX64" s="99">
        <v>0</v>
      </c>
      <c r="AY64" s="99">
        <v>0</v>
      </c>
      <c r="AZ64" s="99">
        <v>0</v>
      </c>
      <c r="BA64" s="99">
        <v>0</v>
      </c>
      <c r="BB64" s="99">
        <v>0</v>
      </c>
      <c r="BC64" s="99">
        <v>0</v>
      </c>
      <c r="BD64" s="99">
        <v>0</v>
      </c>
      <c r="BE64" s="99">
        <v>0</v>
      </c>
      <c r="BF64" s="99">
        <v>0</v>
      </c>
      <c r="BG64" s="99">
        <v>0</v>
      </c>
      <c r="BH64" s="99">
        <v>0</v>
      </c>
      <c r="BI64" s="99">
        <v>0</v>
      </c>
      <c r="BJ64" s="99">
        <v>0</v>
      </c>
      <c r="BK64" s="99">
        <v>0</v>
      </c>
      <c r="BL64" s="99">
        <v>0</v>
      </c>
      <c r="BM64" s="99">
        <v>0</v>
      </c>
      <c r="BN64" s="99">
        <v>0</v>
      </c>
      <c r="BO64" s="99">
        <v>0</v>
      </c>
      <c r="BP64" s="99">
        <v>0</v>
      </c>
      <c r="BQ64" s="99">
        <v>0</v>
      </c>
      <c r="BR64" s="99">
        <v>0</v>
      </c>
      <c r="BS64" s="99">
        <v>0</v>
      </c>
      <c r="BT64" s="99">
        <v>0</v>
      </c>
      <c r="BU64" s="99">
        <v>0</v>
      </c>
      <c r="BV64" s="99">
        <v>0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99">
        <v>0</v>
      </c>
      <c r="CF64" s="99">
        <v>0</v>
      </c>
      <c r="CG64" s="99">
        <v>0</v>
      </c>
      <c r="CH64" s="99">
        <v>0</v>
      </c>
      <c r="CI64" s="99">
        <v>0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99">
        <v>0</v>
      </c>
      <c r="CR64" s="99">
        <v>0</v>
      </c>
      <c r="CS64" s="99">
        <v>0</v>
      </c>
      <c r="CT64" s="99">
        <v>0</v>
      </c>
      <c r="CU64" s="99">
        <v>0</v>
      </c>
    </row>
    <row r="65" spans="1:99" s="28" customFormat="1" ht="10.199999999999999" x14ac:dyDescent="0.2">
      <c r="A65" s="87"/>
      <c r="B65" s="87"/>
      <c r="C65" s="87"/>
      <c r="D65" s="87"/>
      <c r="E65" s="198">
        <v>1</v>
      </c>
      <c r="F65" s="101" t="s">
        <v>106</v>
      </c>
      <c r="G65" s="87"/>
      <c r="H65" s="87"/>
      <c r="I65" s="87"/>
      <c r="J65" s="87"/>
      <c r="K65" s="87"/>
      <c r="L65" s="87"/>
      <c r="M65" s="87"/>
      <c r="N65" s="86"/>
      <c r="O65" s="87" t="s">
        <v>20</v>
      </c>
      <c r="P65" s="88"/>
      <c r="Q65" s="87"/>
      <c r="R65" s="260">
        <v>0</v>
      </c>
      <c r="S65" s="87"/>
      <c r="T65" s="136"/>
      <c r="U65" s="137">
        <v>0</v>
      </c>
      <c r="V65" s="138"/>
      <c r="W65" s="168"/>
      <c r="X65" s="16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99">
        <v>0</v>
      </c>
      <c r="AO65" s="99">
        <v>0</v>
      </c>
      <c r="AP65" s="99">
        <v>0</v>
      </c>
      <c r="AQ65" s="99">
        <v>0</v>
      </c>
      <c r="AR65" s="99">
        <v>0</v>
      </c>
      <c r="AS65" s="99">
        <v>0</v>
      </c>
      <c r="AT65" s="99">
        <v>0</v>
      </c>
      <c r="AU65" s="99">
        <v>0</v>
      </c>
      <c r="AV65" s="99">
        <v>0</v>
      </c>
      <c r="AW65" s="99">
        <v>0</v>
      </c>
      <c r="AX65" s="99">
        <v>0</v>
      </c>
      <c r="AY65" s="99">
        <v>0</v>
      </c>
      <c r="AZ65" s="99">
        <v>0</v>
      </c>
      <c r="BA65" s="99">
        <v>0</v>
      </c>
      <c r="BB65" s="99">
        <v>0</v>
      </c>
      <c r="BC65" s="99">
        <v>0</v>
      </c>
      <c r="BD65" s="99">
        <v>0</v>
      </c>
      <c r="BE65" s="99">
        <v>0</v>
      </c>
      <c r="BF65" s="99">
        <v>0</v>
      </c>
      <c r="BG65" s="99">
        <v>0</v>
      </c>
      <c r="BH65" s="99">
        <v>0</v>
      </c>
      <c r="BI65" s="99">
        <v>0</v>
      </c>
      <c r="BJ65" s="99">
        <v>0</v>
      </c>
      <c r="BK65" s="99">
        <v>0</v>
      </c>
      <c r="BL65" s="99">
        <v>0</v>
      </c>
      <c r="BM65" s="99">
        <v>0</v>
      </c>
      <c r="BN65" s="99">
        <v>0</v>
      </c>
      <c r="BO65" s="99">
        <v>0</v>
      </c>
      <c r="BP65" s="99">
        <v>0</v>
      </c>
      <c r="BQ65" s="99">
        <v>0</v>
      </c>
      <c r="BR65" s="99">
        <v>0</v>
      </c>
      <c r="BS65" s="99">
        <v>0</v>
      </c>
      <c r="BT65" s="99">
        <v>0</v>
      </c>
      <c r="BU65" s="99">
        <v>0</v>
      </c>
      <c r="BV65" s="99">
        <v>0</v>
      </c>
      <c r="BW65" s="99">
        <v>0</v>
      </c>
      <c r="BX65" s="99">
        <v>0</v>
      </c>
      <c r="BY65" s="99">
        <v>0</v>
      </c>
      <c r="BZ65" s="99">
        <v>0</v>
      </c>
      <c r="CA65" s="99">
        <v>0</v>
      </c>
      <c r="CB65" s="99">
        <v>0</v>
      </c>
      <c r="CC65" s="99">
        <v>0</v>
      </c>
      <c r="CD65" s="99">
        <v>0</v>
      </c>
      <c r="CE65" s="99">
        <v>0</v>
      </c>
      <c r="CF65" s="99">
        <v>0</v>
      </c>
      <c r="CG65" s="99">
        <v>0</v>
      </c>
      <c r="CH65" s="99">
        <v>0</v>
      </c>
      <c r="CI65" s="99">
        <v>0</v>
      </c>
      <c r="CJ65" s="99">
        <v>0</v>
      </c>
      <c r="CK65" s="99">
        <v>0</v>
      </c>
      <c r="CL65" s="99">
        <v>0</v>
      </c>
      <c r="CM65" s="99">
        <v>0</v>
      </c>
      <c r="CN65" s="99">
        <v>0</v>
      </c>
      <c r="CO65" s="99">
        <v>0</v>
      </c>
      <c r="CP65" s="99">
        <v>0</v>
      </c>
      <c r="CQ65" s="99">
        <v>0</v>
      </c>
      <c r="CR65" s="99">
        <v>0</v>
      </c>
      <c r="CS65" s="99">
        <v>0</v>
      </c>
      <c r="CT65" s="99">
        <v>0</v>
      </c>
      <c r="CU65" s="99">
        <v>0</v>
      </c>
    </row>
    <row r="66" spans="1:99" s="28" customFormat="1" ht="10.199999999999999" x14ac:dyDescent="0.2">
      <c r="A66" s="87"/>
      <c r="B66" s="87"/>
      <c r="C66" s="87"/>
      <c r="D66" s="87"/>
      <c r="E66" s="198">
        <v>1</v>
      </c>
      <c r="F66" s="101" t="s">
        <v>100</v>
      </c>
      <c r="G66" s="87"/>
      <c r="H66" s="87"/>
      <c r="I66" s="87"/>
      <c r="J66" s="87"/>
      <c r="K66" s="87"/>
      <c r="L66" s="87"/>
      <c r="M66" s="87"/>
      <c r="N66" s="86"/>
      <c r="O66" s="87" t="s">
        <v>20</v>
      </c>
      <c r="P66" s="88"/>
      <c r="Q66" s="87"/>
      <c r="R66" s="260">
        <v>0</v>
      </c>
      <c r="S66" s="87"/>
      <c r="T66" s="136"/>
      <c r="U66" s="137">
        <v>0</v>
      </c>
      <c r="V66" s="138"/>
      <c r="W66" s="168"/>
      <c r="X66" s="16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99">
        <v>0</v>
      </c>
      <c r="AH66" s="99">
        <v>0</v>
      </c>
      <c r="AI66" s="99">
        <v>0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0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0</v>
      </c>
      <c r="AZ66" s="99">
        <v>0</v>
      </c>
      <c r="BA66" s="99">
        <v>0</v>
      </c>
      <c r="BB66" s="99">
        <v>0</v>
      </c>
      <c r="BC66" s="99">
        <v>0</v>
      </c>
      <c r="BD66" s="99">
        <v>0</v>
      </c>
      <c r="BE66" s="99">
        <v>0</v>
      </c>
      <c r="BF66" s="99">
        <v>0</v>
      </c>
      <c r="BG66" s="99">
        <v>0</v>
      </c>
      <c r="BH66" s="99">
        <v>0</v>
      </c>
      <c r="BI66" s="99">
        <v>0</v>
      </c>
      <c r="BJ66" s="99">
        <v>0</v>
      </c>
      <c r="BK66" s="99">
        <v>0</v>
      </c>
      <c r="BL66" s="99">
        <v>0</v>
      </c>
      <c r="BM66" s="99">
        <v>0</v>
      </c>
      <c r="BN66" s="99">
        <v>0</v>
      </c>
      <c r="BO66" s="99">
        <v>0</v>
      </c>
      <c r="BP66" s="99">
        <v>0</v>
      </c>
      <c r="BQ66" s="99">
        <v>0</v>
      </c>
      <c r="BR66" s="99">
        <v>0</v>
      </c>
      <c r="BS66" s="99">
        <v>0</v>
      </c>
      <c r="BT66" s="99">
        <v>0</v>
      </c>
      <c r="BU66" s="99">
        <v>0</v>
      </c>
      <c r="BV66" s="99">
        <v>0</v>
      </c>
      <c r="BW66" s="99">
        <v>0</v>
      </c>
      <c r="BX66" s="99">
        <v>0</v>
      </c>
      <c r="BY66" s="99">
        <v>0</v>
      </c>
      <c r="BZ66" s="99">
        <v>0</v>
      </c>
      <c r="CA66" s="99">
        <v>0</v>
      </c>
      <c r="CB66" s="99">
        <v>0</v>
      </c>
      <c r="CC66" s="99">
        <v>0</v>
      </c>
      <c r="CD66" s="99">
        <v>0</v>
      </c>
      <c r="CE66" s="99">
        <v>0</v>
      </c>
      <c r="CF66" s="99">
        <v>0</v>
      </c>
      <c r="CG66" s="99">
        <v>0</v>
      </c>
      <c r="CH66" s="99">
        <v>0</v>
      </c>
      <c r="CI66" s="99">
        <v>0</v>
      </c>
      <c r="CJ66" s="99">
        <v>0</v>
      </c>
      <c r="CK66" s="99">
        <v>0</v>
      </c>
      <c r="CL66" s="99">
        <v>0</v>
      </c>
      <c r="CM66" s="99">
        <v>0</v>
      </c>
      <c r="CN66" s="99">
        <v>0</v>
      </c>
      <c r="CO66" s="99">
        <v>0</v>
      </c>
      <c r="CP66" s="99">
        <v>0</v>
      </c>
      <c r="CQ66" s="99">
        <v>0</v>
      </c>
      <c r="CR66" s="99">
        <v>0</v>
      </c>
      <c r="CS66" s="99">
        <v>0</v>
      </c>
      <c r="CT66" s="99">
        <v>0</v>
      </c>
      <c r="CU66" s="99">
        <v>0</v>
      </c>
    </row>
    <row r="67" spans="1:99" s="28" customFormat="1" ht="10.199999999999999" x14ac:dyDescent="0.2">
      <c r="A67" s="87"/>
      <c r="B67" s="87"/>
      <c r="C67" s="87"/>
      <c r="D67" s="87"/>
      <c r="E67" s="198">
        <v>1</v>
      </c>
      <c r="F67" s="101" t="s">
        <v>110</v>
      </c>
      <c r="G67" s="87"/>
      <c r="H67" s="87"/>
      <c r="I67" s="87"/>
      <c r="J67" s="87"/>
      <c r="K67" s="87"/>
      <c r="L67" s="87"/>
      <c r="M67" s="87"/>
      <c r="N67" s="86"/>
      <c r="O67" s="87" t="s">
        <v>20</v>
      </c>
      <c r="P67" s="88"/>
      <c r="Q67" s="87"/>
      <c r="R67" s="260">
        <v>0</v>
      </c>
      <c r="S67" s="87"/>
      <c r="T67" s="136"/>
      <c r="U67" s="137">
        <v>0</v>
      </c>
      <c r="V67" s="138"/>
      <c r="W67" s="168"/>
      <c r="X67" s="16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99">
        <v>0</v>
      </c>
      <c r="AH67" s="99">
        <v>0</v>
      </c>
      <c r="AI67" s="99">
        <v>0</v>
      </c>
      <c r="AJ67" s="99">
        <v>0</v>
      </c>
      <c r="AK67" s="99">
        <v>0</v>
      </c>
      <c r="AL67" s="99">
        <v>0</v>
      </c>
      <c r="AM67" s="99">
        <v>0</v>
      </c>
      <c r="AN67" s="99">
        <v>0</v>
      </c>
      <c r="AO67" s="99">
        <v>0</v>
      </c>
      <c r="AP67" s="99">
        <v>0</v>
      </c>
      <c r="AQ67" s="99">
        <v>0</v>
      </c>
      <c r="AR67" s="99">
        <v>0</v>
      </c>
      <c r="AS67" s="99">
        <v>0</v>
      </c>
      <c r="AT67" s="99">
        <v>0</v>
      </c>
      <c r="AU67" s="99">
        <v>0</v>
      </c>
      <c r="AV67" s="99">
        <v>0</v>
      </c>
      <c r="AW67" s="99">
        <v>0</v>
      </c>
      <c r="AX67" s="99">
        <v>0</v>
      </c>
      <c r="AY67" s="99">
        <v>0</v>
      </c>
      <c r="AZ67" s="99">
        <v>0</v>
      </c>
      <c r="BA67" s="99">
        <v>0</v>
      </c>
      <c r="BB67" s="99">
        <v>0</v>
      </c>
      <c r="BC67" s="99">
        <v>0</v>
      </c>
      <c r="BD67" s="99">
        <v>0</v>
      </c>
      <c r="BE67" s="99">
        <v>0</v>
      </c>
      <c r="BF67" s="99">
        <v>0</v>
      </c>
      <c r="BG67" s="99">
        <v>0</v>
      </c>
      <c r="BH67" s="99">
        <v>0</v>
      </c>
      <c r="BI67" s="99">
        <v>0</v>
      </c>
      <c r="BJ67" s="99">
        <v>0</v>
      </c>
      <c r="BK67" s="99">
        <v>0</v>
      </c>
      <c r="BL67" s="99">
        <v>0</v>
      </c>
      <c r="BM67" s="99">
        <v>0</v>
      </c>
      <c r="BN67" s="99">
        <v>0</v>
      </c>
      <c r="BO67" s="99">
        <v>0</v>
      </c>
      <c r="BP67" s="99">
        <v>0</v>
      </c>
      <c r="BQ67" s="99">
        <v>0</v>
      </c>
      <c r="BR67" s="99">
        <v>0</v>
      </c>
      <c r="BS67" s="99">
        <v>0</v>
      </c>
      <c r="BT67" s="99">
        <v>0</v>
      </c>
      <c r="BU67" s="99">
        <v>0</v>
      </c>
      <c r="BV67" s="99">
        <v>0</v>
      </c>
      <c r="BW67" s="99">
        <v>0</v>
      </c>
      <c r="BX67" s="99">
        <v>0</v>
      </c>
      <c r="BY67" s="99">
        <v>0</v>
      </c>
      <c r="BZ67" s="99">
        <v>0</v>
      </c>
      <c r="CA67" s="99">
        <v>0</v>
      </c>
      <c r="CB67" s="99">
        <v>0</v>
      </c>
      <c r="CC67" s="99">
        <v>0</v>
      </c>
      <c r="CD67" s="99">
        <v>0</v>
      </c>
      <c r="CE67" s="99">
        <v>0</v>
      </c>
      <c r="CF67" s="99">
        <v>0</v>
      </c>
      <c r="CG67" s="99">
        <v>0</v>
      </c>
      <c r="CH67" s="99">
        <v>0</v>
      </c>
      <c r="CI67" s="99">
        <v>0</v>
      </c>
      <c r="CJ67" s="99">
        <v>0</v>
      </c>
      <c r="CK67" s="99">
        <v>0</v>
      </c>
      <c r="CL67" s="99">
        <v>0</v>
      </c>
      <c r="CM67" s="99">
        <v>0</v>
      </c>
      <c r="CN67" s="99">
        <v>0</v>
      </c>
      <c r="CO67" s="99">
        <v>0</v>
      </c>
      <c r="CP67" s="99">
        <v>0</v>
      </c>
      <c r="CQ67" s="99">
        <v>0</v>
      </c>
      <c r="CR67" s="99">
        <v>0</v>
      </c>
      <c r="CS67" s="99">
        <v>0</v>
      </c>
      <c r="CT67" s="99">
        <v>0</v>
      </c>
      <c r="CU67" s="99">
        <v>0</v>
      </c>
    </row>
    <row r="68" spans="1:99" s="28" customFormat="1" ht="10.199999999999999" x14ac:dyDescent="0.2">
      <c r="A68" s="87"/>
      <c r="B68" s="87"/>
      <c r="C68" s="87"/>
      <c r="D68" s="87"/>
      <c r="E68" s="198">
        <v>1</v>
      </c>
      <c r="F68" s="101" t="s">
        <v>73</v>
      </c>
      <c r="G68" s="87"/>
      <c r="H68" s="87"/>
      <c r="I68" s="87"/>
      <c r="J68" s="87"/>
      <c r="K68" s="87"/>
      <c r="L68" s="87"/>
      <c r="M68" s="87"/>
      <c r="N68" s="86"/>
      <c r="O68" s="87" t="s">
        <v>20</v>
      </c>
      <c r="P68" s="88"/>
      <c r="Q68" s="87"/>
      <c r="R68" s="260">
        <v>0</v>
      </c>
      <c r="S68" s="87"/>
      <c r="T68" s="136"/>
      <c r="U68" s="137">
        <v>0</v>
      </c>
      <c r="V68" s="138"/>
      <c r="W68" s="168"/>
      <c r="X68" s="16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99">
        <v>0</v>
      </c>
      <c r="AT68" s="99">
        <v>0</v>
      </c>
      <c r="AU68" s="99">
        <v>0</v>
      </c>
      <c r="AV68" s="99">
        <v>0</v>
      </c>
      <c r="AW68" s="99">
        <v>0</v>
      </c>
      <c r="AX68" s="99">
        <v>0</v>
      </c>
      <c r="AY68" s="99">
        <v>0</v>
      </c>
      <c r="AZ68" s="99">
        <v>0</v>
      </c>
      <c r="BA68" s="99">
        <v>0</v>
      </c>
      <c r="BB68" s="99">
        <v>0</v>
      </c>
      <c r="BC68" s="99">
        <v>0</v>
      </c>
      <c r="BD68" s="99">
        <v>0</v>
      </c>
      <c r="BE68" s="99">
        <v>0</v>
      </c>
      <c r="BF68" s="99">
        <v>0</v>
      </c>
      <c r="BG68" s="99">
        <v>0</v>
      </c>
      <c r="BH68" s="99">
        <v>0</v>
      </c>
      <c r="BI68" s="99">
        <v>0</v>
      </c>
      <c r="BJ68" s="99">
        <v>0</v>
      </c>
      <c r="BK68" s="99">
        <v>0</v>
      </c>
      <c r="BL68" s="99">
        <v>0</v>
      </c>
      <c r="BM68" s="99">
        <v>0</v>
      </c>
      <c r="BN68" s="99">
        <v>0</v>
      </c>
      <c r="BO68" s="99">
        <v>0</v>
      </c>
      <c r="BP68" s="99">
        <v>0</v>
      </c>
      <c r="BQ68" s="99">
        <v>0</v>
      </c>
      <c r="BR68" s="99">
        <v>0</v>
      </c>
      <c r="BS68" s="99">
        <v>0</v>
      </c>
      <c r="BT68" s="99">
        <v>0</v>
      </c>
      <c r="BU68" s="99">
        <v>0</v>
      </c>
      <c r="BV68" s="99">
        <v>0</v>
      </c>
      <c r="BW68" s="99">
        <v>0</v>
      </c>
      <c r="BX68" s="99">
        <v>0</v>
      </c>
      <c r="BY68" s="99">
        <v>0</v>
      </c>
      <c r="BZ68" s="99">
        <v>0</v>
      </c>
      <c r="CA68" s="99">
        <v>0</v>
      </c>
      <c r="CB68" s="99">
        <v>0</v>
      </c>
      <c r="CC68" s="99">
        <v>0</v>
      </c>
      <c r="CD68" s="99">
        <v>0</v>
      </c>
      <c r="CE68" s="99">
        <v>0</v>
      </c>
      <c r="CF68" s="99">
        <v>0</v>
      </c>
      <c r="CG68" s="99">
        <v>0</v>
      </c>
      <c r="CH68" s="99">
        <v>0</v>
      </c>
      <c r="CI68" s="99">
        <v>0</v>
      </c>
      <c r="CJ68" s="99">
        <v>0</v>
      </c>
      <c r="CK68" s="99">
        <v>0</v>
      </c>
      <c r="CL68" s="99">
        <v>0</v>
      </c>
      <c r="CM68" s="99">
        <v>0</v>
      </c>
      <c r="CN68" s="99">
        <v>0</v>
      </c>
      <c r="CO68" s="99">
        <v>0</v>
      </c>
      <c r="CP68" s="99">
        <v>0</v>
      </c>
      <c r="CQ68" s="99">
        <v>0</v>
      </c>
      <c r="CR68" s="99">
        <v>0</v>
      </c>
      <c r="CS68" s="99">
        <v>0</v>
      </c>
      <c r="CT68" s="99">
        <v>0</v>
      </c>
      <c r="CU68" s="99">
        <v>0</v>
      </c>
    </row>
    <row r="69" spans="1:99" s="28" customFormat="1" ht="10.199999999999999" x14ac:dyDescent="0.2">
      <c r="A69" s="87"/>
      <c r="B69" s="87"/>
      <c r="C69" s="87"/>
      <c r="D69" s="87"/>
      <c r="E69" s="192">
        <v>1</v>
      </c>
      <c r="F69" s="101" t="s">
        <v>57</v>
      </c>
      <c r="G69" s="87"/>
      <c r="H69" s="87"/>
      <c r="I69" s="87"/>
      <c r="J69" s="87"/>
      <c r="K69" s="87"/>
      <c r="L69" s="87"/>
      <c r="M69" s="87"/>
      <c r="N69" s="86"/>
      <c r="O69" s="87" t="s">
        <v>20</v>
      </c>
      <c r="P69" s="88"/>
      <c r="Q69" s="87"/>
      <c r="R69" s="260">
        <v>0</v>
      </c>
      <c r="S69" s="87"/>
      <c r="T69" s="136"/>
      <c r="U69" s="137">
        <v>0</v>
      </c>
      <c r="V69" s="138"/>
      <c r="W69" s="168"/>
      <c r="X69" s="16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9">
        <v>0</v>
      </c>
      <c r="AZ69" s="99">
        <v>0</v>
      </c>
      <c r="BA69" s="99">
        <v>0</v>
      </c>
      <c r="BB69" s="99">
        <v>0</v>
      </c>
      <c r="BC69" s="99">
        <v>0</v>
      </c>
      <c r="BD69" s="99">
        <v>0</v>
      </c>
      <c r="BE69" s="99">
        <v>0</v>
      </c>
      <c r="BF69" s="99">
        <v>0</v>
      </c>
      <c r="BG69" s="99">
        <v>0</v>
      </c>
      <c r="BH69" s="99">
        <v>0</v>
      </c>
      <c r="BI69" s="99">
        <v>0</v>
      </c>
      <c r="BJ69" s="99">
        <v>0</v>
      </c>
      <c r="BK69" s="99">
        <v>0</v>
      </c>
      <c r="BL69" s="99">
        <v>0</v>
      </c>
      <c r="BM69" s="99">
        <v>0</v>
      </c>
      <c r="BN69" s="99">
        <v>0</v>
      </c>
      <c r="BO69" s="99">
        <v>0</v>
      </c>
      <c r="BP69" s="99">
        <v>0</v>
      </c>
      <c r="BQ69" s="99">
        <v>0</v>
      </c>
      <c r="BR69" s="99">
        <v>0</v>
      </c>
      <c r="BS69" s="99">
        <v>0</v>
      </c>
      <c r="BT69" s="99">
        <v>0</v>
      </c>
      <c r="BU69" s="99">
        <v>0</v>
      </c>
      <c r="BV69" s="99">
        <v>0</v>
      </c>
      <c r="BW69" s="99">
        <v>0</v>
      </c>
      <c r="BX69" s="99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99">
        <v>0</v>
      </c>
      <c r="CF69" s="99">
        <v>0</v>
      </c>
      <c r="CG69" s="99">
        <v>0</v>
      </c>
      <c r="CH69" s="99">
        <v>0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99">
        <v>0</v>
      </c>
      <c r="CR69" s="99">
        <v>0</v>
      </c>
      <c r="CS69" s="99">
        <v>0</v>
      </c>
      <c r="CT69" s="99">
        <v>0</v>
      </c>
      <c r="CU69" s="99">
        <v>0</v>
      </c>
    </row>
    <row r="70" spans="1:99" s="181" customFormat="1" ht="10.199999999999999" x14ac:dyDescent="0.2">
      <c r="A70" s="172"/>
      <c r="B70" s="172"/>
      <c r="C70" s="172"/>
      <c r="D70" s="172"/>
      <c r="E70" s="191">
        <v>2</v>
      </c>
      <c r="F70" s="144" t="s">
        <v>57</v>
      </c>
      <c r="G70" s="172" t="s">
        <v>199</v>
      </c>
      <c r="H70" s="172"/>
      <c r="I70" s="172"/>
      <c r="J70" s="172"/>
      <c r="K70" s="172"/>
      <c r="L70" s="172"/>
      <c r="M70" s="172"/>
      <c r="N70" s="173"/>
      <c r="O70" s="172" t="s">
        <v>20</v>
      </c>
      <c r="P70" s="173"/>
      <c r="Q70" s="172"/>
      <c r="R70" s="261">
        <v>0</v>
      </c>
      <c r="S70" s="172"/>
      <c r="T70" s="174"/>
      <c r="U70" s="175">
        <v>0</v>
      </c>
      <c r="V70" s="176"/>
      <c r="W70" s="177"/>
      <c r="X70" s="178">
        <v>0</v>
      </c>
      <c r="Y70" s="179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179">
        <v>0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79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179">
        <v>0</v>
      </c>
      <c r="AU70" s="179">
        <v>0</v>
      </c>
      <c r="AV70" s="179">
        <v>0</v>
      </c>
      <c r="AW70" s="179">
        <v>0</v>
      </c>
      <c r="AX70" s="179">
        <v>0</v>
      </c>
      <c r="AY70" s="179">
        <v>0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179">
        <v>0</v>
      </c>
      <c r="BF70" s="179">
        <v>0</v>
      </c>
      <c r="BG70" s="179">
        <v>0</v>
      </c>
      <c r="BH70" s="179">
        <v>0</v>
      </c>
      <c r="BI70" s="179">
        <v>0</v>
      </c>
      <c r="BJ70" s="179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  <c r="BP70" s="179">
        <v>0</v>
      </c>
      <c r="BQ70" s="179">
        <v>0</v>
      </c>
      <c r="BR70" s="179">
        <v>0</v>
      </c>
      <c r="BS70" s="179">
        <v>0</v>
      </c>
      <c r="BT70" s="179">
        <v>0</v>
      </c>
      <c r="BU70" s="179">
        <v>0</v>
      </c>
      <c r="BV70" s="179">
        <v>0</v>
      </c>
      <c r="BW70" s="179">
        <v>0</v>
      </c>
      <c r="BX70" s="179">
        <v>0</v>
      </c>
      <c r="BY70" s="179">
        <v>0</v>
      </c>
      <c r="BZ70" s="179">
        <v>0</v>
      </c>
      <c r="CA70" s="179">
        <v>0</v>
      </c>
      <c r="CB70" s="179">
        <v>0</v>
      </c>
      <c r="CC70" s="179">
        <v>0</v>
      </c>
      <c r="CD70" s="179">
        <v>0</v>
      </c>
      <c r="CE70" s="179">
        <v>0</v>
      </c>
      <c r="CF70" s="179">
        <v>0</v>
      </c>
      <c r="CG70" s="179">
        <v>0</v>
      </c>
      <c r="CH70" s="179">
        <v>0</v>
      </c>
      <c r="CI70" s="179">
        <v>0</v>
      </c>
      <c r="CJ70" s="179">
        <v>0</v>
      </c>
      <c r="CK70" s="179">
        <v>0</v>
      </c>
      <c r="CL70" s="179">
        <v>0</v>
      </c>
      <c r="CM70" s="179">
        <v>0</v>
      </c>
      <c r="CN70" s="179">
        <v>0</v>
      </c>
      <c r="CO70" s="179">
        <v>0</v>
      </c>
      <c r="CP70" s="179">
        <v>0</v>
      </c>
      <c r="CQ70" s="179">
        <v>0</v>
      </c>
      <c r="CR70" s="179">
        <v>0</v>
      </c>
      <c r="CS70" s="179">
        <v>0</v>
      </c>
      <c r="CT70" s="179">
        <v>0</v>
      </c>
      <c r="CU70" s="180">
        <v>0</v>
      </c>
    </row>
    <row r="71" spans="1:99" s="181" customFormat="1" ht="10.199999999999999" x14ac:dyDescent="0.2">
      <c r="A71" s="172"/>
      <c r="B71" s="172"/>
      <c r="C71" s="172"/>
      <c r="D71" s="172"/>
      <c r="E71" s="191">
        <v>2</v>
      </c>
      <c r="F71" s="144" t="s">
        <v>57</v>
      </c>
      <c r="G71" s="172" t="s">
        <v>90</v>
      </c>
      <c r="H71" s="172"/>
      <c r="I71" s="172"/>
      <c r="J71" s="172"/>
      <c r="K71" s="172"/>
      <c r="L71" s="172"/>
      <c r="M71" s="172"/>
      <c r="N71" s="173"/>
      <c r="O71" s="172" t="s">
        <v>20</v>
      </c>
      <c r="P71" s="173"/>
      <c r="Q71" s="172"/>
      <c r="R71" s="261">
        <v>0</v>
      </c>
      <c r="S71" s="172"/>
      <c r="T71" s="174"/>
      <c r="U71" s="175">
        <v>0</v>
      </c>
      <c r="V71" s="176"/>
      <c r="W71" s="177"/>
      <c r="X71" s="178">
        <v>0</v>
      </c>
      <c r="Y71" s="179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79">
        <v>0</v>
      </c>
      <c r="AI71" s="179">
        <v>0</v>
      </c>
      <c r="AJ71" s="179">
        <v>0</v>
      </c>
      <c r="AK71" s="179">
        <v>0</v>
      </c>
      <c r="AL71" s="179">
        <v>0</v>
      </c>
      <c r="AM71" s="179">
        <v>0</v>
      </c>
      <c r="AN71" s="179">
        <v>0</v>
      </c>
      <c r="AO71" s="179">
        <v>0</v>
      </c>
      <c r="AP71" s="179">
        <v>0</v>
      </c>
      <c r="AQ71" s="179">
        <v>0</v>
      </c>
      <c r="AR71" s="179">
        <v>0</v>
      </c>
      <c r="AS71" s="179">
        <v>0</v>
      </c>
      <c r="AT71" s="179">
        <v>0</v>
      </c>
      <c r="AU71" s="179">
        <v>0</v>
      </c>
      <c r="AV71" s="179">
        <v>0</v>
      </c>
      <c r="AW71" s="179">
        <v>0</v>
      </c>
      <c r="AX71" s="179">
        <v>0</v>
      </c>
      <c r="AY71" s="179">
        <v>0</v>
      </c>
      <c r="AZ71" s="179">
        <v>0</v>
      </c>
      <c r="BA71" s="179">
        <v>0</v>
      </c>
      <c r="BB71" s="179">
        <v>0</v>
      </c>
      <c r="BC71" s="179">
        <v>0</v>
      </c>
      <c r="BD71" s="179">
        <v>0</v>
      </c>
      <c r="BE71" s="179">
        <v>0</v>
      </c>
      <c r="BF71" s="179">
        <v>0</v>
      </c>
      <c r="BG71" s="179">
        <v>0</v>
      </c>
      <c r="BH71" s="179">
        <v>0</v>
      </c>
      <c r="BI71" s="179">
        <v>0</v>
      </c>
      <c r="BJ71" s="179">
        <v>0</v>
      </c>
      <c r="BK71" s="179">
        <v>0</v>
      </c>
      <c r="BL71" s="179">
        <v>0</v>
      </c>
      <c r="BM71" s="179">
        <v>0</v>
      </c>
      <c r="BN71" s="179">
        <v>0</v>
      </c>
      <c r="BO71" s="179">
        <v>0</v>
      </c>
      <c r="BP71" s="179">
        <v>0</v>
      </c>
      <c r="BQ71" s="179">
        <v>0</v>
      </c>
      <c r="BR71" s="179">
        <v>0</v>
      </c>
      <c r="BS71" s="179">
        <v>0</v>
      </c>
      <c r="BT71" s="179">
        <v>0</v>
      </c>
      <c r="BU71" s="179">
        <v>0</v>
      </c>
      <c r="BV71" s="179">
        <v>0</v>
      </c>
      <c r="BW71" s="179">
        <v>0</v>
      </c>
      <c r="BX71" s="179">
        <v>0</v>
      </c>
      <c r="BY71" s="179">
        <v>0</v>
      </c>
      <c r="BZ71" s="179">
        <v>0</v>
      </c>
      <c r="CA71" s="179">
        <v>0</v>
      </c>
      <c r="CB71" s="179">
        <v>0</v>
      </c>
      <c r="CC71" s="179">
        <v>0</v>
      </c>
      <c r="CD71" s="179">
        <v>0</v>
      </c>
      <c r="CE71" s="179">
        <v>0</v>
      </c>
      <c r="CF71" s="179">
        <v>0</v>
      </c>
      <c r="CG71" s="179">
        <v>0</v>
      </c>
      <c r="CH71" s="179">
        <v>0</v>
      </c>
      <c r="CI71" s="179">
        <v>0</v>
      </c>
      <c r="CJ71" s="179">
        <v>0</v>
      </c>
      <c r="CK71" s="179">
        <v>0</v>
      </c>
      <c r="CL71" s="179">
        <v>0</v>
      </c>
      <c r="CM71" s="179">
        <v>0</v>
      </c>
      <c r="CN71" s="179">
        <v>0</v>
      </c>
      <c r="CO71" s="179">
        <v>0</v>
      </c>
      <c r="CP71" s="179">
        <v>0</v>
      </c>
      <c r="CQ71" s="179">
        <v>0</v>
      </c>
      <c r="CR71" s="179">
        <v>0</v>
      </c>
      <c r="CS71" s="179">
        <v>0</v>
      </c>
      <c r="CT71" s="179">
        <v>0</v>
      </c>
      <c r="CU71" s="180">
        <v>0</v>
      </c>
    </row>
    <row r="72" spans="1:99" s="181" customFormat="1" ht="10.199999999999999" x14ac:dyDescent="0.2">
      <c r="A72" s="172"/>
      <c r="B72" s="172"/>
      <c r="C72" s="172"/>
      <c r="D72" s="172"/>
      <c r="E72" s="191">
        <v>2</v>
      </c>
      <c r="F72" s="144" t="s">
        <v>57</v>
      </c>
      <c r="G72" s="172" t="s">
        <v>91</v>
      </c>
      <c r="H72" s="172"/>
      <c r="I72" s="172"/>
      <c r="J72" s="172"/>
      <c r="K72" s="172"/>
      <c r="L72" s="172"/>
      <c r="M72" s="172"/>
      <c r="N72" s="173"/>
      <c r="O72" s="172" t="s">
        <v>20</v>
      </c>
      <c r="P72" s="173"/>
      <c r="Q72" s="172"/>
      <c r="R72" s="261">
        <v>0</v>
      </c>
      <c r="S72" s="172"/>
      <c r="T72" s="174"/>
      <c r="U72" s="175">
        <v>0</v>
      </c>
      <c r="V72" s="176"/>
      <c r="W72" s="177"/>
      <c r="X72" s="178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79">
        <v>0</v>
      </c>
      <c r="AO72" s="179">
        <v>0</v>
      </c>
      <c r="AP72" s="179">
        <v>0</v>
      </c>
      <c r="AQ72" s="179">
        <v>0</v>
      </c>
      <c r="AR72" s="179">
        <v>0</v>
      </c>
      <c r="AS72" s="179">
        <v>0</v>
      </c>
      <c r="AT72" s="179">
        <v>0</v>
      </c>
      <c r="AU72" s="179">
        <v>0</v>
      </c>
      <c r="AV72" s="179">
        <v>0</v>
      </c>
      <c r="AW72" s="179">
        <v>0</v>
      </c>
      <c r="AX72" s="179">
        <v>0</v>
      </c>
      <c r="AY72" s="179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179">
        <v>0</v>
      </c>
      <c r="BF72" s="179">
        <v>0</v>
      </c>
      <c r="BG72" s="179">
        <v>0</v>
      </c>
      <c r="BH72" s="179">
        <v>0</v>
      </c>
      <c r="BI72" s="179">
        <v>0</v>
      </c>
      <c r="BJ72" s="179">
        <v>0</v>
      </c>
      <c r="BK72" s="179">
        <v>0</v>
      </c>
      <c r="BL72" s="179">
        <v>0</v>
      </c>
      <c r="BM72" s="179">
        <v>0</v>
      </c>
      <c r="BN72" s="179">
        <v>0</v>
      </c>
      <c r="BO72" s="179">
        <v>0</v>
      </c>
      <c r="BP72" s="179">
        <v>0</v>
      </c>
      <c r="BQ72" s="179">
        <v>0</v>
      </c>
      <c r="BR72" s="179">
        <v>0</v>
      </c>
      <c r="BS72" s="179">
        <v>0</v>
      </c>
      <c r="BT72" s="179">
        <v>0</v>
      </c>
      <c r="BU72" s="179">
        <v>0</v>
      </c>
      <c r="BV72" s="179">
        <v>0</v>
      </c>
      <c r="BW72" s="179">
        <v>0</v>
      </c>
      <c r="BX72" s="179">
        <v>0</v>
      </c>
      <c r="BY72" s="179">
        <v>0</v>
      </c>
      <c r="BZ72" s="179">
        <v>0</v>
      </c>
      <c r="CA72" s="179">
        <v>0</v>
      </c>
      <c r="CB72" s="179">
        <v>0</v>
      </c>
      <c r="CC72" s="179">
        <v>0</v>
      </c>
      <c r="CD72" s="179">
        <v>0</v>
      </c>
      <c r="CE72" s="179">
        <v>0</v>
      </c>
      <c r="CF72" s="179">
        <v>0</v>
      </c>
      <c r="CG72" s="179">
        <v>0</v>
      </c>
      <c r="CH72" s="179">
        <v>0</v>
      </c>
      <c r="CI72" s="179">
        <v>0</v>
      </c>
      <c r="CJ72" s="179">
        <v>0</v>
      </c>
      <c r="CK72" s="179">
        <v>0</v>
      </c>
      <c r="CL72" s="179">
        <v>0</v>
      </c>
      <c r="CM72" s="179">
        <v>0</v>
      </c>
      <c r="CN72" s="179">
        <v>0</v>
      </c>
      <c r="CO72" s="179">
        <v>0</v>
      </c>
      <c r="CP72" s="179">
        <v>0</v>
      </c>
      <c r="CQ72" s="179">
        <v>0</v>
      </c>
      <c r="CR72" s="179">
        <v>0</v>
      </c>
      <c r="CS72" s="179">
        <v>0</v>
      </c>
      <c r="CT72" s="179">
        <v>0</v>
      </c>
      <c r="CU72" s="180">
        <v>0</v>
      </c>
    </row>
    <row r="73" spans="1:99" s="181" customFormat="1" ht="10.199999999999999" x14ac:dyDescent="0.2">
      <c r="A73" s="172"/>
      <c r="B73" s="172"/>
      <c r="C73" s="172"/>
      <c r="D73" s="172"/>
      <c r="E73" s="191">
        <v>2</v>
      </c>
      <c r="F73" s="144" t="s">
        <v>57</v>
      </c>
      <c r="G73" s="172" t="s">
        <v>92</v>
      </c>
      <c r="H73" s="172"/>
      <c r="I73" s="172"/>
      <c r="J73" s="172"/>
      <c r="K73" s="172"/>
      <c r="L73" s="172"/>
      <c r="M73" s="172"/>
      <c r="N73" s="173"/>
      <c r="O73" s="172" t="s">
        <v>20</v>
      </c>
      <c r="P73" s="173"/>
      <c r="Q73" s="172"/>
      <c r="R73" s="261">
        <v>0</v>
      </c>
      <c r="S73" s="172"/>
      <c r="T73" s="174"/>
      <c r="U73" s="175">
        <v>0</v>
      </c>
      <c r="V73" s="176"/>
      <c r="W73" s="177"/>
      <c r="X73" s="178">
        <v>0</v>
      </c>
      <c r="Y73" s="179">
        <v>0</v>
      </c>
      <c r="Z73" s="179">
        <v>0</v>
      </c>
      <c r="AA73" s="179">
        <v>0</v>
      </c>
      <c r="AB73" s="179">
        <v>0</v>
      </c>
      <c r="AC73" s="179">
        <v>0</v>
      </c>
      <c r="AD73" s="179">
        <v>0</v>
      </c>
      <c r="AE73" s="179">
        <v>0</v>
      </c>
      <c r="AF73" s="179">
        <v>0</v>
      </c>
      <c r="AG73" s="179">
        <v>0</v>
      </c>
      <c r="AH73" s="179">
        <v>0</v>
      </c>
      <c r="AI73" s="179">
        <v>0</v>
      </c>
      <c r="AJ73" s="179">
        <v>0</v>
      </c>
      <c r="AK73" s="179">
        <v>0</v>
      </c>
      <c r="AL73" s="179">
        <v>0</v>
      </c>
      <c r="AM73" s="179">
        <v>0</v>
      </c>
      <c r="AN73" s="179">
        <v>0</v>
      </c>
      <c r="AO73" s="179">
        <v>0</v>
      </c>
      <c r="AP73" s="179">
        <v>0</v>
      </c>
      <c r="AQ73" s="179">
        <v>0</v>
      </c>
      <c r="AR73" s="179">
        <v>0</v>
      </c>
      <c r="AS73" s="179">
        <v>0</v>
      </c>
      <c r="AT73" s="179">
        <v>0</v>
      </c>
      <c r="AU73" s="179">
        <v>0</v>
      </c>
      <c r="AV73" s="179">
        <v>0</v>
      </c>
      <c r="AW73" s="179">
        <v>0</v>
      </c>
      <c r="AX73" s="179">
        <v>0</v>
      </c>
      <c r="AY73" s="179">
        <v>0</v>
      </c>
      <c r="AZ73" s="179">
        <v>0</v>
      </c>
      <c r="BA73" s="179">
        <v>0</v>
      </c>
      <c r="BB73" s="179">
        <v>0</v>
      </c>
      <c r="BC73" s="179">
        <v>0</v>
      </c>
      <c r="BD73" s="179">
        <v>0</v>
      </c>
      <c r="BE73" s="179">
        <v>0</v>
      </c>
      <c r="BF73" s="179">
        <v>0</v>
      </c>
      <c r="BG73" s="179">
        <v>0</v>
      </c>
      <c r="BH73" s="179">
        <v>0</v>
      </c>
      <c r="BI73" s="179">
        <v>0</v>
      </c>
      <c r="BJ73" s="179">
        <v>0</v>
      </c>
      <c r="BK73" s="179">
        <v>0</v>
      </c>
      <c r="BL73" s="179">
        <v>0</v>
      </c>
      <c r="BM73" s="179">
        <v>0</v>
      </c>
      <c r="BN73" s="179">
        <v>0</v>
      </c>
      <c r="BO73" s="179">
        <v>0</v>
      </c>
      <c r="BP73" s="179">
        <v>0</v>
      </c>
      <c r="BQ73" s="179">
        <v>0</v>
      </c>
      <c r="BR73" s="179">
        <v>0</v>
      </c>
      <c r="BS73" s="179">
        <v>0</v>
      </c>
      <c r="BT73" s="179">
        <v>0</v>
      </c>
      <c r="BU73" s="179">
        <v>0</v>
      </c>
      <c r="BV73" s="179">
        <v>0</v>
      </c>
      <c r="BW73" s="179">
        <v>0</v>
      </c>
      <c r="BX73" s="179">
        <v>0</v>
      </c>
      <c r="BY73" s="179">
        <v>0</v>
      </c>
      <c r="BZ73" s="179">
        <v>0</v>
      </c>
      <c r="CA73" s="179">
        <v>0</v>
      </c>
      <c r="CB73" s="179">
        <v>0</v>
      </c>
      <c r="CC73" s="179">
        <v>0</v>
      </c>
      <c r="CD73" s="179">
        <v>0</v>
      </c>
      <c r="CE73" s="179">
        <v>0</v>
      </c>
      <c r="CF73" s="179">
        <v>0</v>
      </c>
      <c r="CG73" s="179">
        <v>0</v>
      </c>
      <c r="CH73" s="179">
        <v>0</v>
      </c>
      <c r="CI73" s="179">
        <v>0</v>
      </c>
      <c r="CJ73" s="179">
        <v>0</v>
      </c>
      <c r="CK73" s="179">
        <v>0</v>
      </c>
      <c r="CL73" s="179">
        <v>0</v>
      </c>
      <c r="CM73" s="179">
        <v>0</v>
      </c>
      <c r="CN73" s="179">
        <v>0</v>
      </c>
      <c r="CO73" s="179">
        <v>0</v>
      </c>
      <c r="CP73" s="179">
        <v>0</v>
      </c>
      <c r="CQ73" s="179">
        <v>0</v>
      </c>
      <c r="CR73" s="179">
        <v>0</v>
      </c>
      <c r="CS73" s="179">
        <v>0</v>
      </c>
      <c r="CT73" s="179">
        <v>0</v>
      </c>
      <c r="CU73" s="180">
        <v>0</v>
      </c>
    </row>
    <row r="74" spans="1:99" s="181" customFormat="1" ht="10.199999999999999" x14ac:dyDescent="0.2">
      <c r="A74" s="172"/>
      <c r="B74" s="172"/>
      <c r="C74" s="172"/>
      <c r="D74" s="172"/>
      <c r="E74" s="191">
        <v>2</v>
      </c>
      <c r="F74" s="144" t="s">
        <v>57</v>
      </c>
      <c r="G74" s="172" t="s">
        <v>95</v>
      </c>
      <c r="H74" s="172"/>
      <c r="I74" s="172"/>
      <c r="J74" s="172"/>
      <c r="K74" s="172"/>
      <c r="L74" s="172"/>
      <c r="M74" s="172"/>
      <c r="N74" s="173"/>
      <c r="O74" s="172" t="s">
        <v>20</v>
      </c>
      <c r="P74" s="173"/>
      <c r="Q74" s="172"/>
      <c r="R74" s="261">
        <v>0</v>
      </c>
      <c r="S74" s="172"/>
      <c r="T74" s="174"/>
      <c r="U74" s="175">
        <v>0</v>
      </c>
      <c r="V74" s="176"/>
      <c r="W74" s="177"/>
      <c r="X74" s="178">
        <v>0</v>
      </c>
      <c r="Y74" s="179">
        <v>0</v>
      </c>
      <c r="Z74" s="179">
        <v>0</v>
      </c>
      <c r="AA74" s="179">
        <v>0</v>
      </c>
      <c r="AB74" s="179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179">
        <v>0</v>
      </c>
      <c r="AI74" s="179">
        <v>0</v>
      </c>
      <c r="AJ74" s="179">
        <v>0</v>
      </c>
      <c r="AK74" s="179">
        <v>0</v>
      </c>
      <c r="AL74" s="179">
        <v>0</v>
      </c>
      <c r="AM74" s="179">
        <v>0</v>
      </c>
      <c r="AN74" s="179">
        <v>0</v>
      </c>
      <c r="AO74" s="179">
        <v>0</v>
      </c>
      <c r="AP74" s="179">
        <v>0</v>
      </c>
      <c r="AQ74" s="179">
        <v>0</v>
      </c>
      <c r="AR74" s="179">
        <v>0</v>
      </c>
      <c r="AS74" s="179">
        <v>0</v>
      </c>
      <c r="AT74" s="179">
        <v>0</v>
      </c>
      <c r="AU74" s="179">
        <v>0</v>
      </c>
      <c r="AV74" s="179">
        <v>0</v>
      </c>
      <c r="AW74" s="179">
        <v>0</v>
      </c>
      <c r="AX74" s="179">
        <v>0</v>
      </c>
      <c r="AY74" s="179">
        <v>0</v>
      </c>
      <c r="AZ74" s="179">
        <v>0</v>
      </c>
      <c r="BA74" s="179">
        <v>0</v>
      </c>
      <c r="BB74" s="179">
        <v>0</v>
      </c>
      <c r="BC74" s="179">
        <v>0</v>
      </c>
      <c r="BD74" s="179">
        <v>0</v>
      </c>
      <c r="BE74" s="179">
        <v>0</v>
      </c>
      <c r="BF74" s="179">
        <v>0</v>
      </c>
      <c r="BG74" s="179">
        <v>0</v>
      </c>
      <c r="BH74" s="179">
        <v>0</v>
      </c>
      <c r="BI74" s="179">
        <v>0</v>
      </c>
      <c r="BJ74" s="179">
        <v>0</v>
      </c>
      <c r="BK74" s="179">
        <v>0</v>
      </c>
      <c r="BL74" s="179">
        <v>0</v>
      </c>
      <c r="BM74" s="179">
        <v>0</v>
      </c>
      <c r="BN74" s="179">
        <v>0</v>
      </c>
      <c r="BO74" s="179">
        <v>0</v>
      </c>
      <c r="BP74" s="179">
        <v>0</v>
      </c>
      <c r="BQ74" s="179">
        <v>0</v>
      </c>
      <c r="BR74" s="179">
        <v>0</v>
      </c>
      <c r="BS74" s="179">
        <v>0</v>
      </c>
      <c r="BT74" s="179">
        <v>0</v>
      </c>
      <c r="BU74" s="179">
        <v>0</v>
      </c>
      <c r="BV74" s="179">
        <v>0</v>
      </c>
      <c r="BW74" s="179">
        <v>0</v>
      </c>
      <c r="BX74" s="179">
        <v>0</v>
      </c>
      <c r="BY74" s="179">
        <v>0</v>
      </c>
      <c r="BZ74" s="179">
        <v>0</v>
      </c>
      <c r="CA74" s="179">
        <v>0</v>
      </c>
      <c r="CB74" s="179">
        <v>0</v>
      </c>
      <c r="CC74" s="179">
        <v>0</v>
      </c>
      <c r="CD74" s="179">
        <v>0</v>
      </c>
      <c r="CE74" s="179">
        <v>0</v>
      </c>
      <c r="CF74" s="179">
        <v>0</v>
      </c>
      <c r="CG74" s="179">
        <v>0</v>
      </c>
      <c r="CH74" s="179">
        <v>0</v>
      </c>
      <c r="CI74" s="179">
        <v>0</v>
      </c>
      <c r="CJ74" s="179">
        <v>0</v>
      </c>
      <c r="CK74" s="179">
        <v>0</v>
      </c>
      <c r="CL74" s="179">
        <v>0</v>
      </c>
      <c r="CM74" s="179">
        <v>0</v>
      </c>
      <c r="CN74" s="179">
        <v>0</v>
      </c>
      <c r="CO74" s="179">
        <v>0</v>
      </c>
      <c r="CP74" s="179">
        <v>0</v>
      </c>
      <c r="CQ74" s="179">
        <v>0</v>
      </c>
      <c r="CR74" s="179">
        <v>0</v>
      </c>
      <c r="CS74" s="179">
        <v>0</v>
      </c>
      <c r="CT74" s="179">
        <v>0</v>
      </c>
      <c r="CU74" s="180">
        <v>0</v>
      </c>
    </row>
    <row r="75" spans="1:99" s="181" customFormat="1" ht="10.199999999999999" x14ac:dyDescent="0.2">
      <c r="A75" s="172"/>
      <c r="B75" s="172"/>
      <c r="C75" s="172"/>
      <c r="D75" s="172"/>
      <c r="E75" s="191">
        <v>2</v>
      </c>
      <c r="F75" s="144" t="s">
        <v>57</v>
      </c>
      <c r="G75" s="172" t="s">
        <v>103</v>
      </c>
      <c r="H75" s="172"/>
      <c r="I75" s="172"/>
      <c r="J75" s="172"/>
      <c r="K75" s="172"/>
      <c r="L75" s="172"/>
      <c r="M75" s="172"/>
      <c r="N75" s="173"/>
      <c r="O75" s="172" t="s">
        <v>20</v>
      </c>
      <c r="P75" s="173"/>
      <c r="Q75" s="172"/>
      <c r="R75" s="261">
        <v>0</v>
      </c>
      <c r="S75" s="172"/>
      <c r="T75" s="174"/>
      <c r="U75" s="175">
        <v>0</v>
      </c>
      <c r="V75" s="176"/>
      <c r="W75" s="177"/>
      <c r="X75" s="178">
        <v>0</v>
      </c>
      <c r="Y75" s="179">
        <v>0</v>
      </c>
      <c r="Z75" s="179">
        <v>0</v>
      </c>
      <c r="AA75" s="179">
        <v>0</v>
      </c>
      <c r="AB75" s="179">
        <v>0</v>
      </c>
      <c r="AC75" s="179">
        <v>0</v>
      </c>
      <c r="AD75" s="179">
        <v>0</v>
      </c>
      <c r="AE75" s="179">
        <v>0</v>
      </c>
      <c r="AF75" s="179">
        <v>0</v>
      </c>
      <c r="AG75" s="179">
        <v>0</v>
      </c>
      <c r="AH75" s="179">
        <v>0</v>
      </c>
      <c r="AI75" s="179">
        <v>0</v>
      </c>
      <c r="AJ75" s="179">
        <v>0</v>
      </c>
      <c r="AK75" s="179">
        <v>0</v>
      </c>
      <c r="AL75" s="179">
        <v>0</v>
      </c>
      <c r="AM75" s="179">
        <v>0</v>
      </c>
      <c r="AN75" s="179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  <c r="AT75" s="179">
        <v>0</v>
      </c>
      <c r="AU75" s="179">
        <v>0</v>
      </c>
      <c r="AV75" s="179">
        <v>0</v>
      </c>
      <c r="AW75" s="179">
        <v>0</v>
      </c>
      <c r="AX75" s="179">
        <v>0</v>
      </c>
      <c r="AY75" s="179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179">
        <v>0</v>
      </c>
      <c r="BF75" s="179">
        <v>0</v>
      </c>
      <c r="BG75" s="179">
        <v>0</v>
      </c>
      <c r="BH75" s="179">
        <v>0</v>
      </c>
      <c r="BI75" s="179">
        <v>0</v>
      </c>
      <c r="BJ75" s="179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  <c r="BP75" s="179">
        <v>0</v>
      </c>
      <c r="BQ75" s="179">
        <v>0</v>
      </c>
      <c r="BR75" s="179">
        <v>0</v>
      </c>
      <c r="BS75" s="179">
        <v>0</v>
      </c>
      <c r="BT75" s="179">
        <v>0</v>
      </c>
      <c r="BU75" s="179">
        <v>0</v>
      </c>
      <c r="BV75" s="179">
        <v>0</v>
      </c>
      <c r="BW75" s="179">
        <v>0</v>
      </c>
      <c r="BX75" s="179">
        <v>0</v>
      </c>
      <c r="BY75" s="179">
        <v>0</v>
      </c>
      <c r="BZ75" s="179">
        <v>0</v>
      </c>
      <c r="CA75" s="179">
        <v>0</v>
      </c>
      <c r="CB75" s="179">
        <v>0</v>
      </c>
      <c r="CC75" s="179">
        <v>0</v>
      </c>
      <c r="CD75" s="179">
        <v>0</v>
      </c>
      <c r="CE75" s="179">
        <v>0</v>
      </c>
      <c r="CF75" s="179">
        <v>0</v>
      </c>
      <c r="CG75" s="179">
        <v>0</v>
      </c>
      <c r="CH75" s="179">
        <v>0</v>
      </c>
      <c r="CI75" s="179">
        <v>0</v>
      </c>
      <c r="CJ75" s="179">
        <v>0</v>
      </c>
      <c r="CK75" s="179">
        <v>0</v>
      </c>
      <c r="CL75" s="179">
        <v>0</v>
      </c>
      <c r="CM75" s="179">
        <v>0</v>
      </c>
      <c r="CN75" s="179">
        <v>0</v>
      </c>
      <c r="CO75" s="179">
        <v>0</v>
      </c>
      <c r="CP75" s="179">
        <v>0</v>
      </c>
      <c r="CQ75" s="179">
        <v>0</v>
      </c>
      <c r="CR75" s="179">
        <v>0</v>
      </c>
      <c r="CS75" s="179">
        <v>0</v>
      </c>
      <c r="CT75" s="179">
        <v>0</v>
      </c>
      <c r="CU75" s="180">
        <v>0</v>
      </c>
    </row>
    <row r="76" spans="1:99" s="181" customFormat="1" ht="10.199999999999999" x14ac:dyDescent="0.2">
      <c r="A76" s="172"/>
      <c r="B76" s="172"/>
      <c r="C76" s="172"/>
      <c r="D76" s="172"/>
      <c r="E76" s="191">
        <v>2</v>
      </c>
      <c r="F76" s="144" t="s">
        <v>57</v>
      </c>
      <c r="G76" s="172" t="s">
        <v>104</v>
      </c>
      <c r="H76" s="172"/>
      <c r="I76" s="172"/>
      <c r="J76" s="172"/>
      <c r="K76" s="172"/>
      <c r="L76" s="172"/>
      <c r="M76" s="172"/>
      <c r="N76" s="173"/>
      <c r="O76" s="172" t="s">
        <v>20</v>
      </c>
      <c r="P76" s="173"/>
      <c r="Q76" s="172"/>
      <c r="R76" s="261">
        <v>0</v>
      </c>
      <c r="S76" s="172"/>
      <c r="T76" s="174"/>
      <c r="U76" s="175">
        <v>0</v>
      </c>
      <c r="V76" s="176"/>
      <c r="W76" s="177"/>
      <c r="X76" s="178">
        <v>0</v>
      </c>
      <c r="Y76" s="179">
        <v>0</v>
      </c>
      <c r="Z76" s="179">
        <v>0</v>
      </c>
      <c r="AA76" s="179">
        <v>0</v>
      </c>
      <c r="AB76" s="179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179">
        <v>0</v>
      </c>
      <c r="AI76" s="179">
        <v>0</v>
      </c>
      <c r="AJ76" s="179">
        <v>0</v>
      </c>
      <c r="AK76" s="179">
        <v>0</v>
      </c>
      <c r="AL76" s="179">
        <v>0</v>
      </c>
      <c r="AM76" s="179">
        <v>0</v>
      </c>
      <c r="AN76" s="179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179">
        <v>0</v>
      </c>
      <c r="AU76" s="179">
        <v>0</v>
      </c>
      <c r="AV76" s="179">
        <v>0</v>
      </c>
      <c r="AW76" s="179">
        <v>0</v>
      </c>
      <c r="AX76" s="179">
        <v>0</v>
      </c>
      <c r="AY76" s="179">
        <v>0</v>
      </c>
      <c r="AZ76" s="179">
        <v>0</v>
      </c>
      <c r="BA76" s="179">
        <v>0</v>
      </c>
      <c r="BB76" s="179">
        <v>0</v>
      </c>
      <c r="BC76" s="179">
        <v>0</v>
      </c>
      <c r="BD76" s="179">
        <v>0</v>
      </c>
      <c r="BE76" s="179">
        <v>0</v>
      </c>
      <c r="BF76" s="179">
        <v>0</v>
      </c>
      <c r="BG76" s="179">
        <v>0</v>
      </c>
      <c r="BH76" s="179">
        <v>0</v>
      </c>
      <c r="BI76" s="179">
        <v>0</v>
      </c>
      <c r="BJ76" s="179">
        <v>0</v>
      </c>
      <c r="BK76" s="179">
        <v>0</v>
      </c>
      <c r="BL76" s="179">
        <v>0</v>
      </c>
      <c r="BM76" s="179">
        <v>0</v>
      </c>
      <c r="BN76" s="179">
        <v>0</v>
      </c>
      <c r="BO76" s="179">
        <v>0</v>
      </c>
      <c r="BP76" s="179">
        <v>0</v>
      </c>
      <c r="BQ76" s="179">
        <v>0</v>
      </c>
      <c r="BR76" s="179">
        <v>0</v>
      </c>
      <c r="BS76" s="179">
        <v>0</v>
      </c>
      <c r="BT76" s="179">
        <v>0</v>
      </c>
      <c r="BU76" s="179">
        <v>0</v>
      </c>
      <c r="BV76" s="179">
        <v>0</v>
      </c>
      <c r="BW76" s="179">
        <v>0</v>
      </c>
      <c r="BX76" s="179">
        <v>0</v>
      </c>
      <c r="BY76" s="179">
        <v>0</v>
      </c>
      <c r="BZ76" s="179">
        <v>0</v>
      </c>
      <c r="CA76" s="179">
        <v>0</v>
      </c>
      <c r="CB76" s="179">
        <v>0</v>
      </c>
      <c r="CC76" s="179">
        <v>0</v>
      </c>
      <c r="CD76" s="179">
        <v>0</v>
      </c>
      <c r="CE76" s="179">
        <v>0</v>
      </c>
      <c r="CF76" s="179">
        <v>0</v>
      </c>
      <c r="CG76" s="179">
        <v>0</v>
      </c>
      <c r="CH76" s="179">
        <v>0</v>
      </c>
      <c r="CI76" s="179">
        <v>0</v>
      </c>
      <c r="CJ76" s="179">
        <v>0</v>
      </c>
      <c r="CK76" s="179">
        <v>0</v>
      </c>
      <c r="CL76" s="179">
        <v>0</v>
      </c>
      <c r="CM76" s="179">
        <v>0</v>
      </c>
      <c r="CN76" s="179">
        <v>0</v>
      </c>
      <c r="CO76" s="179">
        <v>0</v>
      </c>
      <c r="CP76" s="179">
        <v>0</v>
      </c>
      <c r="CQ76" s="179">
        <v>0</v>
      </c>
      <c r="CR76" s="179">
        <v>0</v>
      </c>
      <c r="CS76" s="179">
        <v>0</v>
      </c>
      <c r="CT76" s="179">
        <v>0</v>
      </c>
      <c r="CU76" s="180">
        <v>0</v>
      </c>
    </row>
    <row r="77" spans="1:99" s="181" customFormat="1" ht="10.199999999999999" x14ac:dyDescent="0.2">
      <c r="A77" s="172"/>
      <c r="B77" s="172"/>
      <c r="C77" s="172"/>
      <c r="D77" s="172"/>
      <c r="E77" s="191">
        <v>2</v>
      </c>
      <c r="F77" s="144" t="s">
        <v>57</v>
      </c>
      <c r="G77" s="172" t="s">
        <v>109</v>
      </c>
      <c r="H77" s="172"/>
      <c r="I77" s="172"/>
      <c r="J77" s="172"/>
      <c r="K77" s="172"/>
      <c r="L77" s="172"/>
      <c r="M77" s="172"/>
      <c r="N77" s="173"/>
      <c r="O77" s="172" t="s">
        <v>20</v>
      </c>
      <c r="P77" s="173"/>
      <c r="Q77" s="172"/>
      <c r="R77" s="261">
        <v>0</v>
      </c>
      <c r="S77" s="172"/>
      <c r="T77" s="174"/>
      <c r="U77" s="175">
        <v>0</v>
      </c>
      <c r="V77" s="176"/>
      <c r="W77" s="177"/>
      <c r="X77" s="178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79">
        <v>0</v>
      </c>
      <c r="AO77" s="179">
        <v>0</v>
      </c>
      <c r="AP77" s="179">
        <v>0</v>
      </c>
      <c r="AQ77" s="179">
        <v>0</v>
      </c>
      <c r="AR77" s="179">
        <v>0</v>
      </c>
      <c r="AS77" s="179">
        <v>0</v>
      </c>
      <c r="AT77" s="179">
        <v>0</v>
      </c>
      <c r="AU77" s="179">
        <v>0</v>
      </c>
      <c r="AV77" s="179">
        <v>0</v>
      </c>
      <c r="AW77" s="179">
        <v>0</v>
      </c>
      <c r="AX77" s="179">
        <v>0</v>
      </c>
      <c r="AY77" s="179">
        <v>0</v>
      </c>
      <c r="AZ77" s="179">
        <v>0</v>
      </c>
      <c r="BA77" s="179">
        <v>0</v>
      </c>
      <c r="BB77" s="179">
        <v>0</v>
      </c>
      <c r="BC77" s="179">
        <v>0</v>
      </c>
      <c r="BD77" s="179">
        <v>0</v>
      </c>
      <c r="BE77" s="179">
        <v>0</v>
      </c>
      <c r="BF77" s="179">
        <v>0</v>
      </c>
      <c r="BG77" s="179">
        <v>0</v>
      </c>
      <c r="BH77" s="179">
        <v>0</v>
      </c>
      <c r="BI77" s="179">
        <v>0</v>
      </c>
      <c r="BJ77" s="179">
        <v>0</v>
      </c>
      <c r="BK77" s="179">
        <v>0</v>
      </c>
      <c r="BL77" s="179">
        <v>0</v>
      </c>
      <c r="BM77" s="179">
        <v>0</v>
      </c>
      <c r="BN77" s="179">
        <v>0</v>
      </c>
      <c r="BO77" s="179">
        <v>0</v>
      </c>
      <c r="BP77" s="179">
        <v>0</v>
      </c>
      <c r="BQ77" s="179">
        <v>0</v>
      </c>
      <c r="BR77" s="179">
        <v>0</v>
      </c>
      <c r="BS77" s="179">
        <v>0</v>
      </c>
      <c r="BT77" s="179">
        <v>0</v>
      </c>
      <c r="BU77" s="179">
        <v>0</v>
      </c>
      <c r="BV77" s="179">
        <v>0</v>
      </c>
      <c r="BW77" s="179">
        <v>0</v>
      </c>
      <c r="BX77" s="179">
        <v>0</v>
      </c>
      <c r="BY77" s="179">
        <v>0</v>
      </c>
      <c r="BZ77" s="179">
        <v>0</v>
      </c>
      <c r="CA77" s="179">
        <v>0</v>
      </c>
      <c r="CB77" s="179">
        <v>0</v>
      </c>
      <c r="CC77" s="179">
        <v>0</v>
      </c>
      <c r="CD77" s="179">
        <v>0</v>
      </c>
      <c r="CE77" s="179">
        <v>0</v>
      </c>
      <c r="CF77" s="179">
        <v>0</v>
      </c>
      <c r="CG77" s="179">
        <v>0</v>
      </c>
      <c r="CH77" s="179">
        <v>0</v>
      </c>
      <c r="CI77" s="179">
        <v>0</v>
      </c>
      <c r="CJ77" s="179">
        <v>0</v>
      </c>
      <c r="CK77" s="179">
        <v>0</v>
      </c>
      <c r="CL77" s="179">
        <v>0</v>
      </c>
      <c r="CM77" s="179">
        <v>0</v>
      </c>
      <c r="CN77" s="179">
        <v>0</v>
      </c>
      <c r="CO77" s="179">
        <v>0</v>
      </c>
      <c r="CP77" s="179">
        <v>0</v>
      </c>
      <c r="CQ77" s="179">
        <v>0</v>
      </c>
      <c r="CR77" s="179">
        <v>0</v>
      </c>
      <c r="CS77" s="179">
        <v>0</v>
      </c>
      <c r="CT77" s="179">
        <v>0</v>
      </c>
      <c r="CU77" s="180">
        <v>0</v>
      </c>
    </row>
    <row r="78" spans="1:99" ht="3" customHeight="1" x14ac:dyDescent="0.25">
      <c r="A78" s="89"/>
      <c r="B78" s="89"/>
      <c r="C78" s="89"/>
      <c r="D78" s="89"/>
      <c r="E78" s="191"/>
      <c r="F78" s="89"/>
      <c r="G78" s="89"/>
      <c r="H78" s="89"/>
      <c r="I78" s="89"/>
      <c r="J78" s="89"/>
      <c r="K78" s="89"/>
      <c r="L78" s="89"/>
      <c r="M78" s="89"/>
      <c r="N78" s="86"/>
      <c r="O78" s="90"/>
      <c r="P78" s="88"/>
      <c r="Q78" s="89"/>
      <c r="R78" s="262">
        <v>0</v>
      </c>
      <c r="S78" s="89"/>
      <c r="T78" s="139"/>
      <c r="U78" s="140"/>
      <c r="V78" s="141"/>
      <c r="W78" s="170"/>
      <c r="X78" s="17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</row>
    <row r="79" spans="1:99" ht="3" customHeight="1" x14ac:dyDescent="0.25">
      <c r="A79" s="89"/>
      <c r="B79" s="89"/>
      <c r="C79" s="89"/>
      <c r="D79" s="89"/>
      <c r="E79" s="191"/>
      <c r="F79" s="89"/>
      <c r="G79" s="89"/>
      <c r="H79" s="89"/>
      <c r="I79" s="89"/>
      <c r="J79" s="89"/>
      <c r="K79" s="89"/>
      <c r="L79" s="89"/>
      <c r="M79" s="89"/>
      <c r="N79" s="86"/>
      <c r="O79" s="90"/>
      <c r="P79" s="88"/>
      <c r="Q79" s="89"/>
      <c r="R79" s="262">
        <v>0</v>
      </c>
      <c r="S79" s="89"/>
      <c r="T79" s="139"/>
      <c r="U79" s="140"/>
      <c r="V79" s="141"/>
      <c r="W79" s="170"/>
      <c r="X79" s="17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</row>
    <row r="80" spans="1:99" s="28" customFormat="1" ht="10.199999999999999" x14ac:dyDescent="0.2">
      <c r="A80" s="87"/>
      <c r="B80" s="87"/>
      <c r="C80" s="87"/>
      <c r="D80" s="87"/>
      <c r="E80" s="192">
        <v>1</v>
      </c>
      <c r="F80" s="101" t="s">
        <v>56</v>
      </c>
      <c r="G80" s="87"/>
      <c r="H80" s="87"/>
      <c r="I80" s="87"/>
      <c r="J80" s="87"/>
      <c r="K80" s="87"/>
      <c r="L80" s="87"/>
      <c r="M80" s="87"/>
      <c r="N80" s="86"/>
      <c r="O80" s="87" t="s">
        <v>20</v>
      </c>
      <c r="P80" s="88"/>
      <c r="Q80" s="87"/>
      <c r="R80" s="260">
        <v>0</v>
      </c>
      <c r="S80" s="87"/>
      <c r="T80" s="136"/>
      <c r="U80" s="137">
        <v>0</v>
      </c>
      <c r="V80" s="138"/>
      <c r="W80" s="168"/>
      <c r="X80" s="16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0</v>
      </c>
      <c r="AS80" s="99">
        <v>0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0</v>
      </c>
      <c r="AZ80" s="99">
        <v>0</v>
      </c>
      <c r="BA80" s="99">
        <v>0</v>
      </c>
      <c r="BB80" s="99">
        <v>0</v>
      </c>
      <c r="BC80" s="99">
        <v>0</v>
      </c>
      <c r="BD80" s="99">
        <v>0</v>
      </c>
      <c r="BE80" s="99">
        <v>0</v>
      </c>
      <c r="BF80" s="99">
        <v>0</v>
      </c>
      <c r="BG80" s="99">
        <v>0</v>
      </c>
      <c r="BH80" s="99">
        <v>0</v>
      </c>
      <c r="BI80" s="99">
        <v>0</v>
      </c>
      <c r="BJ80" s="99">
        <v>0</v>
      </c>
      <c r="BK80" s="99">
        <v>0</v>
      </c>
      <c r="BL80" s="99">
        <v>0</v>
      </c>
      <c r="BM80" s="99">
        <v>0</v>
      </c>
      <c r="BN80" s="99">
        <v>0</v>
      </c>
      <c r="BO80" s="99">
        <v>0</v>
      </c>
      <c r="BP80" s="99">
        <v>0</v>
      </c>
      <c r="BQ80" s="99">
        <v>0</v>
      </c>
      <c r="BR80" s="99">
        <v>0</v>
      </c>
      <c r="BS80" s="99">
        <v>0</v>
      </c>
      <c r="BT80" s="99">
        <v>0</v>
      </c>
      <c r="BU80" s="99">
        <v>0</v>
      </c>
      <c r="BV80" s="99">
        <v>0</v>
      </c>
      <c r="BW80" s="99">
        <v>0</v>
      </c>
      <c r="BX80" s="99">
        <v>0</v>
      </c>
      <c r="BY80" s="99">
        <v>0</v>
      </c>
      <c r="BZ80" s="99">
        <v>0</v>
      </c>
      <c r="CA80" s="99">
        <v>0</v>
      </c>
      <c r="CB80" s="99">
        <v>0</v>
      </c>
      <c r="CC80" s="99">
        <v>0</v>
      </c>
      <c r="CD80" s="99">
        <v>0</v>
      </c>
      <c r="CE80" s="99">
        <v>0</v>
      </c>
      <c r="CF80" s="99">
        <v>0</v>
      </c>
      <c r="CG80" s="99">
        <v>0</v>
      </c>
      <c r="CH80" s="99">
        <v>0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>
        <v>0</v>
      </c>
      <c r="CQ80" s="99">
        <v>0</v>
      </c>
      <c r="CR80" s="99">
        <v>0</v>
      </c>
      <c r="CS80" s="99">
        <v>0</v>
      </c>
      <c r="CT80" s="99">
        <v>0</v>
      </c>
      <c r="CU80" s="99">
        <v>0</v>
      </c>
    </row>
    <row r="81" spans="1:99" s="181" customFormat="1" ht="10.199999999999999" x14ac:dyDescent="0.2">
      <c r="A81" s="172"/>
      <c r="B81" s="172"/>
      <c r="C81" s="172"/>
      <c r="D81" s="172"/>
      <c r="E81" s="191">
        <v>2</v>
      </c>
      <c r="F81" s="144" t="s">
        <v>56</v>
      </c>
      <c r="G81" s="172" t="s">
        <v>79</v>
      </c>
      <c r="H81" s="172"/>
      <c r="I81" s="172"/>
      <c r="J81" s="172"/>
      <c r="K81" s="172"/>
      <c r="L81" s="172"/>
      <c r="M81" s="172"/>
      <c r="N81" s="173"/>
      <c r="O81" s="172" t="s">
        <v>20</v>
      </c>
      <c r="P81" s="173"/>
      <c r="Q81" s="172"/>
      <c r="R81" s="261">
        <v>0</v>
      </c>
      <c r="S81" s="172"/>
      <c r="T81" s="174"/>
      <c r="U81" s="175">
        <v>0</v>
      </c>
      <c r="V81" s="176"/>
      <c r="W81" s="177"/>
      <c r="X81" s="178">
        <v>0</v>
      </c>
      <c r="Y81" s="179">
        <v>0</v>
      </c>
      <c r="Z81" s="179">
        <v>0</v>
      </c>
      <c r="AA81" s="179">
        <v>0</v>
      </c>
      <c r="AB81" s="179">
        <v>0</v>
      </c>
      <c r="AC81" s="179">
        <v>0</v>
      </c>
      <c r="AD81" s="179">
        <v>0</v>
      </c>
      <c r="AE81" s="179">
        <v>0</v>
      </c>
      <c r="AF81" s="179">
        <v>0</v>
      </c>
      <c r="AG81" s="179">
        <v>0</v>
      </c>
      <c r="AH81" s="179">
        <v>0</v>
      </c>
      <c r="AI81" s="179">
        <v>0</v>
      </c>
      <c r="AJ81" s="179">
        <v>0</v>
      </c>
      <c r="AK81" s="179">
        <v>0</v>
      </c>
      <c r="AL81" s="179">
        <v>0</v>
      </c>
      <c r="AM81" s="179">
        <v>0</v>
      </c>
      <c r="AN81" s="179">
        <v>0</v>
      </c>
      <c r="AO81" s="179">
        <v>0</v>
      </c>
      <c r="AP81" s="179">
        <v>0</v>
      </c>
      <c r="AQ81" s="179">
        <v>0</v>
      </c>
      <c r="AR81" s="179">
        <v>0</v>
      </c>
      <c r="AS81" s="179">
        <v>0</v>
      </c>
      <c r="AT81" s="179">
        <v>0</v>
      </c>
      <c r="AU81" s="179">
        <v>0</v>
      </c>
      <c r="AV81" s="179">
        <v>0</v>
      </c>
      <c r="AW81" s="179">
        <v>0</v>
      </c>
      <c r="AX81" s="179">
        <v>0</v>
      </c>
      <c r="AY81" s="179">
        <v>0</v>
      </c>
      <c r="AZ81" s="179">
        <v>0</v>
      </c>
      <c r="BA81" s="179">
        <v>0</v>
      </c>
      <c r="BB81" s="179">
        <v>0</v>
      </c>
      <c r="BC81" s="179">
        <v>0</v>
      </c>
      <c r="BD81" s="179">
        <v>0</v>
      </c>
      <c r="BE81" s="179">
        <v>0</v>
      </c>
      <c r="BF81" s="179">
        <v>0</v>
      </c>
      <c r="BG81" s="179">
        <v>0</v>
      </c>
      <c r="BH81" s="179">
        <v>0</v>
      </c>
      <c r="BI81" s="179">
        <v>0</v>
      </c>
      <c r="BJ81" s="179">
        <v>0</v>
      </c>
      <c r="BK81" s="179">
        <v>0</v>
      </c>
      <c r="BL81" s="179">
        <v>0</v>
      </c>
      <c r="BM81" s="179">
        <v>0</v>
      </c>
      <c r="BN81" s="179">
        <v>0</v>
      </c>
      <c r="BO81" s="179">
        <v>0</v>
      </c>
      <c r="BP81" s="179">
        <v>0</v>
      </c>
      <c r="BQ81" s="179">
        <v>0</v>
      </c>
      <c r="BR81" s="179">
        <v>0</v>
      </c>
      <c r="BS81" s="179">
        <v>0</v>
      </c>
      <c r="BT81" s="179">
        <v>0</v>
      </c>
      <c r="BU81" s="179">
        <v>0</v>
      </c>
      <c r="BV81" s="179">
        <v>0</v>
      </c>
      <c r="BW81" s="179">
        <v>0</v>
      </c>
      <c r="BX81" s="179">
        <v>0</v>
      </c>
      <c r="BY81" s="179">
        <v>0</v>
      </c>
      <c r="BZ81" s="179">
        <v>0</v>
      </c>
      <c r="CA81" s="179">
        <v>0</v>
      </c>
      <c r="CB81" s="179">
        <v>0</v>
      </c>
      <c r="CC81" s="179">
        <v>0</v>
      </c>
      <c r="CD81" s="179">
        <v>0</v>
      </c>
      <c r="CE81" s="179">
        <v>0</v>
      </c>
      <c r="CF81" s="179">
        <v>0</v>
      </c>
      <c r="CG81" s="179">
        <v>0</v>
      </c>
      <c r="CH81" s="179">
        <v>0</v>
      </c>
      <c r="CI81" s="179">
        <v>0</v>
      </c>
      <c r="CJ81" s="179">
        <v>0</v>
      </c>
      <c r="CK81" s="179">
        <v>0</v>
      </c>
      <c r="CL81" s="179">
        <v>0</v>
      </c>
      <c r="CM81" s="179">
        <v>0</v>
      </c>
      <c r="CN81" s="179">
        <v>0</v>
      </c>
      <c r="CO81" s="179">
        <v>0</v>
      </c>
      <c r="CP81" s="179">
        <v>0</v>
      </c>
      <c r="CQ81" s="179">
        <v>0</v>
      </c>
      <c r="CR81" s="179">
        <v>0</v>
      </c>
      <c r="CS81" s="179">
        <v>0</v>
      </c>
      <c r="CT81" s="179">
        <v>0</v>
      </c>
      <c r="CU81" s="180">
        <v>0</v>
      </c>
    </row>
    <row r="82" spans="1:99" s="181" customFormat="1" ht="10.199999999999999" x14ac:dyDescent="0.2">
      <c r="A82" s="172"/>
      <c r="B82" s="172"/>
      <c r="C82" s="172"/>
      <c r="D82" s="172"/>
      <c r="E82" s="191">
        <v>2</v>
      </c>
      <c r="F82" s="144" t="s">
        <v>56</v>
      </c>
      <c r="G82" s="172" t="s">
        <v>96</v>
      </c>
      <c r="H82" s="172"/>
      <c r="I82" s="172"/>
      <c r="J82" s="172"/>
      <c r="K82" s="172"/>
      <c r="L82" s="172"/>
      <c r="M82" s="172"/>
      <c r="N82" s="173"/>
      <c r="O82" s="172" t="s">
        <v>20</v>
      </c>
      <c r="P82" s="173"/>
      <c r="Q82" s="172"/>
      <c r="R82" s="261">
        <v>0</v>
      </c>
      <c r="S82" s="172"/>
      <c r="T82" s="174"/>
      <c r="U82" s="175">
        <v>0</v>
      </c>
      <c r="V82" s="176"/>
      <c r="W82" s="177"/>
      <c r="X82" s="178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80">
        <v>0</v>
      </c>
    </row>
    <row r="83" spans="1:99" s="181" customFormat="1" ht="10.199999999999999" x14ac:dyDescent="0.2">
      <c r="A83" s="172"/>
      <c r="B83" s="172"/>
      <c r="C83" s="172"/>
      <c r="D83" s="172"/>
      <c r="E83" s="191">
        <v>2</v>
      </c>
      <c r="F83" s="144" t="s">
        <v>56</v>
      </c>
      <c r="G83" s="172" t="s">
        <v>86</v>
      </c>
      <c r="H83" s="172"/>
      <c r="I83" s="172"/>
      <c r="J83" s="172"/>
      <c r="K83" s="172"/>
      <c r="L83" s="172"/>
      <c r="M83" s="172"/>
      <c r="N83" s="173"/>
      <c r="O83" s="172" t="s">
        <v>20</v>
      </c>
      <c r="P83" s="173"/>
      <c r="Q83" s="172"/>
      <c r="R83" s="261">
        <v>0</v>
      </c>
      <c r="S83" s="172"/>
      <c r="T83" s="174"/>
      <c r="U83" s="175">
        <v>0</v>
      </c>
      <c r="V83" s="176"/>
      <c r="W83" s="177"/>
      <c r="X83" s="178">
        <v>0</v>
      </c>
      <c r="Y83" s="179">
        <v>0</v>
      </c>
      <c r="Z83" s="179">
        <v>0</v>
      </c>
      <c r="AA83" s="179">
        <v>0</v>
      </c>
      <c r="AB83" s="179">
        <v>0</v>
      </c>
      <c r="AC83" s="179">
        <v>0</v>
      </c>
      <c r="AD83" s="179">
        <v>0</v>
      </c>
      <c r="AE83" s="179">
        <v>0</v>
      </c>
      <c r="AF83" s="179">
        <v>0</v>
      </c>
      <c r="AG83" s="179">
        <v>0</v>
      </c>
      <c r="AH83" s="179">
        <v>0</v>
      </c>
      <c r="AI83" s="179">
        <v>0</v>
      </c>
      <c r="AJ83" s="179">
        <v>0</v>
      </c>
      <c r="AK83" s="179">
        <v>0</v>
      </c>
      <c r="AL83" s="179">
        <v>0</v>
      </c>
      <c r="AM83" s="179">
        <v>0</v>
      </c>
      <c r="AN83" s="179">
        <v>0</v>
      </c>
      <c r="AO83" s="179">
        <v>0</v>
      </c>
      <c r="AP83" s="179">
        <v>0</v>
      </c>
      <c r="AQ83" s="179">
        <v>0</v>
      </c>
      <c r="AR83" s="179">
        <v>0</v>
      </c>
      <c r="AS83" s="179">
        <v>0</v>
      </c>
      <c r="AT83" s="179">
        <v>0</v>
      </c>
      <c r="AU83" s="179">
        <v>0</v>
      </c>
      <c r="AV83" s="179">
        <v>0</v>
      </c>
      <c r="AW83" s="179">
        <v>0</v>
      </c>
      <c r="AX83" s="179">
        <v>0</v>
      </c>
      <c r="AY83" s="179">
        <v>0</v>
      </c>
      <c r="AZ83" s="179">
        <v>0</v>
      </c>
      <c r="BA83" s="179">
        <v>0</v>
      </c>
      <c r="BB83" s="179">
        <v>0</v>
      </c>
      <c r="BC83" s="179">
        <v>0</v>
      </c>
      <c r="BD83" s="179">
        <v>0</v>
      </c>
      <c r="BE83" s="179">
        <v>0</v>
      </c>
      <c r="BF83" s="179">
        <v>0</v>
      </c>
      <c r="BG83" s="179">
        <v>0</v>
      </c>
      <c r="BH83" s="179">
        <v>0</v>
      </c>
      <c r="BI83" s="179">
        <v>0</v>
      </c>
      <c r="BJ83" s="179">
        <v>0</v>
      </c>
      <c r="BK83" s="179">
        <v>0</v>
      </c>
      <c r="BL83" s="179">
        <v>0</v>
      </c>
      <c r="BM83" s="179">
        <v>0</v>
      </c>
      <c r="BN83" s="179">
        <v>0</v>
      </c>
      <c r="BO83" s="179">
        <v>0</v>
      </c>
      <c r="BP83" s="179">
        <v>0</v>
      </c>
      <c r="BQ83" s="179">
        <v>0</v>
      </c>
      <c r="BR83" s="179">
        <v>0</v>
      </c>
      <c r="BS83" s="179">
        <v>0</v>
      </c>
      <c r="BT83" s="179">
        <v>0</v>
      </c>
      <c r="BU83" s="179">
        <v>0</v>
      </c>
      <c r="BV83" s="179">
        <v>0</v>
      </c>
      <c r="BW83" s="179">
        <v>0</v>
      </c>
      <c r="BX83" s="179">
        <v>0</v>
      </c>
      <c r="BY83" s="179">
        <v>0</v>
      </c>
      <c r="BZ83" s="179">
        <v>0</v>
      </c>
      <c r="CA83" s="179">
        <v>0</v>
      </c>
      <c r="CB83" s="179">
        <v>0</v>
      </c>
      <c r="CC83" s="179">
        <v>0</v>
      </c>
      <c r="CD83" s="179">
        <v>0</v>
      </c>
      <c r="CE83" s="179">
        <v>0</v>
      </c>
      <c r="CF83" s="179">
        <v>0</v>
      </c>
      <c r="CG83" s="179">
        <v>0</v>
      </c>
      <c r="CH83" s="179">
        <v>0</v>
      </c>
      <c r="CI83" s="179">
        <v>0</v>
      </c>
      <c r="CJ83" s="179">
        <v>0</v>
      </c>
      <c r="CK83" s="179">
        <v>0</v>
      </c>
      <c r="CL83" s="179">
        <v>0</v>
      </c>
      <c r="CM83" s="179">
        <v>0</v>
      </c>
      <c r="CN83" s="179">
        <v>0</v>
      </c>
      <c r="CO83" s="179">
        <v>0</v>
      </c>
      <c r="CP83" s="179">
        <v>0</v>
      </c>
      <c r="CQ83" s="179">
        <v>0</v>
      </c>
      <c r="CR83" s="179">
        <v>0</v>
      </c>
      <c r="CS83" s="179">
        <v>0</v>
      </c>
      <c r="CT83" s="179">
        <v>0</v>
      </c>
      <c r="CU83" s="180">
        <v>0</v>
      </c>
    </row>
    <row r="84" spans="1:99" s="181" customFormat="1" ht="10.199999999999999" x14ac:dyDescent="0.2">
      <c r="A84" s="172"/>
      <c r="B84" s="172"/>
      <c r="C84" s="172"/>
      <c r="D84" s="172"/>
      <c r="E84" s="191">
        <v>2</v>
      </c>
      <c r="F84" s="144" t="s">
        <v>56</v>
      </c>
      <c r="G84" s="172" t="s">
        <v>143</v>
      </c>
      <c r="H84" s="172"/>
      <c r="I84" s="172"/>
      <c r="J84" s="172"/>
      <c r="K84" s="172"/>
      <c r="L84" s="172"/>
      <c r="M84" s="172"/>
      <c r="N84" s="173"/>
      <c r="O84" s="172" t="s">
        <v>20</v>
      </c>
      <c r="P84" s="173"/>
      <c r="Q84" s="172"/>
      <c r="R84" s="261">
        <v>0</v>
      </c>
      <c r="S84" s="172"/>
      <c r="T84" s="174"/>
      <c r="U84" s="175">
        <v>0</v>
      </c>
      <c r="V84" s="176"/>
      <c r="W84" s="177"/>
      <c r="X84" s="178">
        <v>0</v>
      </c>
      <c r="Y84" s="179">
        <v>0</v>
      </c>
      <c r="Z84" s="179">
        <v>0</v>
      </c>
      <c r="AA84" s="179">
        <v>0</v>
      </c>
      <c r="AB84" s="179">
        <v>0</v>
      </c>
      <c r="AC84" s="179">
        <v>0</v>
      </c>
      <c r="AD84" s="179">
        <v>0</v>
      </c>
      <c r="AE84" s="179">
        <v>0</v>
      </c>
      <c r="AF84" s="179">
        <v>0</v>
      </c>
      <c r="AG84" s="179">
        <v>0</v>
      </c>
      <c r="AH84" s="179">
        <v>0</v>
      </c>
      <c r="AI84" s="179">
        <v>0</v>
      </c>
      <c r="AJ84" s="179">
        <v>0</v>
      </c>
      <c r="AK84" s="179">
        <v>0</v>
      </c>
      <c r="AL84" s="179">
        <v>0</v>
      </c>
      <c r="AM84" s="179">
        <v>0</v>
      </c>
      <c r="AN84" s="179">
        <v>0</v>
      </c>
      <c r="AO84" s="179">
        <v>0</v>
      </c>
      <c r="AP84" s="179">
        <v>0</v>
      </c>
      <c r="AQ84" s="179">
        <v>0</v>
      </c>
      <c r="AR84" s="179">
        <v>0</v>
      </c>
      <c r="AS84" s="179">
        <v>0</v>
      </c>
      <c r="AT84" s="179">
        <v>0</v>
      </c>
      <c r="AU84" s="179">
        <v>0</v>
      </c>
      <c r="AV84" s="179">
        <v>0</v>
      </c>
      <c r="AW84" s="179">
        <v>0</v>
      </c>
      <c r="AX84" s="179">
        <v>0</v>
      </c>
      <c r="AY84" s="179">
        <v>0</v>
      </c>
      <c r="AZ84" s="179">
        <v>0</v>
      </c>
      <c r="BA84" s="179">
        <v>0</v>
      </c>
      <c r="BB84" s="179">
        <v>0</v>
      </c>
      <c r="BC84" s="179">
        <v>0</v>
      </c>
      <c r="BD84" s="179">
        <v>0</v>
      </c>
      <c r="BE84" s="179">
        <v>0</v>
      </c>
      <c r="BF84" s="179">
        <v>0</v>
      </c>
      <c r="BG84" s="179">
        <v>0</v>
      </c>
      <c r="BH84" s="179">
        <v>0</v>
      </c>
      <c r="BI84" s="179">
        <v>0</v>
      </c>
      <c r="BJ84" s="179">
        <v>0</v>
      </c>
      <c r="BK84" s="179">
        <v>0</v>
      </c>
      <c r="BL84" s="179">
        <v>0</v>
      </c>
      <c r="BM84" s="179">
        <v>0</v>
      </c>
      <c r="BN84" s="179">
        <v>0</v>
      </c>
      <c r="BO84" s="179">
        <v>0</v>
      </c>
      <c r="BP84" s="179">
        <v>0</v>
      </c>
      <c r="BQ84" s="179">
        <v>0</v>
      </c>
      <c r="BR84" s="179">
        <v>0</v>
      </c>
      <c r="BS84" s="179">
        <v>0</v>
      </c>
      <c r="BT84" s="179">
        <v>0</v>
      </c>
      <c r="BU84" s="179">
        <v>0</v>
      </c>
      <c r="BV84" s="179">
        <v>0</v>
      </c>
      <c r="BW84" s="179">
        <v>0</v>
      </c>
      <c r="BX84" s="179">
        <v>0</v>
      </c>
      <c r="BY84" s="179">
        <v>0</v>
      </c>
      <c r="BZ84" s="179">
        <v>0</v>
      </c>
      <c r="CA84" s="179">
        <v>0</v>
      </c>
      <c r="CB84" s="179">
        <v>0</v>
      </c>
      <c r="CC84" s="179">
        <v>0</v>
      </c>
      <c r="CD84" s="179">
        <v>0</v>
      </c>
      <c r="CE84" s="179">
        <v>0</v>
      </c>
      <c r="CF84" s="179">
        <v>0</v>
      </c>
      <c r="CG84" s="179">
        <v>0</v>
      </c>
      <c r="CH84" s="179">
        <v>0</v>
      </c>
      <c r="CI84" s="179">
        <v>0</v>
      </c>
      <c r="CJ84" s="179">
        <v>0</v>
      </c>
      <c r="CK84" s="179">
        <v>0</v>
      </c>
      <c r="CL84" s="179">
        <v>0</v>
      </c>
      <c r="CM84" s="179">
        <v>0</v>
      </c>
      <c r="CN84" s="179">
        <v>0</v>
      </c>
      <c r="CO84" s="179">
        <v>0</v>
      </c>
      <c r="CP84" s="179">
        <v>0</v>
      </c>
      <c r="CQ84" s="179">
        <v>0</v>
      </c>
      <c r="CR84" s="179">
        <v>0</v>
      </c>
      <c r="CS84" s="179">
        <v>0</v>
      </c>
      <c r="CT84" s="179">
        <v>0</v>
      </c>
      <c r="CU84" s="180">
        <v>0</v>
      </c>
    </row>
    <row r="85" spans="1:99" s="181" customFormat="1" ht="10.199999999999999" x14ac:dyDescent="0.2">
      <c r="A85" s="172"/>
      <c r="B85" s="172"/>
      <c r="C85" s="172"/>
      <c r="D85" s="172"/>
      <c r="E85" s="191">
        <v>2</v>
      </c>
      <c r="F85" s="144" t="s">
        <v>56</v>
      </c>
      <c r="G85" s="172" t="s">
        <v>87</v>
      </c>
      <c r="H85" s="172"/>
      <c r="I85" s="172"/>
      <c r="J85" s="172"/>
      <c r="K85" s="172"/>
      <c r="L85" s="172"/>
      <c r="M85" s="172"/>
      <c r="N85" s="173"/>
      <c r="O85" s="172" t="s">
        <v>20</v>
      </c>
      <c r="P85" s="173"/>
      <c r="Q85" s="172"/>
      <c r="R85" s="261">
        <v>0</v>
      </c>
      <c r="S85" s="172"/>
      <c r="T85" s="174"/>
      <c r="U85" s="175">
        <v>0</v>
      </c>
      <c r="V85" s="176"/>
      <c r="W85" s="177"/>
      <c r="X85" s="178">
        <v>0</v>
      </c>
      <c r="Y85" s="179">
        <v>0</v>
      </c>
      <c r="Z85" s="179">
        <v>0</v>
      </c>
      <c r="AA85" s="179">
        <v>0</v>
      </c>
      <c r="AB85" s="179">
        <v>0</v>
      </c>
      <c r="AC85" s="179">
        <v>0</v>
      </c>
      <c r="AD85" s="179">
        <v>0</v>
      </c>
      <c r="AE85" s="179">
        <v>0</v>
      </c>
      <c r="AF85" s="179">
        <v>0</v>
      </c>
      <c r="AG85" s="179">
        <v>0</v>
      </c>
      <c r="AH85" s="179">
        <v>0</v>
      </c>
      <c r="AI85" s="179">
        <v>0</v>
      </c>
      <c r="AJ85" s="179">
        <v>0</v>
      </c>
      <c r="AK85" s="179">
        <v>0</v>
      </c>
      <c r="AL85" s="179">
        <v>0</v>
      </c>
      <c r="AM85" s="179">
        <v>0</v>
      </c>
      <c r="AN85" s="179">
        <v>0</v>
      </c>
      <c r="AO85" s="179">
        <v>0</v>
      </c>
      <c r="AP85" s="179">
        <v>0</v>
      </c>
      <c r="AQ85" s="179">
        <v>0</v>
      </c>
      <c r="AR85" s="179">
        <v>0</v>
      </c>
      <c r="AS85" s="179">
        <v>0</v>
      </c>
      <c r="AT85" s="179">
        <v>0</v>
      </c>
      <c r="AU85" s="179">
        <v>0</v>
      </c>
      <c r="AV85" s="179">
        <v>0</v>
      </c>
      <c r="AW85" s="179">
        <v>0</v>
      </c>
      <c r="AX85" s="179">
        <v>0</v>
      </c>
      <c r="AY85" s="179">
        <v>0</v>
      </c>
      <c r="AZ85" s="179">
        <v>0</v>
      </c>
      <c r="BA85" s="179">
        <v>0</v>
      </c>
      <c r="BB85" s="179">
        <v>0</v>
      </c>
      <c r="BC85" s="179">
        <v>0</v>
      </c>
      <c r="BD85" s="179">
        <v>0</v>
      </c>
      <c r="BE85" s="179">
        <v>0</v>
      </c>
      <c r="BF85" s="179">
        <v>0</v>
      </c>
      <c r="BG85" s="179">
        <v>0</v>
      </c>
      <c r="BH85" s="179">
        <v>0</v>
      </c>
      <c r="BI85" s="179">
        <v>0</v>
      </c>
      <c r="BJ85" s="179">
        <v>0</v>
      </c>
      <c r="BK85" s="179">
        <v>0</v>
      </c>
      <c r="BL85" s="179">
        <v>0</v>
      </c>
      <c r="BM85" s="179">
        <v>0</v>
      </c>
      <c r="BN85" s="179">
        <v>0</v>
      </c>
      <c r="BO85" s="179">
        <v>0</v>
      </c>
      <c r="BP85" s="179">
        <v>0</v>
      </c>
      <c r="BQ85" s="179">
        <v>0</v>
      </c>
      <c r="BR85" s="179">
        <v>0</v>
      </c>
      <c r="BS85" s="179">
        <v>0</v>
      </c>
      <c r="BT85" s="179">
        <v>0</v>
      </c>
      <c r="BU85" s="179">
        <v>0</v>
      </c>
      <c r="BV85" s="179">
        <v>0</v>
      </c>
      <c r="BW85" s="179">
        <v>0</v>
      </c>
      <c r="BX85" s="179">
        <v>0</v>
      </c>
      <c r="BY85" s="179">
        <v>0</v>
      </c>
      <c r="BZ85" s="179">
        <v>0</v>
      </c>
      <c r="CA85" s="179">
        <v>0</v>
      </c>
      <c r="CB85" s="179">
        <v>0</v>
      </c>
      <c r="CC85" s="179">
        <v>0</v>
      </c>
      <c r="CD85" s="179">
        <v>0</v>
      </c>
      <c r="CE85" s="179">
        <v>0</v>
      </c>
      <c r="CF85" s="179">
        <v>0</v>
      </c>
      <c r="CG85" s="179">
        <v>0</v>
      </c>
      <c r="CH85" s="179">
        <v>0</v>
      </c>
      <c r="CI85" s="179">
        <v>0</v>
      </c>
      <c r="CJ85" s="179">
        <v>0</v>
      </c>
      <c r="CK85" s="179">
        <v>0</v>
      </c>
      <c r="CL85" s="179">
        <v>0</v>
      </c>
      <c r="CM85" s="179">
        <v>0</v>
      </c>
      <c r="CN85" s="179">
        <v>0</v>
      </c>
      <c r="CO85" s="179">
        <v>0</v>
      </c>
      <c r="CP85" s="179">
        <v>0</v>
      </c>
      <c r="CQ85" s="179">
        <v>0</v>
      </c>
      <c r="CR85" s="179">
        <v>0</v>
      </c>
      <c r="CS85" s="179">
        <v>0</v>
      </c>
      <c r="CT85" s="179">
        <v>0</v>
      </c>
      <c r="CU85" s="180">
        <v>0</v>
      </c>
    </row>
    <row r="86" spans="1:99" s="181" customFormat="1" ht="10.199999999999999" x14ac:dyDescent="0.2">
      <c r="A86" s="172"/>
      <c r="B86" s="172"/>
      <c r="C86" s="172"/>
      <c r="D86" s="172"/>
      <c r="E86" s="191">
        <v>2</v>
      </c>
      <c r="F86" s="144" t="s">
        <v>56</v>
      </c>
      <c r="G86" s="172" t="s">
        <v>202</v>
      </c>
      <c r="H86" s="172"/>
      <c r="I86" s="172"/>
      <c r="J86" s="172"/>
      <c r="K86" s="172"/>
      <c r="L86" s="172"/>
      <c r="M86" s="172"/>
      <c r="N86" s="173"/>
      <c r="O86" s="172" t="s">
        <v>20</v>
      </c>
      <c r="P86" s="173"/>
      <c r="Q86" s="172"/>
      <c r="R86" s="261">
        <v>0</v>
      </c>
      <c r="S86" s="172"/>
      <c r="T86" s="174"/>
      <c r="U86" s="175">
        <v>0</v>
      </c>
      <c r="V86" s="176"/>
      <c r="W86" s="177"/>
      <c r="X86" s="178">
        <v>0</v>
      </c>
      <c r="Y86" s="179">
        <v>0</v>
      </c>
      <c r="Z86" s="179">
        <v>0</v>
      </c>
      <c r="AA86" s="179">
        <v>0</v>
      </c>
      <c r="AB86" s="179">
        <v>0</v>
      </c>
      <c r="AC86" s="179">
        <v>0</v>
      </c>
      <c r="AD86" s="179">
        <v>0</v>
      </c>
      <c r="AE86" s="179">
        <v>0</v>
      </c>
      <c r="AF86" s="179">
        <v>0</v>
      </c>
      <c r="AG86" s="179">
        <v>0</v>
      </c>
      <c r="AH86" s="179">
        <v>0</v>
      </c>
      <c r="AI86" s="179">
        <v>0</v>
      </c>
      <c r="AJ86" s="179">
        <v>0</v>
      </c>
      <c r="AK86" s="179">
        <v>0</v>
      </c>
      <c r="AL86" s="179">
        <v>0</v>
      </c>
      <c r="AM86" s="179">
        <v>0</v>
      </c>
      <c r="AN86" s="179">
        <v>0</v>
      </c>
      <c r="AO86" s="179">
        <v>0</v>
      </c>
      <c r="AP86" s="179">
        <v>0</v>
      </c>
      <c r="AQ86" s="179">
        <v>0</v>
      </c>
      <c r="AR86" s="179">
        <v>0</v>
      </c>
      <c r="AS86" s="179">
        <v>0</v>
      </c>
      <c r="AT86" s="179">
        <v>0</v>
      </c>
      <c r="AU86" s="179">
        <v>0</v>
      </c>
      <c r="AV86" s="179">
        <v>0</v>
      </c>
      <c r="AW86" s="179">
        <v>0</v>
      </c>
      <c r="AX86" s="179">
        <v>0</v>
      </c>
      <c r="AY86" s="179">
        <v>0</v>
      </c>
      <c r="AZ86" s="179">
        <v>0</v>
      </c>
      <c r="BA86" s="179">
        <v>0</v>
      </c>
      <c r="BB86" s="179">
        <v>0</v>
      </c>
      <c r="BC86" s="179">
        <v>0</v>
      </c>
      <c r="BD86" s="179">
        <v>0</v>
      </c>
      <c r="BE86" s="179">
        <v>0</v>
      </c>
      <c r="BF86" s="179">
        <v>0</v>
      </c>
      <c r="BG86" s="179">
        <v>0</v>
      </c>
      <c r="BH86" s="179">
        <v>0</v>
      </c>
      <c r="BI86" s="179">
        <v>0</v>
      </c>
      <c r="BJ86" s="179">
        <v>0</v>
      </c>
      <c r="BK86" s="179">
        <v>0</v>
      </c>
      <c r="BL86" s="179">
        <v>0</v>
      </c>
      <c r="BM86" s="179">
        <v>0</v>
      </c>
      <c r="BN86" s="179">
        <v>0</v>
      </c>
      <c r="BO86" s="179">
        <v>0</v>
      </c>
      <c r="BP86" s="179">
        <v>0</v>
      </c>
      <c r="BQ86" s="179">
        <v>0</v>
      </c>
      <c r="BR86" s="179">
        <v>0</v>
      </c>
      <c r="BS86" s="179">
        <v>0</v>
      </c>
      <c r="BT86" s="179">
        <v>0</v>
      </c>
      <c r="BU86" s="179">
        <v>0</v>
      </c>
      <c r="BV86" s="179">
        <v>0</v>
      </c>
      <c r="BW86" s="179">
        <v>0</v>
      </c>
      <c r="BX86" s="179">
        <v>0</v>
      </c>
      <c r="BY86" s="179">
        <v>0</v>
      </c>
      <c r="BZ86" s="179">
        <v>0</v>
      </c>
      <c r="CA86" s="179">
        <v>0</v>
      </c>
      <c r="CB86" s="179">
        <v>0</v>
      </c>
      <c r="CC86" s="179">
        <v>0</v>
      </c>
      <c r="CD86" s="179">
        <v>0</v>
      </c>
      <c r="CE86" s="179">
        <v>0</v>
      </c>
      <c r="CF86" s="179">
        <v>0</v>
      </c>
      <c r="CG86" s="179">
        <v>0</v>
      </c>
      <c r="CH86" s="179">
        <v>0</v>
      </c>
      <c r="CI86" s="179">
        <v>0</v>
      </c>
      <c r="CJ86" s="179">
        <v>0</v>
      </c>
      <c r="CK86" s="179">
        <v>0</v>
      </c>
      <c r="CL86" s="179">
        <v>0</v>
      </c>
      <c r="CM86" s="179">
        <v>0</v>
      </c>
      <c r="CN86" s="179">
        <v>0</v>
      </c>
      <c r="CO86" s="179">
        <v>0</v>
      </c>
      <c r="CP86" s="179">
        <v>0</v>
      </c>
      <c r="CQ86" s="179">
        <v>0</v>
      </c>
      <c r="CR86" s="179">
        <v>0</v>
      </c>
      <c r="CS86" s="179">
        <v>0</v>
      </c>
      <c r="CT86" s="179">
        <v>0</v>
      </c>
      <c r="CU86" s="180">
        <v>0</v>
      </c>
    </row>
    <row r="87" spans="1:99" s="181" customFormat="1" ht="10.199999999999999" x14ac:dyDescent="0.2">
      <c r="A87" s="172"/>
      <c r="B87" s="172"/>
      <c r="C87" s="172"/>
      <c r="D87" s="172"/>
      <c r="E87" s="191">
        <v>2</v>
      </c>
      <c r="F87" s="144" t="s">
        <v>56</v>
      </c>
      <c r="G87" s="172" t="s">
        <v>89</v>
      </c>
      <c r="H87" s="172"/>
      <c r="I87" s="172"/>
      <c r="J87" s="172"/>
      <c r="K87" s="172"/>
      <c r="L87" s="172"/>
      <c r="M87" s="172"/>
      <c r="N87" s="173"/>
      <c r="O87" s="172" t="s">
        <v>20</v>
      </c>
      <c r="P87" s="173"/>
      <c r="Q87" s="172"/>
      <c r="R87" s="261">
        <v>0</v>
      </c>
      <c r="S87" s="172"/>
      <c r="T87" s="174"/>
      <c r="U87" s="175">
        <v>0</v>
      </c>
      <c r="V87" s="176"/>
      <c r="W87" s="177"/>
      <c r="X87" s="178">
        <v>0</v>
      </c>
      <c r="Y87" s="179">
        <v>0</v>
      </c>
      <c r="Z87" s="179">
        <v>0</v>
      </c>
      <c r="AA87" s="179">
        <v>0</v>
      </c>
      <c r="AB87" s="179">
        <v>0</v>
      </c>
      <c r="AC87" s="179">
        <v>0</v>
      </c>
      <c r="AD87" s="179">
        <v>0</v>
      </c>
      <c r="AE87" s="179">
        <v>0</v>
      </c>
      <c r="AF87" s="179">
        <v>0</v>
      </c>
      <c r="AG87" s="179">
        <v>0</v>
      </c>
      <c r="AH87" s="179">
        <v>0</v>
      </c>
      <c r="AI87" s="179">
        <v>0</v>
      </c>
      <c r="AJ87" s="179">
        <v>0</v>
      </c>
      <c r="AK87" s="179">
        <v>0</v>
      </c>
      <c r="AL87" s="179">
        <v>0</v>
      </c>
      <c r="AM87" s="179">
        <v>0</v>
      </c>
      <c r="AN87" s="179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  <c r="AT87" s="179">
        <v>0</v>
      </c>
      <c r="AU87" s="179">
        <v>0</v>
      </c>
      <c r="AV87" s="179">
        <v>0</v>
      </c>
      <c r="AW87" s="179">
        <v>0</v>
      </c>
      <c r="AX87" s="179">
        <v>0</v>
      </c>
      <c r="AY87" s="179">
        <v>0</v>
      </c>
      <c r="AZ87" s="179">
        <v>0</v>
      </c>
      <c r="BA87" s="179">
        <v>0</v>
      </c>
      <c r="BB87" s="179">
        <v>0</v>
      </c>
      <c r="BC87" s="179">
        <v>0</v>
      </c>
      <c r="BD87" s="179">
        <v>0</v>
      </c>
      <c r="BE87" s="179">
        <v>0</v>
      </c>
      <c r="BF87" s="179">
        <v>0</v>
      </c>
      <c r="BG87" s="179">
        <v>0</v>
      </c>
      <c r="BH87" s="179">
        <v>0</v>
      </c>
      <c r="BI87" s="179">
        <v>0</v>
      </c>
      <c r="BJ87" s="179">
        <v>0</v>
      </c>
      <c r="BK87" s="179">
        <v>0</v>
      </c>
      <c r="BL87" s="179">
        <v>0</v>
      </c>
      <c r="BM87" s="179">
        <v>0</v>
      </c>
      <c r="BN87" s="179">
        <v>0</v>
      </c>
      <c r="BO87" s="179">
        <v>0</v>
      </c>
      <c r="BP87" s="179">
        <v>0</v>
      </c>
      <c r="BQ87" s="179">
        <v>0</v>
      </c>
      <c r="BR87" s="179">
        <v>0</v>
      </c>
      <c r="BS87" s="179">
        <v>0</v>
      </c>
      <c r="BT87" s="179">
        <v>0</v>
      </c>
      <c r="BU87" s="179">
        <v>0</v>
      </c>
      <c r="BV87" s="179">
        <v>0</v>
      </c>
      <c r="BW87" s="179">
        <v>0</v>
      </c>
      <c r="BX87" s="179">
        <v>0</v>
      </c>
      <c r="BY87" s="179">
        <v>0</v>
      </c>
      <c r="BZ87" s="179">
        <v>0</v>
      </c>
      <c r="CA87" s="179">
        <v>0</v>
      </c>
      <c r="CB87" s="179">
        <v>0</v>
      </c>
      <c r="CC87" s="179">
        <v>0</v>
      </c>
      <c r="CD87" s="179">
        <v>0</v>
      </c>
      <c r="CE87" s="179">
        <v>0</v>
      </c>
      <c r="CF87" s="179">
        <v>0</v>
      </c>
      <c r="CG87" s="179">
        <v>0</v>
      </c>
      <c r="CH87" s="179">
        <v>0</v>
      </c>
      <c r="CI87" s="179">
        <v>0</v>
      </c>
      <c r="CJ87" s="179">
        <v>0</v>
      </c>
      <c r="CK87" s="179">
        <v>0</v>
      </c>
      <c r="CL87" s="179">
        <v>0</v>
      </c>
      <c r="CM87" s="179">
        <v>0</v>
      </c>
      <c r="CN87" s="179">
        <v>0</v>
      </c>
      <c r="CO87" s="179">
        <v>0</v>
      </c>
      <c r="CP87" s="179">
        <v>0</v>
      </c>
      <c r="CQ87" s="179">
        <v>0</v>
      </c>
      <c r="CR87" s="179">
        <v>0</v>
      </c>
      <c r="CS87" s="179">
        <v>0</v>
      </c>
      <c r="CT87" s="179">
        <v>0</v>
      </c>
      <c r="CU87" s="180">
        <v>0</v>
      </c>
    </row>
    <row r="88" spans="1:99" s="181" customFormat="1" ht="10.199999999999999" x14ac:dyDescent="0.2">
      <c r="A88" s="172"/>
      <c r="B88" s="172"/>
      <c r="C88" s="172"/>
      <c r="D88" s="172"/>
      <c r="E88" s="191">
        <v>2</v>
      </c>
      <c r="F88" s="144" t="s">
        <v>56</v>
      </c>
      <c r="G88" s="172" t="s">
        <v>203</v>
      </c>
      <c r="H88" s="172"/>
      <c r="I88" s="172"/>
      <c r="J88" s="172"/>
      <c r="K88" s="172"/>
      <c r="L88" s="172"/>
      <c r="M88" s="172"/>
      <c r="N88" s="173"/>
      <c r="O88" s="172" t="s">
        <v>20</v>
      </c>
      <c r="P88" s="173"/>
      <c r="Q88" s="172"/>
      <c r="R88" s="261">
        <v>0</v>
      </c>
      <c r="S88" s="172"/>
      <c r="T88" s="174"/>
      <c r="U88" s="175">
        <v>0</v>
      </c>
      <c r="V88" s="176"/>
      <c r="W88" s="177"/>
      <c r="X88" s="178">
        <v>0</v>
      </c>
      <c r="Y88" s="179">
        <v>0</v>
      </c>
      <c r="Z88" s="179">
        <v>0</v>
      </c>
      <c r="AA88" s="179">
        <v>0</v>
      </c>
      <c r="AB88" s="179">
        <v>0</v>
      </c>
      <c r="AC88" s="179">
        <v>0</v>
      </c>
      <c r="AD88" s="179">
        <v>0</v>
      </c>
      <c r="AE88" s="179">
        <v>0</v>
      </c>
      <c r="AF88" s="179">
        <v>0</v>
      </c>
      <c r="AG88" s="179">
        <v>0</v>
      </c>
      <c r="AH88" s="179">
        <v>0</v>
      </c>
      <c r="AI88" s="179">
        <v>0</v>
      </c>
      <c r="AJ88" s="179">
        <v>0</v>
      </c>
      <c r="AK88" s="179">
        <v>0</v>
      </c>
      <c r="AL88" s="179">
        <v>0</v>
      </c>
      <c r="AM88" s="179">
        <v>0</v>
      </c>
      <c r="AN88" s="179">
        <v>0</v>
      </c>
      <c r="AO88" s="179">
        <v>0</v>
      </c>
      <c r="AP88" s="179">
        <v>0</v>
      </c>
      <c r="AQ88" s="179">
        <v>0</v>
      </c>
      <c r="AR88" s="179">
        <v>0</v>
      </c>
      <c r="AS88" s="179">
        <v>0</v>
      </c>
      <c r="AT88" s="179">
        <v>0</v>
      </c>
      <c r="AU88" s="179">
        <v>0</v>
      </c>
      <c r="AV88" s="179">
        <v>0</v>
      </c>
      <c r="AW88" s="179">
        <v>0</v>
      </c>
      <c r="AX88" s="179">
        <v>0</v>
      </c>
      <c r="AY88" s="179">
        <v>0</v>
      </c>
      <c r="AZ88" s="179">
        <v>0</v>
      </c>
      <c r="BA88" s="179">
        <v>0</v>
      </c>
      <c r="BB88" s="179">
        <v>0</v>
      </c>
      <c r="BC88" s="179">
        <v>0</v>
      </c>
      <c r="BD88" s="179">
        <v>0</v>
      </c>
      <c r="BE88" s="179">
        <v>0</v>
      </c>
      <c r="BF88" s="179">
        <v>0</v>
      </c>
      <c r="BG88" s="179">
        <v>0</v>
      </c>
      <c r="BH88" s="179">
        <v>0</v>
      </c>
      <c r="BI88" s="179">
        <v>0</v>
      </c>
      <c r="BJ88" s="179">
        <v>0</v>
      </c>
      <c r="BK88" s="179">
        <v>0</v>
      </c>
      <c r="BL88" s="179">
        <v>0</v>
      </c>
      <c r="BM88" s="179">
        <v>0</v>
      </c>
      <c r="BN88" s="179">
        <v>0</v>
      </c>
      <c r="BO88" s="179">
        <v>0</v>
      </c>
      <c r="BP88" s="179">
        <v>0</v>
      </c>
      <c r="BQ88" s="179">
        <v>0</v>
      </c>
      <c r="BR88" s="179">
        <v>0</v>
      </c>
      <c r="BS88" s="179">
        <v>0</v>
      </c>
      <c r="BT88" s="179">
        <v>0</v>
      </c>
      <c r="BU88" s="179">
        <v>0</v>
      </c>
      <c r="BV88" s="179">
        <v>0</v>
      </c>
      <c r="BW88" s="179">
        <v>0</v>
      </c>
      <c r="BX88" s="179">
        <v>0</v>
      </c>
      <c r="BY88" s="179">
        <v>0</v>
      </c>
      <c r="BZ88" s="179">
        <v>0</v>
      </c>
      <c r="CA88" s="179">
        <v>0</v>
      </c>
      <c r="CB88" s="179">
        <v>0</v>
      </c>
      <c r="CC88" s="179">
        <v>0</v>
      </c>
      <c r="CD88" s="179">
        <v>0</v>
      </c>
      <c r="CE88" s="179">
        <v>0</v>
      </c>
      <c r="CF88" s="179">
        <v>0</v>
      </c>
      <c r="CG88" s="179">
        <v>0</v>
      </c>
      <c r="CH88" s="179">
        <v>0</v>
      </c>
      <c r="CI88" s="179">
        <v>0</v>
      </c>
      <c r="CJ88" s="179">
        <v>0</v>
      </c>
      <c r="CK88" s="179">
        <v>0</v>
      </c>
      <c r="CL88" s="179">
        <v>0</v>
      </c>
      <c r="CM88" s="179">
        <v>0</v>
      </c>
      <c r="CN88" s="179">
        <v>0</v>
      </c>
      <c r="CO88" s="179">
        <v>0</v>
      </c>
      <c r="CP88" s="179">
        <v>0</v>
      </c>
      <c r="CQ88" s="179">
        <v>0</v>
      </c>
      <c r="CR88" s="179">
        <v>0</v>
      </c>
      <c r="CS88" s="179">
        <v>0</v>
      </c>
      <c r="CT88" s="179">
        <v>0</v>
      </c>
      <c r="CU88" s="180">
        <v>0</v>
      </c>
    </row>
    <row r="89" spans="1:99" s="181" customFormat="1" ht="10.199999999999999" x14ac:dyDescent="0.2">
      <c r="A89" s="172"/>
      <c r="B89" s="172"/>
      <c r="C89" s="172"/>
      <c r="D89" s="172"/>
      <c r="E89" s="191">
        <v>2</v>
      </c>
      <c r="F89" s="144" t="s">
        <v>56</v>
      </c>
      <c r="G89" s="172" t="s">
        <v>102</v>
      </c>
      <c r="H89" s="172"/>
      <c r="I89" s="172"/>
      <c r="J89" s="172"/>
      <c r="K89" s="172"/>
      <c r="L89" s="172"/>
      <c r="M89" s="172"/>
      <c r="N89" s="173"/>
      <c r="O89" s="172" t="s">
        <v>20</v>
      </c>
      <c r="P89" s="173"/>
      <c r="Q89" s="172"/>
      <c r="R89" s="261">
        <v>0</v>
      </c>
      <c r="S89" s="172"/>
      <c r="T89" s="174"/>
      <c r="U89" s="175">
        <v>0</v>
      </c>
      <c r="V89" s="176"/>
      <c r="W89" s="177"/>
      <c r="X89" s="178">
        <v>0</v>
      </c>
      <c r="Y89" s="179">
        <v>0</v>
      </c>
      <c r="Z89" s="179">
        <v>0</v>
      </c>
      <c r="AA89" s="179">
        <v>0</v>
      </c>
      <c r="AB89" s="179">
        <v>0</v>
      </c>
      <c r="AC89" s="179">
        <v>0</v>
      </c>
      <c r="AD89" s="179">
        <v>0</v>
      </c>
      <c r="AE89" s="179">
        <v>0</v>
      </c>
      <c r="AF89" s="179">
        <v>0</v>
      </c>
      <c r="AG89" s="179">
        <v>0</v>
      </c>
      <c r="AH89" s="179">
        <v>0</v>
      </c>
      <c r="AI89" s="179">
        <v>0</v>
      </c>
      <c r="AJ89" s="179">
        <v>0</v>
      </c>
      <c r="AK89" s="179">
        <v>0</v>
      </c>
      <c r="AL89" s="179">
        <v>0</v>
      </c>
      <c r="AM89" s="179">
        <v>0</v>
      </c>
      <c r="AN89" s="179">
        <v>0</v>
      </c>
      <c r="AO89" s="179">
        <v>0</v>
      </c>
      <c r="AP89" s="179">
        <v>0</v>
      </c>
      <c r="AQ89" s="179">
        <v>0</v>
      </c>
      <c r="AR89" s="179">
        <v>0</v>
      </c>
      <c r="AS89" s="179">
        <v>0</v>
      </c>
      <c r="AT89" s="179">
        <v>0</v>
      </c>
      <c r="AU89" s="179">
        <v>0</v>
      </c>
      <c r="AV89" s="179">
        <v>0</v>
      </c>
      <c r="AW89" s="179">
        <v>0</v>
      </c>
      <c r="AX89" s="179">
        <v>0</v>
      </c>
      <c r="AY89" s="179">
        <v>0</v>
      </c>
      <c r="AZ89" s="179">
        <v>0</v>
      </c>
      <c r="BA89" s="179">
        <v>0</v>
      </c>
      <c r="BB89" s="179">
        <v>0</v>
      </c>
      <c r="BC89" s="179">
        <v>0</v>
      </c>
      <c r="BD89" s="179">
        <v>0</v>
      </c>
      <c r="BE89" s="179">
        <v>0</v>
      </c>
      <c r="BF89" s="179">
        <v>0</v>
      </c>
      <c r="BG89" s="179">
        <v>0</v>
      </c>
      <c r="BH89" s="179">
        <v>0</v>
      </c>
      <c r="BI89" s="179">
        <v>0</v>
      </c>
      <c r="BJ89" s="179">
        <v>0</v>
      </c>
      <c r="BK89" s="179">
        <v>0</v>
      </c>
      <c r="BL89" s="179">
        <v>0</v>
      </c>
      <c r="BM89" s="179">
        <v>0</v>
      </c>
      <c r="BN89" s="179">
        <v>0</v>
      </c>
      <c r="BO89" s="179">
        <v>0</v>
      </c>
      <c r="BP89" s="179">
        <v>0</v>
      </c>
      <c r="BQ89" s="179">
        <v>0</v>
      </c>
      <c r="BR89" s="179">
        <v>0</v>
      </c>
      <c r="BS89" s="179">
        <v>0</v>
      </c>
      <c r="BT89" s="179">
        <v>0</v>
      </c>
      <c r="BU89" s="179">
        <v>0</v>
      </c>
      <c r="BV89" s="179">
        <v>0</v>
      </c>
      <c r="BW89" s="179">
        <v>0</v>
      </c>
      <c r="BX89" s="179">
        <v>0</v>
      </c>
      <c r="BY89" s="179">
        <v>0</v>
      </c>
      <c r="BZ89" s="179">
        <v>0</v>
      </c>
      <c r="CA89" s="179">
        <v>0</v>
      </c>
      <c r="CB89" s="179">
        <v>0</v>
      </c>
      <c r="CC89" s="179">
        <v>0</v>
      </c>
      <c r="CD89" s="179">
        <v>0</v>
      </c>
      <c r="CE89" s="179">
        <v>0</v>
      </c>
      <c r="CF89" s="179">
        <v>0</v>
      </c>
      <c r="CG89" s="179">
        <v>0</v>
      </c>
      <c r="CH89" s="179">
        <v>0</v>
      </c>
      <c r="CI89" s="179">
        <v>0</v>
      </c>
      <c r="CJ89" s="179">
        <v>0</v>
      </c>
      <c r="CK89" s="179">
        <v>0</v>
      </c>
      <c r="CL89" s="179">
        <v>0</v>
      </c>
      <c r="CM89" s="179">
        <v>0</v>
      </c>
      <c r="CN89" s="179">
        <v>0</v>
      </c>
      <c r="CO89" s="179">
        <v>0</v>
      </c>
      <c r="CP89" s="179">
        <v>0</v>
      </c>
      <c r="CQ89" s="179">
        <v>0</v>
      </c>
      <c r="CR89" s="179">
        <v>0</v>
      </c>
      <c r="CS89" s="179">
        <v>0</v>
      </c>
      <c r="CT89" s="179">
        <v>0</v>
      </c>
      <c r="CU89" s="180">
        <v>0</v>
      </c>
    </row>
    <row r="90" spans="1:99" s="181" customFormat="1" ht="10.199999999999999" x14ac:dyDescent="0.2">
      <c r="A90" s="172"/>
      <c r="B90" s="172"/>
      <c r="C90" s="172"/>
      <c r="D90" s="172"/>
      <c r="E90" s="191">
        <v>2</v>
      </c>
      <c r="F90" s="144" t="s">
        <v>56</v>
      </c>
      <c r="G90" s="172" t="s">
        <v>210</v>
      </c>
      <c r="H90" s="172"/>
      <c r="I90" s="172"/>
      <c r="J90" s="172"/>
      <c r="K90" s="172"/>
      <c r="L90" s="172"/>
      <c r="M90" s="172"/>
      <c r="N90" s="173"/>
      <c r="O90" s="172" t="s">
        <v>20</v>
      </c>
      <c r="P90" s="173"/>
      <c r="Q90" s="172"/>
      <c r="R90" s="261">
        <v>0</v>
      </c>
      <c r="S90" s="172"/>
      <c r="T90" s="174"/>
      <c r="U90" s="175">
        <v>0</v>
      </c>
      <c r="V90" s="176"/>
      <c r="W90" s="177"/>
      <c r="X90" s="178">
        <v>0</v>
      </c>
      <c r="Y90" s="179">
        <v>0</v>
      </c>
      <c r="Z90" s="179">
        <v>0</v>
      </c>
      <c r="AA90" s="179">
        <v>0</v>
      </c>
      <c r="AB90" s="179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179">
        <v>0</v>
      </c>
      <c r="AI90" s="179">
        <v>0</v>
      </c>
      <c r="AJ90" s="179">
        <v>0</v>
      </c>
      <c r="AK90" s="179">
        <v>0</v>
      </c>
      <c r="AL90" s="179">
        <v>0</v>
      </c>
      <c r="AM90" s="179">
        <v>0</v>
      </c>
      <c r="AN90" s="179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  <c r="AT90" s="179">
        <v>0</v>
      </c>
      <c r="AU90" s="179">
        <v>0</v>
      </c>
      <c r="AV90" s="179">
        <v>0</v>
      </c>
      <c r="AW90" s="179">
        <v>0</v>
      </c>
      <c r="AX90" s="179">
        <v>0</v>
      </c>
      <c r="AY90" s="179">
        <v>0</v>
      </c>
      <c r="AZ90" s="179">
        <v>0</v>
      </c>
      <c r="BA90" s="179">
        <v>0</v>
      </c>
      <c r="BB90" s="179">
        <v>0</v>
      </c>
      <c r="BC90" s="179">
        <v>0</v>
      </c>
      <c r="BD90" s="179">
        <v>0</v>
      </c>
      <c r="BE90" s="179">
        <v>0</v>
      </c>
      <c r="BF90" s="179">
        <v>0</v>
      </c>
      <c r="BG90" s="179">
        <v>0</v>
      </c>
      <c r="BH90" s="179">
        <v>0</v>
      </c>
      <c r="BI90" s="179">
        <v>0</v>
      </c>
      <c r="BJ90" s="179">
        <v>0</v>
      </c>
      <c r="BK90" s="179">
        <v>0</v>
      </c>
      <c r="BL90" s="179">
        <v>0</v>
      </c>
      <c r="BM90" s="179">
        <v>0</v>
      </c>
      <c r="BN90" s="179">
        <v>0</v>
      </c>
      <c r="BO90" s="179">
        <v>0</v>
      </c>
      <c r="BP90" s="179">
        <v>0</v>
      </c>
      <c r="BQ90" s="179">
        <v>0</v>
      </c>
      <c r="BR90" s="179">
        <v>0</v>
      </c>
      <c r="BS90" s="179">
        <v>0</v>
      </c>
      <c r="BT90" s="179">
        <v>0</v>
      </c>
      <c r="BU90" s="179">
        <v>0</v>
      </c>
      <c r="BV90" s="179">
        <v>0</v>
      </c>
      <c r="BW90" s="179">
        <v>0</v>
      </c>
      <c r="BX90" s="179">
        <v>0</v>
      </c>
      <c r="BY90" s="179">
        <v>0</v>
      </c>
      <c r="BZ90" s="179">
        <v>0</v>
      </c>
      <c r="CA90" s="179">
        <v>0</v>
      </c>
      <c r="CB90" s="179">
        <v>0</v>
      </c>
      <c r="CC90" s="179">
        <v>0</v>
      </c>
      <c r="CD90" s="179">
        <v>0</v>
      </c>
      <c r="CE90" s="179">
        <v>0</v>
      </c>
      <c r="CF90" s="179">
        <v>0</v>
      </c>
      <c r="CG90" s="179">
        <v>0</v>
      </c>
      <c r="CH90" s="179">
        <v>0</v>
      </c>
      <c r="CI90" s="179">
        <v>0</v>
      </c>
      <c r="CJ90" s="179">
        <v>0</v>
      </c>
      <c r="CK90" s="179">
        <v>0</v>
      </c>
      <c r="CL90" s="179">
        <v>0</v>
      </c>
      <c r="CM90" s="179">
        <v>0</v>
      </c>
      <c r="CN90" s="179">
        <v>0</v>
      </c>
      <c r="CO90" s="179">
        <v>0</v>
      </c>
      <c r="CP90" s="179">
        <v>0</v>
      </c>
      <c r="CQ90" s="179">
        <v>0</v>
      </c>
      <c r="CR90" s="179">
        <v>0</v>
      </c>
      <c r="CS90" s="179">
        <v>0</v>
      </c>
      <c r="CT90" s="179">
        <v>0</v>
      </c>
      <c r="CU90" s="180">
        <v>0</v>
      </c>
    </row>
    <row r="91" spans="1:99" ht="3" customHeight="1" x14ac:dyDescent="0.25">
      <c r="A91" s="89"/>
      <c r="B91" s="89"/>
      <c r="C91" s="89"/>
      <c r="D91" s="89"/>
      <c r="E91" s="191"/>
      <c r="F91" s="89"/>
      <c r="G91" s="89"/>
      <c r="H91" s="89"/>
      <c r="I91" s="89"/>
      <c r="J91" s="89"/>
      <c r="K91" s="89"/>
      <c r="L91" s="89"/>
      <c r="M91" s="89"/>
      <c r="N91" s="86"/>
      <c r="O91" s="90"/>
      <c r="P91" s="88"/>
      <c r="Q91" s="89"/>
      <c r="R91" s="262">
        <v>0</v>
      </c>
      <c r="S91" s="89"/>
      <c r="T91" s="139"/>
      <c r="U91" s="140"/>
      <c r="V91" s="141"/>
      <c r="W91" s="170"/>
      <c r="X91" s="17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</row>
    <row r="92" spans="1:99" ht="3" customHeight="1" x14ac:dyDescent="0.25">
      <c r="A92" s="89"/>
      <c r="B92" s="89"/>
      <c r="C92" s="89"/>
      <c r="D92" s="89"/>
      <c r="E92" s="191"/>
      <c r="F92" s="89"/>
      <c r="G92" s="89"/>
      <c r="H92" s="89"/>
      <c r="I92" s="89"/>
      <c r="J92" s="89"/>
      <c r="K92" s="89"/>
      <c r="L92" s="89"/>
      <c r="M92" s="89"/>
      <c r="N92" s="86"/>
      <c r="O92" s="90"/>
      <c r="P92" s="88"/>
      <c r="Q92" s="89"/>
      <c r="R92" s="262">
        <v>0</v>
      </c>
      <c r="S92" s="89"/>
      <c r="T92" s="139"/>
      <c r="U92" s="140"/>
      <c r="V92" s="141"/>
      <c r="W92" s="170"/>
      <c r="X92" s="17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</row>
    <row r="93" spans="1:99" ht="3" customHeight="1" x14ac:dyDescent="0.25">
      <c r="A93" s="89"/>
      <c r="B93" s="89"/>
      <c r="C93" s="89"/>
      <c r="D93" s="89"/>
      <c r="E93" s="191"/>
      <c r="F93" s="89"/>
      <c r="G93" s="89"/>
      <c r="H93" s="89"/>
      <c r="I93" s="89"/>
      <c r="J93" s="89"/>
      <c r="K93" s="89"/>
      <c r="L93" s="89"/>
      <c r="M93" s="89"/>
      <c r="N93" s="86"/>
      <c r="O93" s="90"/>
      <c r="P93" s="88"/>
      <c r="Q93" s="89"/>
      <c r="R93" s="262">
        <v>0</v>
      </c>
      <c r="S93" s="89"/>
      <c r="T93" s="139"/>
      <c r="U93" s="140"/>
      <c r="V93" s="141"/>
      <c r="W93" s="170"/>
      <c r="X93" s="17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</row>
    <row r="94" spans="1:99" ht="3" customHeight="1" x14ac:dyDescent="0.25">
      <c r="A94" s="89"/>
      <c r="B94" s="89"/>
      <c r="C94" s="89"/>
      <c r="D94" s="89"/>
      <c r="E94" s="191"/>
      <c r="F94" s="89"/>
      <c r="G94" s="89"/>
      <c r="H94" s="89"/>
      <c r="I94" s="89"/>
      <c r="J94" s="89"/>
      <c r="K94" s="89"/>
      <c r="L94" s="89"/>
      <c r="M94" s="89"/>
      <c r="N94" s="86"/>
      <c r="O94" s="90"/>
      <c r="P94" s="88"/>
      <c r="Q94" s="89"/>
      <c r="R94" s="262">
        <v>0</v>
      </c>
      <c r="S94" s="89"/>
      <c r="T94" s="139"/>
      <c r="U94" s="140"/>
      <c r="V94" s="141"/>
      <c r="W94" s="170"/>
      <c r="X94" s="17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</row>
    <row r="95" spans="1:99" ht="7.05" customHeight="1" x14ac:dyDescent="0.25">
      <c r="A95" s="89"/>
      <c r="B95" s="89"/>
      <c r="C95" s="89"/>
      <c r="D95" s="89"/>
      <c r="E95" s="191"/>
      <c r="F95" s="89"/>
      <c r="G95" s="89"/>
      <c r="H95" s="89"/>
      <c r="I95" s="89"/>
      <c r="J95" s="89"/>
      <c r="K95" s="89"/>
      <c r="L95" s="89"/>
      <c r="M95" s="89"/>
      <c r="N95" s="86"/>
      <c r="O95" s="90"/>
      <c r="P95" s="88"/>
      <c r="Q95" s="89"/>
      <c r="R95" s="262">
        <v>0</v>
      </c>
      <c r="S95" s="89"/>
      <c r="T95" s="139"/>
      <c r="U95" s="140"/>
      <c r="V95" s="141"/>
      <c r="W95" s="170"/>
      <c r="X95" s="17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</row>
  </sheetData>
  <conditionalFormatting sqref="X5:BQ6 X7:CU8">
    <cfRule type="containsBlanks" dxfId="381" priority="192">
      <formula>LEN(TRIM(X5))=0</formula>
    </cfRule>
  </conditionalFormatting>
  <conditionalFormatting sqref="X8:CU8">
    <cfRule type="cellIs" dxfId="380" priority="191" operator="equal">
      <formula>INT($F$3)</formula>
    </cfRule>
  </conditionalFormatting>
  <conditionalFormatting sqref="O11:O12">
    <cfRule type="containsBlanks" dxfId="379" priority="190">
      <formula>LEN(TRIM(O11))=0</formula>
    </cfRule>
  </conditionalFormatting>
  <conditionalFormatting sqref="BR5:CU6">
    <cfRule type="containsBlanks" dxfId="378" priority="189">
      <formula>LEN(TRIM(BR5))=0</formula>
    </cfRule>
  </conditionalFormatting>
  <conditionalFormatting sqref="U13:CU13">
    <cfRule type="cellIs" dxfId="377" priority="185" operator="lessThan">
      <formula>0</formula>
    </cfRule>
    <cfRule type="cellIs" dxfId="376" priority="186" operator="greaterThan">
      <formula>0</formula>
    </cfRule>
    <cfRule type="cellIs" dxfId="375" priority="187" operator="equal">
      <formula>0</formula>
    </cfRule>
  </conditionalFormatting>
  <conditionalFormatting sqref="U11:CU11">
    <cfRule type="cellIs" dxfId="374" priority="183" operator="equal">
      <formula>0</formula>
    </cfRule>
  </conditionalFormatting>
  <conditionalFormatting sqref="U12:CU12">
    <cfRule type="cellIs" dxfId="373" priority="182" operator="equal">
      <formula>0</formula>
    </cfRule>
  </conditionalFormatting>
  <conditionalFormatting sqref="O16">
    <cfRule type="containsBlanks" dxfId="372" priority="180">
      <formula>LEN(TRIM(O16))=0</formula>
    </cfRule>
  </conditionalFormatting>
  <conditionalFormatting sqref="U16:CU16">
    <cfRule type="cellIs" dxfId="371" priority="179" operator="equal">
      <formula>0</formula>
    </cfRule>
  </conditionalFormatting>
  <conditionalFormatting sqref="U18:CU18">
    <cfRule type="cellIs" dxfId="370" priority="178" operator="equal">
      <formula>0</formula>
    </cfRule>
  </conditionalFormatting>
  <conditionalFormatting sqref="U17">
    <cfRule type="cellIs" dxfId="369" priority="170" operator="notEqual">
      <formula>0</formula>
    </cfRule>
  </conditionalFormatting>
  <conditionalFormatting sqref="U30:W30">
    <cfRule type="cellIs" dxfId="368" priority="169" operator="equal">
      <formula>0</formula>
    </cfRule>
  </conditionalFormatting>
  <conditionalFormatting sqref="U33:W33">
    <cfRule type="cellIs" dxfId="367" priority="168" operator="equal">
      <formula>0</formula>
    </cfRule>
  </conditionalFormatting>
  <conditionalFormatting sqref="U68:W68">
    <cfRule type="cellIs" dxfId="366" priority="167" operator="equal">
      <formula>0</formula>
    </cfRule>
  </conditionalFormatting>
  <conditionalFormatting sqref="U29">
    <cfRule type="cellIs" dxfId="365" priority="162" operator="notEqual">
      <formula>0</formula>
    </cfRule>
  </conditionalFormatting>
  <conditionalFormatting sqref="O28">
    <cfRule type="containsBlanks" dxfId="364" priority="161">
      <formula>LEN(TRIM(O28))=0</formula>
    </cfRule>
  </conditionalFormatting>
  <conditionalFormatting sqref="U28:CU28">
    <cfRule type="cellIs" dxfId="363" priority="160" operator="equal">
      <formula>0</formula>
    </cfRule>
  </conditionalFormatting>
  <conditionalFormatting sqref="X30:CU30">
    <cfRule type="cellIs" dxfId="362" priority="159" operator="equal">
      <formula>0</formula>
    </cfRule>
  </conditionalFormatting>
  <conditionalFormatting sqref="X33:CU34">
    <cfRule type="cellIs" dxfId="361" priority="158" operator="equal">
      <formula>0</formula>
    </cfRule>
  </conditionalFormatting>
  <conditionalFormatting sqref="X68:CU68">
    <cfRule type="cellIs" dxfId="360" priority="157" operator="equal">
      <formula>0</formula>
    </cfRule>
  </conditionalFormatting>
  <conditionalFormatting sqref="U42:W42">
    <cfRule type="cellIs" dxfId="359" priority="146" operator="equal">
      <formula>0</formula>
    </cfRule>
  </conditionalFormatting>
  <conditionalFormatting sqref="X42:CU42">
    <cfRule type="cellIs" dxfId="358" priority="145" operator="equal">
      <formula>0</formula>
    </cfRule>
  </conditionalFormatting>
  <conditionalFormatting sqref="U31:W31">
    <cfRule type="cellIs" dxfId="357" priority="150" operator="equal">
      <formula>0</formula>
    </cfRule>
  </conditionalFormatting>
  <conditionalFormatting sqref="X31:CU31">
    <cfRule type="cellIs" dxfId="356" priority="149" operator="equal">
      <formula>0</formula>
    </cfRule>
  </conditionalFormatting>
  <conditionalFormatting sqref="U32:W32">
    <cfRule type="cellIs" dxfId="355" priority="148" operator="equal">
      <formula>0</formula>
    </cfRule>
  </conditionalFormatting>
  <conditionalFormatting sqref="X32:CU32">
    <cfRule type="cellIs" dxfId="354" priority="147" operator="equal">
      <formula>0</formula>
    </cfRule>
  </conditionalFormatting>
  <conditionalFormatting sqref="U41:W41">
    <cfRule type="cellIs" dxfId="353" priority="144" operator="equal">
      <formula>0</formula>
    </cfRule>
  </conditionalFormatting>
  <conditionalFormatting sqref="X41:CU41">
    <cfRule type="cellIs" dxfId="352" priority="143" operator="equal">
      <formula>0</formula>
    </cfRule>
  </conditionalFormatting>
  <conditionalFormatting sqref="U34:W34">
    <cfRule type="cellIs" dxfId="351" priority="142" operator="equal">
      <formula>0</formula>
    </cfRule>
  </conditionalFormatting>
  <conditionalFormatting sqref="U43:W43">
    <cfRule type="cellIs" dxfId="350" priority="141" operator="equal">
      <formula>0</formula>
    </cfRule>
  </conditionalFormatting>
  <conditionalFormatting sqref="X43:CU43">
    <cfRule type="cellIs" dxfId="349" priority="140" operator="equal">
      <formula>0</formula>
    </cfRule>
  </conditionalFormatting>
  <conditionalFormatting sqref="U80:W80">
    <cfRule type="cellIs" dxfId="348" priority="139" operator="equal">
      <formula>0</formula>
    </cfRule>
  </conditionalFormatting>
  <conditionalFormatting sqref="X80:CU80">
    <cfRule type="cellIs" dxfId="347" priority="138" operator="equal">
      <formula>0</formula>
    </cfRule>
  </conditionalFormatting>
  <conditionalFormatting sqref="X81:CU82">
    <cfRule type="cellIs" dxfId="346" priority="136" operator="equal">
      <formula>0</formula>
    </cfRule>
  </conditionalFormatting>
  <conditionalFormatting sqref="U82:W82">
    <cfRule type="cellIs" dxfId="345" priority="135" operator="equal">
      <formula>0</formula>
    </cfRule>
  </conditionalFormatting>
  <conditionalFormatting sqref="U81:W81">
    <cfRule type="cellIs" dxfId="344" priority="137" operator="equal">
      <formula>0</formula>
    </cfRule>
  </conditionalFormatting>
  <conditionalFormatting sqref="X35:CU35">
    <cfRule type="cellIs" dxfId="343" priority="129" operator="equal">
      <formula>0</formula>
    </cfRule>
  </conditionalFormatting>
  <conditionalFormatting sqref="U71:W71">
    <cfRule type="cellIs" dxfId="342" priority="130" operator="equal">
      <formula>0</formula>
    </cfRule>
  </conditionalFormatting>
  <conditionalFormatting sqref="U70:W70">
    <cfRule type="cellIs" dxfId="341" priority="134" operator="equal">
      <formula>0</formula>
    </cfRule>
  </conditionalFormatting>
  <conditionalFormatting sqref="X70:CU71">
    <cfRule type="cellIs" dxfId="340" priority="133" operator="equal">
      <formula>0</formula>
    </cfRule>
  </conditionalFormatting>
  <conditionalFormatting sqref="U69:W69">
    <cfRule type="cellIs" dxfId="339" priority="132" operator="equal">
      <formula>0</formula>
    </cfRule>
  </conditionalFormatting>
  <conditionalFormatting sqref="X69:CU69">
    <cfRule type="cellIs" dxfId="338" priority="131" operator="equal">
      <formula>0</formula>
    </cfRule>
  </conditionalFormatting>
  <conditionalFormatting sqref="U35:W35">
    <cfRule type="cellIs" dxfId="337" priority="128" operator="equal">
      <formula>0</formula>
    </cfRule>
  </conditionalFormatting>
  <conditionalFormatting sqref="X36:CU36">
    <cfRule type="cellIs" dxfId="336" priority="127" operator="equal">
      <formula>0</formula>
    </cfRule>
  </conditionalFormatting>
  <conditionalFormatting sqref="U36:W36">
    <cfRule type="cellIs" dxfId="335" priority="126" operator="equal">
      <formula>0</formula>
    </cfRule>
  </conditionalFormatting>
  <conditionalFormatting sqref="U59:W59">
    <cfRule type="cellIs" dxfId="334" priority="125" operator="equal">
      <formula>0</formula>
    </cfRule>
  </conditionalFormatting>
  <conditionalFormatting sqref="X59:CU59">
    <cfRule type="cellIs" dxfId="333" priority="124" operator="equal">
      <formula>0</formula>
    </cfRule>
  </conditionalFormatting>
  <conditionalFormatting sqref="U58:W58">
    <cfRule type="cellIs" dxfId="332" priority="123" operator="equal">
      <formula>0</formula>
    </cfRule>
  </conditionalFormatting>
  <conditionalFormatting sqref="X58:CU58">
    <cfRule type="cellIs" dxfId="331" priority="122" operator="equal">
      <formula>0</formula>
    </cfRule>
  </conditionalFormatting>
  <conditionalFormatting sqref="U47:W47">
    <cfRule type="cellIs" dxfId="330" priority="117" operator="equal">
      <formula>0</formula>
    </cfRule>
  </conditionalFormatting>
  <conditionalFormatting sqref="U46:W46">
    <cfRule type="cellIs" dxfId="329" priority="121" operator="equal">
      <formula>0</formula>
    </cfRule>
  </conditionalFormatting>
  <conditionalFormatting sqref="X46:CU47">
    <cfRule type="cellIs" dxfId="328" priority="120" operator="equal">
      <formula>0</formula>
    </cfRule>
  </conditionalFormatting>
  <conditionalFormatting sqref="U45:W45">
    <cfRule type="cellIs" dxfId="327" priority="119" operator="equal">
      <formula>0</formula>
    </cfRule>
  </conditionalFormatting>
  <conditionalFormatting sqref="X45:CU45">
    <cfRule type="cellIs" dxfId="326" priority="118" operator="equal">
      <formula>0</formula>
    </cfRule>
  </conditionalFormatting>
  <conditionalFormatting sqref="U61:W61">
    <cfRule type="cellIs" dxfId="325" priority="116" operator="equal">
      <formula>0</formula>
    </cfRule>
  </conditionalFormatting>
  <conditionalFormatting sqref="X61:CU61">
    <cfRule type="cellIs" dxfId="324" priority="115" operator="equal">
      <formula>0</formula>
    </cfRule>
  </conditionalFormatting>
  <conditionalFormatting sqref="X83:CU83">
    <cfRule type="cellIs" dxfId="323" priority="114" operator="equal">
      <formula>0</formula>
    </cfRule>
  </conditionalFormatting>
  <conditionalFormatting sqref="U83:W83">
    <cfRule type="cellIs" dxfId="322" priority="113" operator="equal">
      <formula>0</formula>
    </cfRule>
  </conditionalFormatting>
  <conditionalFormatting sqref="X85:CU85">
    <cfRule type="cellIs" dxfId="321" priority="112" operator="equal">
      <formula>0</formula>
    </cfRule>
  </conditionalFormatting>
  <conditionalFormatting sqref="U85:W85">
    <cfRule type="cellIs" dxfId="320" priority="111" operator="equal">
      <formula>0</formula>
    </cfRule>
  </conditionalFormatting>
  <conditionalFormatting sqref="X86:CU86">
    <cfRule type="cellIs" dxfId="319" priority="110" operator="equal">
      <formula>0</formula>
    </cfRule>
  </conditionalFormatting>
  <conditionalFormatting sqref="U86:W86">
    <cfRule type="cellIs" dxfId="318" priority="109" operator="equal">
      <formula>0</formula>
    </cfRule>
  </conditionalFormatting>
  <conditionalFormatting sqref="X37:CU37">
    <cfRule type="cellIs" dxfId="317" priority="108" operator="equal">
      <formula>0</formula>
    </cfRule>
  </conditionalFormatting>
  <conditionalFormatting sqref="U37:W37">
    <cfRule type="cellIs" dxfId="316" priority="107" operator="equal">
      <formula>0</formula>
    </cfRule>
  </conditionalFormatting>
  <conditionalFormatting sqref="X87:CU87">
    <cfRule type="cellIs" dxfId="315" priority="106" operator="equal">
      <formula>0</formula>
    </cfRule>
  </conditionalFormatting>
  <conditionalFormatting sqref="U87:W87">
    <cfRule type="cellIs" dxfId="314" priority="105" operator="equal">
      <formula>0</formula>
    </cfRule>
  </conditionalFormatting>
  <conditionalFormatting sqref="U72:W72">
    <cfRule type="cellIs" dxfId="313" priority="103" operator="equal">
      <formula>0</formula>
    </cfRule>
  </conditionalFormatting>
  <conditionalFormatting sqref="X72:CU72">
    <cfRule type="cellIs" dxfId="312" priority="104" operator="equal">
      <formula>0</formula>
    </cfRule>
  </conditionalFormatting>
  <conditionalFormatting sqref="X88:CU88">
    <cfRule type="cellIs" dxfId="311" priority="102" operator="equal">
      <formula>0</formula>
    </cfRule>
  </conditionalFormatting>
  <conditionalFormatting sqref="U88:W88">
    <cfRule type="cellIs" dxfId="310" priority="101" operator="equal">
      <formula>0</formula>
    </cfRule>
  </conditionalFormatting>
  <conditionalFormatting sqref="U73:W73">
    <cfRule type="cellIs" dxfId="309" priority="99" operator="equal">
      <formula>0</formula>
    </cfRule>
  </conditionalFormatting>
  <conditionalFormatting sqref="X73:CU73">
    <cfRule type="cellIs" dxfId="308" priority="100" operator="equal">
      <formula>0</formula>
    </cfRule>
  </conditionalFormatting>
  <conditionalFormatting sqref="U44:W44">
    <cfRule type="cellIs" dxfId="307" priority="98" operator="equal">
      <formula>0</formula>
    </cfRule>
  </conditionalFormatting>
  <conditionalFormatting sqref="X44:CU44">
    <cfRule type="cellIs" dxfId="306" priority="97" operator="equal">
      <formula>0</formula>
    </cfRule>
  </conditionalFormatting>
  <conditionalFormatting sqref="U48:W48">
    <cfRule type="cellIs" dxfId="305" priority="95" operator="equal">
      <formula>0</formula>
    </cfRule>
  </conditionalFormatting>
  <conditionalFormatting sqref="X48:CU48">
    <cfRule type="cellIs" dxfId="304" priority="96" operator="equal">
      <formula>0</formula>
    </cfRule>
  </conditionalFormatting>
  <conditionalFormatting sqref="X38:CU38">
    <cfRule type="cellIs" dxfId="303" priority="94" operator="equal">
      <formula>0</formula>
    </cfRule>
  </conditionalFormatting>
  <conditionalFormatting sqref="U38:W38">
    <cfRule type="cellIs" dxfId="302" priority="93" operator="equal">
      <formula>0</formula>
    </cfRule>
  </conditionalFormatting>
  <conditionalFormatting sqref="U74:W74">
    <cfRule type="cellIs" dxfId="301" priority="91" operator="equal">
      <formula>0</formula>
    </cfRule>
  </conditionalFormatting>
  <conditionalFormatting sqref="X74:CU74">
    <cfRule type="cellIs" dxfId="300" priority="92" operator="equal">
      <formula>0</formula>
    </cfRule>
  </conditionalFormatting>
  <conditionalFormatting sqref="U53:W53">
    <cfRule type="cellIs" dxfId="299" priority="90" operator="equal">
      <formula>0</formula>
    </cfRule>
  </conditionalFormatting>
  <conditionalFormatting sqref="X53:CU53">
    <cfRule type="cellIs" dxfId="298" priority="89" operator="equal">
      <formula>0</formula>
    </cfRule>
  </conditionalFormatting>
  <conditionalFormatting sqref="U62:W62">
    <cfRule type="cellIs" dxfId="297" priority="88" operator="equal">
      <formula>0</formula>
    </cfRule>
  </conditionalFormatting>
  <conditionalFormatting sqref="X62:CU62">
    <cfRule type="cellIs" dxfId="296" priority="87" operator="equal">
      <formula>0</formula>
    </cfRule>
  </conditionalFormatting>
  <conditionalFormatting sqref="U60:W60">
    <cfRule type="cellIs" dxfId="295" priority="86" operator="equal">
      <formula>0</formula>
    </cfRule>
  </conditionalFormatting>
  <conditionalFormatting sqref="X60:CU60">
    <cfRule type="cellIs" dxfId="294" priority="85" operator="equal">
      <formula>0</formula>
    </cfRule>
  </conditionalFormatting>
  <conditionalFormatting sqref="U66:W66">
    <cfRule type="cellIs" dxfId="293" priority="84" operator="equal">
      <formula>0</formula>
    </cfRule>
  </conditionalFormatting>
  <conditionalFormatting sqref="X66:CU66">
    <cfRule type="cellIs" dxfId="292" priority="83" operator="equal">
      <formula>0</formula>
    </cfRule>
  </conditionalFormatting>
  <conditionalFormatting sqref="U63:W63">
    <cfRule type="cellIs" dxfId="291" priority="82" operator="equal">
      <formula>0</formula>
    </cfRule>
  </conditionalFormatting>
  <conditionalFormatting sqref="X63:CU63">
    <cfRule type="cellIs" dxfId="290" priority="81" operator="equal">
      <formula>0</formula>
    </cfRule>
  </conditionalFormatting>
  <conditionalFormatting sqref="X89:CU89">
    <cfRule type="cellIs" dxfId="289" priority="80" operator="equal">
      <formula>0</formula>
    </cfRule>
  </conditionalFormatting>
  <conditionalFormatting sqref="U89:W89">
    <cfRule type="cellIs" dxfId="288" priority="79" operator="equal">
      <formula>0</formula>
    </cfRule>
  </conditionalFormatting>
  <conditionalFormatting sqref="U75:W75">
    <cfRule type="cellIs" dxfId="287" priority="77" operator="equal">
      <formula>0</formula>
    </cfRule>
  </conditionalFormatting>
  <conditionalFormatting sqref="X75:CU75">
    <cfRule type="cellIs" dxfId="286" priority="78" operator="equal">
      <formula>0</formula>
    </cfRule>
  </conditionalFormatting>
  <conditionalFormatting sqref="U76:W76">
    <cfRule type="cellIs" dxfId="285" priority="75" operator="equal">
      <formula>0</formula>
    </cfRule>
  </conditionalFormatting>
  <conditionalFormatting sqref="X76:CU76">
    <cfRule type="cellIs" dxfId="284" priority="76" operator="equal">
      <formula>0</formula>
    </cfRule>
  </conditionalFormatting>
  <conditionalFormatting sqref="U49:W49">
    <cfRule type="cellIs" dxfId="283" priority="73" operator="equal">
      <formula>0</formula>
    </cfRule>
  </conditionalFormatting>
  <conditionalFormatting sqref="X49:CU49">
    <cfRule type="cellIs" dxfId="282" priority="74" operator="equal">
      <formula>0</formula>
    </cfRule>
  </conditionalFormatting>
  <conditionalFormatting sqref="U52:W52">
    <cfRule type="cellIs" dxfId="281" priority="72" operator="equal">
      <formula>0</formula>
    </cfRule>
  </conditionalFormatting>
  <conditionalFormatting sqref="X52:CU52">
    <cfRule type="cellIs" dxfId="280" priority="71" operator="equal">
      <formula>0</formula>
    </cfRule>
  </conditionalFormatting>
  <conditionalFormatting sqref="U65:W65">
    <cfRule type="cellIs" dxfId="279" priority="70" operator="equal">
      <formula>0</formula>
    </cfRule>
  </conditionalFormatting>
  <conditionalFormatting sqref="X65:CU65">
    <cfRule type="cellIs" dxfId="278" priority="69" operator="equal">
      <formula>0</formula>
    </cfRule>
  </conditionalFormatting>
  <conditionalFormatting sqref="X39:CU39">
    <cfRule type="cellIs" dxfId="277" priority="68" operator="equal">
      <formula>0</formula>
    </cfRule>
  </conditionalFormatting>
  <conditionalFormatting sqref="U39:W39">
    <cfRule type="cellIs" dxfId="276" priority="67" operator="equal">
      <formula>0</formula>
    </cfRule>
  </conditionalFormatting>
  <conditionalFormatting sqref="X40:CU40">
    <cfRule type="cellIs" dxfId="275" priority="66" operator="equal">
      <formula>0</formula>
    </cfRule>
  </conditionalFormatting>
  <conditionalFormatting sqref="U40:W40">
    <cfRule type="cellIs" dxfId="274" priority="65" operator="equal">
      <formula>0</formula>
    </cfRule>
  </conditionalFormatting>
  <conditionalFormatting sqref="U64:W64">
    <cfRule type="cellIs" dxfId="273" priority="64" operator="equal">
      <formula>0</formula>
    </cfRule>
  </conditionalFormatting>
  <conditionalFormatting sqref="X64:CU64">
    <cfRule type="cellIs" dxfId="272" priority="63" operator="equal">
      <formula>0</formula>
    </cfRule>
  </conditionalFormatting>
  <conditionalFormatting sqref="U77:W77">
    <cfRule type="cellIs" dxfId="271" priority="61" operator="equal">
      <formula>0</formula>
    </cfRule>
  </conditionalFormatting>
  <conditionalFormatting sqref="X77:CU77">
    <cfRule type="cellIs" dxfId="270" priority="62" operator="equal">
      <formula>0</formula>
    </cfRule>
  </conditionalFormatting>
  <conditionalFormatting sqref="U67:W67">
    <cfRule type="cellIs" dxfId="269" priority="60" operator="equal">
      <formula>0</formula>
    </cfRule>
  </conditionalFormatting>
  <conditionalFormatting sqref="X67:CU67">
    <cfRule type="cellIs" dxfId="268" priority="59" operator="equal">
      <formula>0</formula>
    </cfRule>
  </conditionalFormatting>
  <conditionalFormatting sqref="U54:W54">
    <cfRule type="cellIs" dxfId="267" priority="58" operator="equal">
      <formula>0</formula>
    </cfRule>
  </conditionalFormatting>
  <conditionalFormatting sqref="X54:CU54">
    <cfRule type="cellIs" dxfId="266" priority="57" operator="equal">
      <formula>0</formula>
    </cfRule>
  </conditionalFormatting>
  <conditionalFormatting sqref="U57:W57">
    <cfRule type="cellIs" dxfId="265" priority="56" operator="equal">
      <formula>0</formula>
    </cfRule>
  </conditionalFormatting>
  <conditionalFormatting sqref="X57:CU57">
    <cfRule type="cellIs" dxfId="264" priority="55" operator="equal">
      <formula>0</formula>
    </cfRule>
  </conditionalFormatting>
  <conditionalFormatting sqref="U55:W55">
    <cfRule type="cellIs" dxfId="263" priority="54" operator="equal">
      <formula>0</formula>
    </cfRule>
  </conditionalFormatting>
  <conditionalFormatting sqref="X55:CU55">
    <cfRule type="cellIs" dxfId="262" priority="53" operator="equal">
      <formula>0</formula>
    </cfRule>
  </conditionalFormatting>
  <conditionalFormatting sqref="U56:W56">
    <cfRule type="cellIs" dxfId="261" priority="52" operator="equal">
      <formula>0</formula>
    </cfRule>
  </conditionalFormatting>
  <conditionalFormatting sqref="X56:CU56">
    <cfRule type="cellIs" dxfId="260" priority="51" operator="equal">
      <formula>0</formula>
    </cfRule>
  </conditionalFormatting>
  <conditionalFormatting sqref="U19:W19">
    <cfRule type="cellIs" dxfId="259" priority="40" operator="equal">
      <formula>0</formula>
    </cfRule>
  </conditionalFormatting>
  <conditionalFormatting sqref="X19:CU19">
    <cfRule type="cellIs" dxfId="258" priority="39" operator="equal">
      <formula>0</formula>
    </cfRule>
  </conditionalFormatting>
  <conditionalFormatting sqref="U20:W20">
    <cfRule type="cellIs" dxfId="257" priority="38" operator="equal">
      <formula>0</formula>
    </cfRule>
  </conditionalFormatting>
  <conditionalFormatting sqref="X20:CU20">
    <cfRule type="cellIs" dxfId="256" priority="37" operator="equal">
      <formula>0</formula>
    </cfRule>
  </conditionalFormatting>
  <conditionalFormatting sqref="U21:W21">
    <cfRule type="cellIs" dxfId="255" priority="36" operator="equal">
      <formula>0</formula>
    </cfRule>
  </conditionalFormatting>
  <conditionalFormatting sqref="X21:CU21">
    <cfRule type="cellIs" dxfId="254" priority="35" operator="equal">
      <formula>0</formula>
    </cfRule>
  </conditionalFormatting>
  <conditionalFormatting sqref="U22:W22">
    <cfRule type="cellIs" dxfId="253" priority="34" operator="equal">
      <formula>0</formula>
    </cfRule>
  </conditionalFormatting>
  <conditionalFormatting sqref="X22:CU22">
    <cfRule type="cellIs" dxfId="252" priority="33" operator="equal">
      <formula>0</formula>
    </cfRule>
  </conditionalFormatting>
  <conditionalFormatting sqref="U23:W23">
    <cfRule type="cellIs" dxfId="251" priority="32" operator="equal">
      <formula>0</formula>
    </cfRule>
  </conditionalFormatting>
  <conditionalFormatting sqref="X23:CU23">
    <cfRule type="cellIs" dxfId="250" priority="31" operator="equal">
      <formula>0</formula>
    </cfRule>
  </conditionalFormatting>
  <conditionalFormatting sqref="U50:W50">
    <cfRule type="cellIs" dxfId="249" priority="22" operator="equal">
      <formula>0</formula>
    </cfRule>
  </conditionalFormatting>
  <conditionalFormatting sqref="X50:CU50">
    <cfRule type="cellIs" dxfId="248" priority="23" operator="equal">
      <formula>0</formula>
    </cfRule>
  </conditionalFormatting>
  <conditionalFormatting sqref="U51:W51">
    <cfRule type="cellIs" dxfId="247" priority="20" operator="equal">
      <formula>0</formula>
    </cfRule>
  </conditionalFormatting>
  <conditionalFormatting sqref="X51:CU51">
    <cfRule type="cellIs" dxfId="246" priority="21" operator="equal">
      <formula>0</formula>
    </cfRule>
  </conditionalFormatting>
  <conditionalFormatting sqref="O14">
    <cfRule type="containsBlanks" dxfId="245" priority="11">
      <formula>LEN(TRIM(O14))=0</formula>
    </cfRule>
  </conditionalFormatting>
  <conditionalFormatting sqref="U14:CU14">
    <cfRule type="cellIs" dxfId="244" priority="10" operator="equal">
      <formula>0</formula>
    </cfRule>
  </conditionalFormatting>
  <conditionalFormatting sqref="X90:CU90">
    <cfRule type="cellIs" dxfId="243" priority="8" operator="equal">
      <formula>0</formula>
    </cfRule>
  </conditionalFormatting>
  <conditionalFormatting sqref="U90:W90">
    <cfRule type="cellIs" dxfId="242" priority="7" operator="equal">
      <formula>0</formula>
    </cfRule>
  </conditionalFormatting>
  <conditionalFormatting sqref="X84:CU84">
    <cfRule type="cellIs" dxfId="241" priority="6" operator="equal">
      <formula>0</formula>
    </cfRule>
  </conditionalFormatting>
  <conditionalFormatting sqref="U84:W84">
    <cfRule type="cellIs" dxfId="240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O11:O12 O16 O28 O14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95"/>
  <sheetViews>
    <sheetView showGridLines="0" zoomScale="110" zoomScaleNormal="11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E10" sqref="E10"/>
    </sheetView>
  </sheetViews>
  <sheetFormatPr defaultColWidth="8.77734375" defaultRowHeight="12" x14ac:dyDescent="0.25"/>
  <cols>
    <col min="1" max="4" width="0.5546875" style="26" customWidth="1"/>
    <col min="5" max="5" width="1.5546875" style="182" bestFit="1" customWidth="1"/>
    <col min="6" max="6" width="13.6640625" style="26" customWidth="1"/>
    <col min="7" max="10" width="2.77734375" style="26" customWidth="1"/>
    <col min="11" max="11" width="4.77734375" style="26" customWidth="1"/>
    <col min="12" max="12" width="5.21875" style="26" customWidth="1"/>
    <col min="13" max="13" width="10.33203125" style="26" customWidth="1"/>
    <col min="14" max="14" width="0.88671875" style="36" customWidth="1"/>
    <col min="15" max="15" width="5.5546875" style="29" bestFit="1" customWidth="1"/>
    <col min="16" max="16" width="0.88671875" style="37" customWidth="1"/>
    <col min="17" max="17" width="0.88671875" style="26" customWidth="1"/>
    <col min="18" max="18" width="4.44140625" style="249" bestFit="1" customWidth="1"/>
    <col min="19" max="19" width="0.88671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31" width="12.77734375" style="30" customWidth="1"/>
    <col min="32" max="33" width="1.77734375" style="26" customWidth="1"/>
    <col min="34" max="16384" width="8.77734375" style="26"/>
  </cols>
  <sheetData>
    <row r="1" spans="1:31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</row>
    <row r="2" spans="1:31" s="308" customFormat="1" ht="9" thickBot="1" x14ac:dyDescent="0.25">
      <c r="B2" s="309" t="s">
        <v>38</v>
      </c>
      <c r="C2" s="309"/>
      <c r="D2" s="309"/>
      <c r="E2" s="310"/>
      <c r="F2" s="311">
        <f ca="1">NOW()</f>
        <v>44607.459271874999</v>
      </c>
      <c r="N2" s="312"/>
      <c r="P2" s="313"/>
      <c r="R2" s="339"/>
      <c r="T2" s="314"/>
      <c r="U2" s="315"/>
      <c r="V2" s="316"/>
      <c r="W2" s="317"/>
      <c r="X2" s="318"/>
      <c r="Y2" s="319"/>
      <c r="Z2" s="319" t="s">
        <v>144</v>
      </c>
      <c r="AA2" s="319" t="s">
        <v>144</v>
      </c>
      <c r="AB2" s="319" t="s">
        <v>144</v>
      </c>
      <c r="AC2" s="319"/>
      <c r="AD2" s="319" t="s">
        <v>145</v>
      </c>
      <c r="AE2" s="319"/>
    </row>
    <row r="3" spans="1:31" s="320" customFormat="1" ht="8.4" x14ac:dyDescent="0.2">
      <c r="E3" s="321"/>
      <c r="F3" s="322">
        <f ca="1">F2</f>
        <v>44607.459271874999</v>
      </c>
      <c r="N3" s="312"/>
      <c r="P3" s="313"/>
      <c r="R3" s="343"/>
      <c r="T3" s="323"/>
      <c r="U3" s="324"/>
      <c r="V3" s="325"/>
      <c r="W3" s="326"/>
      <c r="X3" s="327" t="str">
        <f ca="1">IF(X8&lt;INT($F$2),"факт","план")</f>
        <v>план</v>
      </c>
      <c r="Y3" s="328" t="str">
        <f t="shared" ref="Y3:AE3" ca="1" si="0">IF(Y8&lt;INT($F$2),"факт","план")</f>
        <v>план</v>
      </c>
      <c r="Z3" s="328" t="str">
        <f t="shared" ca="1" si="0"/>
        <v>план</v>
      </c>
      <c r="AA3" s="328" t="str">
        <f t="shared" ca="1" si="0"/>
        <v>план</v>
      </c>
      <c r="AB3" s="328" t="str">
        <f t="shared" ca="1" si="0"/>
        <v>план</v>
      </c>
      <c r="AC3" s="328" t="str">
        <f t="shared" ca="1" si="0"/>
        <v>план</v>
      </c>
      <c r="AD3" s="328" t="str">
        <f t="shared" ca="1" si="0"/>
        <v>план</v>
      </c>
      <c r="AE3" s="328" t="str">
        <f t="shared" ca="1" si="0"/>
        <v>план</v>
      </c>
    </row>
    <row r="4" spans="1:31" s="308" customFormat="1" ht="1.95" customHeight="1" x14ac:dyDescent="0.2">
      <c r="E4" s="329"/>
      <c r="N4" s="312"/>
      <c r="P4" s="313"/>
      <c r="R4" s="339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</row>
    <row r="5" spans="1:31" s="320" customFormat="1" ht="8.4" x14ac:dyDescent="0.2">
      <c r="E5" s="321"/>
      <c r="F5" s="320" t="s">
        <v>166</v>
      </c>
      <c r="N5" s="312"/>
      <c r="P5" s="313"/>
      <c r="R5" s="34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>IF(Y7="",IF(WEEKDAY(Y8)=1,"вс",IF(WEEKDAY(Y8)=2,"пн",IF(WEEKDAY(Y8)=3,"вт",IF(WEEKDAY(Y8)=4,"ср",IF(WEEKDAY(Y8)=5,"чт",IF(WEEKDAY(Y8)=6,"пт",IF(WEEKDAY(Y8)=7,"сб",0))))))),"")</f>
        <v/>
      </c>
      <c r="Z5" s="328" t="str">
        <f t="shared" ref="Z5:AE5" si="1">IF(Z7="",IF(WEEKDAY(Z8)=1,"вс",IF(WEEKDAY(Z8)=2,"пн",IF(WEEKDAY(Z8)=3,"вт",IF(WEEKDAY(Z8)=4,"ср",IF(WEEKDAY(Z8)=5,"чт",IF(WEEKDAY(Z8)=6,"пт",IF(WEEKDAY(Z8)=7,"сб",0))))))),"")</f>
        <v/>
      </c>
      <c r="AA5" s="328" t="str">
        <f t="shared" si="1"/>
        <v/>
      </c>
      <c r="AB5" s="328" t="str">
        <f t="shared" si="1"/>
        <v/>
      </c>
      <c r="AC5" s="328" t="str">
        <f t="shared" si="1"/>
        <v/>
      </c>
      <c r="AD5" s="328" t="str">
        <f t="shared" si="1"/>
        <v/>
      </c>
      <c r="AE5" s="328" t="str">
        <f t="shared" si="1"/>
        <v/>
      </c>
    </row>
    <row r="6" spans="1:31" s="320" customFormat="1" ht="8.4" x14ac:dyDescent="0.2">
      <c r="E6" s="321"/>
      <c r="F6" s="320" t="s">
        <v>148</v>
      </c>
      <c r="N6" s="312"/>
      <c r="P6" s="313"/>
      <c r="R6" s="343"/>
      <c r="T6" s="323"/>
      <c r="U6" s="324"/>
      <c r="V6" s="325"/>
      <c r="W6" s="326"/>
      <c r="X6" s="347">
        <f>YEAR(X8)</f>
        <v>2022</v>
      </c>
      <c r="Y6" s="347">
        <f t="shared" ref="Y6:AE6" si="2">YEAR(Y8)</f>
        <v>2023</v>
      </c>
      <c r="Z6" s="347">
        <f t="shared" si="2"/>
        <v>2024</v>
      </c>
      <c r="AA6" s="347">
        <f t="shared" si="2"/>
        <v>2025</v>
      </c>
      <c r="AB6" s="347">
        <f t="shared" si="2"/>
        <v>2026</v>
      </c>
      <c r="AC6" s="347">
        <f t="shared" si="2"/>
        <v>2027</v>
      </c>
      <c r="AD6" s="347">
        <f t="shared" si="2"/>
        <v>2028</v>
      </c>
      <c r="AE6" s="347">
        <f t="shared" si="2"/>
        <v>2029</v>
      </c>
    </row>
    <row r="7" spans="1:31" s="320" customFormat="1" ht="8.4" x14ac:dyDescent="0.2">
      <c r="E7" s="321"/>
      <c r="N7" s="312"/>
      <c r="P7" s="313"/>
      <c r="R7" s="343"/>
      <c r="T7" s="323"/>
      <c r="U7" s="324"/>
      <c r="V7" s="325"/>
      <c r="W7" s="326"/>
      <c r="X7" s="335">
        <f>CF1S!$X$7</f>
        <v>44562</v>
      </c>
      <c r="Y7" s="334">
        <f t="shared" ref="Y7:AE7" si="3">X8+1</f>
        <v>44927</v>
      </c>
      <c r="Z7" s="334">
        <f t="shared" si="3"/>
        <v>45292</v>
      </c>
      <c r="AA7" s="334">
        <f t="shared" si="3"/>
        <v>45658</v>
      </c>
      <c r="AB7" s="334">
        <f t="shared" si="3"/>
        <v>46023</v>
      </c>
      <c r="AC7" s="334">
        <f t="shared" si="3"/>
        <v>46388</v>
      </c>
      <c r="AD7" s="334">
        <f t="shared" si="3"/>
        <v>46753</v>
      </c>
      <c r="AE7" s="334">
        <f t="shared" si="3"/>
        <v>47119</v>
      </c>
    </row>
    <row r="8" spans="1:31" s="320" customFormat="1" ht="8.4" x14ac:dyDescent="0.2">
      <c r="E8" s="321"/>
      <c r="F8" s="320" t="s">
        <v>40</v>
      </c>
      <c r="N8" s="312"/>
      <c r="O8" s="320" t="str">
        <f>lists!$I$7</f>
        <v>валюты</v>
      </c>
      <c r="P8" s="313"/>
      <c r="R8" s="343"/>
      <c r="T8" s="323"/>
      <c r="U8" s="324" t="s">
        <v>39</v>
      </c>
      <c r="V8" s="325"/>
      <c r="W8" s="326"/>
      <c r="X8" s="335">
        <f t="shared" ref="X8:AD8" si="4">EOMONTH(X7,11)</f>
        <v>44926</v>
      </c>
      <c r="Y8" s="335">
        <f t="shared" si="4"/>
        <v>45291</v>
      </c>
      <c r="Z8" s="335">
        <f t="shared" si="4"/>
        <v>45657</v>
      </c>
      <c r="AA8" s="335">
        <f t="shared" si="4"/>
        <v>46022</v>
      </c>
      <c r="AB8" s="335">
        <f t="shared" si="4"/>
        <v>46387</v>
      </c>
      <c r="AC8" s="335">
        <f t="shared" si="4"/>
        <v>46752</v>
      </c>
      <c r="AD8" s="335">
        <f t="shared" si="4"/>
        <v>47118</v>
      </c>
      <c r="AE8" s="334">
        <f>EOMONTH(AE7,0)</f>
        <v>47149</v>
      </c>
    </row>
    <row r="9" spans="1:31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250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</row>
    <row r="10" spans="1:31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251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</row>
    <row r="11" spans="1:31" s="34" customFormat="1" x14ac:dyDescent="0.25">
      <c r="A11" s="45"/>
      <c r="B11" s="45"/>
      <c r="C11" s="45"/>
      <c r="D11" s="45"/>
      <c r="E11" s="186">
        <v>1</v>
      </c>
      <c r="F11" s="45" t="s">
        <v>33</v>
      </c>
      <c r="G11" s="45"/>
      <c r="H11" s="45"/>
      <c r="I11" s="45"/>
      <c r="J11" s="45"/>
      <c r="K11" s="45"/>
      <c r="L11" s="45"/>
      <c r="M11" s="45"/>
      <c r="N11" s="46" t="s">
        <v>3</v>
      </c>
      <c r="O11" s="47" t="s">
        <v>20</v>
      </c>
      <c r="P11" s="48" t="s">
        <v>41</v>
      </c>
      <c r="Q11" s="45"/>
      <c r="R11" s="253"/>
      <c r="S11" s="45"/>
      <c r="T11" s="114"/>
      <c r="U11" s="115">
        <v>0</v>
      </c>
      <c r="V11" s="116"/>
      <c r="W11" s="153"/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</row>
    <row r="12" spans="1:31" s="35" customFormat="1" x14ac:dyDescent="0.25">
      <c r="A12" s="50"/>
      <c r="B12" s="50"/>
      <c r="C12" s="50"/>
      <c r="D12" s="50"/>
      <c r="E12" s="186">
        <v>1</v>
      </c>
      <c r="F12" s="50" t="s">
        <v>34</v>
      </c>
      <c r="G12" s="50"/>
      <c r="H12" s="50"/>
      <c r="I12" s="50"/>
      <c r="J12" s="50"/>
      <c r="K12" s="50"/>
      <c r="L12" s="50"/>
      <c r="M12" s="50"/>
      <c r="N12" s="46" t="s">
        <v>3</v>
      </c>
      <c r="O12" s="51" t="s">
        <v>20</v>
      </c>
      <c r="P12" s="48" t="s">
        <v>41</v>
      </c>
      <c r="Q12" s="50"/>
      <c r="R12" s="254"/>
      <c r="S12" s="50"/>
      <c r="T12" s="117"/>
      <c r="U12" s="118">
        <v>0</v>
      </c>
      <c r="V12" s="119"/>
      <c r="W12" s="155"/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</row>
    <row r="13" spans="1:31" s="34" customFormat="1" x14ac:dyDescent="0.25">
      <c r="A13" s="45"/>
      <c r="B13" s="45"/>
      <c r="C13" s="45"/>
      <c r="D13" s="45"/>
      <c r="E13" s="186">
        <v>1</v>
      </c>
      <c r="F13" s="57" t="s">
        <v>37</v>
      </c>
      <c r="G13" s="57"/>
      <c r="H13" s="57"/>
      <c r="I13" s="57"/>
      <c r="J13" s="57"/>
      <c r="K13" s="57"/>
      <c r="L13" s="57"/>
      <c r="M13" s="57"/>
      <c r="N13" s="58"/>
      <c r="O13" s="59" t="s">
        <v>20</v>
      </c>
      <c r="P13" s="60"/>
      <c r="Q13" s="57"/>
      <c r="R13" s="255"/>
      <c r="S13" s="57"/>
      <c r="T13" s="120"/>
      <c r="U13" s="121">
        <v>0</v>
      </c>
      <c r="V13" s="122"/>
      <c r="W13" s="157"/>
      <c r="X13" s="154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</row>
    <row r="14" spans="1:31" s="35" customFormat="1" ht="12.6" thickBot="1" x14ac:dyDescent="0.3">
      <c r="A14" s="50"/>
      <c r="B14" s="50"/>
      <c r="C14" s="50"/>
      <c r="D14" s="50"/>
      <c r="E14" s="186">
        <v>1</v>
      </c>
      <c r="F14" s="50" t="s">
        <v>146</v>
      </c>
      <c r="G14" s="50"/>
      <c r="H14" s="50"/>
      <c r="I14" s="50"/>
      <c r="J14" s="50"/>
      <c r="K14" s="50"/>
      <c r="L14" s="50"/>
      <c r="M14" s="50"/>
      <c r="N14" s="46" t="s">
        <v>3</v>
      </c>
      <c r="O14" s="51" t="s">
        <v>20</v>
      </c>
      <c r="P14" s="48" t="s">
        <v>41</v>
      </c>
      <c r="Q14" s="50"/>
      <c r="R14" s="254"/>
      <c r="S14" s="50"/>
      <c r="T14" s="117"/>
      <c r="U14" s="275">
        <v>0</v>
      </c>
      <c r="V14" s="119"/>
      <c r="W14" s="155"/>
      <c r="X14" s="156"/>
      <c r="Y14" s="156"/>
      <c r="Z14" s="156"/>
      <c r="AA14" s="156"/>
      <c r="AB14" s="156"/>
      <c r="AC14" s="156"/>
      <c r="AD14" s="156"/>
      <c r="AE14" s="156"/>
    </row>
    <row r="15" spans="1:31" ht="7.05" customHeight="1" thickBot="1" x14ac:dyDescent="0.3">
      <c r="A15" s="70"/>
      <c r="B15" s="70"/>
      <c r="C15" s="70"/>
      <c r="D15" s="70"/>
      <c r="E15" s="188">
        <v>1</v>
      </c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0"/>
      <c r="R15" s="257"/>
      <c r="S15" s="70"/>
      <c r="T15" s="126"/>
      <c r="U15" s="127"/>
      <c r="V15" s="128"/>
      <c r="W15" s="160"/>
      <c r="X15" s="161"/>
      <c r="Y15" s="74"/>
      <c r="Z15" s="74"/>
      <c r="AA15" s="74"/>
      <c r="AB15" s="74"/>
      <c r="AC15" s="74"/>
      <c r="AD15" s="74"/>
      <c r="AE15" s="74"/>
    </row>
    <row r="16" spans="1:31" s="34" customFormat="1" x14ac:dyDescent="0.25">
      <c r="A16" s="77"/>
      <c r="B16" s="77"/>
      <c r="C16" s="77"/>
      <c r="D16" s="77"/>
      <c r="E16" s="190">
        <v>1</v>
      </c>
      <c r="F16" s="77" t="s">
        <v>33</v>
      </c>
      <c r="G16" s="77"/>
      <c r="H16" s="77"/>
      <c r="I16" s="77"/>
      <c r="J16" s="77"/>
      <c r="K16" s="77"/>
      <c r="L16" s="77"/>
      <c r="M16" s="77"/>
      <c r="N16" s="78" t="s">
        <v>3</v>
      </c>
      <c r="O16" s="79" t="s">
        <v>20</v>
      </c>
      <c r="P16" s="80" t="s">
        <v>41</v>
      </c>
      <c r="Q16" s="77"/>
      <c r="R16" s="258"/>
      <c r="S16" s="77"/>
      <c r="T16" s="132"/>
      <c r="U16" s="133">
        <v>0</v>
      </c>
      <c r="V16" s="134"/>
      <c r="W16" s="164"/>
      <c r="X16" s="165">
        <v>0</v>
      </c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</row>
    <row r="17" spans="1:31" s="27" customFormat="1" ht="10.199999999999999" x14ac:dyDescent="0.2">
      <c r="A17" s="82"/>
      <c r="B17" s="82"/>
      <c r="C17" s="82"/>
      <c r="D17" s="82"/>
      <c r="E17" s="191">
        <v>1</v>
      </c>
      <c r="F17" s="100" t="s">
        <v>42</v>
      </c>
      <c r="G17" s="82"/>
      <c r="H17" s="82"/>
      <c r="I17" s="82"/>
      <c r="J17" s="82"/>
      <c r="K17" s="82"/>
      <c r="L17" s="82"/>
      <c r="M17" s="82"/>
      <c r="N17" s="83"/>
      <c r="O17" s="82" t="s">
        <v>20</v>
      </c>
      <c r="P17" s="84"/>
      <c r="Q17" s="82"/>
      <c r="R17" s="259"/>
      <c r="S17" s="82"/>
      <c r="T17" s="143" t="s">
        <v>68</v>
      </c>
      <c r="U17" s="142">
        <v>0</v>
      </c>
      <c r="V17" s="135"/>
      <c r="W17" s="166"/>
      <c r="X17" s="167"/>
      <c r="Y17" s="85"/>
      <c r="Z17" s="85"/>
      <c r="AA17" s="85"/>
      <c r="AB17" s="85"/>
      <c r="AC17" s="85"/>
      <c r="AD17" s="85"/>
      <c r="AE17" s="85"/>
    </row>
    <row r="18" spans="1:31" s="28" customFormat="1" ht="10.199999999999999" x14ac:dyDescent="0.2">
      <c r="A18" s="87"/>
      <c r="B18" s="87"/>
      <c r="C18" s="87"/>
      <c r="D18" s="87"/>
      <c r="E18" s="192">
        <v>1</v>
      </c>
      <c r="F18" s="101" t="s">
        <v>43</v>
      </c>
      <c r="G18" s="87"/>
      <c r="H18" s="87"/>
      <c r="I18" s="87"/>
      <c r="J18" s="87"/>
      <c r="K18" s="87"/>
      <c r="L18" s="87"/>
      <c r="M18" s="87"/>
      <c r="N18" s="86"/>
      <c r="O18" s="87" t="s">
        <v>20</v>
      </c>
      <c r="P18" s="88"/>
      <c r="Q18" s="87"/>
      <c r="R18" s="260"/>
      <c r="S18" s="87"/>
      <c r="T18" s="136"/>
      <c r="U18" s="137">
        <v>0</v>
      </c>
      <c r="V18" s="138"/>
      <c r="W18" s="168"/>
      <c r="X18" s="16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</row>
    <row r="19" spans="1:31" s="181" customFormat="1" ht="10.199999999999999" x14ac:dyDescent="0.2">
      <c r="A19" s="172"/>
      <c r="B19" s="172"/>
      <c r="C19" s="172"/>
      <c r="D19" s="172"/>
      <c r="E19" s="191">
        <v>2</v>
      </c>
      <c r="F19" s="144" t="s">
        <v>43</v>
      </c>
      <c r="G19" s="172" t="s">
        <v>168</v>
      </c>
      <c r="H19" s="172"/>
      <c r="I19" s="172"/>
      <c r="J19" s="172"/>
      <c r="K19" s="172"/>
      <c r="L19" s="172"/>
      <c r="M19" s="172"/>
      <c r="N19" s="173"/>
      <c r="O19" s="172" t="s">
        <v>20</v>
      </c>
      <c r="P19" s="173"/>
      <c r="Q19" s="172"/>
      <c r="R19" s="261"/>
      <c r="S19" s="172"/>
      <c r="T19" s="174"/>
      <c r="U19" s="175">
        <v>0</v>
      </c>
      <c r="V19" s="176"/>
      <c r="W19" s="177"/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</row>
    <row r="20" spans="1:31" s="181" customFormat="1" ht="10.199999999999999" x14ac:dyDescent="0.2">
      <c r="A20" s="172"/>
      <c r="B20" s="172"/>
      <c r="C20" s="172"/>
      <c r="D20" s="172"/>
      <c r="E20" s="191">
        <v>2</v>
      </c>
      <c r="F20" s="144" t="s">
        <v>43</v>
      </c>
      <c r="G20" s="172" t="s">
        <v>169</v>
      </c>
      <c r="H20" s="172"/>
      <c r="I20" s="172"/>
      <c r="J20" s="172"/>
      <c r="K20" s="172"/>
      <c r="L20" s="172"/>
      <c r="M20" s="172"/>
      <c r="N20" s="173"/>
      <c r="O20" s="172" t="s">
        <v>20</v>
      </c>
      <c r="P20" s="173"/>
      <c r="Q20" s="172"/>
      <c r="R20" s="261"/>
      <c r="S20" s="172"/>
      <c r="T20" s="174"/>
      <c r="U20" s="175">
        <v>0</v>
      </c>
      <c r="V20" s="176"/>
      <c r="W20" s="177"/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8">
        <v>0</v>
      </c>
      <c r="AD20" s="178">
        <v>0</v>
      </c>
      <c r="AE20" s="178">
        <v>0</v>
      </c>
    </row>
    <row r="21" spans="1:31" s="181" customFormat="1" ht="10.199999999999999" x14ac:dyDescent="0.2">
      <c r="A21" s="172"/>
      <c r="B21" s="172"/>
      <c r="C21" s="172"/>
      <c r="D21" s="172"/>
      <c r="E21" s="191">
        <v>2</v>
      </c>
      <c r="F21" s="144" t="s">
        <v>43</v>
      </c>
      <c r="G21" s="172" t="s">
        <v>170</v>
      </c>
      <c r="H21" s="172"/>
      <c r="I21" s="172"/>
      <c r="J21" s="172"/>
      <c r="K21" s="172"/>
      <c r="L21" s="172"/>
      <c r="M21" s="172"/>
      <c r="N21" s="173"/>
      <c r="O21" s="172" t="s">
        <v>20</v>
      </c>
      <c r="P21" s="173"/>
      <c r="Q21" s="172"/>
      <c r="R21" s="261"/>
      <c r="S21" s="172"/>
      <c r="T21" s="174"/>
      <c r="U21" s="175">
        <v>0</v>
      </c>
      <c r="V21" s="176"/>
      <c r="W21" s="177"/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</row>
    <row r="22" spans="1:31" s="181" customFormat="1" ht="10.199999999999999" x14ac:dyDescent="0.2">
      <c r="A22" s="172"/>
      <c r="B22" s="172"/>
      <c r="C22" s="172"/>
      <c r="D22" s="172"/>
      <c r="E22" s="191">
        <v>2</v>
      </c>
      <c r="F22" s="144" t="s">
        <v>43</v>
      </c>
      <c r="G22" s="172" t="s">
        <v>171</v>
      </c>
      <c r="H22" s="172"/>
      <c r="I22" s="172"/>
      <c r="J22" s="172"/>
      <c r="K22" s="172"/>
      <c r="L22" s="172"/>
      <c r="M22" s="172"/>
      <c r="N22" s="173"/>
      <c r="O22" s="172" t="s">
        <v>20</v>
      </c>
      <c r="P22" s="173"/>
      <c r="Q22" s="172"/>
      <c r="R22" s="261"/>
      <c r="S22" s="172"/>
      <c r="T22" s="174"/>
      <c r="U22" s="175">
        <v>0</v>
      </c>
      <c r="V22" s="176"/>
      <c r="W22" s="177"/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</row>
    <row r="23" spans="1:31" s="181" customFormat="1" ht="10.199999999999999" x14ac:dyDescent="0.2">
      <c r="A23" s="172"/>
      <c r="B23" s="172"/>
      <c r="C23" s="172"/>
      <c r="D23" s="172"/>
      <c r="E23" s="191">
        <v>2</v>
      </c>
      <c r="F23" s="144" t="s">
        <v>43</v>
      </c>
      <c r="G23" s="172" t="s">
        <v>172</v>
      </c>
      <c r="H23" s="172"/>
      <c r="I23" s="172"/>
      <c r="J23" s="172"/>
      <c r="K23" s="172"/>
      <c r="L23" s="172"/>
      <c r="M23" s="172"/>
      <c r="N23" s="173"/>
      <c r="O23" s="172" t="s">
        <v>20</v>
      </c>
      <c r="P23" s="173"/>
      <c r="Q23" s="172"/>
      <c r="R23" s="261"/>
      <c r="S23" s="172"/>
      <c r="T23" s="174"/>
      <c r="U23" s="175">
        <v>0</v>
      </c>
      <c r="V23" s="176"/>
      <c r="W23" s="177"/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</row>
    <row r="24" spans="1:31" ht="3" customHeight="1" x14ac:dyDescent="0.25">
      <c r="A24" s="89"/>
      <c r="B24" s="89"/>
      <c r="C24" s="89"/>
      <c r="D24" s="89"/>
      <c r="E24" s="191"/>
      <c r="F24" s="89"/>
      <c r="G24" s="89"/>
      <c r="H24" s="89"/>
      <c r="I24" s="89"/>
      <c r="J24" s="89"/>
      <c r="K24" s="89"/>
      <c r="L24" s="89"/>
      <c r="M24" s="89"/>
      <c r="N24" s="86"/>
      <c r="O24" s="90"/>
      <c r="P24" s="88"/>
      <c r="Q24" s="89"/>
      <c r="R24" s="262"/>
      <c r="S24" s="89"/>
      <c r="T24" s="139"/>
      <c r="U24" s="140"/>
      <c r="V24" s="141"/>
      <c r="W24" s="170"/>
      <c r="X24" s="171"/>
      <c r="Y24" s="91"/>
      <c r="Z24" s="91"/>
      <c r="AA24" s="91"/>
      <c r="AB24" s="91"/>
      <c r="AC24" s="91"/>
      <c r="AD24" s="91"/>
      <c r="AE24" s="91"/>
    </row>
    <row r="25" spans="1:31" ht="3" customHeight="1" x14ac:dyDescent="0.25">
      <c r="A25" s="89"/>
      <c r="B25" s="89"/>
      <c r="C25" s="89"/>
      <c r="D25" s="89"/>
      <c r="E25" s="191"/>
      <c r="F25" s="89"/>
      <c r="G25" s="89"/>
      <c r="H25" s="89"/>
      <c r="I25" s="89"/>
      <c r="J25" s="89"/>
      <c r="K25" s="89"/>
      <c r="L25" s="89"/>
      <c r="M25" s="89"/>
      <c r="N25" s="86"/>
      <c r="O25" s="90"/>
      <c r="P25" s="88"/>
      <c r="Q25" s="89"/>
      <c r="R25" s="262"/>
      <c r="S25" s="89"/>
      <c r="T25" s="139"/>
      <c r="U25" s="140"/>
      <c r="V25" s="141"/>
      <c r="W25" s="170"/>
      <c r="X25" s="171"/>
      <c r="Y25" s="91"/>
      <c r="Z25" s="91"/>
      <c r="AA25" s="91"/>
      <c r="AB25" s="91"/>
      <c r="AC25" s="91"/>
      <c r="AD25" s="91"/>
      <c r="AE25" s="91"/>
    </row>
    <row r="26" spans="1:31" ht="7.05" customHeight="1" thickBot="1" x14ac:dyDescent="0.3">
      <c r="A26" s="89"/>
      <c r="B26" s="89"/>
      <c r="C26" s="89"/>
      <c r="D26" s="89"/>
      <c r="E26" s="191"/>
      <c r="F26" s="89"/>
      <c r="G26" s="89"/>
      <c r="H26" s="89"/>
      <c r="I26" s="89"/>
      <c r="J26" s="89"/>
      <c r="K26" s="89"/>
      <c r="L26" s="89"/>
      <c r="M26" s="89"/>
      <c r="N26" s="86"/>
      <c r="O26" s="90"/>
      <c r="P26" s="88"/>
      <c r="Q26" s="89"/>
      <c r="R26" s="262"/>
      <c r="S26" s="89"/>
      <c r="T26" s="139"/>
      <c r="U26" s="140"/>
      <c r="V26" s="141"/>
      <c r="W26" s="170"/>
      <c r="X26" s="171"/>
      <c r="Y26" s="91"/>
      <c r="Z26" s="91"/>
      <c r="AA26" s="91"/>
      <c r="AB26" s="91"/>
      <c r="AC26" s="91"/>
      <c r="AD26" s="91"/>
      <c r="AE26" s="91"/>
    </row>
    <row r="27" spans="1:31" ht="7.05" customHeight="1" thickBot="1" x14ac:dyDescent="0.3">
      <c r="A27" s="70"/>
      <c r="B27" s="70"/>
      <c r="C27" s="70"/>
      <c r="D27" s="70"/>
      <c r="E27" s="188">
        <v>1</v>
      </c>
      <c r="F27" s="70"/>
      <c r="G27" s="70"/>
      <c r="H27" s="70"/>
      <c r="I27" s="70"/>
      <c r="J27" s="70"/>
      <c r="K27" s="70"/>
      <c r="L27" s="70"/>
      <c r="M27" s="70"/>
      <c r="N27" s="71"/>
      <c r="O27" s="72"/>
      <c r="P27" s="73"/>
      <c r="Q27" s="70"/>
      <c r="R27" s="257"/>
      <c r="S27" s="70"/>
      <c r="T27" s="126"/>
      <c r="U27" s="127"/>
      <c r="V27" s="128"/>
      <c r="W27" s="160"/>
      <c r="X27" s="161"/>
      <c r="Y27" s="74"/>
      <c r="Z27" s="74"/>
      <c r="AA27" s="74"/>
      <c r="AB27" s="74"/>
      <c r="AC27" s="74"/>
      <c r="AD27" s="74"/>
      <c r="AE27" s="74"/>
    </row>
    <row r="28" spans="1:31" s="35" customFormat="1" x14ac:dyDescent="0.25">
      <c r="A28" s="50"/>
      <c r="B28" s="50"/>
      <c r="C28" s="50"/>
      <c r="D28" s="50"/>
      <c r="E28" s="186">
        <v>1</v>
      </c>
      <c r="F28" s="50" t="s">
        <v>34</v>
      </c>
      <c r="G28" s="50"/>
      <c r="H28" s="50"/>
      <c r="I28" s="50"/>
      <c r="J28" s="50"/>
      <c r="K28" s="50"/>
      <c r="L28" s="50"/>
      <c r="M28" s="50"/>
      <c r="N28" s="46" t="s">
        <v>3</v>
      </c>
      <c r="O28" s="51" t="s">
        <v>20</v>
      </c>
      <c r="P28" s="48" t="s">
        <v>41</v>
      </c>
      <c r="Q28" s="50"/>
      <c r="R28" s="254"/>
      <c r="S28" s="50"/>
      <c r="T28" s="117"/>
      <c r="U28" s="118">
        <v>0</v>
      </c>
      <c r="V28" s="119"/>
      <c r="W28" s="155"/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</row>
    <row r="29" spans="1:31" s="27" customFormat="1" ht="10.199999999999999" x14ac:dyDescent="0.2">
      <c r="A29" s="82"/>
      <c r="B29" s="82"/>
      <c r="C29" s="82"/>
      <c r="D29" s="82"/>
      <c r="E29" s="191">
        <v>1</v>
      </c>
      <c r="F29" s="100" t="s">
        <v>42</v>
      </c>
      <c r="G29" s="82"/>
      <c r="H29" s="82"/>
      <c r="I29" s="82"/>
      <c r="J29" s="82"/>
      <c r="K29" s="82"/>
      <c r="L29" s="82"/>
      <c r="M29" s="82"/>
      <c r="N29" s="83"/>
      <c r="O29" s="82" t="s">
        <v>20</v>
      </c>
      <c r="P29" s="84"/>
      <c r="Q29" s="82"/>
      <c r="R29" s="259"/>
      <c r="S29" s="82"/>
      <c r="T29" s="143" t="s">
        <v>68</v>
      </c>
      <c r="U29" s="142">
        <v>0</v>
      </c>
      <c r="V29" s="135"/>
      <c r="W29" s="166"/>
      <c r="X29" s="167"/>
      <c r="Y29" s="85"/>
      <c r="Z29" s="85"/>
      <c r="AA29" s="85"/>
      <c r="AB29" s="85"/>
      <c r="AC29" s="85"/>
      <c r="AD29" s="85"/>
      <c r="AE29" s="85"/>
    </row>
    <row r="30" spans="1:31" s="28" customFormat="1" ht="10.199999999999999" x14ac:dyDescent="0.2">
      <c r="A30" s="87"/>
      <c r="B30" s="87"/>
      <c r="C30" s="87"/>
      <c r="D30" s="87"/>
      <c r="E30" s="192">
        <v>1</v>
      </c>
      <c r="F30" s="101" t="s">
        <v>69</v>
      </c>
      <c r="G30" s="87"/>
      <c r="H30" s="87"/>
      <c r="I30" s="87"/>
      <c r="J30" s="87"/>
      <c r="K30" s="87"/>
      <c r="L30" s="87"/>
      <c r="M30" s="87"/>
      <c r="N30" s="86"/>
      <c r="O30" s="87" t="s">
        <v>20</v>
      </c>
      <c r="P30" s="88"/>
      <c r="Q30" s="87"/>
      <c r="R30" s="260">
        <v>0</v>
      </c>
      <c r="S30" s="87"/>
      <c r="T30" s="136"/>
      <c r="U30" s="137">
        <v>0</v>
      </c>
      <c r="V30" s="138"/>
      <c r="W30" s="168"/>
      <c r="X30" s="16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</row>
    <row r="31" spans="1:31" s="28" customFormat="1" ht="10.199999999999999" x14ac:dyDescent="0.2">
      <c r="A31" s="87"/>
      <c r="B31" s="87"/>
      <c r="C31" s="87"/>
      <c r="D31" s="87"/>
      <c r="E31" s="192">
        <v>1</v>
      </c>
      <c r="F31" s="101" t="s">
        <v>47</v>
      </c>
      <c r="G31" s="87"/>
      <c r="H31" s="87"/>
      <c r="I31" s="87"/>
      <c r="J31" s="87"/>
      <c r="K31" s="87"/>
      <c r="L31" s="87"/>
      <c r="M31" s="87"/>
      <c r="N31" s="86"/>
      <c r="O31" s="87" t="s">
        <v>20</v>
      </c>
      <c r="P31" s="88"/>
      <c r="Q31" s="87"/>
      <c r="R31" s="260">
        <v>0</v>
      </c>
      <c r="S31" s="87"/>
      <c r="T31" s="136"/>
      <c r="U31" s="137">
        <v>0</v>
      </c>
      <c r="V31" s="138"/>
      <c r="W31" s="168"/>
      <c r="X31" s="16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</row>
    <row r="32" spans="1:31" s="28" customFormat="1" ht="10.199999999999999" x14ac:dyDescent="0.2">
      <c r="A32" s="87"/>
      <c r="B32" s="87"/>
      <c r="C32" s="87"/>
      <c r="D32" s="87"/>
      <c r="E32" s="192">
        <v>1</v>
      </c>
      <c r="F32" s="101" t="s">
        <v>48</v>
      </c>
      <c r="G32" s="87"/>
      <c r="H32" s="87"/>
      <c r="I32" s="87"/>
      <c r="J32" s="87"/>
      <c r="K32" s="87"/>
      <c r="L32" s="87"/>
      <c r="M32" s="87"/>
      <c r="N32" s="86"/>
      <c r="O32" s="87" t="s">
        <v>20</v>
      </c>
      <c r="P32" s="88"/>
      <c r="Q32" s="87"/>
      <c r="R32" s="260">
        <v>0</v>
      </c>
      <c r="S32" s="87"/>
      <c r="T32" s="136"/>
      <c r="U32" s="137">
        <v>0</v>
      </c>
      <c r="V32" s="138"/>
      <c r="W32" s="168"/>
      <c r="X32" s="16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</row>
    <row r="33" spans="1:31" s="181" customFormat="1" ht="10.199999999999999" x14ac:dyDescent="0.2">
      <c r="A33" s="172"/>
      <c r="B33" s="172"/>
      <c r="C33" s="172"/>
      <c r="D33" s="172"/>
      <c r="E33" s="191">
        <v>2</v>
      </c>
      <c r="F33" s="144" t="s">
        <v>48</v>
      </c>
      <c r="G33" s="172" t="s">
        <v>198</v>
      </c>
      <c r="H33" s="172"/>
      <c r="I33" s="172"/>
      <c r="J33" s="172"/>
      <c r="K33" s="172"/>
      <c r="L33" s="172"/>
      <c r="M33" s="172"/>
      <c r="N33" s="173"/>
      <c r="O33" s="172" t="s">
        <v>20</v>
      </c>
      <c r="P33" s="173"/>
      <c r="Q33" s="172"/>
      <c r="R33" s="261">
        <v>0</v>
      </c>
      <c r="S33" s="172"/>
      <c r="T33" s="174"/>
      <c r="U33" s="175">
        <v>0</v>
      </c>
      <c r="V33" s="176"/>
      <c r="W33" s="177"/>
      <c r="X33" s="178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</row>
    <row r="34" spans="1:31" s="181" customFormat="1" ht="10.199999999999999" x14ac:dyDescent="0.2">
      <c r="A34" s="172"/>
      <c r="B34" s="172"/>
      <c r="C34" s="172"/>
      <c r="D34" s="172"/>
      <c r="E34" s="191">
        <v>2</v>
      </c>
      <c r="F34" s="144" t="s">
        <v>48</v>
      </c>
      <c r="G34" s="172" t="s">
        <v>81</v>
      </c>
      <c r="H34" s="172"/>
      <c r="I34" s="172"/>
      <c r="J34" s="172"/>
      <c r="K34" s="172"/>
      <c r="L34" s="172"/>
      <c r="M34" s="172"/>
      <c r="N34" s="173"/>
      <c r="O34" s="172" t="s">
        <v>20</v>
      </c>
      <c r="P34" s="173"/>
      <c r="Q34" s="172"/>
      <c r="R34" s="261">
        <v>0</v>
      </c>
      <c r="S34" s="172"/>
      <c r="T34" s="174"/>
      <c r="U34" s="175">
        <v>0</v>
      </c>
      <c r="V34" s="176"/>
      <c r="W34" s="177"/>
      <c r="X34" s="178">
        <v>0</v>
      </c>
      <c r="Y34" s="179">
        <v>0</v>
      </c>
      <c r="Z34" s="179">
        <v>0</v>
      </c>
      <c r="AA34" s="179">
        <v>0</v>
      </c>
      <c r="AB34" s="179">
        <v>0</v>
      </c>
      <c r="AC34" s="179">
        <v>0</v>
      </c>
      <c r="AD34" s="179">
        <v>0</v>
      </c>
      <c r="AE34" s="179">
        <v>0</v>
      </c>
    </row>
    <row r="35" spans="1:31" s="181" customFormat="1" ht="10.199999999999999" x14ac:dyDescent="0.2">
      <c r="A35" s="172"/>
      <c r="B35" s="172"/>
      <c r="C35" s="172"/>
      <c r="D35" s="172"/>
      <c r="E35" s="191">
        <v>2</v>
      </c>
      <c r="F35" s="144" t="s">
        <v>48</v>
      </c>
      <c r="G35" s="172" t="s">
        <v>82</v>
      </c>
      <c r="H35" s="172"/>
      <c r="I35" s="172"/>
      <c r="J35" s="172"/>
      <c r="K35" s="172"/>
      <c r="L35" s="172"/>
      <c r="M35" s="172"/>
      <c r="N35" s="173"/>
      <c r="O35" s="172" t="s">
        <v>20</v>
      </c>
      <c r="P35" s="173"/>
      <c r="Q35" s="172"/>
      <c r="R35" s="261">
        <v>0</v>
      </c>
      <c r="S35" s="172"/>
      <c r="T35" s="174"/>
      <c r="U35" s="175">
        <v>0</v>
      </c>
      <c r="V35" s="176"/>
      <c r="W35" s="177"/>
      <c r="X35" s="178">
        <v>0</v>
      </c>
      <c r="Y35" s="179">
        <v>0</v>
      </c>
      <c r="Z35" s="179">
        <v>0</v>
      </c>
      <c r="AA35" s="179">
        <v>0</v>
      </c>
      <c r="AB35" s="179">
        <v>0</v>
      </c>
      <c r="AC35" s="179">
        <v>0</v>
      </c>
      <c r="AD35" s="179">
        <v>0</v>
      </c>
      <c r="AE35" s="179">
        <v>0</v>
      </c>
    </row>
    <row r="36" spans="1:31" s="181" customFormat="1" ht="10.199999999999999" x14ac:dyDescent="0.2">
      <c r="A36" s="172"/>
      <c r="B36" s="172"/>
      <c r="C36" s="172"/>
      <c r="D36" s="172"/>
      <c r="E36" s="191">
        <v>2</v>
      </c>
      <c r="F36" s="144" t="s">
        <v>48</v>
      </c>
      <c r="G36" s="172" t="s">
        <v>200</v>
      </c>
      <c r="H36" s="172"/>
      <c r="I36" s="172"/>
      <c r="J36" s="172"/>
      <c r="K36" s="172"/>
      <c r="L36" s="172"/>
      <c r="M36" s="172"/>
      <c r="N36" s="173"/>
      <c r="O36" s="172" t="s">
        <v>20</v>
      </c>
      <c r="P36" s="173"/>
      <c r="Q36" s="172"/>
      <c r="R36" s="261">
        <v>0</v>
      </c>
      <c r="S36" s="172"/>
      <c r="T36" s="174"/>
      <c r="U36" s="175">
        <v>0</v>
      </c>
      <c r="V36" s="176"/>
      <c r="W36" s="177"/>
      <c r="X36" s="178">
        <v>0</v>
      </c>
      <c r="Y36" s="179">
        <v>0</v>
      </c>
      <c r="Z36" s="179">
        <v>0</v>
      </c>
      <c r="AA36" s="179">
        <v>0</v>
      </c>
      <c r="AB36" s="179">
        <v>0</v>
      </c>
      <c r="AC36" s="179">
        <v>0</v>
      </c>
      <c r="AD36" s="179">
        <v>0</v>
      </c>
      <c r="AE36" s="179">
        <v>0</v>
      </c>
    </row>
    <row r="37" spans="1:31" s="181" customFormat="1" ht="10.199999999999999" x14ac:dyDescent="0.2">
      <c r="A37" s="172"/>
      <c r="B37" s="172"/>
      <c r="C37" s="172"/>
      <c r="D37" s="172"/>
      <c r="E37" s="191">
        <v>2</v>
      </c>
      <c r="F37" s="144" t="s">
        <v>48</v>
      </c>
      <c r="G37" s="172" t="s">
        <v>88</v>
      </c>
      <c r="H37" s="172"/>
      <c r="I37" s="172"/>
      <c r="J37" s="172"/>
      <c r="K37" s="172"/>
      <c r="L37" s="172"/>
      <c r="M37" s="172"/>
      <c r="N37" s="173"/>
      <c r="O37" s="172" t="s">
        <v>20</v>
      </c>
      <c r="P37" s="173"/>
      <c r="Q37" s="172"/>
      <c r="R37" s="261">
        <v>0</v>
      </c>
      <c r="S37" s="172"/>
      <c r="T37" s="174"/>
      <c r="U37" s="175">
        <v>0</v>
      </c>
      <c r="V37" s="176"/>
      <c r="W37" s="177"/>
      <c r="X37" s="178">
        <v>0</v>
      </c>
      <c r="Y37" s="179">
        <v>0</v>
      </c>
      <c r="Z37" s="179">
        <v>0</v>
      </c>
      <c r="AA37" s="179">
        <v>0</v>
      </c>
      <c r="AB37" s="179">
        <v>0</v>
      </c>
      <c r="AC37" s="179">
        <v>0</v>
      </c>
      <c r="AD37" s="179">
        <v>0</v>
      </c>
      <c r="AE37" s="179">
        <v>0</v>
      </c>
    </row>
    <row r="38" spans="1:31" s="181" customFormat="1" ht="10.199999999999999" x14ac:dyDescent="0.2">
      <c r="A38" s="172"/>
      <c r="B38" s="172"/>
      <c r="C38" s="172"/>
      <c r="D38" s="172"/>
      <c r="E38" s="191">
        <v>2</v>
      </c>
      <c r="F38" s="144" t="s">
        <v>48</v>
      </c>
      <c r="G38" s="172" t="s">
        <v>94</v>
      </c>
      <c r="H38" s="172"/>
      <c r="I38" s="172"/>
      <c r="J38" s="172"/>
      <c r="K38" s="172"/>
      <c r="L38" s="172"/>
      <c r="M38" s="172"/>
      <c r="N38" s="173"/>
      <c r="O38" s="172" t="s">
        <v>20</v>
      </c>
      <c r="P38" s="173"/>
      <c r="Q38" s="172"/>
      <c r="R38" s="261">
        <v>0</v>
      </c>
      <c r="S38" s="172"/>
      <c r="T38" s="174"/>
      <c r="U38" s="175">
        <v>0</v>
      </c>
      <c r="V38" s="176"/>
      <c r="W38" s="177"/>
      <c r="X38" s="178">
        <v>0</v>
      </c>
      <c r="Y38" s="179">
        <v>0</v>
      </c>
      <c r="Z38" s="179">
        <v>0</v>
      </c>
      <c r="AA38" s="179">
        <v>0</v>
      </c>
      <c r="AB38" s="179">
        <v>0</v>
      </c>
      <c r="AC38" s="179">
        <v>0</v>
      </c>
      <c r="AD38" s="179">
        <v>0</v>
      </c>
      <c r="AE38" s="179">
        <v>0</v>
      </c>
    </row>
    <row r="39" spans="1:31" s="181" customFormat="1" ht="10.199999999999999" x14ac:dyDescent="0.2">
      <c r="A39" s="172"/>
      <c r="B39" s="172"/>
      <c r="C39" s="172"/>
      <c r="D39" s="172"/>
      <c r="E39" s="191">
        <v>2</v>
      </c>
      <c r="F39" s="144" t="s">
        <v>48</v>
      </c>
      <c r="G39" s="172" t="s">
        <v>207</v>
      </c>
      <c r="H39" s="172"/>
      <c r="I39" s="172"/>
      <c r="J39" s="172"/>
      <c r="K39" s="172"/>
      <c r="L39" s="172"/>
      <c r="M39" s="172"/>
      <c r="N39" s="173"/>
      <c r="O39" s="172" t="s">
        <v>20</v>
      </c>
      <c r="P39" s="173"/>
      <c r="Q39" s="172"/>
      <c r="R39" s="261">
        <v>0</v>
      </c>
      <c r="S39" s="172"/>
      <c r="T39" s="174"/>
      <c r="U39" s="175">
        <v>0</v>
      </c>
      <c r="V39" s="176"/>
      <c r="W39" s="177"/>
      <c r="X39" s="178">
        <v>0</v>
      </c>
      <c r="Y39" s="179">
        <v>0</v>
      </c>
      <c r="Z39" s="179">
        <v>0</v>
      </c>
      <c r="AA39" s="179">
        <v>0</v>
      </c>
      <c r="AB39" s="179">
        <v>0</v>
      </c>
      <c r="AC39" s="179">
        <v>0</v>
      </c>
      <c r="AD39" s="179">
        <v>0</v>
      </c>
      <c r="AE39" s="179">
        <v>0</v>
      </c>
    </row>
    <row r="40" spans="1:31" s="181" customFormat="1" ht="10.199999999999999" x14ac:dyDescent="0.2">
      <c r="A40" s="172"/>
      <c r="B40" s="172"/>
      <c r="C40" s="172"/>
      <c r="D40" s="172"/>
      <c r="E40" s="191">
        <v>2</v>
      </c>
      <c r="F40" s="144" t="s">
        <v>48</v>
      </c>
      <c r="G40" s="172" t="s">
        <v>107</v>
      </c>
      <c r="H40" s="172"/>
      <c r="I40" s="172"/>
      <c r="J40" s="172"/>
      <c r="K40" s="172"/>
      <c r="L40" s="172"/>
      <c r="M40" s="172"/>
      <c r="N40" s="173"/>
      <c r="O40" s="172" t="s">
        <v>20</v>
      </c>
      <c r="P40" s="173"/>
      <c r="Q40" s="172"/>
      <c r="R40" s="261">
        <v>0</v>
      </c>
      <c r="S40" s="172"/>
      <c r="T40" s="174"/>
      <c r="U40" s="175">
        <v>0</v>
      </c>
      <c r="V40" s="176"/>
      <c r="W40" s="177"/>
      <c r="X40" s="178">
        <v>0</v>
      </c>
      <c r="Y40" s="179">
        <v>0</v>
      </c>
      <c r="Z40" s="179">
        <v>0</v>
      </c>
      <c r="AA40" s="179">
        <v>0</v>
      </c>
      <c r="AB40" s="179">
        <v>0</v>
      </c>
      <c r="AC40" s="179">
        <v>0</v>
      </c>
      <c r="AD40" s="179">
        <v>0</v>
      </c>
      <c r="AE40" s="179">
        <v>0</v>
      </c>
    </row>
    <row r="41" spans="1:31" s="28" customFormat="1" ht="10.199999999999999" x14ac:dyDescent="0.2">
      <c r="A41" s="87"/>
      <c r="B41" s="87"/>
      <c r="C41" s="87"/>
      <c r="D41" s="87"/>
      <c r="E41" s="198">
        <v>1</v>
      </c>
      <c r="F41" s="101" t="s">
        <v>75</v>
      </c>
      <c r="G41" s="87"/>
      <c r="H41" s="87"/>
      <c r="I41" s="87"/>
      <c r="J41" s="87"/>
      <c r="K41" s="87"/>
      <c r="L41" s="87"/>
      <c r="M41" s="87"/>
      <c r="N41" s="86"/>
      <c r="O41" s="87" t="s">
        <v>20</v>
      </c>
      <c r="P41" s="88"/>
      <c r="Q41" s="87"/>
      <c r="R41" s="260">
        <v>0</v>
      </c>
      <c r="S41" s="87"/>
      <c r="T41" s="136"/>
      <c r="U41" s="137">
        <v>0</v>
      </c>
      <c r="V41" s="138"/>
      <c r="W41" s="168"/>
      <c r="X41" s="16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</row>
    <row r="42" spans="1:31" s="28" customFormat="1" ht="10.199999999999999" x14ac:dyDescent="0.2">
      <c r="A42" s="87"/>
      <c r="B42" s="87"/>
      <c r="C42" s="87"/>
      <c r="D42" s="87"/>
      <c r="E42" s="198">
        <v>1</v>
      </c>
      <c r="F42" s="101" t="s">
        <v>70</v>
      </c>
      <c r="G42" s="87"/>
      <c r="H42" s="87"/>
      <c r="I42" s="87"/>
      <c r="J42" s="87"/>
      <c r="K42" s="87"/>
      <c r="L42" s="87"/>
      <c r="M42" s="87"/>
      <c r="N42" s="86"/>
      <c r="O42" s="87" t="s">
        <v>20</v>
      </c>
      <c r="P42" s="88"/>
      <c r="Q42" s="87"/>
      <c r="R42" s="260">
        <v>0</v>
      </c>
      <c r="S42" s="87"/>
      <c r="T42" s="136"/>
      <c r="U42" s="137">
        <v>0</v>
      </c>
      <c r="V42" s="138"/>
      <c r="W42" s="168"/>
      <c r="X42" s="16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</row>
    <row r="43" spans="1:31" s="28" customFormat="1" ht="10.199999999999999" x14ac:dyDescent="0.2">
      <c r="A43" s="87"/>
      <c r="B43" s="87"/>
      <c r="C43" s="87"/>
      <c r="D43" s="87"/>
      <c r="E43" s="198">
        <v>1</v>
      </c>
      <c r="F43" s="101" t="s">
        <v>78</v>
      </c>
      <c r="G43" s="87"/>
      <c r="H43" s="87"/>
      <c r="I43" s="87"/>
      <c r="J43" s="87"/>
      <c r="K43" s="87"/>
      <c r="L43" s="87"/>
      <c r="M43" s="87"/>
      <c r="N43" s="86"/>
      <c r="O43" s="87" t="s">
        <v>20</v>
      </c>
      <c r="P43" s="88"/>
      <c r="Q43" s="87"/>
      <c r="R43" s="260">
        <v>0</v>
      </c>
      <c r="S43" s="87"/>
      <c r="T43" s="136"/>
      <c r="U43" s="137">
        <v>0</v>
      </c>
      <c r="V43" s="138"/>
      <c r="W43" s="168"/>
      <c r="X43" s="16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</row>
    <row r="44" spans="1:31" s="28" customFormat="1" ht="10.199999999999999" x14ac:dyDescent="0.2">
      <c r="A44" s="87"/>
      <c r="B44" s="87"/>
      <c r="C44" s="87"/>
      <c r="D44" s="87"/>
      <c r="E44" s="198">
        <v>1</v>
      </c>
      <c r="F44" s="101" t="s">
        <v>93</v>
      </c>
      <c r="G44" s="87"/>
      <c r="H44" s="87"/>
      <c r="I44" s="87"/>
      <c r="J44" s="87"/>
      <c r="K44" s="87"/>
      <c r="L44" s="87"/>
      <c r="M44" s="87"/>
      <c r="N44" s="86"/>
      <c r="O44" s="87" t="s">
        <v>20</v>
      </c>
      <c r="P44" s="88"/>
      <c r="Q44" s="87"/>
      <c r="R44" s="260">
        <v>0</v>
      </c>
      <c r="S44" s="87"/>
      <c r="T44" s="136"/>
      <c r="U44" s="137">
        <v>0</v>
      </c>
      <c r="V44" s="138"/>
      <c r="W44" s="168"/>
      <c r="X44" s="16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</row>
    <row r="45" spans="1:31" s="28" customFormat="1" ht="10.199999999999999" x14ac:dyDescent="0.2">
      <c r="A45" s="87"/>
      <c r="B45" s="87"/>
      <c r="C45" s="87"/>
      <c r="D45" s="87"/>
      <c r="E45" s="192">
        <v>1</v>
      </c>
      <c r="F45" s="101" t="s">
        <v>84</v>
      </c>
      <c r="G45" s="87"/>
      <c r="H45" s="87"/>
      <c r="I45" s="87"/>
      <c r="J45" s="87"/>
      <c r="K45" s="87"/>
      <c r="L45" s="87"/>
      <c r="M45" s="87"/>
      <c r="N45" s="86"/>
      <c r="O45" s="87" t="s">
        <v>20</v>
      </c>
      <c r="P45" s="88"/>
      <c r="Q45" s="87"/>
      <c r="R45" s="260">
        <v>0</v>
      </c>
      <c r="S45" s="87"/>
      <c r="T45" s="136"/>
      <c r="U45" s="137">
        <v>0</v>
      </c>
      <c r="V45" s="138"/>
      <c r="W45" s="168"/>
      <c r="X45" s="16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</row>
    <row r="46" spans="1:31" s="181" customFormat="1" ht="10.199999999999999" x14ac:dyDescent="0.2">
      <c r="A46" s="172"/>
      <c r="B46" s="172"/>
      <c r="C46" s="172"/>
      <c r="D46" s="172"/>
      <c r="E46" s="191">
        <v>2</v>
      </c>
      <c r="F46" s="144" t="s">
        <v>84</v>
      </c>
      <c r="G46" s="172" t="s">
        <v>201</v>
      </c>
      <c r="H46" s="172"/>
      <c r="I46" s="172"/>
      <c r="J46" s="172"/>
      <c r="K46" s="172"/>
      <c r="L46" s="172"/>
      <c r="M46" s="172"/>
      <c r="N46" s="173"/>
      <c r="O46" s="172" t="s">
        <v>20</v>
      </c>
      <c r="P46" s="173"/>
      <c r="Q46" s="172"/>
      <c r="R46" s="261">
        <v>0</v>
      </c>
      <c r="S46" s="172"/>
      <c r="T46" s="174"/>
      <c r="U46" s="175">
        <v>0</v>
      </c>
      <c r="V46" s="176"/>
      <c r="W46" s="177"/>
      <c r="X46" s="178">
        <v>0</v>
      </c>
      <c r="Y46" s="179">
        <v>0</v>
      </c>
      <c r="Z46" s="179">
        <v>0</v>
      </c>
      <c r="AA46" s="179">
        <v>0</v>
      </c>
      <c r="AB46" s="179">
        <v>0</v>
      </c>
      <c r="AC46" s="179">
        <v>0</v>
      </c>
      <c r="AD46" s="179">
        <v>0</v>
      </c>
      <c r="AE46" s="179">
        <v>0</v>
      </c>
    </row>
    <row r="47" spans="1:31" s="181" customFormat="1" ht="10.199999999999999" x14ac:dyDescent="0.2">
      <c r="A47" s="172"/>
      <c r="B47" s="172"/>
      <c r="C47" s="172"/>
      <c r="D47" s="172"/>
      <c r="E47" s="191">
        <v>2</v>
      </c>
      <c r="F47" s="144" t="s">
        <v>84</v>
      </c>
      <c r="G47" s="172" t="s">
        <v>204</v>
      </c>
      <c r="H47" s="172"/>
      <c r="I47" s="172"/>
      <c r="J47" s="172"/>
      <c r="K47" s="172"/>
      <c r="L47" s="172"/>
      <c r="M47" s="172"/>
      <c r="N47" s="173"/>
      <c r="O47" s="172" t="s">
        <v>20</v>
      </c>
      <c r="P47" s="173"/>
      <c r="Q47" s="172"/>
      <c r="R47" s="261">
        <v>0</v>
      </c>
      <c r="S47" s="172"/>
      <c r="T47" s="174"/>
      <c r="U47" s="175">
        <v>0</v>
      </c>
      <c r="V47" s="176"/>
      <c r="W47" s="177"/>
      <c r="X47" s="178">
        <v>0</v>
      </c>
      <c r="Y47" s="179">
        <v>0</v>
      </c>
      <c r="Z47" s="179">
        <v>0</v>
      </c>
      <c r="AA47" s="179">
        <v>0</v>
      </c>
      <c r="AB47" s="179">
        <v>0</v>
      </c>
      <c r="AC47" s="179">
        <v>0</v>
      </c>
      <c r="AD47" s="179">
        <v>0</v>
      </c>
      <c r="AE47" s="179">
        <v>0</v>
      </c>
    </row>
    <row r="48" spans="1:31" s="181" customFormat="1" ht="10.199999999999999" x14ac:dyDescent="0.2">
      <c r="A48" s="172"/>
      <c r="B48" s="172"/>
      <c r="C48" s="172"/>
      <c r="D48" s="172"/>
      <c r="E48" s="191">
        <v>2</v>
      </c>
      <c r="F48" s="144" t="s">
        <v>84</v>
      </c>
      <c r="G48" s="172" t="s">
        <v>205</v>
      </c>
      <c r="H48" s="172"/>
      <c r="I48" s="172"/>
      <c r="J48" s="172"/>
      <c r="K48" s="172"/>
      <c r="L48" s="172"/>
      <c r="M48" s="172"/>
      <c r="N48" s="173"/>
      <c r="O48" s="172" t="s">
        <v>20</v>
      </c>
      <c r="P48" s="173"/>
      <c r="Q48" s="172"/>
      <c r="R48" s="261">
        <v>0</v>
      </c>
      <c r="S48" s="172"/>
      <c r="T48" s="174"/>
      <c r="U48" s="175">
        <v>0</v>
      </c>
      <c r="V48" s="176"/>
      <c r="W48" s="177"/>
      <c r="X48" s="178">
        <v>0</v>
      </c>
      <c r="Y48" s="179">
        <v>0</v>
      </c>
      <c r="Z48" s="179">
        <v>0</v>
      </c>
      <c r="AA48" s="179">
        <v>0</v>
      </c>
      <c r="AB48" s="179">
        <v>0</v>
      </c>
      <c r="AC48" s="179">
        <v>0</v>
      </c>
      <c r="AD48" s="179">
        <v>0</v>
      </c>
      <c r="AE48" s="179">
        <v>0</v>
      </c>
    </row>
    <row r="49" spans="1:31" s="181" customFormat="1" ht="10.199999999999999" x14ac:dyDescent="0.2">
      <c r="A49" s="172"/>
      <c r="B49" s="172"/>
      <c r="C49" s="172"/>
      <c r="D49" s="172"/>
      <c r="E49" s="191">
        <v>2</v>
      </c>
      <c r="F49" s="144" t="s">
        <v>84</v>
      </c>
      <c r="G49" s="172" t="s">
        <v>206</v>
      </c>
      <c r="H49" s="172"/>
      <c r="I49" s="172"/>
      <c r="J49" s="172"/>
      <c r="K49" s="172"/>
      <c r="L49" s="172"/>
      <c r="M49" s="172"/>
      <c r="N49" s="173"/>
      <c r="O49" s="172" t="s">
        <v>20</v>
      </c>
      <c r="P49" s="173"/>
      <c r="Q49" s="172"/>
      <c r="R49" s="261">
        <v>0</v>
      </c>
      <c r="S49" s="172"/>
      <c r="T49" s="174"/>
      <c r="U49" s="175">
        <v>0</v>
      </c>
      <c r="V49" s="176"/>
      <c r="W49" s="177"/>
      <c r="X49" s="178">
        <v>0</v>
      </c>
      <c r="Y49" s="179">
        <v>0</v>
      </c>
      <c r="Z49" s="179">
        <v>0</v>
      </c>
      <c r="AA49" s="179">
        <v>0</v>
      </c>
      <c r="AB49" s="179">
        <v>0</v>
      </c>
      <c r="AC49" s="179">
        <v>0</v>
      </c>
      <c r="AD49" s="179">
        <v>0</v>
      </c>
      <c r="AE49" s="179">
        <v>0</v>
      </c>
    </row>
    <row r="50" spans="1:31" s="181" customFormat="1" ht="10.199999999999999" x14ac:dyDescent="0.2">
      <c r="A50" s="172"/>
      <c r="B50" s="172"/>
      <c r="C50" s="172"/>
      <c r="D50" s="172"/>
      <c r="E50" s="191">
        <v>2</v>
      </c>
      <c r="F50" s="144" t="s">
        <v>84</v>
      </c>
      <c r="G50" s="172" t="s">
        <v>208</v>
      </c>
      <c r="H50" s="172"/>
      <c r="I50" s="172"/>
      <c r="J50" s="172"/>
      <c r="K50" s="172"/>
      <c r="L50" s="172"/>
      <c r="M50" s="172"/>
      <c r="N50" s="173"/>
      <c r="O50" s="172" t="s">
        <v>20</v>
      </c>
      <c r="P50" s="173"/>
      <c r="Q50" s="172"/>
      <c r="R50" s="261">
        <v>0</v>
      </c>
      <c r="S50" s="172"/>
      <c r="T50" s="174"/>
      <c r="U50" s="175">
        <v>0</v>
      </c>
      <c r="V50" s="176"/>
      <c r="W50" s="177"/>
      <c r="X50" s="178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</row>
    <row r="51" spans="1:31" s="181" customFormat="1" ht="10.199999999999999" x14ac:dyDescent="0.2">
      <c r="A51" s="172"/>
      <c r="B51" s="172"/>
      <c r="C51" s="172"/>
      <c r="D51" s="172"/>
      <c r="E51" s="191">
        <v>2</v>
      </c>
      <c r="F51" s="144" t="s">
        <v>84</v>
      </c>
      <c r="G51" s="172" t="s">
        <v>209</v>
      </c>
      <c r="H51" s="172"/>
      <c r="I51" s="172"/>
      <c r="J51" s="172"/>
      <c r="K51" s="172"/>
      <c r="L51" s="172"/>
      <c r="M51" s="172"/>
      <c r="N51" s="173"/>
      <c r="O51" s="172" t="s">
        <v>20</v>
      </c>
      <c r="P51" s="173"/>
      <c r="Q51" s="172"/>
      <c r="R51" s="261">
        <v>0</v>
      </c>
      <c r="S51" s="172"/>
      <c r="T51" s="174"/>
      <c r="U51" s="175">
        <v>0</v>
      </c>
      <c r="V51" s="176"/>
      <c r="W51" s="177"/>
      <c r="X51" s="178">
        <v>0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0</v>
      </c>
      <c r="AE51" s="179">
        <v>0</v>
      </c>
    </row>
    <row r="52" spans="1:31" s="28" customFormat="1" ht="10.199999999999999" x14ac:dyDescent="0.2">
      <c r="A52" s="87"/>
      <c r="B52" s="87"/>
      <c r="C52" s="87"/>
      <c r="D52" s="87"/>
      <c r="E52" s="198">
        <v>1</v>
      </c>
      <c r="F52" s="101" t="s">
        <v>105</v>
      </c>
      <c r="G52" s="87"/>
      <c r="H52" s="87"/>
      <c r="I52" s="87"/>
      <c r="J52" s="87"/>
      <c r="K52" s="87"/>
      <c r="L52" s="87"/>
      <c r="M52" s="87"/>
      <c r="N52" s="86"/>
      <c r="O52" s="87" t="s">
        <v>20</v>
      </c>
      <c r="P52" s="88"/>
      <c r="Q52" s="87"/>
      <c r="R52" s="260">
        <v>0</v>
      </c>
      <c r="S52" s="87"/>
      <c r="T52" s="136"/>
      <c r="U52" s="137">
        <v>0</v>
      </c>
      <c r="V52" s="138"/>
      <c r="W52" s="168"/>
      <c r="X52" s="16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</row>
    <row r="53" spans="1:31" s="28" customFormat="1" ht="10.199999999999999" x14ac:dyDescent="0.2">
      <c r="A53" s="87"/>
      <c r="B53" s="87"/>
      <c r="C53" s="87"/>
      <c r="D53" s="87"/>
      <c r="E53" s="198">
        <v>1</v>
      </c>
      <c r="F53" s="101" t="s">
        <v>97</v>
      </c>
      <c r="G53" s="87"/>
      <c r="H53" s="87"/>
      <c r="I53" s="87"/>
      <c r="J53" s="87"/>
      <c r="K53" s="87"/>
      <c r="L53" s="87"/>
      <c r="M53" s="87"/>
      <c r="N53" s="86"/>
      <c r="O53" s="87" t="s">
        <v>20</v>
      </c>
      <c r="P53" s="88"/>
      <c r="Q53" s="87"/>
      <c r="R53" s="260">
        <v>0</v>
      </c>
      <c r="S53" s="87"/>
      <c r="T53" s="136"/>
      <c r="U53" s="137">
        <v>0</v>
      </c>
      <c r="V53" s="138"/>
      <c r="W53" s="168"/>
      <c r="X53" s="16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</row>
    <row r="54" spans="1:31" s="28" customFormat="1" ht="10.199999999999999" x14ac:dyDescent="0.2">
      <c r="A54" s="87"/>
      <c r="B54" s="87"/>
      <c r="C54" s="87"/>
      <c r="D54" s="87"/>
      <c r="E54" s="198">
        <v>1</v>
      </c>
      <c r="F54" s="101" t="s">
        <v>71</v>
      </c>
      <c r="G54" s="87"/>
      <c r="H54" s="87"/>
      <c r="I54" s="87"/>
      <c r="J54" s="87"/>
      <c r="K54" s="87"/>
      <c r="L54" s="87"/>
      <c r="M54" s="87"/>
      <c r="N54" s="86"/>
      <c r="O54" s="87" t="s">
        <v>20</v>
      </c>
      <c r="P54" s="88"/>
      <c r="Q54" s="87"/>
      <c r="R54" s="260">
        <v>0</v>
      </c>
      <c r="S54" s="87"/>
      <c r="T54" s="136"/>
      <c r="U54" s="137">
        <v>0</v>
      </c>
      <c r="V54" s="138"/>
      <c r="W54" s="168"/>
      <c r="X54" s="16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</row>
    <row r="55" spans="1:31" s="28" customFormat="1" ht="10.199999999999999" x14ac:dyDescent="0.2">
      <c r="A55" s="87"/>
      <c r="B55" s="87"/>
      <c r="C55" s="87"/>
      <c r="D55" s="87"/>
      <c r="E55" s="198">
        <v>1</v>
      </c>
      <c r="F55" s="101" t="s">
        <v>72</v>
      </c>
      <c r="G55" s="87"/>
      <c r="H55" s="87"/>
      <c r="I55" s="87"/>
      <c r="J55" s="87"/>
      <c r="K55" s="87"/>
      <c r="L55" s="87"/>
      <c r="M55" s="87"/>
      <c r="N55" s="86"/>
      <c r="O55" s="87" t="s">
        <v>20</v>
      </c>
      <c r="P55" s="88"/>
      <c r="Q55" s="87"/>
      <c r="R55" s="260">
        <v>0</v>
      </c>
      <c r="S55" s="87"/>
      <c r="T55" s="136"/>
      <c r="U55" s="137">
        <v>0</v>
      </c>
      <c r="V55" s="138"/>
      <c r="W55" s="168"/>
      <c r="X55" s="16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</row>
    <row r="56" spans="1:31" s="28" customFormat="1" ht="10.199999999999999" x14ac:dyDescent="0.2">
      <c r="A56" s="87"/>
      <c r="B56" s="87"/>
      <c r="C56" s="87"/>
      <c r="D56" s="87"/>
      <c r="E56" s="198">
        <v>1</v>
      </c>
      <c r="F56" s="101" t="s">
        <v>113</v>
      </c>
      <c r="G56" s="87"/>
      <c r="H56" s="87"/>
      <c r="I56" s="87"/>
      <c r="J56" s="87"/>
      <c r="K56" s="87"/>
      <c r="L56" s="87"/>
      <c r="M56" s="87"/>
      <c r="N56" s="86"/>
      <c r="O56" s="87" t="s">
        <v>20</v>
      </c>
      <c r="P56" s="88"/>
      <c r="Q56" s="87"/>
      <c r="R56" s="260">
        <v>0</v>
      </c>
      <c r="S56" s="87"/>
      <c r="T56" s="136"/>
      <c r="U56" s="137">
        <v>0</v>
      </c>
      <c r="V56" s="138"/>
      <c r="W56" s="168"/>
      <c r="X56" s="16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</row>
    <row r="57" spans="1:31" s="28" customFormat="1" ht="10.199999999999999" x14ac:dyDescent="0.2">
      <c r="A57" s="87"/>
      <c r="B57" s="87"/>
      <c r="C57" s="87"/>
      <c r="D57" s="87"/>
      <c r="E57" s="198">
        <v>1</v>
      </c>
      <c r="F57" s="101" t="s">
        <v>111</v>
      </c>
      <c r="G57" s="87"/>
      <c r="H57" s="87"/>
      <c r="I57" s="87"/>
      <c r="J57" s="87"/>
      <c r="K57" s="87"/>
      <c r="L57" s="87"/>
      <c r="M57" s="87"/>
      <c r="N57" s="86"/>
      <c r="O57" s="87" t="s">
        <v>20</v>
      </c>
      <c r="P57" s="88"/>
      <c r="Q57" s="87"/>
      <c r="R57" s="260">
        <v>0</v>
      </c>
      <c r="S57" s="87"/>
      <c r="T57" s="136"/>
      <c r="U57" s="137">
        <v>0</v>
      </c>
      <c r="V57" s="138"/>
      <c r="W57" s="168"/>
      <c r="X57" s="16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</row>
    <row r="58" spans="1:31" s="28" customFormat="1" ht="10.199999999999999" x14ac:dyDescent="0.2">
      <c r="A58" s="87"/>
      <c r="B58" s="87"/>
      <c r="C58" s="87"/>
      <c r="D58" s="87"/>
      <c r="E58" s="198">
        <v>1</v>
      </c>
      <c r="F58" s="101" t="s">
        <v>83</v>
      </c>
      <c r="G58" s="87"/>
      <c r="H58" s="87"/>
      <c r="I58" s="87"/>
      <c r="J58" s="87"/>
      <c r="K58" s="87"/>
      <c r="L58" s="87"/>
      <c r="M58" s="87"/>
      <c r="N58" s="86"/>
      <c r="O58" s="87" t="s">
        <v>20</v>
      </c>
      <c r="P58" s="88"/>
      <c r="Q58" s="87"/>
      <c r="R58" s="260">
        <v>0</v>
      </c>
      <c r="S58" s="87"/>
      <c r="T58" s="136"/>
      <c r="U58" s="137">
        <v>0</v>
      </c>
      <c r="V58" s="138"/>
      <c r="W58" s="168"/>
      <c r="X58" s="16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</row>
    <row r="59" spans="1:31" s="28" customFormat="1" ht="10.199999999999999" x14ac:dyDescent="0.2">
      <c r="A59" s="87"/>
      <c r="B59" s="87"/>
      <c r="C59" s="87"/>
      <c r="D59" s="87"/>
      <c r="E59" s="198">
        <v>1</v>
      </c>
      <c r="F59" s="101" t="s">
        <v>77</v>
      </c>
      <c r="G59" s="87"/>
      <c r="H59" s="87"/>
      <c r="I59" s="87"/>
      <c r="J59" s="87"/>
      <c r="K59" s="87"/>
      <c r="L59" s="87"/>
      <c r="M59" s="87"/>
      <c r="N59" s="86"/>
      <c r="O59" s="87" t="s">
        <v>20</v>
      </c>
      <c r="P59" s="88"/>
      <c r="Q59" s="87"/>
      <c r="R59" s="260">
        <v>0</v>
      </c>
      <c r="S59" s="87"/>
      <c r="T59" s="136"/>
      <c r="U59" s="137">
        <v>0</v>
      </c>
      <c r="V59" s="138"/>
      <c r="W59" s="168"/>
      <c r="X59" s="16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</row>
    <row r="60" spans="1:31" s="28" customFormat="1" ht="10.199999999999999" x14ac:dyDescent="0.2">
      <c r="A60" s="87"/>
      <c r="B60" s="87"/>
      <c r="C60" s="87"/>
      <c r="D60" s="87"/>
      <c r="E60" s="198">
        <v>1</v>
      </c>
      <c r="F60" s="101" t="s">
        <v>99</v>
      </c>
      <c r="G60" s="87"/>
      <c r="H60" s="87"/>
      <c r="I60" s="87"/>
      <c r="J60" s="87"/>
      <c r="K60" s="87"/>
      <c r="L60" s="87"/>
      <c r="M60" s="87"/>
      <c r="N60" s="86"/>
      <c r="O60" s="87" t="s">
        <v>20</v>
      </c>
      <c r="P60" s="88"/>
      <c r="Q60" s="87"/>
      <c r="R60" s="260">
        <v>0</v>
      </c>
      <c r="S60" s="87"/>
      <c r="T60" s="136"/>
      <c r="U60" s="137">
        <v>0</v>
      </c>
      <c r="V60" s="138"/>
      <c r="W60" s="168"/>
      <c r="X60" s="16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</row>
    <row r="61" spans="1:31" s="28" customFormat="1" ht="10.199999999999999" x14ac:dyDescent="0.2">
      <c r="A61" s="87"/>
      <c r="B61" s="87"/>
      <c r="C61" s="87"/>
      <c r="D61" s="87"/>
      <c r="E61" s="198">
        <v>1</v>
      </c>
      <c r="F61" s="101" t="s">
        <v>85</v>
      </c>
      <c r="G61" s="87"/>
      <c r="H61" s="87"/>
      <c r="I61" s="87"/>
      <c r="J61" s="87"/>
      <c r="K61" s="87"/>
      <c r="L61" s="87"/>
      <c r="M61" s="87"/>
      <c r="N61" s="86"/>
      <c r="O61" s="87" t="s">
        <v>20</v>
      </c>
      <c r="P61" s="88"/>
      <c r="Q61" s="87"/>
      <c r="R61" s="260">
        <v>0</v>
      </c>
      <c r="S61" s="87"/>
      <c r="T61" s="136"/>
      <c r="U61" s="137">
        <v>0</v>
      </c>
      <c r="V61" s="138"/>
      <c r="W61" s="168"/>
      <c r="X61" s="16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</row>
    <row r="62" spans="1:31" s="28" customFormat="1" ht="10.199999999999999" x14ac:dyDescent="0.2">
      <c r="A62" s="87"/>
      <c r="B62" s="87"/>
      <c r="C62" s="87"/>
      <c r="D62" s="87"/>
      <c r="E62" s="198">
        <v>1</v>
      </c>
      <c r="F62" s="101" t="s">
        <v>98</v>
      </c>
      <c r="G62" s="87"/>
      <c r="H62" s="87"/>
      <c r="I62" s="87"/>
      <c r="J62" s="87"/>
      <c r="K62" s="87"/>
      <c r="L62" s="87"/>
      <c r="M62" s="87"/>
      <c r="N62" s="86"/>
      <c r="O62" s="87" t="s">
        <v>20</v>
      </c>
      <c r="P62" s="88"/>
      <c r="Q62" s="87"/>
      <c r="R62" s="260">
        <v>0</v>
      </c>
      <c r="S62" s="87"/>
      <c r="T62" s="136"/>
      <c r="U62" s="137">
        <v>0</v>
      </c>
      <c r="V62" s="138"/>
      <c r="W62" s="168"/>
      <c r="X62" s="16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</row>
    <row r="63" spans="1:31" s="28" customFormat="1" ht="10.199999999999999" x14ac:dyDescent="0.2">
      <c r="A63" s="87"/>
      <c r="B63" s="87"/>
      <c r="C63" s="87"/>
      <c r="D63" s="87"/>
      <c r="E63" s="198">
        <v>1</v>
      </c>
      <c r="F63" s="101" t="s">
        <v>101</v>
      </c>
      <c r="G63" s="87"/>
      <c r="H63" s="87"/>
      <c r="I63" s="87"/>
      <c r="J63" s="87"/>
      <c r="K63" s="87"/>
      <c r="L63" s="87"/>
      <c r="M63" s="87"/>
      <c r="N63" s="86"/>
      <c r="O63" s="87" t="s">
        <v>20</v>
      </c>
      <c r="P63" s="88"/>
      <c r="Q63" s="87"/>
      <c r="R63" s="260">
        <v>0</v>
      </c>
      <c r="S63" s="87"/>
      <c r="T63" s="136"/>
      <c r="U63" s="137">
        <v>0</v>
      </c>
      <c r="V63" s="138"/>
      <c r="W63" s="168"/>
      <c r="X63" s="16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</row>
    <row r="64" spans="1:31" s="28" customFormat="1" ht="10.199999999999999" x14ac:dyDescent="0.2">
      <c r="A64" s="87"/>
      <c r="B64" s="87"/>
      <c r="C64" s="87"/>
      <c r="D64" s="87"/>
      <c r="E64" s="198">
        <v>1</v>
      </c>
      <c r="F64" s="101" t="s">
        <v>108</v>
      </c>
      <c r="G64" s="87"/>
      <c r="H64" s="87"/>
      <c r="I64" s="87"/>
      <c r="J64" s="87"/>
      <c r="K64" s="87"/>
      <c r="L64" s="87"/>
      <c r="M64" s="87"/>
      <c r="N64" s="86"/>
      <c r="O64" s="87" t="s">
        <v>20</v>
      </c>
      <c r="P64" s="88"/>
      <c r="Q64" s="87"/>
      <c r="R64" s="260">
        <v>0</v>
      </c>
      <c r="S64" s="87"/>
      <c r="T64" s="136"/>
      <c r="U64" s="137">
        <v>0</v>
      </c>
      <c r="V64" s="138"/>
      <c r="W64" s="168"/>
      <c r="X64" s="16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</row>
    <row r="65" spans="1:31" s="28" customFormat="1" ht="10.199999999999999" x14ac:dyDescent="0.2">
      <c r="A65" s="87"/>
      <c r="B65" s="87"/>
      <c r="C65" s="87"/>
      <c r="D65" s="87"/>
      <c r="E65" s="198">
        <v>1</v>
      </c>
      <c r="F65" s="101" t="s">
        <v>106</v>
      </c>
      <c r="G65" s="87"/>
      <c r="H65" s="87"/>
      <c r="I65" s="87"/>
      <c r="J65" s="87"/>
      <c r="K65" s="87"/>
      <c r="L65" s="87"/>
      <c r="M65" s="87"/>
      <c r="N65" s="86"/>
      <c r="O65" s="87" t="s">
        <v>20</v>
      </c>
      <c r="P65" s="88"/>
      <c r="Q65" s="87"/>
      <c r="R65" s="260">
        <v>0</v>
      </c>
      <c r="S65" s="87"/>
      <c r="T65" s="136"/>
      <c r="U65" s="137">
        <v>0</v>
      </c>
      <c r="V65" s="138"/>
      <c r="W65" s="168"/>
      <c r="X65" s="16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</row>
    <row r="66" spans="1:31" s="28" customFormat="1" ht="10.199999999999999" x14ac:dyDescent="0.2">
      <c r="A66" s="87"/>
      <c r="B66" s="87"/>
      <c r="C66" s="87"/>
      <c r="D66" s="87"/>
      <c r="E66" s="198">
        <v>1</v>
      </c>
      <c r="F66" s="101" t="s">
        <v>100</v>
      </c>
      <c r="G66" s="87"/>
      <c r="H66" s="87"/>
      <c r="I66" s="87"/>
      <c r="J66" s="87"/>
      <c r="K66" s="87"/>
      <c r="L66" s="87"/>
      <c r="M66" s="87"/>
      <c r="N66" s="86"/>
      <c r="O66" s="87" t="s">
        <v>20</v>
      </c>
      <c r="P66" s="88"/>
      <c r="Q66" s="87"/>
      <c r="R66" s="260">
        <v>0</v>
      </c>
      <c r="S66" s="87"/>
      <c r="T66" s="136"/>
      <c r="U66" s="137">
        <v>0</v>
      </c>
      <c r="V66" s="138"/>
      <c r="W66" s="168"/>
      <c r="X66" s="16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</row>
    <row r="67" spans="1:31" s="28" customFormat="1" ht="10.199999999999999" x14ac:dyDescent="0.2">
      <c r="A67" s="87"/>
      <c r="B67" s="87"/>
      <c r="C67" s="87"/>
      <c r="D67" s="87"/>
      <c r="E67" s="198">
        <v>1</v>
      </c>
      <c r="F67" s="101" t="s">
        <v>110</v>
      </c>
      <c r="G67" s="87"/>
      <c r="H67" s="87"/>
      <c r="I67" s="87"/>
      <c r="J67" s="87"/>
      <c r="K67" s="87"/>
      <c r="L67" s="87"/>
      <c r="M67" s="87"/>
      <c r="N67" s="86"/>
      <c r="O67" s="87" t="s">
        <v>20</v>
      </c>
      <c r="P67" s="88"/>
      <c r="Q67" s="87"/>
      <c r="R67" s="260">
        <v>0</v>
      </c>
      <c r="S67" s="87"/>
      <c r="T67" s="136"/>
      <c r="U67" s="137">
        <v>0</v>
      </c>
      <c r="V67" s="138"/>
      <c r="W67" s="168"/>
      <c r="X67" s="16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</row>
    <row r="68" spans="1:31" s="28" customFormat="1" ht="10.199999999999999" x14ac:dyDescent="0.2">
      <c r="A68" s="87"/>
      <c r="B68" s="87"/>
      <c r="C68" s="87"/>
      <c r="D68" s="87"/>
      <c r="E68" s="198">
        <v>1</v>
      </c>
      <c r="F68" s="101" t="s">
        <v>73</v>
      </c>
      <c r="G68" s="87"/>
      <c r="H68" s="87"/>
      <c r="I68" s="87"/>
      <c r="J68" s="87"/>
      <c r="K68" s="87"/>
      <c r="L68" s="87"/>
      <c r="M68" s="87"/>
      <c r="N68" s="86"/>
      <c r="O68" s="87" t="s">
        <v>20</v>
      </c>
      <c r="P68" s="88"/>
      <c r="Q68" s="87"/>
      <c r="R68" s="260">
        <v>0</v>
      </c>
      <c r="S68" s="87"/>
      <c r="T68" s="136"/>
      <c r="U68" s="137">
        <v>0</v>
      </c>
      <c r="V68" s="138"/>
      <c r="W68" s="168"/>
      <c r="X68" s="16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</row>
    <row r="69" spans="1:31" s="28" customFormat="1" ht="10.199999999999999" x14ac:dyDescent="0.2">
      <c r="A69" s="87"/>
      <c r="B69" s="87"/>
      <c r="C69" s="87"/>
      <c r="D69" s="87"/>
      <c r="E69" s="192">
        <v>1</v>
      </c>
      <c r="F69" s="101" t="s">
        <v>57</v>
      </c>
      <c r="G69" s="87"/>
      <c r="H69" s="87"/>
      <c r="I69" s="87"/>
      <c r="J69" s="87"/>
      <c r="K69" s="87"/>
      <c r="L69" s="87"/>
      <c r="M69" s="87"/>
      <c r="N69" s="86"/>
      <c r="O69" s="87" t="s">
        <v>20</v>
      </c>
      <c r="P69" s="88"/>
      <c r="Q69" s="87"/>
      <c r="R69" s="260">
        <v>0</v>
      </c>
      <c r="S69" s="87"/>
      <c r="T69" s="136"/>
      <c r="U69" s="137">
        <v>0</v>
      </c>
      <c r="V69" s="138"/>
      <c r="W69" s="168"/>
      <c r="X69" s="16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</row>
    <row r="70" spans="1:31" s="181" customFormat="1" ht="10.199999999999999" x14ac:dyDescent="0.2">
      <c r="A70" s="172"/>
      <c r="B70" s="172"/>
      <c r="C70" s="172"/>
      <c r="D70" s="172"/>
      <c r="E70" s="191">
        <v>2</v>
      </c>
      <c r="F70" s="144" t="s">
        <v>57</v>
      </c>
      <c r="G70" s="172" t="s">
        <v>199</v>
      </c>
      <c r="H70" s="172"/>
      <c r="I70" s="172"/>
      <c r="J70" s="172"/>
      <c r="K70" s="172"/>
      <c r="L70" s="172"/>
      <c r="M70" s="172"/>
      <c r="N70" s="173"/>
      <c r="O70" s="172" t="s">
        <v>20</v>
      </c>
      <c r="P70" s="173"/>
      <c r="Q70" s="172"/>
      <c r="R70" s="261">
        <v>0</v>
      </c>
      <c r="S70" s="172"/>
      <c r="T70" s="174"/>
      <c r="U70" s="175">
        <v>0</v>
      </c>
      <c r="V70" s="176"/>
      <c r="W70" s="177"/>
      <c r="X70" s="178">
        <v>0</v>
      </c>
      <c r="Y70" s="179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</row>
    <row r="71" spans="1:31" s="181" customFormat="1" ht="10.199999999999999" x14ac:dyDescent="0.2">
      <c r="A71" s="172"/>
      <c r="B71" s="172"/>
      <c r="C71" s="172"/>
      <c r="D71" s="172"/>
      <c r="E71" s="191">
        <v>2</v>
      </c>
      <c r="F71" s="144" t="s">
        <v>57</v>
      </c>
      <c r="G71" s="172" t="s">
        <v>90</v>
      </c>
      <c r="H71" s="172"/>
      <c r="I71" s="172"/>
      <c r="J71" s="172"/>
      <c r="K71" s="172"/>
      <c r="L71" s="172"/>
      <c r="M71" s="172"/>
      <c r="N71" s="173"/>
      <c r="O71" s="172" t="s">
        <v>20</v>
      </c>
      <c r="P71" s="173"/>
      <c r="Q71" s="172"/>
      <c r="R71" s="261">
        <v>0</v>
      </c>
      <c r="S71" s="172"/>
      <c r="T71" s="174"/>
      <c r="U71" s="175">
        <v>0</v>
      </c>
      <c r="V71" s="176"/>
      <c r="W71" s="177"/>
      <c r="X71" s="178">
        <v>0</v>
      </c>
      <c r="Y71" s="179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</row>
    <row r="72" spans="1:31" s="181" customFormat="1" ht="10.199999999999999" x14ac:dyDescent="0.2">
      <c r="A72" s="172"/>
      <c r="B72" s="172"/>
      <c r="C72" s="172"/>
      <c r="D72" s="172"/>
      <c r="E72" s="191">
        <v>2</v>
      </c>
      <c r="F72" s="144" t="s">
        <v>57</v>
      </c>
      <c r="G72" s="172" t="s">
        <v>91</v>
      </c>
      <c r="H72" s="172"/>
      <c r="I72" s="172"/>
      <c r="J72" s="172"/>
      <c r="K72" s="172"/>
      <c r="L72" s="172"/>
      <c r="M72" s="172"/>
      <c r="N72" s="173"/>
      <c r="O72" s="172" t="s">
        <v>20</v>
      </c>
      <c r="P72" s="173"/>
      <c r="Q72" s="172"/>
      <c r="R72" s="261">
        <v>0</v>
      </c>
      <c r="S72" s="172"/>
      <c r="T72" s="174"/>
      <c r="U72" s="175">
        <v>0</v>
      </c>
      <c r="V72" s="176"/>
      <c r="W72" s="177"/>
      <c r="X72" s="178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</row>
    <row r="73" spans="1:31" s="181" customFormat="1" ht="10.199999999999999" x14ac:dyDescent="0.2">
      <c r="A73" s="172"/>
      <c r="B73" s="172"/>
      <c r="C73" s="172"/>
      <c r="D73" s="172"/>
      <c r="E73" s="191">
        <v>2</v>
      </c>
      <c r="F73" s="144" t="s">
        <v>57</v>
      </c>
      <c r="G73" s="172" t="s">
        <v>92</v>
      </c>
      <c r="H73" s="172"/>
      <c r="I73" s="172"/>
      <c r="J73" s="172"/>
      <c r="K73" s="172"/>
      <c r="L73" s="172"/>
      <c r="M73" s="172"/>
      <c r="N73" s="173"/>
      <c r="O73" s="172" t="s">
        <v>20</v>
      </c>
      <c r="P73" s="173"/>
      <c r="Q73" s="172"/>
      <c r="R73" s="261">
        <v>0</v>
      </c>
      <c r="S73" s="172"/>
      <c r="T73" s="174"/>
      <c r="U73" s="175">
        <v>0</v>
      </c>
      <c r="V73" s="176"/>
      <c r="W73" s="177"/>
      <c r="X73" s="178">
        <v>0</v>
      </c>
      <c r="Y73" s="179">
        <v>0</v>
      </c>
      <c r="Z73" s="179">
        <v>0</v>
      </c>
      <c r="AA73" s="179">
        <v>0</v>
      </c>
      <c r="AB73" s="179">
        <v>0</v>
      </c>
      <c r="AC73" s="179">
        <v>0</v>
      </c>
      <c r="AD73" s="179">
        <v>0</v>
      </c>
      <c r="AE73" s="179">
        <v>0</v>
      </c>
    </row>
    <row r="74" spans="1:31" s="181" customFormat="1" ht="10.199999999999999" x14ac:dyDescent="0.2">
      <c r="A74" s="172"/>
      <c r="B74" s="172"/>
      <c r="C74" s="172"/>
      <c r="D74" s="172"/>
      <c r="E74" s="191">
        <v>2</v>
      </c>
      <c r="F74" s="144" t="s">
        <v>57</v>
      </c>
      <c r="G74" s="172" t="s">
        <v>95</v>
      </c>
      <c r="H74" s="172"/>
      <c r="I74" s="172"/>
      <c r="J74" s="172"/>
      <c r="K74" s="172"/>
      <c r="L74" s="172"/>
      <c r="M74" s="172"/>
      <c r="N74" s="173"/>
      <c r="O74" s="172" t="s">
        <v>20</v>
      </c>
      <c r="P74" s="173"/>
      <c r="Q74" s="172"/>
      <c r="R74" s="261">
        <v>0</v>
      </c>
      <c r="S74" s="172"/>
      <c r="T74" s="174"/>
      <c r="U74" s="175">
        <v>0</v>
      </c>
      <c r="V74" s="176"/>
      <c r="W74" s="177"/>
      <c r="X74" s="178">
        <v>0</v>
      </c>
      <c r="Y74" s="179">
        <v>0</v>
      </c>
      <c r="Z74" s="179">
        <v>0</v>
      </c>
      <c r="AA74" s="179">
        <v>0</v>
      </c>
      <c r="AB74" s="179">
        <v>0</v>
      </c>
      <c r="AC74" s="179">
        <v>0</v>
      </c>
      <c r="AD74" s="179">
        <v>0</v>
      </c>
      <c r="AE74" s="179">
        <v>0</v>
      </c>
    </row>
    <row r="75" spans="1:31" s="181" customFormat="1" ht="10.199999999999999" x14ac:dyDescent="0.2">
      <c r="A75" s="172"/>
      <c r="B75" s="172"/>
      <c r="C75" s="172"/>
      <c r="D75" s="172"/>
      <c r="E75" s="191">
        <v>2</v>
      </c>
      <c r="F75" s="144" t="s">
        <v>57</v>
      </c>
      <c r="G75" s="172" t="s">
        <v>103</v>
      </c>
      <c r="H75" s="172"/>
      <c r="I75" s="172"/>
      <c r="J75" s="172"/>
      <c r="K75" s="172"/>
      <c r="L75" s="172"/>
      <c r="M75" s="172"/>
      <c r="N75" s="173"/>
      <c r="O75" s="172" t="s">
        <v>20</v>
      </c>
      <c r="P75" s="173"/>
      <c r="Q75" s="172"/>
      <c r="R75" s="261">
        <v>0</v>
      </c>
      <c r="S75" s="172"/>
      <c r="T75" s="174"/>
      <c r="U75" s="175">
        <v>0</v>
      </c>
      <c r="V75" s="176"/>
      <c r="W75" s="177"/>
      <c r="X75" s="178">
        <v>0</v>
      </c>
      <c r="Y75" s="179">
        <v>0</v>
      </c>
      <c r="Z75" s="179">
        <v>0</v>
      </c>
      <c r="AA75" s="179">
        <v>0</v>
      </c>
      <c r="AB75" s="179">
        <v>0</v>
      </c>
      <c r="AC75" s="179">
        <v>0</v>
      </c>
      <c r="AD75" s="179">
        <v>0</v>
      </c>
      <c r="AE75" s="179">
        <v>0</v>
      </c>
    </row>
    <row r="76" spans="1:31" s="181" customFormat="1" ht="10.199999999999999" x14ac:dyDescent="0.2">
      <c r="A76" s="172"/>
      <c r="B76" s="172"/>
      <c r="C76" s="172"/>
      <c r="D76" s="172"/>
      <c r="E76" s="191">
        <v>2</v>
      </c>
      <c r="F76" s="144" t="s">
        <v>57</v>
      </c>
      <c r="G76" s="172" t="s">
        <v>104</v>
      </c>
      <c r="H76" s="172"/>
      <c r="I76" s="172"/>
      <c r="J76" s="172"/>
      <c r="K76" s="172"/>
      <c r="L76" s="172"/>
      <c r="M76" s="172"/>
      <c r="N76" s="173"/>
      <c r="O76" s="172" t="s">
        <v>20</v>
      </c>
      <c r="P76" s="173"/>
      <c r="Q76" s="172"/>
      <c r="R76" s="261">
        <v>0</v>
      </c>
      <c r="S76" s="172"/>
      <c r="T76" s="174"/>
      <c r="U76" s="175">
        <v>0</v>
      </c>
      <c r="V76" s="176"/>
      <c r="W76" s="177"/>
      <c r="X76" s="178">
        <v>0</v>
      </c>
      <c r="Y76" s="179">
        <v>0</v>
      </c>
      <c r="Z76" s="179">
        <v>0</v>
      </c>
      <c r="AA76" s="179">
        <v>0</v>
      </c>
      <c r="AB76" s="179">
        <v>0</v>
      </c>
      <c r="AC76" s="179">
        <v>0</v>
      </c>
      <c r="AD76" s="179">
        <v>0</v>
      </c>
      <c r="AE76" s="179">
        <v>0</v>
      </c>
    </row>
    <row r="77" spans="1:31" s="181" customFormat="1" ht="10.199999999999999" x14ac:dyDescent="0.2">
      <c r="A77" s="172"/>
      <c r="B77" s="172"/>
      <c r="C77" s="172"/>
      <c r="D77" s="172"/>
      <c r="E77" s="191">
        <v>2</v>
      </c>
      <c r="F77" s="144" t="s">
        <v>57</v>
      </c>
      <c r="G77" s="172" t="s">
        <v>109</v>
      </c>
      <c r="H77" s="172"/>
      <c r="I77" s="172"/>
      <c r="J77" s="172"/>
      <c r="K77" s="172"/>
      <c r="L77" s="172"/>
      <c r="M77" s="172"/>
      <c r="N77" s="173"/>
      <c r="O77" s="172" t="s">
        <v>20</v>
      </c>
      <c r="P77" s="173"/>
      <c r="Q77" s="172"/>
      <c r="R77" s="261">
        <v>0</v>
      </c>
      <c r="S77" s="172"/>
      <c r="T77" s="174"/>
      <c r="U77" s="175">
        <v>0</v>
      </c>
      <c r="V77" s="176"/>
      <c r="W77" s="177"/>
      <c r="X77" s="178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</row>
    <row r="78" spans="1:31" ht="3" customHeight="1" x14ac:dyDescent="0.25">
      <c r="A78" s="89"/>
      <c r="B78" s="89"/>
      <c r="C78" s="89"/>
      <c r="D78" s="89"/>
      <c r="E78" s="191"/>
      <c r="F78" s="89"/>
      <c r="G78" s="89"/>
      <c r="H78" s="89"/>
      <c r="I78" s="89"/>
      <c r="J78" s="89"/>
      <c r="K78" s="89"/>
      <c r="L78" s="89"/>
      <c r="M78" s="89"/>
      <c r="N78" s="86"/>
      <c r="O78" s="90"/>
      <c r="P78" s="88"/>
      <c r="Q78" s="89"/>
      <c r="R78" s="262">
        <v>0</v>
      </c>
      <c r="S78" s="89"/>
      <c r="T78" s="139"/>
      <c r="U78" s="140"/>
      <c r="V78" s="141"/>
      <c r="W78" s="170"/>
      <c r="X78" s="171"/>
      <c r="Y78" s="91"/>
      <c r="Z78" s="91"/>
      <c r="AA78" s="91"/>
      <c r="AB78" s="91"/>
      <c r="AC78" s="91"/>
      <c r="AD78" s="91"/>
      <c r="AE78" s="91"/>
    </row>
    <row r="79" spans="1:31" ht="3" customHeight="1" x14ac:dyDescent="0.25">
      <c r="A79" s="89"/>
      <c r="B79" s="89"/>
      <c r="C79" s="89"/>
      <c r="D79" s="89"/>
      <c r="E79" s="191"/>
      <c r="F79" s="89"/>
      <c r="G79" s="89"/>
      <c r="H79" s="89"/>
      <c r="I79" s="89"/>
      <c r="J79" s="89"/>
      <c r="K79" s="89"/>
      <c r="L79" s="89"/>
      <c r="M79" s="89"/>
      <c r="N79" s="86"/>
      <c r="O79" s="90"/>
      <c r="P79" s="88"/>
      <c r="Q79" s="89"/>
      <c r="R79" s="262">
        <v>0</v>
      </c>
      <c r="S79" s="89"/>
      <c r="T79" s="139"/>
      <c r="U79" s="140"/>
      <c r="V79" s="141"/>
      <c r="W79" s="170"/>
      <c r="X79" s="171"/>
      <c r="Y79" s="91"/>
      <c r="Z79" s="91"/>
      <c r="AA79" s="91"/>
      <c r="AB79" s="91"/>
      <c r="AC79" s="91"/>
      <c r="AD79" s="91"/>
      <c r="AE79" s="91"/>
    </row>
    <row r="80" spans="1:31" s="28" customFormat="1" ht="10.199999999999999" x14ac:dyDescent="0.2">
      <c r="A80" s="87"/>
      <c r="B80" s="87"/>
      <c r="C80" s="87"/>
      <c r="D80" s="87"/>
      <c r="E80" s="192">
        <v>1</v>
      </c>
      <c r="F80" s="101" t="s">
        <v>56</v>
      </c>
      <c r="G80" s="87"/>
      <c r="H80" s="87"/>
      <c r="I80" s="87"/>
      <c r="J80" s="87"/>
      <c r="K80" s="87"/>
      <c r="L80" s="87"/>
      <c r="M80" s="87"/>
      <c r="N80" s="86"/>
      <c r="O80" s="87" t="s">
        <v>20</v>
      </c>
      <c r="P80" s="88"/>
      <c r="Q80" s="87"/>
      <c r="R80" s="260">
        <v>0</v>
      </c>
      <c r="S80" s="87"/>
      <c r="T80" s="136"/>
      <c r="U80" s="137">
        <v>0</v>
      </c>
      <c r="V80" s="138"/>
      <c r="W80" s="168"/>
      <c r="X80" s="16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</row>
    <row r="81" spans="1:31" s="181" customFormat="1" ht="10.199999999999999" x14ac:dyDescent="0.2">
      <c r="A81" s="172"/>
      <c r="B81" s="172"/>
      <c r="C81" s="172"/>
      <c r="D81" s="172"/>
      <c r="E81" s="191">
        <v>2</v>
      </c>
      <c r="F81" s="144" t="s">
        <v>56</v>
      </c>
      <c r="G81" s="172" t="s">
        <v>79</v>
      </c>
      <c r="H81" s="172"/>
      <c r="I81" s="172"/>
      <c r="J81" s="172"/>
      <c r="K81" s="172"/>
      <c r="L81" s="172"/>
      <c r="M81" s="172"/>
      <c r="N81" s="173"/>
      <c r="O81" s="172" t="s">
        <v>20</v>
      </c>
      <c r="P81" s="173"/>
      <c r="Q81" s="172"/>
      <c r="R81" s="261">
        <v>0</v>
      </c>
      <c r="S81" s="172"/>
      <c r="T81" s="174"/>
      <c r="U81" s="175">
        <v>0</v>
      </c>
      <c r="V81" s="176"/>
      <c r="W81" s="177"/>
      <c r="X81" s="178">
        <v>0</v>
      </c>
      <c r="Y81" s="179">
        <v>0</v>
      </c>
      <c r="Z81" s="179">
        <v>0</v>
      </c>
      <c r="AA81" s="179">
        <v>0</v>
      </c>
      <c r="AB81" s="179">
        <v>0</v>
      </c>
      <c r="AC81" s="179">
        <v>0</v>
      </c>
      <c r="AD81" s="179">
        <v>0</v>
      </c>
      <c r="AE81" s="179">
        <v>0</v>
      </c>
    </row>
    <row r="82" spans="1:31" s="181" customFormat="1" ht="10.199999999999999" x14ac:dyDescent="0.2">
      <c r="A82" s="172"/>
      <c r="B82" s="172"/>
      <c r="C82" s="172"/>
      <c r="D82" s="172"/>
      <c r="E82" s="191">
        <v>2</v>
      </c>
      <c r="F82" s="144" t="s">
        <v>56</v>
      </c>
      <c r="G82" s="172" t="s">
        <v>96</v>
      </c>
      <c r="H82" s="172"/>
      <c r="I82" s="172"/>
      <c r="J82" s="172"/>
      <c r="K82" s="172"/>
      <c r="L82" s="172"/>
      <c r="M82" s="172"/>
      <c r="N82" s="173"/>
      <c r="O82" s="172" t="s">
        <v>20</v>
      </c>
      <c r="P82" s="173"/>
      <c r="Q82" s="172"/>
      <c r="R82" s="261">
        <v>0</v>
      </c>
      <c r="S82" s="172"/>
      <c r="T82" s="174"/>
      <c r="U82" s="175">
        <v>0</v>
      </c>
      <c r="V82" s="176"/>
      <c r="W82" s="177"/>
      <c r="X82" s="178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</row>
    <row r="83" spans="1:31" s="181" customFormat="1" ht="10.199999999999999" x14ac:dyDescent="0.2">
      <c r="A83" s="172"/>
      <c r="B83" s="172"/>
      <c r="C83" s="172"/>
      <c r="D83" s="172"/>
      <c r="E83" s="191">
        <v>2</v>
      </c>
      <c r="F83" s="144" t="s">
        <v>56</v>
      </c>
      <c r="G83" s="172" t="s">
        <v>86</v>
      </c>
      <c r="H83" s="172"/>
      <c r="I83" s="172"/>
      <c r="J83" s="172"/>
      <c r="K83" s="172"/>
      <c r="L83" s="172"/>
      <c r="M83" s="172"/>
      <c r="N83" s="173"/>
      <c r="O83" s="172" t="s">
        <v>20</v>
      </c>
      <c r="P83" s="173"/>
      <c r="Q83" s="172"/>
      <c r="R83" s="261">
        <v>0</v>
      </c>
      <c r="S83" s="172"/>
      <c r="T83" s="174"/>
      <c r="U83" s="175">
        <v>0</v>
      </c>
      <c r="V83" s="176"/>
      <c r="W83" s="177"/>
      <c r="X83" s="178">
        <v>0</v>
      </c>
      <c r="Y83" s="179">
        <v>0</v>
      </c>
      <c r="Z83" s="179">
        <v>0</v>
      </c>
      <c r="AA83" s="179">
        <v>0</v>
      </c>
      <c r="AB83" s="179">
        <v>0</v>
      </c>
      <c r="AC83" s="179">
        <v>0</v>
      </c>
      <c r="AD83" s="179">
        <v>0</v>
      </c>
      <c r="AE83" s="179">
        <v>0</v>
      </c>
    </row>
    <row r="84" spans="1:31" s="181" customFormat="1" ht="10.199999999999999" x14ac:dyDescent="0.2">
      <c r="A84" s="172"/>
      <c r="B84" s="172"/>
      <c r="C84" s="172"/>
      <c r="D84" s="172"/>
      <c r="E84" s="191">
        <v>2</v>
      </c>
      <c r="F84" s="144" t="s">
        <v>56</v>
      </c>
      <c r="G84" s="172" t="s">
        <v>143</v>
      </c>
      <c r="H84" s="172"/>
      <c r="I84" s="172"/>
      <c r="J84" s="172"/>
      <c r="K84" s="172"/>
      <c r="L84" s="172"/>
      <c r="M84" s="172"/>
      <c r="N84" s="173"/>
      <c r="O84" s="172" t="s">
        <v>20</v>
      </c>
      <c r="P84" s="173"/>
      <c r="Q84" s="172"/>
      <c r="R84" s="261">
        <v>0</v>
      </c>
      <c r="S84" s="172"/>
      <c r="T84" s="174"/>
      <c r="U84" s="175">
        <v>0</v>
      </c>
      <c r="V84" s="176"/>
      <c r="W84" s="177"/>
      <c r="X84" s="178">
        <v>0</v>
      </c>
      <c r="Y84" s="179">
        <v>0</v>
      </c>
      <c r="Z84" s="179">
        <v>0</v>
      </c>
      <c r="AA84" s="179">
        <v>0</v>
      </c>
      <c r="AB84" s="179">
        <v>0</v>
      </c>
      <c r="AC84" s="179">
        <v>0</v>
      </c>
      <c r="AD84" s="179">
        <v>0</v>
      </c>
      <c r="AE84" s="179">
        <v>0</v>
      </c>
    </row>
    <row r="85" spans="1:31" s="181" customFormat="1" ht="10.199999999999999" x14ac:dyDescent="0.2">
      <c r="A85" s="172"/>
      <c r="B85" s="172"/>
      <c r="C85" s="172"/>
      <c r="D85" s="172"/>
      <c r="E85" s="191">
        <v>2</v>
      </c>
      <c r="F85" s="144" t="s">
        <v>56</v>
      </c>
      <c r="G85" s="172" t="s">
        <v>87</v>
      </c>
      <c r="H85" s="172"/>
      <c r="I85" s="172"/>
      <c r="J85" s="172"/>
      <c r="K85" s="172"/>
      <c r="L85" s="172"/>
      <c r="M85" s="172"/>
      <c r="N85" s="173"/>
      <c r="O85" s="172" t="s">
        <v>20</v>
      </c>
      <c r="P85" s="173"/>
      <c r="Q85" s="172"/>
      <c r="R85" s="261">
        <v>0</v>
      </c>
      <c r="S85" s="172"/>
      <c r="T85" s="174"/>
      <c r="U85" s="175">
        <v>0</v>
      </c>
      <c r="V85" s="176"/>
      <c r="W85" s="177"/>
      <c r="X85" s="178">
        <v>0</v>
      </c>
      <c r="Y85" s="179">
        <v>0</v>
      </c>
      <c r="Z85" s="179">
        <v>0</v>
      </c>
      <c r="AA85" s="179">
        <v>0</v>
      </c>
      <c r="AB85" s="179">
        <v>0</v>
      </c>
      <c r="AC85" s="179">
        <v>0</v>
      </c>
      <c r="AD85" s="179">
        <v>0</v>
      </c>
      <c r="AE85" s="179">
        <v>0</v>
      </c>
    </row>
    <row r="86" spans="1:31" s="181" customFormat="1" ht="10.199999999999999" x14ac:dyDescent="0.2">
      <c r="A86" s="172"/>
      <c r="B86" s="172"/>
      <c r="C86" s="172"/>
      <c r="D86" s="172"/>
      <c r="E86" s="191">
        <v>2</v>
      </c>
      <c r="F86" s="144" t="s">
        <v>56</v>
      </c>
      <c r="G86" s="172" t="s">
        <v>202</v>
      </c>
      <c r="H86" s="172"/>
      <c r="I86" s="172"/>
      <c r="J86" s="172"/>
      <c r="K86" s="172"/>
      <c r="L86" s="172"/>
      <c r="M86" s="172"/>
      <c r="N86" s="173"/>
      <c r="O86" s="172" t="s">
        <v>20</v>
      </c>
      <c r="P86" s="173"/>
      <c r="Q86" s="172"/>
      <c r="R86" s="261">
        <v>0</v>
      </c>
      <c r="S86" s="172"/>
      <c r="T86" s="174"/>
      <c r="U86" s="175">
        <v>0</v>
      </c>
      <c r="V86" s="176"/>
      <c r="W86" s="177"/>
      <c r="X86" s="178">
        <v>0</v>
      </c>
      <c r="Y86" s="179">
        <v>0</v>
      </c>
      <c r="Z86" s="179">
        <v>0</v>
      </c>
      <c r="AA86" s="179">
        <v>0</v>
      </c>
      <c r="AB86" s="179">
        <v>0</v>
      </c>
      <c r="AC86" s="179">
        <v>0</v>
      </c>
      <c r="AD86" s="179">
        <v>0</v>
      </c>
      <c r="AE86" s="179">
        <v>0</v>
      </c>
    </row>
    <row r="87" spans="1:31" s="181" customFormat="1" ht="10.199999999999999" x14ac:dyDescent="0.2">
      <c r="A87" s="172"/>
      <c r="B87" s="172"/>
      <c r="C87" s="172"/>
      <c r="D87" s="172"/>
      <c r="E87" s="191">
        <v>2</v>
      </c>
      <c r="F87" s="144" t="s">
        <v>56</v>
      </c>
      <c r="G87" s="172" t="s">
        <v>89</v>
      </c>
      <c r="H87" s="172"/>
      <c r="I87" s="172"/>
      <c r="J87" s="172"/>
      <c r="K87" s="172"/>
      <c r="L87" s="172"/>
      <c r="M87" s="172"/>
      <c r="N87" s="173"/>
      <c r="O87" s="172" t="s">
        <v>20</v>
      </c>
      <c r="P87" s="173"/>
      <c r="Q87" s="172"/>
      <c r="R87" s="261">
        <v>0</v>
      </c>
      <c r="S87" s="172"/>
      <c r="T87" s="174"/>
      <c r="U87" s="175">
        <v>0</v>
      </c>
      <c r="V87" s="176"/>
      <c r="W87" s="177"/>
      <c r="X87" s="178">
        <v>0</v>
      </c>
      <c r="Y87" s="179">
        <v>0</v>
      </c>
      <c r="Z87" s="179">
        <v>0</v>
      </c>
      <c r="AA87" s="179">
        <v>0</v>
      </c>
      <c r="AB87" s="179">
        <v>0</v>
      </c>
      <c r="AC87" s="179">
        <v>0</v>
      </c>
      <c r="AD87" s="179">
        <v>0</v>
      </c>
      <c r="AE87" s="179">
        <v>0</v>
      </c>
    </row>
    <row r="88" spans="1:31" s="181" customFormat="1" ht="10.199999999999999" x14ac:dyDescent="0.2">
      <c r="A88" s="172"/>
      <c r="B88" s="172"/>
      <c r="C88" s="172"/>
      <c r="D88" s="172"/>
      <c r="E88" s="191">
        <v>2</v>
      </c>
      <c r="F88" s="144" t="s">
        <v>56</v>
      </c>
      <c r="G88" s="172" t="s">
        <v>203</v>
      </c>
      <c r="H88" s="172"/>
      <c r="I88" s="172"/>
      <c r="J88" s="172"/>
      <c r="K88" s="172"/>
      <c r="L88" s="172"/>
      <c r="M88" s="172"/>
      <c r="N88" s="173"/>
      <c r="O88" s="172" t="s">
        <v>20</v>
      </c>
      <c r="P88" s="173"/>
      <c r="Q88" s="172"/>
      <c r="R88" s="261">
        <v>0</v>
      </c>
      <c r="S88" s="172"/>
      <c r="T88" s="174"/>
      <c r="U88" s="175">
        <v>0</v>
      </c>
      <c r="V88" s="176"/>
      <c r="W88" s="177"/>
      <c r="X88" s="178">
        <v>0</v>
      </c>
      <c r="Y88" s="179">
        <v>0</v>
      </c>
      <c r="Z88" s="179">
        <v>0</v>
      </c>
      <c r="AA88" s="179">
        <v>0</v>
      </c>
      <c r="AB88" s="179">
        <v>0</v>
      </c>
      <c r="AC88" s="179">
        <v>0</v>
      </c>
      <c r="AD88" s="179">
        <v>0</v>
      </c>
      <c r="AE88" s="179">
        <v>0</v>
      </c>
    </row>
    <row r="89" spans="1:31" s="181" customFormat="1" ht="10.199999999999999" x14ac:dyDescent="0.2">
      <c r="A89" s="172"/>
      <c r="B89" s="172"/>
      <c r="C89" s="172"/>
      <c r="D89" s="172"/>
      <c r="E89" s="191">
        <v>2</v>
      </c>
      <c r="F89" s="144" t="s">
        <v>56</v>
      </c>
      <c r="G89" s="172" t="s">
        <v>102</v>
      </c>
      <c r="H89" s="172"/>
      <c r="I89" s="172"/>
      <c r="J89" s="172"/>
      <c r="K89" s="172"/>
      <c r="L89" s="172"/>
      <c r="M89" s="172"/>
      <c r="N89" s="173"/>
      <c r="O89" s="172" t="s">
        <v>20</v>
      </c>
      <c r="P89" s="173"/>
      <c r="Q89" s="172"/>
      <c r="R89" s="261">
        <v>0</v>
      </c>
      <c r="S89" s="172"/>
      <c r="T89" s="174"/>
      <c r="U89" s="175">
        <v>0</v>
      </c>
      <c r="V89" s="176"/>
      <c r="W89" s="177"/>
      <c r="X89" s="178">
        <v>0</v>
      </c>
      <c r="Y89" s="179">
        <v>0</v>
      </c>
      <c r="Z89" s="179">
        <v>0</v>
      </c>
      <c r="AA89" s="179">
        <v>0</v>
      </c>
      <c r="AB89" s="179">
        <v>0</v>
      </c>
      <c r="AC89" s="179">
        <v>0</v>
      </c>
      <c r="AD89" s="179">
        <v>0</v>
      </c>
      <c r="AE89" s="179">
        <v>0</v>
      </c>
    </row>
    <row r="90" spans="1:31" s="181" customFormat="1" ht="10.199999999999999" x14ac:dyDescent="0.2">
      <c r="A90" s="172"/>
      <c r="B90" s="172"/>
      <c r="C90" s="172"/>
      <c r="D90" s="172"/>
      <c r="E90" s="191">
        <v>2</v>
      </c>
      <c r="F90" s="144" t="s">
        <v>56</v>
      </c>
      <c r="G90" s="172" t="s">
        <v>210</v>
      </c>
      <c r="H90" s="172"/>
      <c r="I90" s="172"/>
      <c r="J90" s="172"/>
      <c r="K90" s="172"/>
      <c r="L90" s="172"/>
      <c r="M90" s="172"/>
      <c r="N90" s="173"/>
      <c r="O90" s="172" t="s">
        <v>20</v>
      </c>
      <c r="P90" s="173"/>
      <c r="Q90" s="172"/>
      <c r="R90" s="261">
        <v>0</v>
      </c>
      <c r="S90" s="172"/>
      <c r="T90" s="174"/>
      <c r="U90" s="175">
        <v>0</v>
      </c>
      <c r="V90" s="176"/>
      <c r="W90" s="177"/>
      <c r="X90" s="178">
        <v>0</v>
      </c>
      <c r="Y90" s="179">
        <v>0</v>
      </c>
      <c r="Z90" s="179">
        <v>0</v>
      </c>
      <c r="AA90" s="179">
        <v>0</v>
      </c>
      <c r="AB90" s="179">
        <v>0</v>
      </c>
      <c r="AC90" s="179">
        <v>0</v>
      </c>
      <c r="AD90" s="179">
        <v>0</v>
      </c>
      <c r="AE90" s="179">
        <v>0</v>
      </c>
    </row>
    <row r="91" spans="1:31" ht="3" customHeight="1" x14ac:dyDescent="0.25">
      <c r="A91" s="89"/>
      <c r="B91" s="89"/>
      <c r="C91" s="89"/>
      <c r="D91" s="89"/>
      <c r="E91" s="191"/>
      <c r="F91" s="89"/>
      <c r="G91" s="89"/>
      <c r="H91" s="89"/>
      <c r="I91" s="89"/>
      <c r="J91" s="89"/>
      <c r="K91" s="89"/>
      <c r="L91" s="89"/>
      <c r="M91" s="89"/>
      <c r="N91" s="86"/>
      <c r="O91" s="90"/>
      <c r="P91" s="88"/>
      <c r="Q91" s="89"/>
      <c r="R91" s="262">
        <v>0</v>
      </c>
      <c r="S91" s="89"/>
      <c r="T91" s="139"/>
      <c r="U91" s="140"/>
      <c r="V91" s="141"/>
      <c r="W91" s="170"/>
      <c r="X91" s="171"/>
      <c r="Y91" s="91"/>
      <c r="Z91" s="91"/>
      <c r="AA91" s="91"/>
      <c r="AB91" s="91"/>
      <c r="AC91" s="91"/>
      <c r="AD91" s="91"/>
      <c r="AE91" s="91"/>
    </row>
    <row r="92" spans="1:31" ht="3" customHeight="1" x14ac:dyDescent="0.25">
      <c r="A92" s="89"/>
      <c r="B92" s="89"/>
      <c r="C92" s="89"/>
      <c r="D92" s="89"/>
      <c r="E92" s="191"/>
      <c r="F92" s="89"/>
      <c r="G92" s="89"/>
      <c r="H92" s="89"/>
      <c r="I92" s="89"/>
      <c r="J92" s="89"/>
      <c r="K92" s="89"/>
      <c r="L92" s="89"/>
      <c r="M92" s="89"/>
      <c r="N92" s="86"/>
      <c r="O92" s="90"/>
      <c r="P92" s="88"/>
      <c r="Q92" s="89"/>
      <c r="R92" s="262">
        <v>0</v>
      </c>
      <c r="S92" s="89"/>
      <c r="T92" s="139"/>
      <c r="U92" s="140"/>
      <c r="V92" s="141"/>
      <c r="W92" s="170"/>
      <c r="X92" s="171"/>
      <c r="Y92" s="91"/>
      <c r="Z92" s="91"/>
      <c r="AA92" s="91"/>
      <c r="AB92" s="91"/>
      <c r="AC92" s="91"/>
      <c r="AD92" s="91"/>
      <c r="AE92" s="91"/>
    </row>
    <row r="93" spans="1:31" ht="3" customHeight="1" x14ac:dyDescent="0.25">
      <c r="A93" s="89"/>
      <c r="B93" s="89"/>
      <c r="C93" s="89"/>
      <c r="D93" s="89"/>
      <c r="E93" s="191"/>
      <c r="F93" s="89"/>
      <c r="G93" s="89"/>
      <c r="H93" s="89"/>
      <c r="I93" s="89"/>
      <c r="J93" s="89"/>
      <c r="K93" s="89"/>
      <c r="L93" s="89"/>
      <c r="M93" s="89"/>
      <c r="N93" s="86"/>
      <c r="O93" s="90"/>
      <c r="P93" s="88"/>
      <c r="Q93" s="89"/>
      <c r="R93" s="262">
        <v>0</v>
      </c>
      <c r="S93" s="89"/>
      <c r="T93" s="139"/>
      <c r="U93" s="140"/>
      <c r="V93" s="141"/>
      <c r="W93" s="170"/>
      <c r="X93" s="171"/>
      <c r="Y93" s="91"/>
      <c r="Z93" s="91"/>
      <c r="AA93" s="91"/>
      <c r="AB93" s="91"/>
      <c r="AC93" s="91"/>
      <c r="AD93" s="91"/>
      <c r="AE93" s="91"/>
    </row>
    <row r="94" spans="1:31" ht="3" customHeight="1" x14ac:dyDescent="0.25">
      <c r="A94" s="89"/>
      <c r="B94" s="89"/>
      <c r="C94" s="89"/>
      <c r="D94" s="89"/>
      <c r="E94" s="191"/>
      <c r="F94" s="89"/>
      <c r="G94" s="89"/>
      <c r="H94" s="89"/>
      <c r="I94" s="89"/>
      <c r="J94" s="89"/>
      <c r="K94" s="89"/>
      <c r="L94" s="89"/>
      <c r="M94" s="89"/>
      <c r="N94" s="86"/>
      <c r="O94" s="90"/>
      <c r="P94" s="88"/>
      <c r="Q94" s="89"/>
      <c r="R94" s="262">
        <v>0</v>
      </c>
      <c r="S94" s="89"/>
      <c r="T94" s="139"/>
      <c r="U94" s="140"/>
      <c r="V94" s="141"/>
      <c r="W94" s="170"/>
      <c r="X94" s="171"/>
      <c r="Y94" s="91"/>
      <c r="Z94" s="91"/>
      <c r="AA94" s="91"/>
      <c r="AB94" s="91"/>
      <c r="AC94" s="91"/>
      <c r="AD94" s="91"/>
      <c r="AE94" s="91"/>
    </row>
    <row r="95" spans="1:31" ht="7.05" customHeight="1" x14ac:dyDescent="0.25">
      <c r="A95" s="89"/>
      <c r="B95" s="89"/>
      <c r="C95" s="89"/>
      <c r="D95" s="89"/>
      <c r="E95" s="191"/>
      <c r="F95" s="89"/>
      <c r="G95" s="89"/>
      <c r="H95" s="89"/>
      <c r="I95" s="89"/>
      <c r="J95" s="89"/>
      <c r="K95" s="89"/>
      <c r="L95" s="89"/>
      <c r="M95" s="89"/>
      <c r="N95" s="86"/>
      <c r="O95" s="90"/>
      <c r="P95" s="88"/>
      <c r="Q95" s="89"/>
      <c r="R95" s="262"/>
      <c r="S95" s="89"/>
      <c r="T95" s="139"/>
      <c r="U95" s="140"/>
      <c r="V95" s="141"/>
      <c r="W95" s="170"/>
      <c r="X95" s="171"/>
      <c r="Y95" s="91"/>
      <c r="Z95" s="91"/>
      <c r="AA95" s="91"/>
      <c r="AB95" s="91"/>
      <c r="AC95" s="91"/>
      <c r="AD95" s="91"/>
      <c r="AE95" s="91"/>
    </row>
  </sheetData>
  <conditionalFormatting sqref="X5:AE8">
    <cfRule type="containsBlanks" dxfId="239" priority="166">
      <formula>LEN(TRIM(X5))=0</formula>
    </cfRule>
  </conditionalFormatting>
  <conditionalFormatting sqref="X8:AE8">
    <cfRule type="cellIs" dxfId="238" priority="165" operator="equal">
      <formula>INT($F$3)</formula>
    </cfRule>
  </conditionalFormatting>
  <conditionalFormatting sqref="O11:O12">
    <cfRule type="containsBlanks" dxfId="237" priority="164">
      <formula>LEN(TRIM(O11))=0</formula>
    </cfRule>
  </conditionalFormatting>
  <conditionalFormatting sqref="U13:AE13">
    <cfRule type="cellIs" dxfId="236" priority="160" operator="lessThan">
      <formula>0</formula>
    </cfRule>
    <cfRule type="cellIs" dxfId="235" priority="161" operator="greaterThan">
      <formula>0</formula>
    </cfRule>
    <cfRule type="cellIs" dxfId="234" priority="162" operator="equal">
      <formula>0</formula>
    </cfRule>
  </conditionalFormatting>
  <conditionalFormatting sqref="U11:AE11">
    <cfRule type="cellIs" dxfId="233" priority="159" operator="equal">
      <formula>0</formula>
    </cfRule>
  </conditionalFormatting>
  <conditionalFormatting sqref="U12:AE12">
    <cfRule type="cellIs" dxfId="232" priority="158" operator="equal">
      <formula>0</formula>
    </cfRule>
  </conditionalFormatting>
  <conditionalFormatting sqref="O16">
    <cfRule type="containsBlanks" dxfId="231" priority="157">
      <formula>LEN(TRIM(O16))=0</formula>
    </cfRule>
  </conditionalFormatting>
  <conditionalFormatting sqref="U16:AE16">
    <cfRule type="cellIs" dxfId="230" priority="156" operator="equal">
      <formula>0</formula>
    </cfRule>
  </conditionalFormatting>
  <conditionalFormatting sqref="U18:AE18">
    <cfRule type="cellIs" dxfId="229" priority="155" operator="equal">
      <formula>0</formula>
    </cfRule>
  </conditionalFormatting>
  <conditionalFormatting sqref="U17">
    <cfRule type="cellIs" dxfId="228" priority="154" operator="notEqual">
      <formula>0</formula>
    </cfRule>
  </conditionalFormatting>
  <conditionalFormatting sqref="U30:W30">
    <cfRule type="cellIs" dxfId="227" priority="153" operator="equal">
      <formula>0</formula>
    </cfRule>
  </conditionalFormatting>
  <conditionalFormatting sqref="U33:W33">
    <cfRule type="cellIs" dxfId="226" priority="152" operator="equal">
      <formula>0</formula>
    </cfRule>
  </conditionalFormatting>
  <conditionalFormatting sqref="U68:W68">
    <cfRule type="cellIs" dxfId="225" priority="151" operator="equal">
      <formula>0</formula>
    </cfRule>
  </conditionalFormatting>
  <conditionalFormatting sqref="U29">
    <cfRule type="cellIs" dxfId="224" priority="150" operator="notEqual">
      <formula>0</formula>
    </cfRule>
  </conditionalFormatting>
  <conditionalFormatting sqref="O28">
    <cfRule type="containsBlanks" dxfId="223" priority="149">
      <formula>LEN(TRIM(O28))=0</formula>
    </cfRule>
  </conditionalFormatting>
  <conditionalFormatting sqref="U28:AE28">
    <cfRule type="cellIs" dxfId="222" priority="148" operator="equal">
      <formula>0</formula>
    </cfRule>
  </conditionalFormatting>
  <conditionalFormatting sqref="X30:AE30">
    <cfRule type="cellIs" dxfId="221" priority="147" operator="equal">
      <formula>0</formula>
    </cfRule>
  </conditionalFormatting>
  <conditionalFormatting sqref="X33:AE34">
    <cfRule type="cellIs" dxfId="220" priority="146" operator="equal">
      <formula>0</formula>
    </cfRule>
  </conditionalFormatting>
  <conditionalFormatting sqref="X68:AE68">
    <cfRule type="cellIs" dxfId="219" priority="145" operator="equal">
      <formula>0</formula>
    </cfRule>
  </conditionalFormatting>
  <conditionalFormatting sqref="U42:W42">
    <cfRule type="cellIs" dxfId="218" priority="140" operator="equal">
      <formula>0</formula>
    </cfRule>
  </conditionalFormatting>
  <conditionalFormatting sqref="X42:AE42">
    <cfRule type="cellIs" dxfId="217" priority="139" operator="equal">
      <formula>0</formula>
    </cfRule>
  </conditionalFormatting>
  <conditionalFormatting sqref="U31:W31">
    <cfRule type="cellIs" dxfId="216" priority="144" operator="equal">
      <formula>0</formula>
    </cfRule>
  </conditionalFormatting>
  <conditionalFormatting sqref="X31:AE31">
    <cfRule type="cellIs" dxfId="215" priority="143" operator="equal">
      <formula>0</formula>
    </cfRule>
  </conditionalFormatting>
  <conditionalFormatting sqref="U32:W32">
    <cfRule type="cellIs" dxfId="214" priority="142" operator="equal">
      <formula>0</formula>
    </cfRule>
  </conditionalFormatting>
  <conditionalFormatting sqref="X32:AE32">
    <cfRule type="cellIs" dxfId="213" priority="141" operator="equal">
      <formula>0</formula>
    </cfRule>
  </conditionalFormatting>
  <conditionalFormatting sqref="U41:W41">
    <cfRule type="cellIs" dxfId="212" priority="138" operator="equal">
      <formula>0</formula>
    </cfRule>
  </conditionalFormatting>
  <conditionalFormatting sqref="X41:AE41">
    <cfRule type="cellIs" dxfId="211" priority="137" operator="equal">
      <formula>0</formula>
    </cfRule>
  </conditionalFormatting>
  <conditionalFormatting sqref="U34:W34">
    <cfRule type="cellIs" dxfId="210" priority="136" operator="equal">
      <formula>0</formula>
    </cfRule>
  </conditionalFormatting>
  <conditionalFormatting sqref="U43:W43">
    <cfRule type="cellIs" dxfId="209" priority="135" operator="equal">
      <formula>0</formula>
    </cfRule>
  </conditionalFormatting>
  <conditionalFormatting sqref="X43:AE43">
    <cfRule type="cellIs" dxfId="208" priority="134" operator="equal">
      <formula>0</formula>
    </cfRule>
  </conditionalFormatting>
  <conditionalFormatting sqref="U80:W80">
    <cfRule type="cellIs" dxfId="207" priority="133" operator="equal">
      <formula>0</formula>
    </cfRule>
  </conditionalFormatting>
  <conditionalFormatting sqref="X80:AE80">
    <cfRule type="cellIs" dxfId="206" priority="132" operator="equal">
      <formula>0</formula>
    </cfRule>
  </conditionalFormatting>
  <conditionalFormatting sqref="X81:AE82">
    <cfRule type="cellIs" dxfId="205" priority="130" operator="equal">
      <formula>0</formula>
    </cfRule>
  </conditionalFormatting>
  <conditionalFormatting sqref="U82:W82">
    <cfRule type="cellIs" dxfId="204" priority="129" operator="equal">
      <formula>0</formula>
    </cfRule>
  </conditionalFormatting>
  <conditionalFormatting sqref="U81:W81">
    <cfRule type="cellIs" dxfId="203" priority="131" operator="equal">
      <formula>0</formula>
    </cfRule>
  </conditionalFormatting>
  <conditionalFormatting sqref="X35:AE35">
    <cfRule type="cellIs" dxfId="202" priority="123" operator="equal">
      <formula>0</formula>
    </cfRule>
  </conditionalFormatting>
  <conditionalFormatting sqref="U71:W71">
    <cfRule type="cellIs" dxfId="201" priority="124" operator="equal">
      <formula>0</formula>
    </cfRule>
  </conditionalFormatting>
  <conditionalFormatting sqref="U70:W70">
    <cfRule type="cellIs" dxfId="200" priority="128" operator="equal">
      <formula>0</formula>
    </cfRule>
  </conditionalFormatting>
  <conditionalFormatting sqref="X70:AE71">
    <cfRule type="cellIs" dxfId="199" priority="127" operator="equal">
      <formula>0</formula>
    </cfRule>
  </conditionalFormatting>
  <conditionalFormatting sqref="U69:W69">
    <cfRule type="cellIs" dxfId="198" priority="126" operator="equal">
      <formula>0</formula>
    </cfRule>
  </conditionalFormatting>
  <conditionalFormatting sqref="X69:AE69">
    <cfRule type="cellIs" dxfId="197" priority="125" operator="equal">
      <formula>0</formula>
    </cfRule>
  </conditionalFormatting>
  <conditionalFormatting sqref="U35:W35">
    <cfRule type="cellIs" dxfId="196" priority="122" operator="equal">
      <formula>0</formula>
    </cfRule>
  </conditionalFormatting>
  <conditionalFormatting sqref="X36:AE36">
    <cfRule type="cellIs" dxfId="195" priority="121" operator="equal">
      <formula>0</formula>
    </cfRule>
  </conditionalFormatting>
  <conditionalFormatting sqref="U36:W36">
    <cfRule type="cellIs" dxfId="194" priority="120" operator="equal">
      <formula>0</formula>
    </cfRule>
  </conditionalFormatting>
  <conditionalFormatting sqref="U59:W59">
    <cfRule type="cellIs" dxfId="193" priority="119" operator="equal">
      <formula>0</formula>
    </cfRule>
  </conditionalFormatting>
  <conditionalFormatting sqref="X59:AE59">
    <cfRule type="cellIs" dxfId="192" priority="118" operator="equal">
      <formula>0</formula>
    </cfRule>
  </conditionalFormatting>
  <conditionalFormatting sqref="U58:W58">
    <cfRule type="cellIs" dxfId="191" priority="117" operator="equal">
      <formula>0</formula>
    </cfRule>
  </conditionalFormatting>
  <conditionalFormatting sqref="X58:AE58">
    <cfRule type="cellIs" dxfId="190" priority="116" operator="equal">
      <formula>0</formula>
    </cfRule>
  </conditionalFormatting>
  <conditionalFormatting sqref="U47:W47">
    <cfRule type="cellIs" dxfId="189" priority="111" operator="equal">
      <formula>0</formula>
    </cfRule>
  </conditionalFormatting>
  <conditionalFormatting sqref="U46:W46">
    <cfRule type="cellIs" dxfId="188" priority="115" operator="equal">
      <formula>0</formula>
    </cfRule>
  </conditionalFormatting>
  <conditionalFormatting sqref="X46:AE47">
    <cfRule type="cellIs" dxfId="187" priority="114" operator="equal">
      <formula>0</formula>
    </cfRule>
  </conditionalFormatting>
  <conditionalFormatting sqref="U45:W45">
    <cfRule type="cellIs" dxfId="186" priority="113" operator="equal">
      <formula>0</formula>
    </cfRule>
  </conditionalFormatting>
  <conditionalFormatting sqref="X45:AE45">
    <cfRule type="cellIs" dxfId="185" priority="112" operator="equal">
      <formula>0</formula>
    </cfRule>
  </conditionalFormatting>
  <conditionalFormatting sqref="U61:W61">
    <cfRule type="cellIs" dxfId="184" priority="110" operator="equal">
      <formula>0</formula>
    </cfRule>
  </conditionalFormatting>
  <conditionalFormatting sqref="X61:AE61">
    <cfRule type="cellIs" dxfId="183" priority="109" operator="equal">
      <formula>0</formula>
    </cfRule>
  </conditionalFormatting>
  <conditionalFormatting sqref="X83:AE83">
    <cfRule type="cellIs" dxfId="182" priority="108" operator="equal">
      <formula>0</formula>
    </cfRule>
  </conditionalFormatting>
  <conditionalFormatting sqref="U83:W83">
    <cfRule type="cellIs" dxfId="181" priority="107" operator="equal">
      <formula>0</formula>
    </cfRule>
  </conditionalFormatting>
  <conditionalFormatting sqref="X85:AE85">
    <cfRule type="cellIs" dxfId="180" priority="106" operator="equal">
      <formula>0</formula>
    </cfRule>
  </conditionalFormatting>
  <conditionalFormatting sqref="U85:W85">
    <cfRule type="cellIs" dxfId="179" priority="105" operator="equal">
      <formula>0</formula>
    </cfRule>
  </conditionalFormatting>
  <conditionalFormatting sqref="X86:AE86">
    <cfRule type="cellIs" dxfId="178" priority="104" operator="equal">
      <formula>0</formula>
    </cfRule>
  </conditionalFormatting>
  <conditionalFormatting sqref="U86:W86">
    <cfRule type="cellIs" dxfId="177" priority="103" operator="equal">
      <formula>0</formula>
    </cfRule>
  </conditionalFormatting>
  <conditionalFormatting sqref="X37:AE37">
    <cfRule type="cellIs" dxfId="176" priority="102" operator="equal">
      <formula>0</formula>
    </cfRule>
  </conditionalFormatting>
  <conditionalFormatting sqref="U37:W37">
    <cfRule type="cellIs" dxfId="175" priority="101" operator="equal">
      <formula>0</formula>
    </cfRule>
  </conditionalFormatting>
  <conditionalFormatting sqref="X87:AE87">
    <cfRule type="cellIs" dxfId="174" priority="100" operator="equal">
      <formula>0</formula>
    </cfRule>
  </conditionalFormatting>
  <conditionalFormatting sqref="U87:W87">
    <cfRule type="cellIs" dxfId="173" priority="99" operator="equal">
      <formula>0</formula>
    </cfRule>
  </conditionalFormatting>
  <conditionalFormatting sqref="U72:W72">
    <cfRule type="cellIs" dxfId="172" priority="97" operator="equal">
      <formula>0</formula>
    </cfRule>
  </conditionalFormatting>
  <conditionalFormatting sqref="X72:AE72">
    <cfRule type="cellIs" dxfId="171" priority="98" operator="equal">
      <formula>0</formula>
    </cfRule>
  </conditionalFormatting>
  <conditionalFormatting sqref="X88:AE88">
    <cfRule type="cellIs" dxfId="170" priority="96" operator="equal">
      <formula>0</formula>
    </cfRule>
  </conditionalFormatting>
  <conditionalFormatting sqref="U88:W88">
    <cfRule type="cellIs" dxfId="169" priority="95" operator="equal">
      <formula>0</formula>
    </cfRule>
  </conditionalFormatting>
  <conditionalFormatting sqref="U73:W73">
    <cfRule type="cellIs" dxfId="168" priority="93" operator="equal">
      <formula>0</formula>
    </cfRule>
  </conditionalFormatting>
  <conditionalFormatting sqref="X73:AE73">
    <cfRule type="cellIs" dxfId="167" priority="94" operator="equal">
      <formula>0</formula>
    </cfRule>
  </conditionalFormatting>
  <conditionalFormatting sqref="U44:W44">
    <cfRule type="cellIs" dxfId="166" priority="92" operator="equal">
      <formula>0</formula>
    </cfRule>
  </conditionalFormatting>
  <conditionalFormatting sqref="X44:AE44">
    <cfRule type="cellIs" dxfId="165" priority="91" operator="equal">
      <formula>0</formula>
    </cfRule>
  </conditionalFormatting>
  <conditionalFormatting sqref="U48:W48">
    <cfRule type="cellIs" dxfId="164" priority="89" operator="equal">
      <formula>0</formula>
    </cfRule>
  </conditionalFormatting>
  <conditionalFormatting sqref="X48:AE48">
    <cfRule type="cellIs" dxfId="163" priority="90" operator="equal">
      <formula>0</formula>
    </cfRule>
  </conditionalFormatting>
  <conditionalFormatting sqref="X38:AE38">
    <cfRule type="cellIs" dxfId="162" priority="88" operator="equal">
      <formula>0</formula>
    </cfRule>
  </conditionalFormatting>
  <conditionalFormatting sqref="U38:W38">
    <cfRule type="cellIs" dxfId="161" priority="87" operator="equal">
      <formula>0</formula>
    </cfRule>
  </conditionalFormatting>
  <conditionalFormatting sqref="U74:W74">
    <cfRule type="cellIs" dxfId="160" priority="85" operator="equal">
      <formula>0</formula>
    </cfRule>
  </conditionalFormatting>
  <conditionalFormatting sqref="X74:AE74">
    <cfRule type="cellIs" dxfId="159" priority="86" operator="equal">
      <formula>0</formula>
    </cfRule>
  </conditionalFormatting>
  <conditionalFormatting sqref="U53:W53">
    <cfRule type="cellIs" dxfId="158" priority="84" operator="equal">
      <formula>0</formula>
    </cfRule>
  </conditionalFormatting>
  <conditionalFormatting sqref="X53:AE53">
    <cfRule type="cellIs" dxfId="157" priority="83" operator="equal">
      <formula>0</formula>
    </cfRule>
  </conditionalFormatting>
  <conditionalFormatting sqref="U62:W62">
    <cfRule type="cellIs" dxfId="156" priority="82" operator="equal">
      <formula>0</formula>
    </cfRule>
  </conditionalFormatting>
  <conditionalFormatting sqref="X62:AE62">
    <cfRule type="cellIs" dxfId="155" priority="81" operator="equal">
      <formula>0</formula>
    </cfRule>
  </conditionalFormatting>
  <conditionalFormatting sqref="U60:W60">
    <cfRule type="cellIs" dxfId="154" priority="80" operator="equal">
      <formula>0</formula>
    </cfRule>
  </conditionalFormatting>
  <conditionalFormatting sqref="X60:AE60">
    <cfRule type="cellIs" dxfId="153" priority="79" operator="equal">
      <formula>0</formula>
    </cfRule>
  </conditionalFormatting>
  <conditionalFormatting sqref="U66:W66">
    <cfRule type="cellIs" dxfId="152" priority="78" operator="equal">
      <formula>0</formula>
    </cfRule>
  </conditionalFormatting>
  <conditionalFormatting sqref="X66:AE66">
    <cfRule type="cellIs" dxfId="151" priority="77" operator="equal">
      <formula>0</formula>
    </cfRule>
  </conditionalFormatting>
  <conditionalFormatting sqref="U63:W63">
    <cfRule type="cellIs" dxfId="150" priority="76" operator="equal">
      <formula>0</formula>
    </cfRule>
  </conditionalFormatting>
  <conditionalFormatting sqref="X63:AE63">
    <cfRule type="cellIs" dxfId="149" priority="75" operator="equal">
      <formula>0</formula>
    </cfRule>
  </conditionalFormatting>
  <conditionalFormatting sqref="X89:AE89">
    <cfRule type="cellIs" dxfId="148" priority="74" operator="equal">
      <formula>0</formula>
    </cfRule>
  </conditionalFormatting>
  <conditionalFormatting sqref="U89:W89">
    <cfRule type="cellIs" dxfId="147" priority="73" operator="equal">
      <formula>0</formula>
    </cfRule>
  </conditionalFormatting>
  <conditionalFormatting sqref="U75:W75">
    <cfRule type="cellIs" dxfId="146" priority="71" operator="equal">
      <formula>0</formula>
    </cfRule>
  </conditionalFormatting>
  <conditionalFormatting sqref="X75:AE75">
    <cfRule type="cellIs" dxfId="145" priority="72" operator="equal">
      <formula>0</formula>
    </cfRule>
  </conditionalFormatting>
  <conditionalFormatting sqref="U76:W76">
    <cfRule type="cellIs" dxfId="144" priority="69" operator="equal">
      <formula>0</formula>
    </cfRule>
  </conditionalFormatting>
  <conditionalFormatting sqref="X76:AE76">
    <cfRule type="cellIs" dxfId="143" priority="70" operator="equal">
      <formula>0</formula>
    </cfRule>
  </conditionalFormatting>
  <conditionalFormatting sqref="U49:W49">
    <cfRule type="cellIs" dxfId="142" priority="67" operator="equal">
      <formula>0</formula>
    </cfRule>
  </conditionalFormatting>
  <conditionalFormatting sqref="X49:AE49">
    <cfRule type="cellIs" dxfId="141" priority="68" operator="equal">
      <formula>0</formula>
    </cfRule>
  </conditionalFormatting>
  <conditionalFormatting sqref="U52:W52">
    <cfRule type="cellIs" dxfId="140" priority="66" operator="equal">
      <formula>0</formula>
    </cfRule>
  </conditionalFormatting>
  <conditionalFormatting sqref="X52:AE52">
    <cfRule type="cellIs" dxfId="139" priority="65" operator="equal">
      <formula>0</formula>
    </cfRule>
  </conditionalFormatting>
  <conditionalFormatting sqref="U65:W65">
    <cfRule type="cellIs" dxfId="138" priority="64" operator="equal">
      <formula>0</formula>
    </cfRule>
  </conditionalFormatting>
  <conditionalFormatting sqref="X65:AE65">
    <cfRule type="cellIs" dxfId="137" priority="63" operator="equal">
      <formula>0</formula>
    </cfRule>
  </conditionalFormatting>
  <conditionalFormatting sqref="X39:AE39">
    <cfRule type="cellIs" dxfId="136" priority="62" operator="equal">
      <formula>0</formula>
    </cfRule>
  </conditionalFormatting>
  <conditionalFormatting sqref="U39:W39">
    <cfRule type="cellIs" dxfId="135" priority="61" operator="equal">
      <formula>0</formula>
    </cfRule>
  </conditionalFormatting>
  <conditionalFormatting sqref="X40:AE40">
    <cfRule type="cellIs" dxfId="134" priority="60" operator="equal">
      <formula>0</formula>
    </cfRule>
  </conditionalFormatting>
  <conditionalFormatting sqref="U40:W40">
    <cfRule type="cellIs" dxfId="133" priority="59" operator="equal">
      <formula>0</formula>
    </cfRule>
  </conditionalFormatting>
  <conditionalFormatting sqref="U64:W64">
    <cfRule type="cellIs" dxfId="132" priority="58" operator="equal">
      <formula>0</formula>
    </cfRule>
  </conditionalFormatting>
  <conditionalFormatting sqref="X64:AE64">
    <cfRule type="cellIs" dxfId="131" priority="57" operator="equal">
      <formula>0</formula>
    </cfRule>
  </conditionalFormatting>
  <conditionalFormatting sqref="U77:W77">
    <cfRule type="cellIs" dxfId="130" priority="55" operator="equal">
      <formula>0</formula>
    </cfRule>
  </conditionalFormatting>
  <conditionalFormatting sqref="X77:AE77">
    <cfRule type="cellIs" dxfId="129" priority="56" operator="equal">
      <formula>0</formula>
    </cfRule>
  </conditionalFormatting>
  <conditionalFormatting sqref="U67:W67">
    <cfRule type="cellIs" dxfId="128" priority="54" operator="equal">
      <formula>0</formula>
    </cfRule>
  </conditionalFormatting>
  <conditionalFormatting sqref="X67:AE67">
    <cfRule type="cellIs" dxfId="127" priority="53" operator="equal">
      <formula>0</formula>
    </cfRule>
  </conditionalFormatting>
  <conditionalFormatting sqref="U54:W54">
    <cfRule type="cellIs" dxfId="126" priority="52" operator="equal">
      <formula>0</formula>
    </cfRule>
  </conditionalFormatting>
  <conditionalFormatting sqref="X54:AE54">
    <cfRule type="cellIs" dxfId="125" priority="51" operator="equal">
      <formula>0</formula>
    </cfRule>
  </conditionalFormatting>
  <conditionalFormatting sqref="U57:W57">
    <cfRule type="cellIs" dxfId="124" priority="50" operator="equal">
      <formula>0</formula>
    </cfRule>
  </conditionalFormatting>
  <conditionalFormatting sqref="X57:AE57">
    <cfRule type="cellIs" dxfId="123" priority="49" operator="equal">
      <formula>0</formula>
    </cfRule>
  </conditionalFormatting>
  <conditionalFormatting sqref="U55:W55">
    <cfRule type="cellIs" dxfId="122" priority="48" operator="equal">
      <formula>0</formula>
    </cfRule>
  </conditionalFormatting>
  <conditionalFormatting sqref="X55:AE55">
    <cfRule type="cellIs" dxfId="121" priority="47" operator="equal">
      <formula>0</formula>
    </cfRule>
  </conditionalFormatting>
  <conditionalFormatting sqref="U56:W56">
    <cfRule type="cellIs" dxfId="120" priority="46" operator="equal">
      <formula>0</formula>
    </cfRule>
  </conditionalFormatting>
  <conditionalFormatting sqref="X56:AE56">
    <cfRule type="cellIs" dxfId="119" priority="45" operator="equal">
      <formula>0</formula>
    </cfRule>
  </conditionalFormatting>
  <conditionalFormatting sqref="U19:W19">
    <cfRule type="cellIs" dxfId="118" priority="34" operator="equal">
      <formula>0</formula>
    </cfRule>
  </conditionalFormatting>
  <conditionalFormatting sqref="X19:AE19">
    <cfRule type="cellIs" dxfId="117" priority="33" operator="equal">
      <formula>0</formula>
    </cfRule>
  </conditionalFormatting>
  <conditionalFormatting sqref="U20:W20">
    <cfRule type="cellIs" dxfId="116" priority="32" operator="equal">
      <formula>0</formula>
    </cfRule>
  </conditionalFormatting>
  <conditionalFormatting sqref="X20:AE20">
    <cfRule type="cellIs" dxfId="115" priority="31" operator="equal">
      <formula>0</formula>
    </cfRule>
  </conditionalFormatting>
  <conditionalFormatting sqref="U21:W21">
    <cfRule type="cellIs" dxfId="114" priority="30" operator="equal">
      <formula>0</formula>
    </cfRule>
  </conditionalFormatting>
  <conditionalFormatting sqref="X21:AE21">
    <cfRule type="cellIs" dxfId="113" priority="29" operator="equal">
      <formula>0</formula>
    </cfRule>
  </conditionalFormatting>
  <conditionalFormatting sqref="U22:W22">
    <cfRule type="cellIs" dxfId="112" priority="28" operator="equal">
      <formula>0</formula>
    </cfRule>
  </conditionalFormatting>
  <conditionalFormatting sqref="X22:AE22">
    <cfRule type="cellIs" dxfId="111" priority="27" operator="equal">
      <formula>0</formula>
    </cfRule>
  </conditionalFormatting>
  <conditionalFormatting sqref="U23:W23">
    <cfRule type="cellIs" dxfId="110" priority="26" operator="equal">
      <formula>0</formula>
    </cfRule>
  </conditionalFormatting>
  <conditionalFormatting sqref="X23:AE23">
    <cfRule type="cellIs" dxfId="109" priority="25" operator="equal">
      <formula>0</formula>
    </cfRule>
  </conditionalFormatting>
  <conditionalFormatting sqref="U50:W50">
    <cfRule type="cellIs" dxfId="108" priority="19" operator="equal">
      <formula>0</formula>
    </cfRule>
  </conditionalFormatting>
  <conditionalFormatting sqref="X50:AE50">
    <cfRule type="cellIs" dxfId="107" priority="20" operator="equal">
      <formula>0</formula>
    </cfRule>
  </conditionalFormatting>
  <conditionalFormatting sqref="U51:W51">
    <cfRule type="cellIs" dxfId="106" priority="17" operator="equal">
      <formula>0</formula>
    </cfRule>
  </conditionalFormatting>
  <conditionalFormatting sqref="X51:AE51">
    <cfRule type="cellIs" dxfId="105" priority="18" operator="equal">
      <formula>0</formula>
    </cfRule>
  </conditionalFormatting>
  <conditionalFormatting sqref="O14">
    <cfRule type="containsBlanks" dxfId="104" priority="10">
      <formula>LEN(TRIM(O14))=0</formula>
    </cfRule>
  </conditionalFormatting>
  <conditionalFormatting sqref="U14:AE14">
    <cfRule type="cellIs" dxfId="103" priority="9" operator="equal">
      <formula>0</formula>
    </cfRule>
  </conditionalFormatting>
  <conditionalFormatting sqref="X90:AE90">
    <cfRule type="cellIs" dxfId="102" priority="8" operator="equal">
      <formula>0</formula>
    </cfRule>
  </conditionalFormatting>
  <conditionalFormatting sqref="U90:W90">
    <cfRule type="cellIs" dxfId="101" priority="7" operator="equal">
      <formula>0</formula>
    </cfRule>
  </conditionalFormatting>
  <conditionalFormatting sqref="X84:AE84">
    <cfRule type="cellIs" dxfId="100" priority="6" operator="equal">
      <formula>0</formula>
    </cfRule>
  </conditionalFormatting>
  <conditionalFormatting sqref="U84:W84">
    <cfRule type="cellIs" dxfId="99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O11:O12 O16 O28 O14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23"/>
  <sheetViews>
    <sheetView showGridLines="0" zoomScale="110" zoomScaleNormal="110" workbookViewId="0">
      <pane xSplit="22" ySplit="11" topLeftCell="W12" activePane="bottomRight" state="frozen"/>
      <selection pane="topRight" activeCell="W1" sqref="W1"/>
      <selection pane="bottomLeft" activeCell="A12" sqref="A12"/>
      <selection pane="bottomRight" activeCell="A2" sqref="A2"/>
    </sheetView>
  </sheetViews>
  <sheetFormatPr defaultColWidth="8.77734375" defaultRowHeight="12" x14ac:dyDescent="0.25"/>
  <cols>
    <col min="1" max="4" width="0.5546875" style="26" customWidth="1"/>
    <col min="5" max="5" width="1.77734375" style="182" bestFit="1" customWidth="1"/>
    <col min="6" max="6" width="9.77734375" style="26" customWidth="1"/>
    <col min="7" max="13" width="2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08" customFormat="1" ht="9" thickBot="1" x14ac:dyDescent="0.25">
      <c r="B2" s="309" t="s">
        <v>38</v>
      </c>
      <c r="C2" s="309"/>
      <c r="D2" s="309"/>
      <c r="E2" s="310"/>
      <c r="F2" s="311">
        <f ca="1">NOW()</f>
        <v>44607.459271990738</v>
      </c>
      <c r="N2" s="312"/>
      <c r="P2" s="313"/>
      <c r="T2" s="314"/>
      <c r="U2" s="315"/>
      <c r="V2" s="316"/>
      <c r="W2" s="317"/>
      <c r="X2" s="318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</row>
    <row r="3" spans="1:99" s="320" customFormat="1" ht="8.4" x14ac:dyDescent="0.2">
      <c r="E3" s="321"/>
      <c r="F3" s="322">
        <f ca="1">F2</f>
        <v>44607.459271990738</v>
      </c>
      <c r="N3" s="312"/>
      <c r="P3" s="313"/>
      <c r="T3" s="323"/>
      <c r="U3" s="324"/>
      <c r="V3" s="325"/>
      <c r="W3" s="326"/>
      <c r="X3" s="327" t="str">
        <f ca="1">IF(X8&lt;INT($F$2),"факт","план")</f>
        <v>факт</v>
      </c>
      <c r="Y3" s="328" t="str">
        <f t="shared" ref="Y3:CJ3" ca="1" si="0">IF(Y8&lt;INT($F$2),"факт","план")</f>
        <v>факт</v>
      </c>
      <c r="Z3" s="328" t="str">
        <f t="shared" ca="1" si="0"/>
        <v>факт</v>
      </c>
      <c r="AA3" s="328" t="str">
        <f t="shared" ca="1" si="0"/>
        <v>факт</v>
      </c>
      <c r="AB3" s="328" t="str">
        <f t="shared" ca="1" si="0"/>
        <v>факт</v>
      </c>
      <c r="AC3" s="328" t="str">
        <f t="shared" ca="1" si="0"/>
        <v>факт</v>
      </c>
      <c r="AD3" s="328" t="str">
        <f t="shared" ca="1" si="0"/>
        <v>факт</v>
      </c>
      <c r="AE3" s="328" t="str">
        <f t="shared" ca="1" si="0"/>
        <v>факт</v>
      </c>
      <c r="AF3" s="328" t="str">
        <f t="shared" ca="1" si="0"/>
        <v>факт</v>
      </c>
      <c r="AG3" s="328" t="str">
        <f t="shared" ca="1" si="0"/>
        <v>факт</v>
      </c>
      <c r="AH3" s="328" t="str">
        <f t="shared" ca="1" si="0"/>
        <v>факт</v>
      </c>
      <c r="AI3" s="328" t="str">
        <f t="shared" ca="1" si="0"/>
        <v>факт</v>
      </c>
      <c r="AJ3" s="328" t="str">
        <f t="shared" ca="1" si="0"/>
        <v>факт</v>
      </c>
      <c r="AK3" s="328" t="str">
        <f t="shared" ca="1" si="0"/>
        <v>факт</v>
      </c>
      <c r="AL3" s="328" t="str">
        <f t="shared" ca="1" si="0"/>
        <v>факт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ca="1" si="0"/>
        <v>план</v>
      </c>
      <c r="BS3" s="328" t="str">
        <f t="shared" ca="1" si="0"/>
        <v>план</v>
      </c>
      <c r="BT3" s="328" t="str">
        <f t="shared" ca="1" si="0"/>
        <v>план</v>
      </c>
      <c r="BU3" s="328" t="str">
        <f t="shared" ca="1" si="0"/>
        <v>план</v>
      </c>
      <c r="BV3" s="328" t="str">
        <f t="shared" ca="1" si="0"/>
        <v>план</v>
      </c>
      <c r="BW3" s="328" t="str">
        <f t="shared" ca="1" si="0"/>
        <v>план</v>
      </c>
      <c r="BX3" s="328" t="str">
        <f t="shared" ca="1" si="0"/>
        <v>план</v>
      </c>
      <c r="BY3" s="328" t="str">
        <f t="shared" ca="1" si="0"/>
        <v>план</v>
      </c>
      <c r="BZ3" s="328" t="str">
        <f t="shared" ca="1" si="0"/>
        <v>план</v>
      </c>
      <c r="CA3" s="328" t="str">
        <f t="shared" ca="1" si="0"/>
        <v>план</v>
      </c>
      <c r="CB3" s="328" t="str">
        <f t="shared" ca="1" si="0"/>
        <v>план</v>
      </c>
      <c r="CC3" s="328" t="str">
        <f t="shared" ca="1" si="0"/>
        <v>план</v>
      </c>
      <c r="CD3" s="328" t="str">
        <f t="shared" ca="1" si="0"/>
        <v>план</v>
      </c>
      <c r="CE3" s="328" t="str">
        <f t="shared" ca="1" si="0"/>
        <v>план</v>
      </c>
      <c r="CF3" s="328" t="str">
        <f t="shared" ca="1" si="0"/>
        <v>план</v>
      </c>
      <c r="CG3" s="328" t="str">
        <f t="shared" ca="1" si="0"/>
        <v>план</v>
      </c>
      <c r="CH3" s="328" t="str">
        <f t="shared" ca="1" si="0"/>
        <v>план</v>
      </c>
      <c r="CI3" s="328" t="str">
        <f t="shared" ca="1" si="0"/>
        <v>план</v>
      </c>
      <c r="CJ3" s="328" t="str">
        <f t="shared" ca="1" si="0"/>
        <v>план</v>
      </c>
      <c r="CK3" s="328" t="str">
        <f t="shared" ref="CK3:CU3" ca="1" si="1">IF(CK8&lt;INT($F$2),"факт","план")</f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  <c r="CU3" s="328" t="str">
        <f t="shared" ca="1" si="1"/>
        <v>план</v>
      </c>
    </row>
    <row r="4" spans="1:99" s="308" customFormat="1" ht="1.95" customHeight="1" x14ac:dyDescent="0.2">
      <c r="E4" s="329"/>
      <c r="N4" s="312"/>
      <c r="P4" s="313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</row>
    <row r="5" spans="1:99" s="320" customFormat="1" ht="8.4" x14ac:dyDescent="0.2">
      <c r="E5" s="321"/>
      <c r="F5" s="320" t="s">
        <v>191</v>
      </c>
      <c r="N5" s="312"/>
      <c r="P5" s="31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 ca="1">IF(Y7="",IF(WEEKDAY(Y8)=1,"вс",IF(WEEKDAY(Y8)=2,"пн",IF(WEEKDAY(Y8)=3,"вт",IF(WEEKDAY(Y8)=4,"ср",IF(WEEKDAY(Y8)=5,"чт",IF(WEEKDAY(Y8)=6,"пт",IF(WEEKDAY(Y8)=7,"сб",0))))))),"")</f>
        <v>вт</v>
      </c>
      <c r="Z5" s="328" t="str">
        <f t="shared" ref="Z5:CK5" ca="1" si="2">IF(Z7="",IF(WEEKDAY(Z8)=1,"вс",IF(WEEKDAY(Z8)=2,"пн",IF(WEEKDAY(Z8)=3,"вт",IF(WEEKDAY(Z8)=4,"ср",IF(WEEKDAY(Z8)=5,"чт",IF(WEEKDAY(Z8)=6,"пт",IF(WEEKDAY(Z8)=7,"сб",0))))))),"")</f>
        <v>ср</v>
      </c>
      <c r="AA5" s="328" t="str">
        <f t="shared" ca="1" si="2"/>
        <v>чт</v>
      </c>
      <c r="AB5" s="328" t="str">
        <f t="shared" ca="1" si="2"/>
        <v>пт</v>
      </c>
      <c r="AC5" s="328" t="str">
        <f t="shared" ca="1" si="2"/>
        <v>сб</v>
      </c>
      <c r="AD5" s="328" t="str">
        <f t="shared" ca="1" si="2"/>
        <v>вс</v>
      </c>
      <c r="AE5" s="328" t="str">
        <f t="shared" ca="1" si="2"/>
        <v>пн</v>
      </c>
      <c r="AF5" s="328" t="str">
        <f t="shared" ca="1" si="2"/>
        <v>вт</v>
      </c>
      <c r="AG5" s="328" t="str">
        <f t="shared" ca="1" si="2"/>
        <v>ср</v>
      </c>
      <c r="AH5" s="328" t="str">
        <f t="shared" ca="1" si="2"/>
        <v>чт</v>
      </c>
      <c r="AI5" s="328" t="str">
        <f t="shared" ca="1" si="2"/>
        <v>пт</v>
      </c>
      <c r="AJ5" s="328" t="str">
        <f t="shared" ca="1" si="2"/>
        <v>сб</v>
      </c>
      <c r="AK5" s="328" t="str">
        <f t="shared" ca="1" si="2"/>
        <v>вс</v>
      </c>
      <c r="AL5" s="328" t="str">
        <f t="shared" ca="1" si="2"/>
        <v>пн</v>
      </c>
      <c r="AM5" s="328" t="str">
        <f t="shared" ca="1" si="2"/>
        <v>вт</v>
      </c>
      <c r="AN5" s="328" t="str">
        <f t="shared" ca="1" si="2"/>
        <v>ср</v>
      </c>
      <c r="AO5" s="328" t="str">
        <f t="shared" ca="1" si="2"/>
        <v>чт</v>
      </c>
      <c r="AP5" s="328" t="str">
        <f t="shared" ca="1" si="2"/>
        <v>пт</v>
      </c>
      <c r="AQ5" s="328" t="str">
        <f t="shared" ca="1" si="2"/>
        <v>сб</v>
      </c>
      <c r="AR5" s="328" t="str">
        <f t="shared" ca="1" si="2"/>
        <v>вс</v>
      </c>
      <c r="AS5" s="328" t="str">
        <f t="shared" ca="1" si="2"/>
        <v>пн</v>
      </c>
      <c r="AT5" s="328" t="str">
        <f t="shared" ca="1" si="2"/>
        <v>вт</v>
      </c>
      <c r="AU5" s="328" t="str">
        <f t="shared" ca="1" si="2"/>
        <v>ср</v>
      </c>
      <c r="AV5" s="328" t="str">
        <f t="shared" ca="1" si="2"/>
        <v>чт</v>
      </c>
      <c r="AW5" s="328" t="str">
        <f t="shared" ca="1" si="2"/>
        <v>пт</v>
      </c>
      <c r="AX5" s="328" t="str">
        <f t="shared" ca="1" si="2"/>
        <v>сб</v>
      </c>
      <c r="AY5" s="328" t="str">
        <f t="shared" ca="1" si="2"/>
        <v>вс</v>
      </c>
      <c r="AZ5" s="328" t="str">
        <f t="shared" ca="1" si="2"/>
        <v>пн</v>
      </c>
      <c r="BA5" s="328" t="str">
        <f t="shared" ca="1" si="2"/>
        <v/>
      </c>
      <c r="BB5" s="328" t="str">
        <f t="shared" ca="1" si="2"/>
        <v/>
      </c>
      <c r="BC5" s="328" t="str">
        <f t="shared" ca="1" si="2"/>
        <v/>
      </c>
      <c r="BD5" s="328" t="str">
        <f t="shared" ca="1" si="2"/>
        <v/>
      </c>
      <c r="BE5" s="328" t="str">
        <f t="shared" ca="1" si="2"/>
        <v/>
      </c>
      <c r="BF5" s="328" t="str">
        <f t="shared" ca="1" si="2"/>
        <v/>
      </c>
      <c r="BG5" s="328" t="str">
        <f t="shared" ca="1" si="2"/>
        <v/>
      </c>
      <c r="BH5" s="328" t="str">
        <f t="shared" ca="1" si="2"/>
        <v/>
      </c>
      <c r="BI5" s="328" t="str">
        <f t="shared" ca="1" si="2"/>
        <v/>
      </c>
      <c r="BJ5" s="328" t="str">
        <f t="shared" ca="1" si="2"/>
        <v/>
      </c>
      <c r="BK5" s="328" t="str">
        <f t="shared" ca="1" si="2"/>
        <v/>
      </c>
      <c r="BL5" s="328" t="str">
        <f t="shared" ca="1" si="2"/>
        <v/>
      </c>
      <c r="BM5" s="328" t="str">
        <f t="shared" ca="1" si="2"/>
        <v/>
      </c>
      <c r="BN5" s="328" t="str">
        <f t="shared" ca="1" si="2"/>
        <v/>
      </c>
      <c r="BO5" s="328" t="str">
        <f t="shared" ca="1" si="2"/>
        <v/>
      </c>
      <c r="BP5" s="328" t="str">
        <f t="shared" ca="1" si="2"/>
        <v/>
      </c>
      <c r="BQ5" s="328" t="str">
        <f t="shared" ca="1" si="2"/>
        <v/>
      </c>
      <c r="BR5" s="328" t="str">
        <f t="shared" ca="1" si="2"/>
        <v/>
      </c>
      <c r="BS5" s="328" t="str">
        <f t="shared" ca="1" si="2"/>
        <v/>
      </c>
      <c r="BT5" s="328" t="str">
        <f t="shared" ca="1" si="2"/>
        <v/>
      </c>
      <c r="BU5" s="328" t="str">
        <f t="shared" ca="1" si="2"/>
        <v/>
      </c>
      <c r="BV5" s="328" t="str">
        <f t="shared" ca="1" si="2"/>
        <v/>
      </c>
      <c r="BW5" s="328" t="str">
        <f t="shared" ca="1" si="2"/>
        <v/>
      </c>
      <c r="BX5" s="328" t="str">
        <f t="shared" ca="1" si="2"/>
        <v/>
      </c>
      <c r="BY5" s="328" t="str">
        <f t="shared" ca="1" si="2"/>
        <v/>
      </c>
      <c r="BZ5" s="328" t="str">
        <f t="shared" ca="1" si="2"/>
        <v/>
      </c>
      <c r="CA5" s="328" t="str">
        <f t="shared" ca="1" si="2"/>
        <v/>
      </c>
      <c r="CB5" s="328" t="str">
        <f t="shared" ca="1" si="2"/>
        <v/>
      </c>
      <c r="CC5" s="328" t="str">
        <f t="shared" ca="1" si="2"/>
        <v/>
      </c>
      <c r="CD5" s="328" t="str">
        <f t="shared" ca="1" si="2"/>
        <v/>
      </c>
      <c r="CE5" s="328" t="str">
        <f t="shared" ca="1" si="2"/>
        <v/>
      </c>
      <c r="CF5" s="328" t="str">
        <f t="shared" ca="1" si="2"/>
        <v/>
      </c>
      <c r="CG5" s="328" t="str">
        <f t="shared" ca="1" si="2"/>
        <v/>
      </c>
      <c r="CH5" s="328" t="str">
        <f t="shared" ca="1" si="2"/>
        <v/>
      </c>
      <c r="CI5" s="328" t="str">
        <f t="shared" ca="1" si="2"/>
        <v/>
      </c>
      <c r="CJ5" s="328" t="str">
        <f t="shared" ca="1" si="2"/>
        <v/>
      </c>
      <c r="CK5" s="328" t="str">
        <f t="shared" ca="1" si="2"/>
        <v/>
      </c>
      <c r="CL5" s="328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28" t="str">
        <f t="shared" ca="1" si="3"/>
        <v/>
      </c>
      <c r="CN5" s="328" t="str">
        <f t="shared" ca="1" si="3"/>
        <v/>
      </c>
      <c r="CO5" s="328" t="str">
        <f t="shared" ca="1" si="3"/>
        <v/>
      </c>
      <c r="CP5" s="328" t="str">
        <f t="shared" ca="1" si="3"/>
        <v/>
      </c>
      <c r="CQ5" s="328" t="str">
        <f t="shared" ca="1" si="3"/>
        <v/>
      </c>
      <c r="CR5" s="328" t="str">
        <f t="shared" ca="1" si="3"/>
        <v/>
      </c>
      <c r="CS5" s="328" t="str">
        <f t="shared" ca="1" si="3"/>
        <v/>
      </c>
      <c r="CT5" s="328" t="str">
        <f t="shared" ca="1" si="3"/>
        <v/>
      </c>
      <c r="CU5" s="328" t="str">
        <f t="shared" ca="1" si="3"/>
        <v/>
      </c>
    </row>
    <row r="6" spans="1:99" s="320" customFormat="1" ht="8.4" x14ac:dyDescent="0.2">
      <c r="E6" s="321"/>
      <c r="N6" s="312"/>
      <c r="P6" s="313"/>
      <c r="T6" s="323"/>
      <c r="U6" s="324"/>
      <c r="V6" s="325"/>
      <c r="W6" s="326"/>
      <c r="X6" s="330">
        <f>X8</f>
        <v>44592</v>
      </c>
      <c r="Y6" s="331">
        <f ca="1">Y8</f>
        <v>44593</v>
      </c>
      <c r="Z6" s="331">
        <f t="shared" ref="Z6:CK6" ca="1" si="4">Z8</f>
        <v>44594</v>
      </c>
      <c r="AA6" s="331">
        <f t="shared" ca="1" si="4"/>
        <v>44595</v>
      </c>
      <c r="AB6" s="331">
        <f t="shared" ca="1" si="4"/>
        <v>44596</v>
      </c>
      <c r="AC6" s="331">
        <f t="shared" ca="1" si="4"/>
        <v>44597</v>
      </c>
      <c r="AD6" s="331">
        <f t="shared" ca="1" si="4"/>
        <v>44598</v>
      </c>
      <c r="AE6" s="331">
        <f t="shared" ca="1" si="4"/>
        <v>44599</v>
      </c>
      <c r="AF6" s="331">
        <f t="shared" ca="1" si="4"/>
        <v>44600</v>
      </c>
      <c r="AG6" s="331">
        <f t="shared" ca="1" si="4"/>
        <v>44601</v>
      </c>
      <c r="AH6" s="331">
        <f t="shared" ca="1" si="4"/>
        <v>44602</v>
      </c>
      <c r="AI6" s="331">
        <f t="shared" ca="1" si="4"/>
        <v>44603</v>
      </c>
      <c r="AJ6" s="331">
        <f t="shared" ca="1" si="4"/>
        <v>44604</v>
      </c>
      <c r="AK6" s="331">
        <f t="shared" ca="1" si="4"/>
        <v>44605</v>
      </c>
      <c r="AL6" s="331">
        <f t="shared" ca="1" si="4"/>
        <v>44606</v>
      </c>
      <c r="AM6" s="331">
        <f t="shared" ca="1" si="4"/>
        <v>44607</v>
      </c>
      <c r="AN6" s="331">
        <f t="shared" ca="1" si="4"/>
        <v>44608</v>
      </c>
      <c r="AO6" s="331">
        <f t="shared" ca="1" si="4"/>
        <v>44609</v>
      </c>
      <c r="AP6" s="331">
        <f t="shared" ca="1" si="4"/>
        <v>44610</v>
      </c>
      <c r="AQ6" s="331">
        <f t="shared" ca="1" si="4"/>
        <v>44611</v>
      </c>
      <c r="AR6" s="331">
        <f t="shared" ca="1" si="4"/>
        <v>44612</v>
      </c>
      <c r="AS6" s="331">
        <f t="shared" ca="1" si="4"/>
        <v>44613</v>
      </c>
      <c r="AT6" s="331">
        <f t="shared" ca="1" si="4"/>
        <v>44614</v>
      </c>
      <c r="AU6" s="331">
        <f t="shared" ca="1" si="4"/>
        <v>44615</v>
      </c>
      <c r="AV6" s="331">
        <f t="shared" ca="1" si="4"/>
        <v>44616</v>
      </c>
      <c r="AW6" s="331">
        <f t="shared" ca="1" si="4"/>
        <v>44617</v>
      </c>
      <c r="AX6" s="331">
        <f t="shared" ca="1" si="4"/>
        <v>44618</v>
      </c>
      <c r="AY6" s="331">
        <f t="shared" ca="1" si="4"/>
        <v>44619</v>
      </c>
      <c r="AZ6" s="331">
        <f t="shared" ca="1" si="4"/>
        <v>44620</v>
      </c>
      <c r="BA6" s="331">
        <f t="shared" ca="1" si="4"/>
        <v>44651</v>
      </c>
      <c r="BB6" s="331">
        <f t="shared" ca="1" si="4"/>
        <v>44681</v>
      </c>
      <c r="BC6" s="331">
        <f t="shared" ca="1" si="4"/>
        <v>44712</v>
      </c>
      <c r="BD6" s="331">
        <f t="shared" ca="1" si="4"/>
        <v>44742</v>
      </c>
      <c r="BE6" s="331">
        <f t="shared" ca="1" si="4"/>
        <v>44773</v>
      </c>
      <c r="BF6" s="331">
        <f t="shared" ca="1" si="4"/>
        <v>44804</v>
      </c>
      <c r="BG6" s="331">
        <f t="shared" ca="1" si="4"/>
        <v>44834</v>
      </c>
      <c r="BH6" s="331">
        <f t="shared" ca="1" si="4"/>
        <v>44865</v>
      </c>
      <c r="BI6" s="331">
        <f t="shared" ca="1" si="4"/>
        <v>44895</v>
      </c>
      <c r="BJ6" s="331">
        <f t="shared" ca="1" si="4"/>
        <v>44926</v>
      </c>
      <c r="BK6" s="331">
        <f t="shared" ca="1" si="4"/>
        <v>44957</v>
      </c>
      <c r="BL6" s="331">
        <f t="shared" ca="1" si="4"/>
        <v>44985</v>
      </c>
      <c r="BM6" s="331">
        <f t="shared" ca="1" si="4"/>
        <v>45016</v>
      </c>
      <c r="BN6" s="331">
        <f t="shared" ca="1" si="4"/>
        <v>45046</v>
      </c>
      <c r="BO6" s="331">
        <f t="shared" ca="1" si="4"/>
        <v>45077</v>
      </c>
      <c r="BP6" s="331">
        <f t="shared" ca="1" si="4"/>
        <v>45107</v>
      </c>
      <c r="BQ6" s="331">
        <f t="shared" ca="1" si="4"/>
        <v>45138</v>
      </c>
      <c r="BR6" s="331">
        <f t="shared" ca="1" si="4"/>
        <v>45169</v>
      </c>
      <c r="BS6" s="331">
        <f t="shared" ca="1" si="4"/>
        <v>45199</v>
      </c>
      <c r="BT6" s="331">
        <f t="shared" ca="1" si="4"/>
        <v>45230</v>
      </c>
      <c r="BU6" s="331">
        <f t="shared" ca="1" si="4"/>
        <v>45260</v>
      </c>
      <c r="BV6" s="331">
        <f t="shared" ca="1" si="4"/>
        <v>45291</v>
      </c>
      <c r="BW6" s="331">
        <f t="shared" ca="1" si="4"/>
        <v>45322</v>
      </c>
      <c r="BX6" s="331">
        <f t="shared" ca="1" si="4"/>
        <v>45351</v>
      </c>
      <c r="BY6" s="331">
        <f t="shared" ca="1" si="4"/>
        <v>45382</v>
      </c>
      <c r="BZ6" s="331">
        <f t="shared" ca="1" si="4"/>
        <v>45412</v>
      </c>
      <c r="CA6" s="331">
        <f t="shared" ca="1" si="4"/>
        <v>45443</v>
      </c>
      <c r="CB6" s="331">
        <f t="shared" ca="1" si="4"/>
        <v>45473</v>
      </c>
      <c r="CC6" s="331">
        <f t="shared" ca="1" si="4"/>
        <v>45504</v>
      </c>
      <c r="CD6" s="331">
        <f t="shared" ca="1" si="4"/>
        <v>45535</v>
      </c>
      <c r="CE6" s="331">
        <f t="shared" ca="1" si="4"/>
        <v>45565</v>
      </c>
      <c r="CF6" s="331">
        <f t="shared" ca="1" si="4"/>
        <v>45596</v>
      </c>
      <c r="CG6" s="331">
        <f t="shared" ca="1" si="4"/>
        <v>45626</v>
      </c>
      <c r="CH6" s="331">
        <f t="shared" ca="1" si="4"/>
        <v>45657</v>
      </c>
      <c r="CI6" s="331">
        <f t="shared" ca="1" si="4"/>
        <v>45688</v>
      </c>
      <c r="CJ6" s="331">
        <f t="shared" ca="1" si="4"/>
        <v>45716</v>
      </c>
      <c r="CK6" s="331">
        <f t="shared" ca="1" si="4"/>
        <v>45747</v>
      </c>
      <c r="CL6" s="331">
        <f t="shared" ref="CL6:CU6" ca="1" si="5">CL8</f>
        <v>45777</v>
      </c>
      <c r="CM6" s="331">
        <f t="shared" ca="1" si="5"/>
        <v>45808</v>
      </c>
      <c r="CN6" s="331">
        <f t="shared" ca="1" si="5"/>
        <v>45838</v>
      </c>
      <c r="CO6" s="331">
        <f t="shared" ca="1" si="5"/>
        <v>45869</v>
      </c>
      <c r="CP6" s="331">
        <f t="shared" ca="1" si="5"/>
        <v>45900</v>
      </c>
      <c r="CQ6" s="331">
        <f t="shared" ca="1" si="5"/>
        <v>45930</v>
      </c>
      <c r="CR6" s="331">
        <f t="shared" ca="1" si="5"/>
        <v>45961</v>
      </c>
      <c r="CS6" s="331">
        <f t="shared" ca="1" si="5"/>
        <v>45991</v>
      </c>
      <c r="CT6" s="331">
        <f t="shared" ca="1" si="5"/>
        <v>46022</v>
      </c>
      <c r="CU6" s="331">
        <f t="shared" ca="1" si="5"/>
        <v>46053</v>
      </c>
    </row>
    <row r="7" spans="1:99" s="320" customFormat="1" ht="8.4" x14ac:dyDescent="0.2">
      <c r="E7" s="321"/>
      <c r="N7" s="312"/>
      <c r="P7" s="313"/>
      <c r="T7" s="323"/>
      <c r="U7" s="324"/>
      <c r="V7" s="325"/>
      <c r="W7" s="326"/>
      <c r="X7" s="335">
        <f>CF1S!$X$7</f>
        <v>44562</v>
      </c>
      <c r="Y7" s="334" t="str">
        <f ca="1">IF(OR(X8&lt;EOMONTH(INT($F$2),-1),X8&gt;=EOMONTH(INT($F$2),0)),X8+1,"")</f>
        <v/>
      </c>
      <c r="Z7" s="334" t="str">
        <f t="shared" ref="Z7:CK7" ca="1" si="6">IF(OR(Y8&lt;EOMONTH(INT($F$2),-1),Y8&gt;=EOMONTH(INT($F$2),0)),Y8+1,"")</f>
        <v/>
      </c>
      <c r="AA7" s="334" t="str">
        <f t="shared" ca="1" si="6"/>
        <v/>
      </c>
      <c r="AB7" s="334" t="str">
        <f t="shared" ca="1" si="6"/>
        <v/>
      </c>
      <c r="AC7" s="334" t="str">
        <f t="shared" ca="1" si="6"/>
        <v/>
      </c>
      <c r="AD7" s="334" t="str">
        <f t="shared" ca="1" si="6"/>
        <v/>
      </c>
      <c r="AE7" s="334" t="str">
        <f t="shared" ca="1" si="6"/>
        <v/>
      </c>
      <c r="AF7" s="334" t="str">
        <f t="shared" ca="1" si="6"/>
        <v/>
      </c>
      <c r="AG7" s="334" t="str">
        <f t="shared" ca="1" si="6"/>
        <v/>
      </c>
      <c r="AH7" s="334" t="str">
        <f t="shared" ca="1" si="6"/>
        <v/>
      </c>
      <c r="AI7" s="334" t="str">
        <f t="shared" ca="1" si="6"/>
        <v/>
      </c>
      <c r="AJ7" s="334" t="str">
        <f t="shared" ca="1" si="6"/>
        <v/>
      </c>
      <c r="AK7" s="334" t="str">
        <f t="shared" ca="1" si="6"/>
        <v/>
      </c>
      <c r="AL7" s="334" t="str">
        <f t="shared" ca="1" si="6"/>
        <v/>
      </c>
      <c r="AM7" s="334" t="str">
        <f t="shared" ca="1" si="6"/>
        <v/>
      </c>
      <c r="AN7" s="334" t="str">
        <f t="shared" ca="1" si="6"/>
        <v/>
      </c>
      <c r="AO7" s="334" t="str">
        <f t="shared" ca="1" si="6"/>
        <v/>
      </c>
      <c r="AP7" s="334" t="str">
        <f t="shared" ca="1" si="6"/>
        <v/>
      </c>
      <c r="AQ7" s="334" t="str">
        <f t="shared" ca="1" si="6"/>
        <v/>
      </c>
      <c r="AR7" s="334" t="str">
        <f t="shared" ca="1" si="6"/>
        <v/>
      </c>
      <c r="AS7" s="334" t="str">
        <f t="shared" ca="1" si="6"/>
        <v/>
      </c>
      <c r="AT7" s="334" t="str">
        <f t="shared" ca="1" si="6"/>
        <v/>
      </c>
      <c r="AU7" s="334" t="str">
        <f t="shared" ca="1" si="6"/>
        <v/>
      </c>
      <c r="AV7" s="334" t="str">
        <f t="shared" ca="1" si="6"/>
        <v/>
      </c>
      <c r="AW7" s="334" t="str">
        <f t="shared" ca="1" si="6"/>
        <v/>
      </c>
      <c r="AX7" s="334" t="str">
        <f t="shared" ca="1" si="6"/>
        <v/>
      </c>
      <c r="AY7" s="334" t="str">
        <f t="shared" ca="1" si="6"/>
        <v/>
      </c>
      <c r="AZ7" s="334" t="str">
        <f t="shared" ca="1" si="6"/>
        <v/>
      </c>
      <c r="BA7" s="334">
        <f t="shared" ca="1" si="6"/>
        <v>44621</v>
      </c>
      <c r="BB7" s="334">
        <f t="shared" ca="1" si="6"/>
        <v>44652</v>
      </c>
      <c r="BC7" s="334">
        <f t="shared" ca="1" si="6"/>
        <v>44682</v>
      </c>
      <c r="BD7" s="334">
        <f t="shared" ca="1" si="6"/>
        <v>44713</v>
      </c>
      <c r="BE7" s="334">
        <f t="shared" ca="1" si="6"/>
        <v>44743</v>
      </c>
      <c r="BF7" s="334">
        <f t="shared" ca="1" si="6"/>
        <v>44774</v>
      </c>
      <c r="BG7" s="334">
        <f t="shared" ca="1" si="6"/>
        <v>44805</v>
      </c>
      <c r="BH7" s="334">
        <f t="shared" ca="1" si="6"/>
        <v>44835</v>
      </c>
      <c r="BI7" s="334">
        <f t="shared" ca="1" si="6"/>
        <v>44866</v>
      </c>
      <c r="BJ7" s="334">
        <f t="shared" ca="1" si="6"/>
        <v>44896</v>
      </c>
      <c r="BK7" s="334">
        <f t="shared" ca="1" si="6"/>
        <v>44927</v>
      </c>
      <c r="BL7" s="334">
        <f t="shared" ca="1" si="6"/>
        <v>44958</v>
      </c>
      <c r="BM7" s="334">
        <f t="shared" ca="1" si="6"/>
        <v>44986</v>
      </c>
      <c r="BN7" s="334">
        <f t="shared" ca="1" si="6"/>
        <v>45017</v>
      </c>
      <c r="BO7" s="334">
        <f t="shared" ca="1" si="6"/>
        <v>45047</v>
      </c>
      <c r="BP7" s="334">
        <f t="shared" ca="1" si="6"/>
        <v>45078</v>
      </c>
      <c r="BQ7" s="334">
        <f t="shared" ca="1" si="6"/>
        <v>45108</v>
      </c>
      <c r="BR7" s="334">
        <f t="shared" ca="1" si="6"/>
        <v>45139</v>
      </c>
      <c r="BS7" s="334">
        <f t="shared" ca="1" si="6"/>
        <v>45170</v>
      </c>
      <c r="BT7" s="334">
        <f t="shared" ca="1" si="6"/>
        <v>45200</v>
      </c>
      <c r="BU7" s="334">
        <f t="shared" ca="1" si="6"/>
        <v>45231</v>
      </c>
      <c r="BV7" s="334">
        <f t="shared" ca="1" si="6"/>
        <v>45261</v>
      </c>
      <c r="BW7" s="334">
        <f t="shared" ca="1" si="6"/>
        <v>45292</v>
      </c>
      <c r="BX7" s="334">
        <f t="shared" ca="1" si="6"/>
        <v>45323</v>
      </c>
      <c r="BY7" s="334">
        <f t="shared" ca="1" si="6"/>
        <v>45352</v>
      </c>
      <c r="BZ7" s="334">
        <f t="shared" ca="1" si="6"/>
        <v>45383</v>
      </c>
      <c r="CA7" s="334">
        <f t="shared" ca="1" si="6"/>
        <v>45413</v>
      </c>
      <c r="CB7" s="334">
        <f t="shared" ca="1" si="6"/>
        <v>45444</v>
      </c>
      <c r="CC7" s="334">
        <f t="shared" ca="1" si="6"/>
        <v>45474</v>
      </c>
      <c r="CD7" s="334">
        <f t="shared" ca="1" si="6"/>
        <v>45505</v>
      </c>
      <c r="CE7" s="334">
        <f t="shared" ca="1" si="6"/>
        <v>45536</v>
      </c>
      <c r="CF7" s="334">
        <f t="shared" ca="1" si="6"/>
        <v>45566</v>
      </c>
      <c r="CG7" s="334">
        <f t="shared" ca="1" si="6"/>
        <v>45597</v>
      </c>
      <c r="CH7" s="334">
        <f t="shared" ca="1" si="6"/>
        <v>45627</v>
      </c>
      <c r="CI7" s="334">
        <f t="shared" ca="1" si="6"/>
        <v>45658</v>
      </c>
      <c r="CJ7" s="334">
        <f t="shared" ca="1" si="6"/>
        <v>45689</v>
      </c>
      <c r="CK7" s="334">
        <f t="shared" ca="1" si="6"/>
        <v>45717</v>
      </c>
      <c r="CL7" s="334">
        <f t="shared" ref="CL7:CU7" ca="1" si="7">IF(OR(CK8&lt;EOMONTH(INT($F$2),-1),CK8&gt;=EOMONTH(INT($F$2),0)),CK8+1,"")</f>
        <v>45748</v>
      </c>
      <c r="CM7" s="334">
        <f t="shared" ca="1" si="7"/>
        <v>45778</v>
      </c>
      <c r="CN7" s="334">
        <f t="shared" ca="1" si="7"/>
        <v>45809</v>
      </c>
      <c r="CO7" s="334">
        <f t="shared" ca="1" si="7"/>
        <v>45839</v>
      </c>
      <c r="CP7" s="334">
        <f t="shared" ca="1" si="7"/>
        <v>45870</v>
      </c>
      <c r="CQ7" s="334">
        <f t="shared" ca="1" si="7"/>
        <v>45901</v>
      </c>
      <c r="CR7" s="334">
        <f t="shared" ca="1" si="7"/>
        <v>45931</v>
      </c>
      <c r="CS7" s="334">
        <f t="shared" ca="1" si="7"/>
        <v>45962</v>
      </c>
      <c r="CT7" s="334">
        <f t="shared" ca="1" si="7"/>
        <v>45992</v>
      </c>
      <c r="CU7" s="334">
        <f t="shared" ca="1" si="7"/>
        <v>46023</v>
      </c>
    </row>
    <row r="8" spans="1:99" s="320" customFormat="1" ht="8.4" x14ac:dyDescent="0.2">
      <c r="E8" s="321"/>
      <c r="F8" s="320" t="s">
        <v>40</v>
      </c>
      <c r="N8" s="312"/>
      <c r="O8" s="320" t="str">
        <f>lists!$I$7</f>
        <v>валюты</v>
      </c>
      <c r="P8" s="313"/>
      <c r="T8" s="323"/>
      <c r="U8" s="324" t="s">
        <v>39</v>
      </c>
      <c r="V8" s="325"/>
      <c r="W8" s="326"/>
      <c r="X8" s="335">
        <f>EOMONTH(X7,0)</f>
        <v>44592</v>
      </c>
      <c r="Y8" s="334">
        <f ca="1">IF(Y7="",X8+1,EOMONTH(Y7,0))</f>
        <v>44593</v>
      </c>
      <c r="Z8" s="334">
        <f t="shared" ref="Z8:CK8" ca="1" si="8">IF(Z7="",Y8+1,EOMONTH(Z7,0))</f>
        <v>44594</v>
      </c>
      <c r="AA8" s="334">
        <f t="shared" ca="1" si="8"/>
        <v>44595</v>
      </c>
      <c r="AB8" s="334">
        <f t="shared" ca="1" si="8"/>
        <v>44596</v>
      </c>
      <c r="AC8" s="334">
        <f t="shared" ca="1" si="8"/>
        <v>44597</v>
      </c>
      <c r="AD8" s="334">
        <f t="shared" ca="1" si="8"/>
        <v>44598</v>
      </c>
      <c r="AE8" s="334">
        <f t="shared" ca="1" si="8"/>
        <v>44599</v>
      </c>
      <c r="AF8" s="334">
        <f t="shared" ca="1" si="8"/>
        <v>44600</v>
      </c>
      <c r="AG8" s="334">
        <f t="shared" ca="1" si="8"/>
        <v>44601</v>
      </c>
      <c r="AH8" s="334">
        <f t="shared" ca="1" si="8"/>
        <v>44602</v>
      </c>
      <c r="AI8" s="334">
        <f t="shared" ca="1" si="8"/>
        <v>44603</v>
      </c>
      <c r="AJ8" s="334">
        <f t="shared" ca="1" si="8"/>
        <v>44604</v>
      </c>
      <c r="AK8" s="334">
        <f t="shared" ca="1" si="8"/>
        <v>44605</v>
      </c>
      <c r="AL8" s="334">
        <f t="shared" ca="1" si="8"/>
        <v>44606</v>
      </c>
      <c r="AM8" s="334">
        <f t="shared" ca="1" si="8"/>
        <v>44607</v>
      </c>
      <c r="AN8" s="334">
        <f t="shared" ca="1" si="8"/>
        <v>44608</v>
      </c>
      <c r="AO8" s="334">
        <f t="shared" ca="1" si="8"/>
        <v>44609</v>
      </c>
      <c r="AP8" s="334">
        <f t="shared" ca="1" si="8"/>
        <v>44610</v>
      </c>
      <c r="AQ8" s="334">
        <f t="shared" ca="1" si="8"/>
        <v>44611</v>
      </c>
      <c r="AR8" s="334">
        <f t="shared" ca="1" si="8"/>
        <v>44612</v>
      </c>
      <c r="AS8" s="334">
        <f t="shared" ca="1" si="8"/>
        <v>44613</v>
      </c>
      <c r="AT8" s="334">
        <f t="shared" ca="1" si="8"/>
        <v>44614</v>
      </c>
      <c r="AU8" s="334">
        <f t="shared" ca="1" si="8"/>
        <v>44615</v>
      </c>
      <c r="AV8" s="334">
        <f t="shared" ca="1" si="8"/>
        <v>44616</v>
      </c>
      <c r="AW8" s="334">
        <f t="shared" ca="1" si="8"/>
        <v>44617</v>
      </c>
      <c r="AX8" s="334">
        <f t="shared" ca="1" si="8"/>
        <v>44618</v>
      </c>
      <c r="AY8" s="334">
        <f t="shared" ca="1" si="8"/>
        <v>44619</v>
      </c>
      <c r="AZ8" s="334">
        <f t="shared" ca="1" si="8"/>
        <v>44620</v>
      </c>
      <c r="BA8" s="334">
        <f t="shared" ca="1" si="8"/>
        <v>44651</v>
      </c>
      <c r="BB8" s="334">
        <f t="shared" ca="1" si="8"/>
        <v>44681</v>
      </c>
      <c r="BC8" s="334">
        <f t="shared" ca="1" si="8"/>
        <v>44712</v>
      </c>
      <c r="BD8" s="334">
        <f t="shared" ca="1" si="8"/>
        <v>44742</v>
      </c>
      <c r="BE8" s="334">
        <f t="shared" ca="1" si="8"/>
        <v>44773</v>
      </c>
      <c r="BF8" s="334">
        <f t="shared" ca="1" si="8"/>
        <v>44804</v>
      </c>
      <c r="BG8" s="334">
        <f t="shared" ca="1" si="8"/>
        <v>44834</v>
      </c>
      <c r="BH8" s="334">
        <f t="shared" ca="1" si="8"/>
        <v>44865</v>
      </c>
      <c r="BI8" s="334">
        <f t="shared" ca="1" si="8"/>
        <v>44895</v>
      </c>
      <c r="BJ8" s="334">
        <f t="shared" ca="1" si="8"/>
        <v>44926</v>
      </c>
      <c r="BK8" s="334">
        <f t="shared" ca="1" si="8"/>
        <v>44957</v>
      </c>
      <c r="BL8" s="334">
        <f t="shared" ca="1" si="8"/>
        <v>44985</v>
      </c>
      <c r="BM8" s="334">
        <f t="shared" ca="1" si="8"/>
        <v>45016</v>
      </c>
      <c r="BN8" s="334">
        <f t="shared" ca="1" si="8"/>
        <v>45046</v>
      </c>
      <c r="BO8" s="334">
        <f t="shared" ca="1" si="8"/>
        <v>45077</v>
      </c>
      <c r="BP8" s="334">
        <f t="shared" ca="1" si="8"/>
        <v>45107</v>
      </c>
      <c r="BQ8" s="334">
        <f t="shared" ca="1" si="8"/>
        <v>45138</v>
      </c>
      <c r="BR8" s="334">
        <f t="shared" ca="1" si="8"/>
        <v>45169</v>
      </c>
      <c r="BS8" s="334">
        <f t="shared" ca="1" si="8"/>
        <v>45199</v>
      </c>
      <c r="BT8" s="334">
        <f t="shared" ca="1" si="8"/>
        <v>45230</v>
      </c>
      <c r="BU8" s="334">
        <f t="shared" ca="1" si="8"/>
        <v>45260</v>
      </c>
      <c r="BV8" s="334">
        <f t="shared" ca="1" si="8"/>
        <v>45291</v>
      </c>
      <c r="BW8" s="334">
        <f t="shared" ca="1" si="8"/>
        <v>45322</v>
      </c>
      <c r="BX8" s="334">
        <f t="shared" ca="1" si="8"/>
        <v>45351</v>
      </c>
      <c r="BY8" s="334">
        <f t="shared" ca="1" si="8"/>
        <v>45382</v>
      </c>
      <c r="BZ8" s="334">
        <f t="shared" ca="1" si="8"/>
        <v>45412</v>
      </c>
      <c r="CA8" s="334">
        <f t="shared" ca="1" si="8"/>
        <v>45443</v>
      </c>
      <c r="CB8" s="334">
        <f t="shared" ca="1" si="8"/>
        <v>45473</v>
      </c>
      <c r="CC8" s="334">
        <f t="shared" ca="1" si="8"/>
        <v>45504</v>
      </c>
      <c r="CD8" s="334">
        <f t="shared" ca="1" si="8"/>
        <v>45535</v>
      </c>
      <c r="CE8" s="334">
        <f t="shared" ca="1" si="8"/>
        <v>45565</v>
      </c>
      <c r="CF8" s="334">
        <f t="shared" ca="1" si="8"/>
        <v>45596</v>
      </c>
      <c r="CG8" s="334">
        <f t="shared" ca="1" si="8"/>
        <v>45626</v>
      </c>
      <c r="CH8" s="334">
        <f t="shared" ca="1" si="8"/>
        <v>45657</v>
      </c>
      <c r="CI8" s="334">
        <f t="shared" ca="1" si="8"/>
        <v>45688</v>
      </c>
      <c r="CJ8" s="334">
        <f t="shared" ca="1" si="8"/>
        <v>45716</v>
      </c>
      <c r="CK8" s="334">
        <f t="shared" ca="1" si="8"/>
        <v>45747</v>
      </c>
      <c r="CL8" s="334">
        <f t="shared" ref="CL8:CU8" ca="1" si="9">IF(CL7="",CK8+1,EOMONTH(CL7,0))</f>
        <v>45777</v>
      </c>
      <c r="CM8" s="334">
        <f t="shared" ca="1" si="9"/>
        <v>45808</v>
      </c>
      <c r="CN8" s="334">
        <f t="shared" ca="1" si="9"/>
        <v>45838</v>
      </c>
      <c r="CO8" s="334">
        <f t="shared" ca="1" si="9"/>
        <v>45869</v>
      </c>
      <c r="CP8" s="334">
        <f t="shared" ca="1" si="9"/>
        <v>45900</v>
      </c>
      <c r="CQ8" s="334">
        <f t="shared" ca="1" si="9"/>
        <v>45930</v>
      </c>
      <c r="CR8" s="334">
        <f t="shared" ca="1" si="9"/>
        <v>45961</v>
      </c>
      <c r="CS8" s="334">
        <f t="shared" ca="1" si="9"/>
        <v>45991</v>
      </c>
      <c r="CT8" s="334">
        <f t="shared" ca="1" si="9"/>
        <v>46022</v>
      </c>
      <c r="CU8" s="334">
        <f t="shared" ca="1" si="9"/>
        <v>46053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48" customFormat="1" x14ac:dyDescent="0.25">
      <c r="A11" s="238"/>
      <c r="B11" s="238"/>
      <c r="C11" s="238"/>
      <c r="D11" s="238"/>
      <c r="E11" s="239">
        <v>1</v>
      </c>
      <c r="F11" s="240" t="s">
        <v>43</v>
      </c>
      <c r="G11" s="238"/>
      <c r="H11" s="238"/>
      <c r="I11" s="238"/>
      <c r="J11" s="238"/>
      <c r="K11" s="238"/>
      <c r="L11" s="238"/>
      <c r="M11" s="238"/>
      <c r="N11" s="241"/>
      <c r="O11" s="238" t="s">
        <v>20</v>
      </c>
      <c r="P11" s="241"/>
      <c r="Q11" s="238"/>
      <c r="R11" s="238"/>
      <c r="S11" s="238"/>
      <c r="T11" s="242"/>
      <c r="U11" s="243">
        <v>0</v>
      </c>
      <c r="V11" s="244"/>
      <c r="W11" s="245"/>
      <c r="X11" s="246">
        <v>0</v>
      </c>
      <c r="Y11" s="247">
        <v>0</v>
      </c>
      <c r="Z11" s="247">
        <v>0</v>
      </c>
      <c r="AA11" s="247">
        <v>0</v>
      </c>
      <c r="AB11" s="247">
        <v>0</v>
      </c>
      <c r="AC11" s="247">
        <v>0</v>
      </c>
      <c r="AD11" s="247">
        <v>0</v>
      </c>
      <c r="AE11" s="247">
        <v>0</v>
      </c>
      <c r="AF11" s="247">
        <v>0</v>
      </c>
      <c r="AG11" s="247">
        <v>0</v>
      </c>
      <c r="AH11" s="247">
        <v>0</v>
      </c>
      <c r="AI11" s="247">
        <v>0</v>
      </c>
      <c r="AJ11" s="247">
        <v>0</v>
      </c>
      <c r="AK11" s="247">
        <v>0</v>
      </c>
      <c r="AL11" s="247">
        <v>0</v>
      </c>
      <c r="AM11" s="247">
        <v>0</v>
      </c>
      <c r="AN11" s="247">
        <v>0</v>
      </c>
      <c r="AO11" s="247">
        <v>0</v>
      </c>
      <c r="AP11" s="247">
        <v>0</v>
      </c>
      <c r="AQ11" s="247">
        <v>0</v>
      </c>
      <c r="AR11" s="247">
        <v>0</v>
      </c>
      <c r="AS11" s="247">
        <v>0</v>
      </c>
      <c r="AT11" s="247">
        <v>0</v>
      </c>
      <c r="AU11" s="247">
        <v>0</v>
      </c>
      <c r="AV11" s="247">
        <v>0</v>
      </c>
      <c r="AW11" s="247">
        <v>0</v>
      </c>
      <c r="AX11" s="247">
        <v>0</v>
      </c>
      <c r="AY11" s="247">
        <v>0</v>
      </c>
      <c r="AZ11" s="247">
        <v>0</v>
      </c>
      <c r="BA11" s="247">
        <v>0</v>
      </c>
      <c r="BB11" s="247">
        <v>0</v>
      </c>
      <c r="BC11" s="247">
        <v>0</v>
      </c>
      <c r="BD11" s="247">
        <v>0</v>
      </c>
      <c r="BE11" s="247">
        <v>0</v>
      </c>
      <c r="BF11" s="247">
        <v>0</v>
      </c>
      <c r="BG11" s="247">
        <v>0</v>
      </c>
      <c r="BH11" s="247">
        <v>0</v>
      </c>
      <c r="BI11" s="247">
        <v>0</v>
      </c>
      <c r="BJ11" s="247">
        <v>0</v>
      </c>
      <c r="BK11" s="247">
        <v>0</v>
      </c>
      <c r="BL11" s="247">
        <v>0</v>
      </c>
      <c r="BM11" s="247">
        <v>0</v>
      </c>
      <c r="BN11" s="247">
        <v>0</v>
      </c>
      <c r="BO11" s="247">
        <v>0</v>
      </c>
      <c r="BP11" s="247">
        <v>0</v>
      </c>
      <c r="BQ11" s="247">
        <v>0</v>
      </c>
      <c r="BR11" s="247">
        <v>0</v>
      </c>
      <c r="BS11" s="247">
        <v>0</v>
      </c>
      <c r="BT11" s="247">
        <v>0</v>
      </c>
      <c r="BU11" s="247">
        <v>0</v>
      </c>
      <c r="BV11" s="247">
        <v>0</v>
      </c>
      <c r="BW11" s="247">
        <v>0</v>
      </c>
      <c r="BX11" s="247">
        <v>0</v>
      </c>
      <c r="BY11" s="247">
        <v>0</v>
      </c>
      <c r="BZ11" s="247">
        <v>0</v>
      </c>
      <c r="CA11" s="247">
        <v>0</v>
      </c>
      <c r="CB11" s="247">
        <v>0</v>
      </c>
      <c r="CC11" s="247">
        <v>0</v>
      </c>
      <c r="CD11" s="247">
        <v>0</v>
      </c>
      <c r="CE11" s="247">
        <v>0</v>
      </c>
      <c r="CF11" s="247">
        <v>0</v>
      </c>
      <c r="CG11" s="247">
        <v>0</v>
      </c>
      <c r="CH11" s="247">
        <v>0</v>
      </c>
      <c r="CI11" s="247">
        <v>0</v>
      </c>
      <c r="CJ11" s="247">
        <v>0</v>
      </c>
      <c r="CK11" s="247">
        <v>0</v>
      </c>
      <c r="CL11" s="247">
        <v>0</v>
      </c>
      <c r="CM11" s="247">
        <v>0</v>
      </c>
      <c r="CN11" s="247">
        <v>0</v>
      </c>
      <c r="CO11" s="247">
        <v>0</v>
      </c>
      <c r="CP11" s="247">
        <v>0</v>
      </c>
      <c r="CQ11" s="247">
        <v>0</v>
      </c>
      <c r="CR11" s="247">
        <v>0</v>
      </c>
      <c r="CS11" s="247">
        <v>0</v>
      </c>
      <c r="CT11" s="247">
        <v>0</v>
      </c>
      <c r="CU11" s="247">
        <v>0</v>
      </c>
    </row>
    <row r="12" spans="1:99" s="181" customFormat="1" ht="10.199999999999999" x14ac:dyDescent="0.2">
      <c r="A12" s="172"/>
      <c r="B12" s="172"/>
      <c r="C12" s="172"/>
      <c r="D12" s="172"/>
      <c r="E12" s="191">
        <v>2</v>
      </c>
      <c r="F12" s="144" t="s">
        <v>43</v>
      </c>
      <c r="G12" s="223" t="s">
        <v>175</v>
      </c>
      <c r="H12" s="223"/>
      <c r="I12" s="223"/>
      <c r="J12" s="223"/>
      <c r="K12" s="223"/>
      <c r="L12" s="223"/>
      <c r="M12" s="223"/>
      <c r="N12" s="222"/>
      <c r="O12" s="223" t="s">
        <v>20</v>
      </c>
      <c r="P12" s="222"/>
      <c r="Q12" s="223"/>
      <c r="R12" s="223"/>
      <c r="S12" s="223"/>
      <c r="T12" s="224"/>
      <c r="U12" s="225">
        <v>0</v>
      </c>
      <c r="V12" s="176"/>
      <c r="W12" s="177"/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0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v>0</v>
      </c>
      <c r="AQ12" s="178">
        <v>0</v>
      </c>
      <c r="AR12" s="178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8">
        <v>0</v>
      </c>
      <c r="AY12" s="178">
        <v>0</v>
      </c>
      <c r="AZ12" s="178">
        <v>0</v>
      </c>
      <c r="BA12" s="178">
        <v>0</v>
      </c>
      <c r="BB12" s="178">
        <v>0</v>
      </c>
      <c r="BC12" s="178">
        <v>0</v>
      </c>
      <c r="BD12" s="178">
        <v>0</v>
      </c>
      <c r="BE12" s="178">
        <v>0</v>
      </c>
      <c r="BF12" s="178">
        <v>0</v>
      </c>
      <c r="BG12" s="178">
        <v>0</v>
      </c>
      <c r="BH12" s="178">
        <v>0</v>
      </c>
      <c r="BI12" s="178">
        <v>0</v>
      </c>
      <c r="BJ12" s="178">
        <v>0</v>
      </c>
      <c r="BK12" s="178">
        <v>0</v>
      </c>
      <c r="BL12" s="178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78">
        <v>0</v>
      </c>
      <c r="BS12" s="178">
        <v>0</v>
      </c>
      <c r="BT12" s="178">
        <v>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78">
        <v>0</v>
      </c>
      <c r="CD12" s="178">
        <v>0</v>
      </c>
      <c r="CE12" s="178">
        <v>0</v>
      </c>
      <c r="CF12" s="178">
        <v>0</v>
      </c>
      <c r="CG12" s="178">
        <v>0</v>
      </c>
      <c r="CH12" s="178">
        <v>0</v>
      </c>
      <c r="CI12" s="178">
        <v>0</v>
      </c>
      <c r="CJ12" s="178">
        <v>0</v>
      </c>
      <c r="CK12" s="178">
        <v>0</v>
      </c>
      <c r="CL12" s="178">
        <v>0</v>
      </c>
      <c r="CM12" s="178">
        <v>0</v>
      </c>
      <c r="CN12" s="178">
        <v>0</v>
      </c>
      <c r="CO12" s="178">
        <v>0</v>
      </c>
      <c r="CP12" s="178">
        <v>0</v>
      </c>
      <c r="CQ12" s="178">
        <v>0</v>
      </c>
      <c r="CR12" s="178">
        <v>0</v>
      </c>
      <c r="CS12" s="178">
        <v>0</v>
      </c>
      <c r="CT12" s="178">
        <v>0</v>
      </c>
      <c r="CU12" s="178">
        <v>0</v>
      </c>
    </row>
    <row r="13" spans="1:99" s="181" customFormat="1" ht="10.199999999999999" x14ac:dyDescent="0.2">
      <c r="A13" s="172"/>
      <c r="B13" s="172"/>
      <c r="C13" s="172"/>
      <c r="D13" s="172"/>
      <c r="E13" s="191">
        <v>2</v>
      </c>
      <c r="F13" s="144" t="s">
        <v>43</v>
      </c>
      <c r="G13" s="223" t="s">
        <v>176</v>
      </c>
      <c r="H13" s="223"/>
      <c r="I13" s="223"/>
      <c r="J13" s="223"/>
      <c r="K13" s="223"/>
      <c r="L13" s="223"/>
      <c r="M13" s="223"/>
      <c r="N13" s="222"/>
      <c r="O13" s="223" t="s">
        <v>20</v>
      </c>
      <c r="P13" s="222"/>
      <c r="Q13" s="223"/>
      <c r="R13" s="223"/>
      <c r="S13" s="223"/>
      <c r="T13" s="224"/>
      <c r="U13" s="225">
        <v>0</v>
      </c>
      <c r="V13" s="176"/>
      <c r="W13" s="177"/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8">
        <v>0</v>
      </c>
      <c r="AO13" s="178">
        <v>0</v>
      </c>
      <c r="AP13" s="178">
        <v>0</v>
      </c>
      <c r="AQ13" s="178">
        <v>0</v>
      </c>
      <c r="AR13" s="178">
        <v>0</v>
      </c>
      <c r="AS13" s="178">
        <v>0</v>
      </c>
      <c r="AT13" s="178">
        <v>0</v>
      </c>
      <c r="AU13" s="178">
        <v>0</v>
      </c>
      <c r="AV13" s="178">
        <v>0</v>
      </c>
      <c r="AW13" s="178">
        <v>0</v>
      </c>
      <c r="AX13" s="178">
        <v>0</v>
      </c>
      <c r="AY13" s="178">
        <v>0</v>
      </c>
      <c r="AZ13" s="178">
        <v>0</v>
      </c>
      <c r="BA13" s="178">
        <v>0</v>
      </c>
      <c r="BB13" s="178">
        <v>0</v>
      </c>
      <c r="BC13" s="178">
        <v>0</v>
      </c>
      <c r="BD13" s="178">
        <v>0</v>
      </c>
      <c r="BE13" s="178">
        <v>0</v>
      </c>
      <c r="BF13" s="178">
        <v>0</v>
      </c>
      <c r="BG13" s="178">
        <v>0</v>
      </c>
      <c r="BH13" s="178">
        <v>0</v>
      </c>
      <c r="BI13" s="178">
        <v>0</v>
      </c>
      <c r="BJ13" s="178">
        <v>0</v>
      </c>
      <c r="BK13" s="178">
        <v>0</v>
      </c>
      <c r="BL13" s="178">
        <v>0</v>
      </c>
      <c r="BM13" s="178">
        <v>0</v>
      </c>
      <c r="BN13" s="178">
        <v>0</v>
      </c>
      <c r="BO13" s="178">
        <v>0</v>
      </c>
      <c r="BP13" s="178">
        <v>0</v>
      </c>
      <c r="BQ13" s="178">
        <v>0</v>
      </c>
      <c r="BR13" s="178">
        <v>0</v>
      </c>
      <c r="BS13" s="178">
        <v>0</v>
      </c>
      <c r="BT13" s="178">
        <v>0</v>
      </c>
      <c r="BU13" s="178">
        <v>0</v>
      </c>
      <c r="BV13" s="178">
        <v>0</v>
      </c>
      <c r="BW13" s="178">
        <v>0</v>
      </c>
      <c r="BX13" s="178">
        <v>0</v>
      </c>
      <c r="BY13" s="178">
        <v>0</v>
      </c>
      <c r="BZ13" s="178">
        <v>0</v>
      </c>
      <c r="CA13" s="178">
        <v>0</v>
      </c>
      <c r="CB13" s="178">
        <v>0</v>
      </c>
      <c r="CC13" s="178">
        <v>0</v>
      </c>
      <c r="CD13" s="178">
        <v>0</v>
      </c>
      <c r="CE13" s="178">
        <v>0</v>
      </c>
      <c r="CF13" s="178">
        <v>0</v>
      </c>
      <c r="CG13" s="178">
        <v>0</v>
      </c>
      <c r="CH13" s="178">
        <v>0</v>
      </c>
      <c r="CI13" s="178">
        <v>0</v>
      </c>
      <c r="CJ13" s="178">
        <v>0</v>
      </c>
      <c r="CK13" s="178">
        <v>0</v>
      </c>
      <c r="CL13" s="178">
        <v>0</v>
      </c>
      <c r="CM13" s="178">
        <v>0</v>
      </c>
      <c r="CN13" s="178">
        <v>0</v>
      </c>
      <c r="CO13" s="178">
        <v>0</v>
      </c>
      <c r="CP13" s="178">
        <v>0</v>
      </c>
      <c r="CQ13" s="178">
        <v>0</v>
      </c>
      <c r="CR13" s="178">
        <v>0</v>
      </c>
      <c r="CS13" s="178">
        <v>0</v>
      </c>
      <c r="CT13" s="178">
        <v>0</v>
      </c>
      <c r="CU13" s="178">
        <v>0</v>
      </c>
    </row>
    <row r="14" spans="1:99" s="181" customFormat="1" ht="10.199999999999999" x14ac:dyDescent="0.2">
      <c r="A14" s="172"/>
      <c r="B14" s="172"/>
      <c r="C14" s="172"/>
      <c r="D14" s="172"/>
      <c r="E14" s="191">
        <v>2</v>
      </c>
      <c r="F14" s="144" t="s">
        <v>43</v>
      </c>
      <c r="G14" s="223" t="s">
        <v>177</v>
      </c>
      <c r="H14" s="223"/>
      <c r="I14" s="223"/>
      <c r="J14" s="223"/>
      <c r="K14" s="223"/>
      <c r="L14" s="223"/>
      <c r="M14" s="223"/>
      <c r="N14" s="222"/>
      <c r="O14" s="223" t="s">
        <v>20</v>
      </c>
      <c r="P14" s="222"/>
      <c r="Q14" s="223"/>
      <c r="R14" s="223"/>
      <c r="S14" s="223"/>
      <c r="T14" s="224"/>
      <c r="U14" s="225">
        <v>0</v>
      </c>
      <c r="V14" s="176"/>
      <c r="W14" s="177"/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8">
        <v>0</v>
      </c>
      <c r="BD14" s="178">
        <v>0</v>
      </c>
      <c r="BE14" s="178">
        <v>0</v>
      </c>
      <c r="BF14" s="178">
        <v>0</v>
      </c>
      <c r="BG14" s="178">
        <v>0</v>
      </c>
      <c r="BH14" s="178">
        <v>0</v>
      </c>
      <c r="BI14" s="178">
        <v>0</v>
      </c>
      <c r="BJ14" s="178">
        <v>0</v>
      </c>
      <c r="BK14" s="178">
        <v>0</v>
      </c>
      <c r="BL14" s="178">
        <v>0</v>
      </c>
      <c r="BM14" s="178">
        <v>0</v>
      </c>
      <c r="BN14" s="178">
        <v>0</v>
      </c>
      <c r="BO14" s="178">
        <v>0</v>
      </c>
      <c r="BP14" s="178">
        <v>0</v>
      </c>
      <c r="BQ14" s="178">
        <v>0</v>
      </c>
      <c r="BR14" s="178">
        <v>0</v>
      </c>
      <c r="BS14" s="178">
        <v>0</v>
      </c>
      <c r="BT14" s="178">
        <v>0</v>
      </c>
      <c r="BU14" s="178">
        <v>0</v>
      </c>
      <c r="BV14" s="178">
        <v>0</v>
      </c>
      <c r="BW14" s="178">
        <v>0</v>
      </c>
      <c r="BX14" s="178">
        <v>0</v>
      </c>
      <c r="BY14" s="178">
        <v>0</v>
      </c>
      <c r="BZ14" s="178">
        <v>0</v>
      </c>
      <c r="CA14" s="178">
        <v>0</v>
      </c>
      <c r="CB14" s="178">
        <v>0</v>
      </c>
      <c r="CC14" s="178">
        <v>0</v>
      </c>
      <c r="CD14" s="178">
        <v>0</v>
      </c>
      <c r="CE14" s="178">
        <v>0</v>
      </c>
      <c r="CF14" s="178">
        <v>0</v>
      </c>
      <c r="CG14" s="178">
        <v>0</v>
      </c>
      <c r="CH14" s="178">
        <v>0</v>
      </c>
      <c r="CI14" s="178">
        <v>0</v>
      </c>
      <c r="CJ14" s="178">
        <v>0</v>
      </c>
      <c r="CK14" s="178">
        <v>0</v>
      </c>
      <c r="CL14" s="178">
        <v>0</v>
      </c>
      <c r="CM14" s="178">
        <v>0</v>
      </c>
      <c r="CN14" s="178">
        <v>0</v>
      </c>
      <c r="CO14" s="178">
        <v>0</v>
      </c>
      <c r="CP14" s="178">
        <v>0</v>
      </c>
      <c r="CQ14" s="178">
        <v>0</v>
      </c>
      <c r="CR14" s="178">
        <v>0</v>
      </c>
      <c r="CS14" s="178">
        <v>0</v>
      </c>
      <c r="CT14" s="178">
        <v>0</v>
      </c>
      <c r="CU14" s="178">
        <v>0</v>
      </c>
    </row>
    <row r="15" spans="1:99" s="181" customFormat="1" ht="10.199999999999999" x14ac:dyDescent="0.2">
      <c r="A15" s="172"/>
      <c r="B15" s="172"/>
      <c r="C15" s="172"/>
      <c r="D15" s="172"/>
      <c r="E15" s="191">
        <v>2</v>
      </c>
      <c r="F15" s="144" t="s">
        <v>43</v>
      </c>
      <c r="G15" s="223" t="s">
        <v>178</v>
      </c>
      <c r="H15" s="223"/>
      <c r="I15" s="223"/>
      <c r="J15" s="223"/>
      <c r="K15" s="223"/>
      <c r="L15" s="223"/>
      <c r="M15" s="223"/>
      <c r="N15" s="222"/>
      <c r="O15" s="223" t="s">
        <v>20</v>
      </c>
      <c r="P15" s="222"/>
      <c r="Q15" s="223"/>
      <c r="R15" s="223"/>
      <c r="S15" s="223"/>
      <c r="T15" s="224"/>
      <c r="U15" s="225">
        <v>0</v>
      </c>
      <c r="V15" s="176"/>
      <c r="W15" s="177"/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178">
        <v>0</v>
      </c>
      <c r="AH15" s="178">
        <v>0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8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78">
        <v>0</v>
      </c>
      <c r="BB15" s="178">
        <v>0</v>
      </c>
      <c r="BC15" s="178">
        <v>0</v>
      </c>
      <c r="BD15" s="178">
        <v>0</v>
      </c>
      <c r="BE15" s="178">
        <v>0</v>
      </c>
      <c r="BF15" s="178">
        <v>0</v>
      </c>
      <c r="BG15" s="178">
        <v>0</v>
      </c>
      <c r="BH15" s="178">
        <v>0</v>
      </c>
      <c r="BI15" s="178">
        <v>0</v>
      </c>
      <c r="BJ15" s="178">
        <v>0</v>
      </c>
      <c r="BK15" s="178">
        <v>0</v>
      </c>
      <c r="BL15" s="178">
        <v>0</v>
      </c>
      <c r="BM15" s="178">
        <v>0</v>
      </c>
      <c r="BN15" s="178">
        <v>0</v>
      </c>
      <c r="BO15" s="178">
        <v>0</v>
      </c>
      <c r="BP15" s="178">
        <v>0</v>
      </c>
      <c r="BQ15" s="178">
        <v>0</v>
      </c>
      <c r="BR15" s="178">
        <v>0</v>
      </c>
      <c r="BS15" s="178">
        <v>0</v>
      </c>
      <c r="BT15" s="178">
        <v>0</v>
      </c>
      <c r="BU15" s="178">
        <v>0</v>
      </c>
      <c r="BV15" s="178">
        <v>0</v>
      </c>
      <c r="BW15" s="178">
        <v>0</v>
      </c>
      <c r="BX15" s="178">
        <v>0</v>
      </c>
      <c r="BY15" s="178">
        <v>0</v>
      </c>
      <c r="BZ15" s="178">
        <v>0</v>
      </c>
      <c r="CA15" s="178">
        <v>0</v>
      </c>
      <c r="CB15" s="178">
        <v>0</v>
      </c>
      <c r="CC15" s="178">
        <v>0</v>
      </c>
      <c r="CD15" s="178">
        <v>0</v>
      </c>
      <c r="CE15" s="178">
        <v>0</v>
      </c>
      <c r="CF15" s="178">
        <v>0</v>
      </c>
      <c r="CG15" s="178">
        <v>0</v>
      </c>
      <c r="CH15" s="178">
        <v>0</v>
      </c>
      <c r="CI15" s="178">
        <v>0</v>
      </c>
      <c r="CJ15" s="178">
        <v>0</v>
      </c>
      <c r="CK15" s="178">
        <v>0</v>
      </c>
      <c r="CL15" s="178">
        <v>0</v>
      </c>
      <c r="CM15" s="178">
        <v>0</v>
      </c>
      <c r="CN15" s="178">
        <v>0</v>
      </c>
      <c r="CO15" s="178">
        <v>0</v>
      </c>
      <c r="CP15" s="178">
        <v>0</v>
      </c>
      <c r="CQ15" s="178">
        <v>0</v>
      </c>
      <c r="CR15" s="178">
        <v>0</v>
      </c>
      <c r="CS15" s="178">
        <v>0</v>
      </c>
      <c r="CT15" s="178">
        <v>0</v>
      </c>
      <c r="CU15" s="178">
        <v>0</v>
      </c>
    </row>
    <row r="16" spans="1:99" s="181" customFormat="1" ht="10.199999999999999" x14ac:dyDescent="0.2">
      <c r="A16" s="172"/>
      <c r="B16" s="172"/>
      <c r="C16" s="172"/>
      <c r="D16" s="172"/>
      <c r="E16" s="191">
        <v>2</v>
      </c>
      <c r="F16" s="144" t="s">
        <v>43</v>
      </c>
      <c r="G16" s="223"/>
      <c r="H16" s="223"/>
      <c r="I16" s="223"/>
      <c r="J16" s="223"/>
      <c r="K16" s="223"/>
      <c r="L16" s="223"/>
      <c r="M16" s="223"/>
      <c r="N16" s="222"/>
      <c r="O16" s="223" t="s">
        <v>20</v>
      </c>
      <c r="P16" s="222"/>
      <c r="Q16" s="223"/>
      <c r="R16" s="223"/>
      <c r="S16" s="223"/>
      <c r="T16" s="224"/>
      <c r="U16" s="225">
        <v>0</v>
      </c>
      <c r="V16" s="176"/>
      <c r="W16" s="177"/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8">
        <v>0</v>
      </c>
      <c r="AD16" s="178">
        <v>0</v>
      </c>
      <c r="AE16" s="178">
        <v>0</v>
      </c>
      <c r="AF16" s="178">
        <v>0</v>
      </c>
      <c r="AG16" s="178">
        <v>0</v>
      </c>
      <c r="AH16" s="178">
        <v>0</v>
      </c>
      <c r="AI16" s="178">
        <v>0</v>
      </c>
      <c r="AJ16" s="178">
        <v>0</v>
      </c>
      <c r="AK16" s="178">
        <v>0</v>
      </c>
      <c r="AL16" s="178">
        <v>0</v>
      </c>
      <c r="AM16" s="178">
        <v>0</v>
      </c>
      <c r="AN16" s="178">
        <v>0</v>
      </c>
      <c r="AO16" s="178">
        <v>0</v>
      </c>
      <c r="AP16" s="178">
        <v>0</v>
      </c>
      <c r="AQ16" s="178">
        <v>0</v>
      </c>
      <c r="AR16" s="178">
        <v>0</v>
      </c>
      <c r="AS16" s="178">
        <v>0</v>
      </c>
      <c r="AT16" s="178">
        <v>0</v>
      </c>
      <c r="AU16" s="178">
        <v>0</v>
      </c>
      <c r="AV16" s="178">
        <v>0</v>
      </c>
      <c r="AW16" s="17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8">
        <v>0</v>
      </c>
      <c r="BD16" s="178">
        <v>0</v>
      </c>
      <c r="BE16" s="178">
        <v>0</v>
      </c>
      <c r="BF16" s="178">
        <v>0</v>
      </c>
      <c r="BG16" s="178">
        <v>0</v>
      </c>
      <c r="BH16" s="178">
        <v>0</v>
      </c>
      <c r="BI16" s="178">
        <v>0</v>
      </c>
      <c r="BJ16" s="178">
        <v>0</v>
      </c>
      <c r="BK16" s="178">
        <v>0</v>
      </c>
      <c r="BL16" s="178">
        <v>0</v>
      </c>
      <c r="BM16" s="178">
        <v>0</v>
      </c>
      <c r="BN16" s="178">
        <v>0</v>
      </c>
      <c r="BO16" s="178">
        <v>0</v>
      </c>
      <c r="BP16" s="178">
        <v>0</v>
      </c>
      <c r="BQ16" s="178">
        <v>0</v>
      </c>
      <c r="BR16" s="178">
        <v>0</v>
      </c>
      <c r="BS16" s="178">
        <v>0</v>
      </c>
      <c r="BT16" s="178">
        <v>0</v>
      </c>
      <c r="BU16" s="178">
        <v>0</v>
      </c>
      <c r="BV16" s="178">
        <v>0</v>
      </c>
      <c r="BW16" s="178">
        <v>0</v>
      </c>
      <c r="BX16" s="178">
        <v>0</v>
      </c>
      <c r="BY16" s="178">
        <v>0</v>
      </c>
      <c r="BZ16" s="178">
        <v>0</v>
      </c>
      <c r="CA16" s="178">
        <v>0</v>
      </c>
      <c r="CB16" s="178">
        <v>0</v>
      </c>
      <c r="CC16" s="178">
        <v>0</v>
      </c>
      <c r="CD16" s="178">
        <v>0</v>
      </c>
      <c r="CE16" s="178">
        <v>0</v>
      </c>
      <c r="CF16" s="178">
        <v>0</v>
      </c>
      <c r="CG16" s="178">
        <v>0</v>
      </c>
      <c r="CH16" s="178">
        <v>0</v>
      </c>
      <c r="CI16" s="178">
        <v>0</v>
      </c>
      <c r="CJ16" s="178">
        <v>0</v>
      </c>
      <c r="CK16" s="178">
        <v>0</v>
      </c>
      <c r="CL16" s="178">
        <v>0</v>
      </c>
      <c r="CM16" s="178">
        <v>0</v>
      </c>
      <c r="CN16" s="178">
        <v>0</v>
      </c>
      <c r="CO16" s="178">
        <v>0</v>
      </c>
      <c r="CP16" s="178">
        <v>0</v>
      </c>
      <c r="CQ16" s="178">
        <v>0</v>
      </c>
      <c r="CR16" s="178">
        <v>0</v>
      </c>
      <c r="CS16" s="178">
        <v>0</v>
      </c>
      <c r="CT16" s="178">
        <v>0</v>
      </c>
      <c r="CU16" s="178">
        <v>0</v>
      </c>
    </row>
    <row r="17" spans="1:99" s="181" customFormat="1" ht="10.199999999999999" x14ac:dyDescent="0.2">
      <c r="A17" s="172"/>
      <c r="B17" s="172"/>
      <c r="C17" s="172"/>
      <c r="D17" s="172"/>
      <c r="E17" s="191">
        <v>2</v>
      </c>
      <c r="F17" s="144" t="s">
        <v>43</v>
      </c>
      <c r="G17" s="223"/>
      <c r="H17" s="223"/>
      <c r="I17" s="223"/>
      <c r="J17" s="223"/>
      <c r="K17" s="223"/>
      <c r="L17" s="223"/>
      <c r="M17" s="223"/>
      <c r="N17" s="222"/>
      <c r="O17" s="223" t="s">
        <v>20</v>
      </c>
      <c r="P17" s="222"/>
      <c r="Q17" s="223"/>
      <c r="R17" s="223"/>
      <c r="S17" s="223"/>
      <c r="T17" s="224"/>
      <c r="U17" s="225">
        <v>0</v>
      </c>
      <c r="V17" s="176"/>
      <c r="W17" s="177"/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8">
        <v>0</v>
      </c>
      <c r="AD17" s="178">
        <v>0</v>
      </c>
      <c r="AE17" s="178">
        <v>0</v>
      </c>
      <c r="AF17" s="178">
        <v>0</v>
      </c>
      <c r="AG17" s="178">
        <v>0</v>
      </c>
      <c r="AH17" s="178">
        <v>0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  <c r="AN17" s="178">
        <v>0</v>
      </c>
      <c r="AO17" s="178">
        <v>0</v>
      </c>
      <c r="AP17" s="178">
        <v>0</v>
      </c>
      <c r="AQ17" s="178">
        <v>0</v>
      </c>
      <c r="AR17" s="178">
        <v>0</v>
      </c>
      <c r="AS17" s="178">
        <v>0</v>
      </c>
      <c r="AT17" s="178">
        <v>0</v>
      </c>
      <c r="AU17" s="178">
        <v>0</v>
      </c>
      <c r="AV17" s="178">
        <v>0</v>
      </c>
      <c r="AW17" s="178">
        <v>0</v>
      </c>
      <c r="AX17" s="178">
        <v>0</v>
      </c>
      <c r="AY17" s="178">
        <v>0</v>
      </c>
      <c r="AZ17" s="178">
        <v>0</v>
      </c>
      <c r="BA17" s="178">
        <v>0</v>
      </c>
      <c r="BB17" s="178">
        <v>0</v>
      </c>
      <c r="BC17" s="178">
        <v>0</v>
      </c>
      <c r="BD17" s="178">
        <v>0</v>
      </c>
      <c r="BE17" s="178">
        <v>0</v>
      </c>
      <c r="BF17" s="178">
        <v>0</v>
      </c>
      <c r="BG17" s="178">
        <v>0</v>
      </c>
      <c r="BH17" s="178">
        <v>0</v>
      </c>
      <c r="BI17" s="178">
        <v>0</v>
      </c>
      <c r="BJ17" s="178">
        <v>0</v>
      </c>
      <c r="BK17" s="178">
        <v>0</v>
      </c>
      <c r="BL17" s="178">
        <v>0</v>
      </c>
      <c r="BM17" s="178">
        <v>0</v>
      </c>
      <c r="BN17" s="178">
        <v>0</v>
      </c>
      <c r="BO17" s="178">
        <v>0</v>
      </c>
      <c r="BP17" s="178">
        <v>0</v>
      </c>
      <c r="BQ17" s="178">
        <v>0</v>
      </c>
      <c r="BR17" s="178">
        <v>0</v>
      </c>
      <c r="BS17" s="178">
        <v>0</v>
      </c>
      <c r="BT17" s="178">
        <v>0</v>
      </c>
      <c r="BU17" s="178">
        <v>0</v>
      </c>
      <c r="BV17" s="178">
        <v>0</v>
      </c>
      <c r="BW17" s="178">
        <v>0</v>
      </c>
      <c r="BX17" s="178">
        <v>0</v>
      </c>
      <c r="BY17" s="178">
        <v>0</v>
      </c>
      <c r="BZ17" s="178">
        <v>0</v>
      </c>
      <c r="CA17" s="178">
        <v>0</v>
      </c>
      <c r="CB17" s="178">
        <v>0</v>
      </c>
      <c r="CC17" s="178">
        <v>0</v>
      </c>
      <c r="CD17" s="178">
        <v>0</v>
      </c>
      <c r="CE17" s="178">
        <v>0</v>
      </c>
      <c r="CF17" s="178">
        <v>0</v>
      </c>
      <c r="CG17" s="178">
        <v>0</v>
      </c>
      <c r="CH17" s="178">
        <v>0</v>
      </c>
      <c r="CI17" s="178">
        <v>0</v>
      </c>
      <c r="CJ17" s="178">
        <v>0</v>
      </c>
      <c r="CK17" s="178">
        <v>0</v>
      </c>
      <c r="CL17" s="178">
        <v>0</v>
      </c>
      <c r="CM17" s="178">
        <v>0</v>
      </c>
      <c r="CN17" s="178">
        <v>0</v>
      </c>
      <c r="CO17" s="178">
        <v>0</v>
      </c>
      <c r="CP17" s="178">
        <v>0</v>
      </c>
      <c r="CQ17" s="178">
        <v>0</v>
      </c>
      <c r="CR17" s="178">
        <v>0</v>
      </c>
      <c r="CS17" s="178">
        <v>0</v>
      </c>
      <c r="CT17" s="178">
        <v>0</v>
      </c>
      <c r="CU17" s="178">
        <v>0</v>
      </c>
    </row>
    <row r="18" spans="1:99" s="181" customFormat="1" ht="10.199999999999999" x14ac:dyDescent="0.2">
      <c r="A18" s="172"/>
      <c r="B18" s="172"/>
      <c r="C18" s="172"/>
      <c r="D18" s="172"/>
      <c r="E18" s="191">
        <v>2</v>
      </c>
      <c r="F18" s="144" t="s">
        <v>43</v>
      </c>
      <c r="G18" s="223"/>
      <c r="H18" s="223"/>
      <c r="I18" s="223"/>
      <c r="J18" s="223"/>
      <c r="K18" s="223"/>
      <c r="L18" s="223"/>
      <c r="M18" s="223"/>
      <c r="N18" s="222"/>
      <c r="O18" s="223" t="s">
        <v>20</v>
      </c>
      <c r="P18" s="222"/>
      <c r="Q18" s="223"/>
      <c r="R18" s="223"/>
      <c r="S18" s="223"/>
      <c r="T18" s="224"/>
      <c r="U18" s="225">
        <v>0</v>
      </c>
      <c r="V18" s="176"/>
      <c r="W18" s="177"/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8">
        <v>0</v>
      </c>
      <c r="AD18" s="178">
        <v>0</v>
      </c>
      <c r="AE18" s="178">
        <v>0</v>
      </c>
      <c r="AF18" s="178">
        <v>0</v>
      </c>
      <c r="AG18" s="178">
        <v>0</v>
      </c>
      <c r="AH18" s="178">
        <v>0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8">
        <v>0</v>
      </c>
      <c r="AS18" s="178">
        <v>0</v>
      </c>
      <c r="AT18" s="178">
        <v>0</v>
      </c>
      <c r="AU18" s="178">
        <v>0</v>
      </c>
      <c r="AV18" s="178">
        <v>0</v>
      </c>
      <c r="AW18" s="178">
        <v>0</v>
      </c>
      <c r="AX18" s="178">
        <v>0</v>
      </c>
      <c r="AY18" s="178">
        <v>0</v>
      </c>
      <c r="AZ18" s="178">
        <v>0</v>
      </c>
      <c r="BA18" s="178">
        <v>0</v>
      </c>
      <c r="BB18" s="178">
        <v>0</v>
      </c>
      <c r="BC18" s="178">
        <v>0</v>
      </c>
      <c r="BD18" s="178">
        <v>0</v>
      </c>
      <c r="BE18" s="178">
        <v>0</v>
      </c>
      <c r="BF18" s="178">
        <v>0</v>
      </c>
      <c r="BG18" s="178">
        <v>0</v>
      </c>
      <c r="BH18" s="178">
        <v>0</v>
      </c>
      <c r="BI18" s="178">
        <v>0</v>
      </c>
      <c r="BJ18" s="178">
        <v>0</v>
      </c>
      <c r="BK18" s="178">
        <v>0</v>
      </c>
      <c r="BL18" s="178">
        <v>0</v>
      </c>
      <c r="BM18" s="178">
        <v>0</v>
      </c>
      <c r="BN18" s="178">
        <v>0</v>
      </c>
      <c r="BO18" s="178">
        <v>0</v>
      </c>
      <c r="BP18" s="178">
        <v>0</v>
      </c>
      <c r="BQ18" s="178">
        <v>0</v>
      </c>
      <c r="BR18" s="178">
        <v>0</v>
      </c>
      <c r="BS18" s="178">
        <v>0</v>
      </c>
      <c r="BT18" s="178">
        <v>0</v>
      </c>
      <c r="BU18" s="178">
        <v>0</v>
      </c>
      <c r="BV18" s="178">
        <v>0</v>
      </c>
      <c r="BW18" s="178">
        <v>0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78">
        <v>0</v>
      </c>
      <c r="CD18" s="178">
        <v>0</v>
      </c>
      <c r="CE18" s="178">
        <v>0</v>
      </c>
      <c r="CF18" s="178">
        <v>0</v>
      </c>
      <c r="CG18" s="178">
        <v>0</v>
      </c>
      <c r="CH18" s="178">
        <v>0</v>
      </c>
      <c r="CI18" s="178">
        <v>0</v>
      </c>
      <c r="CJ18" s="178">
        <v>0</v>
      </c>
      <c r="CK18" s="178">
        <v>0</v>
      </c>
      <c r="CL18" s="178">
        <v>0</v>
      </c>
      <c r="CM18" s="178">
        <v>0</v>
      </c>
      <c r="CN18" s="178">
        <v>0</v>
      </c>
      <c r="CO18" s="178">
        <v>0</v>
      </c>
      <c r="CP18" s="178">
        <v>0</v>
      </c>
      <c r="CQ18" s="178">
        <v>0</v>
      </c>
      <c r="CR18" s="178">
        <v>0</v>
      </c>
      <c r="CS18" s="178">
        <v>0</v>
      </c>
      <c r="CT18" s="178">
        <v>0</v>
      </c>
      <c r="CU18" s="178">
        <v>0</v>
      </c>
    </row>
    <row r="19" spans="1:99" s="181" customFormat="1" ht="10.199999999999999" x14ac:dyDescent="0.2">
      <c r="A19" s="172"/>
      <c r="B19" s="172"/>
      <c r="C19" s="172"/>
      <c r="D19" s="172"/>
      <c r="E19" s="191">
        <v>2</v>
      </c>
      <c r="F19" s="144" t="s">
        <v>43</v>
      </c>
      <c r="G19" s="223"/>
      <c r="H19" s="223"/>
      <c r="I19" s="223"/>
      <c r="J19" s="223"/>
      <c r="K19" s="223"/>
      <c r="L19" s="223"/>
      <c r="M19" s="223"/>
      <c r="N19" s="222"/>
      <c r="O19" s="223" t="s">
        <v>20</v>
      </c>
      <c r="P19" s="222"/>
      <c r="Q19" s="223"/>
      <c r="R19" s="223"/>
      <c r="S19" s="223"/>
      <c r="T19" s="224"/>
      <c r="U19" s="225">
        <v>0</v>
      </c>
      <c r="V19" s="176"/>
      <c r="W19" s="177"/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  <c r="AF19" s="178">
        <v>0</v>
      </c>
      <c r="AG19" s="178">
        <v>0</v>
      </c>
      <c r="AH19" s="178">
        <v>0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8">
        <v>0</v>
      </c>
      <c r="AO19" s="178">
        <v>0</v>
      </c>
      <c r="AP19" s="178">
        <v>0</v>
      </c>
      <c r="AQ19" s="178">
        <v>0</v>
      </c>
      <c r="AR19" s="178">
        <v>0</v>
      </c>
      <c r="AS19" s="178">
        <v>0</v>
      </c>
      <c r="AT19" s="178">
        <v>0</v>
      </c>
      <c r="AU19" s="178">
        <v>0</v>
      </c>
      <c r="AV19" s="178">
        <v>0</v>
      </c>
      <c r="AW19" s="178">
        <v>0</v>
      </c>
      <c r="AX19" s="178">
        <v>0</v>
      </c>
      <c r="AY19" s="178">
        <v>0</v>
      </c>
      <c r="AZ19" s="178">
        <v>0</v>
      </c>
      <c r="BA19" s="178">
        <v>0</v>
      </c>
      <c r="BB19" s="178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8">
        <v>0</v>
      </c>
      <c r="BJ19" s="178">
        <v>0</v>
      </c>
      <c r="BK19" s="178">
        <v>0</v>
      </c>
      <c r="BL19" s="178">
        <v>0</v>
      </c>
      <c r="BM19" s="178">
        <v>0</v>
      </c>
      <c r="BN19" s="178">
        <v>0</v>
      </c>
      <c r="BO19" s="178">
        <v>0</v>
      </c>
      <c r="BP19" s="178">
        <v>0</v>
      </c>
      <c r="BQ19" s="178">
        <v>0</v>
      </c>
      <c r="BR19" s="178">
        <v>0</v>
      </c>
      <c r="BS19" s="178">
        <v>0</v>
      </c>
      <c r="BT19" s="178">
        <v>0</v>
      </c>
      <c r="BU19" s="178">
        <v>0</v>
      </c>
      <c r="BV19" s="178">
        <v>0</v>
      </c>
      <c r="BW19" s="178">
        <v>0</v>
      </c>
      <c r="BX19" s="178">
        <v>0</v>
      </c>
      <c r="BY19" s="178">
        <v>0</v>
      </c>
      <c r="BZ19" s="178">
        <v>0</v>
      </c>
      <c r="CA19" s="178">
        <v>0</v>
      </c>
      <c r="CB19" s="178">
        <v>0</v>
      </c>
      <c r="CC19" s="178">
        <v>0</v>
      </c>
      <c r="CD19" s="178">
        <v>0</v>
      </c>
      <c r="CE19" s="178">
        <v>0</v>
      </c>
      <c r="CF19" s="178">
        <v>0</v>
      </c>
      <c r="CG19" s="178">
        <v>0</v>
      </c>
      <c r="CH19" s="178">
        <v>0</v>
      </c>
      <c r="CI19" s="178">
        <v>0</v>
      </c>
      <c r="CJ19" s="178">
        <v>0</v>
      </c>
      <c r="CK19" s="178">
        <v>0</v>
      </c>
      <c r="CL19" s="178">
        <v>0</v>
      </c>
      <c r="CM19" s="178">
        <v>0</v>
      </c>
      <c r="CN19" s="178">
        <v>0</v>
      </c>
      <c r="CO19" s="178">
        <v>0</v>
      </c>
      <c r="CP19" s="178">
        <v>0</v>
      </c>
      <c r="CQ19" s="178">
        <v>0</v>
      </c>
      <c r="CR19" s="178">
        <v>0</v>
      </c>
      <c r="CS19" s="178">
        <v>0</v>
      </c>
      <c r="CT19" s="178">
        <v>0</v>
      </c>
      <c r="CU19" s="178">
        <v>0</v>
      </c>
    </row>
    <row r="20" spans="1:99" s="181" customFormat="1" ht="10.199999999999999" x14ac:dyDescent="0.2">
      <c r="A20" s="172"/>
      <c r="B20" s="172"/>
      <c r="C20" s="172"/>
      <c r="D20" s="172"/>
      <c r="E20" s="191">
        <v>2</v>
      </c>
      <c r="F20" s="144" t="s">
        <v>43</v>
      </c>
      <c r="G20" s="223"/>
      <c r="H20" s="223"/>
      <c r="I20" s="223"/>
      <c r="J20" s="223"/>
      <c r="K20" s="223"/>
      <c r="L20" s="223"/>
      <c r="M20" s="223"/>
      <c r="N20" s="222"/>
      <c r="O20" s="223" t="s">
        <v>20</v>
      </c>
      <c r="P20" s="222"/>
      <c r="Q20" s="223"/>
      <c r="R20" s="223"/>
      <c r="S20" s="223"/>
      <c r="T20" s="224"/>
      <c r="U20" s="225">
        <v>0</v>
      </c>
      <c r="V20" s="176"/>
      <c r="W20" s="177"/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8">
        <v>0</v>
      </c>
      <c r="AD20" s="178">
        <v>0</v>
      </c>
      <c r="AE20" s="178">
        <v>0</v>
      </c>
      <c r="AF20" s="178">
        <v>0</v>
      </c>
      <c r="AG20" s="178">
        <v>0</v>
      </c>
      <c r="AH20" s="178">
        <v>0</v>
      </c>
      <c r="AI20" s="178">
        <v>0</v>
      </c>
      <c r="AJ20" s="178">
        <v>0</v>
      </c>
      <c r="AK20" s="178">
        <v>0</v>
      </c>
      <c r="AL20" s="178">
        <v>0</v>
      </c>
      <c r="AM20" s="178">
        <v>0</v>
      </c>
      <c r="AN20" s="178">
        <v>0</v>
      </c>
      <c r="AO20" s="178">
        <v>0</v>
      </c>
      <c r="AP20" s="178">
        <v>0</v>
      </c>
      <c r="AQ20" s="178">
        <v>0</v>
      </c>
      <c r="AR20" s="178">
        <v>0</v>
      </c>
      <c r="AS20" s="178">
        <v>0</v>
      </c>
      <c r="AT20" s="178">
        <v>0</v>
      </c>
      <c r="AU20" s="178">
        <v>0</v>
      </c>
      <c r="AV20" s="178">
        <v>0</v>
      </c>
      <c r="AW20" s="178">
        <v>0</v>
      </c>
      <c r="AX20" s="178">
        <v>0</v>
      </c>
      <c r="AY20" s="178">
        <v>0</v>
      </c>
      <c r="AZ20" s="178">
        <v>0</v>
      </c>
      <c r="BA20" s="178">
        <v>0</v>
      </c>
      <c r="BB20" s="178">
        <v>0</v>
      </c>
      <c r="BC20" s="178">
        <v>0</v>
      </c>
      <c r="BD20" s="178">
        <v>0</v>
      </c>
      <c r="BE20" s="178">
        <v>0</v>
      </c>
      <c r="BF20" s="178">
        <v>0</v>
      </c>
      <c r="BG20" s="178">
        <v>0</v>
      </c>
      <c r="BH20" s="178">
        <v>0</v>
      </c>
      <c r="BI20" s="178">
        <v>0</v>
      </c>
      <c r="BJ20" s="178">
        <v>0</v>
      </c>
      <c r="BK20" s="178">
        <v>0</v>
      </c>
      <c r="BL20" s="178">
        <v>0</v>
      </c>
      <c r="BM20" s="178">
        <v>0</v>
      </c>
      <c r="BN20" s="178">
        <v>0</v>
      </c>
      <c r="BO20" s="178">
        <v>0</v>
      </c>
      <c r="BP20" s="178">
        <v>0</v>
      </c>
      <c r="BQ20" s="178">
        <v>0</v>
      </c>
      <c r="BR20" s="178">
        <v>0</v>
      </c>
      <c r="BS20" s="178">
        <v>0</v>
      </c>
      <c r="BT20" s="178">
        <v>0</v>
      </c>
      <c r="BU20" s="178">
        <v>0</v>
      </c>
      <c r="BV20" s="178">
        <v>0</v>
      </c>
      <c r="BW20" s="178">
        <v>0</v>
      </c>
      <c r="BX20" s="178">
        <v>0</v>
      </c>
      <c r="BY20" s="178">
        <v>0</v>
      </c>
      <c r="BZ20" s="178">
        <v>0</v>
      </c>
      <c r="CA20" s="178">
        <v>0</v>
      </c>
      <c r="CB20" s="178">
        <v>0</v>
      </c>
      <c r="CC20" s="178">
        <v>0</v>
      </c>
      <c r="CD20" s="178">
        <v>0</v>
      </c>
      <c r="CE20" s="178">
        <v>0</v>
      </c>
      <c r="CF20" s="178">
        <v>0</v>
      </c>
      <c r="CG20" s="178">
        <v>0</v>
      </c>
      <c r="CH20" s="178">
        <v>0</v>
      </c>
      <c r="CI20" s="178">
        <v>0</v>
      </c>
      <c r="CJ20" s="178">
        <v>0</v>
      </c>
      <c r="CK20" s="178">
        <v>0</v>
      </c>
      <c r="CL20" s="178">
        <v>0</v>
      </c>
      <c r="CM20" s="178">
        <v>0</v>
      </c>
      <c r="CN20" s="178">
        <v>0</v>
      </c>
      <c r="CO20" s="178">
        <v>0</v>
      </c>
      <c r="CP20" s="178">
        <v>0</v>
      </c>
      <c r="CQ20" s="178">
        <v>0</v>
      </c>
      <c r="CR20" s="178">
        <v>0</v>
      </c>
      <c r="CS20" s="178">
        <v>0</v>
      </c>
      <c r="CT20" s="178">
        <v>0</v>
      </c>
      <c r="CU20" s="178">
        <v>0</v>
      </c>
    </row>
    <row r="21" spans="1:99" s="181" customFormat="1" ht="10.199999999999999" x14ac:dyDescent="0.2">
      <c r="A21" s="172"/>
      <c r="B21" s="172"/>
      <c r="C21" s="172"/>
      <c r="D21" s="172"/>
      <c r="E21" s="191">
        <v>2</v>
      </c>
      <c r="F21" s="144" t="s">
        <v>43</v>
      </c>
      <c r="G21" s="223"/>
      <c r="H21" s="223"/>
      <c r="I21" s="223"/>
      <c r="J21" s="223"/>
      <c r="K21" s="223"/>
      <c r="L21" s="223"/>
      <c r="M21" s="223"/>
      <c r="N21" s="222"/>
      <c r="O21" s="223" t="s">
        <v>20</v>
      </c>
      <c r="P21" s="222"/>
      <c r="Q21" s="223"/>
      <c r="R21" s="223"/>
      <c r="S21" s="223"/>
      <c r="T21" s="224"/>
      <c r="U21" s="225">
        <v>0</v>
      </c>
      <c r="V21" s="176"/>
      <c r="W21" s="177"/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  <c r="BI21" s="178">
        <v>0</v>
      </c>
      <c r="BJ21" s="178">
        <v>0</v>
      </c>
      <c r="BK21" s="178">
        <v>0</v>
      </c>
      <c r="BL21" s="178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78">
        <v>0</v>
      </c>
      <c r="BS21" s="178">
        <v>0</v>
      </c>
      <c r="BT21" s="178">
        <v>0</v>
      </c>
      <c r="BU21" s="178">
        <v>0</v>
      </c>
      <c r="BV21" s="178">
        <v>0</v>
      </c>
      <c r="BW21" s="178">
        <v>0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78">
        <v>0</v>
      </c>
      <c r="CD21" s="178">
        <v>0</v>
      </c>
      <c r="CE21" s="178">
        <v>0</v>
      </c>
      <c r="CF21" s="178">
        <v>0</v>
      </c>
      <c r="CG21" s="178">
        <v>0</v>
      </c>
      <c r="CH21" s="178">
        <v>0</v>
      </c>
      <c r="CI21" s="178">
        <v>0</v>
      </c>
      <c r="CJ21" s="178">
        <v>0</v>
      </c>
      <c r="CK21" s="178">
        <v>0</v>
      </c>
      <c r="CL21" s="178">
        <v>0</v>
      </c>
      <c r="CM21" s="178">
        <v>0</v>
      </c>
      <c r="CN21" s="178">
        <v>0</v>
      </c>
      <c r="CO21" s="178">
        <v>0</v>
      </c>
      <c r="CP21" s="178">
        <v>0</v>
      </c>
      <c r="CQ21" s="178">
        <v>0</v>
      </c>
      <c r="CR21" s="178">
        <v>0</v>
      </c>
      <c r="CS21" s="178">
        <v>0</v>
      </c>
      <c r="CT21" s="178">
        <v>0</v>
      </c>
      <c r="CU21" s="178">
        <v>0</v>
      </c>
    </row>
    <row r="22" spans="1:99" s="181" customFormat="1" ht="10.199999999999999" x14ac:dyDescent="0.2">
      <c r="A22" s="172"/>
      <c r="B22" s="172"/>
      <c r="C22" s="172"/>
      <c r="D22" s="172"/>
      <c r="E22" s="191">
        <v>2</v>
      </c>
      <c r="F22" s="144" t="s">
        <v>43</v>
      </c>
      <c r="G22" s="223"/>
      <c r="H22" s="223"/>
      <c r="I22" s="223"/>
      <c r="J22" s="223"/>
      <c r="K22" s="223"/>
      <c r="L22" s="223"/>
      <c r="M22" s="223"/>
      <c r="N22" s="222"/>
      <c r="O22" s="223" t="s">
        <v>20</v>
      </c>
      <c r="P22" s="222"/>
      <c r="Q22" s="223"/>
      <c r="R22" s="223"/>
      <c r="S22" s="223"/>
      <c r="T22" s="224"/>
      <c r="U22" s="225">
        <v>0</v>
      </c>
      <c r="V22" s="176"/>
      <c r="W22" s="177"/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78">
        <v>0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78">
        <v>0</v>
      </c>
      <c r="AY22" s="178">
        <v>0</v>
      </c>
      <c r="AZ22" s="178">
        <v>0</v>
      </c>
      <c r="BA22" s="178">
        <v>0</v>
      </c>
      <c r="BB22" s="178">
        <v>0</v>
      </c>
      <c r="BC22" s="178">
        <v>0</v>
      </c>
      <c r="BD22" s="178">
        <v>0</v>
      </c>
      <c r="BE22" s="178">
        <v>0</v>
      </c>
      <c r="BF22" s="178">
        <v>0</v>
      </c>
      <c r="BG22" s="178">
        <v>0</v>
      </c>
      <c r="BH22" s="178">
        <v>0</v>
      </c>
      <c r="BI22" s="178">
        <v>0</v>
      </c>
      <c r="BJ22" s="178">
        <v>0</v>
      </c>
      <c r="BK22" s="178">
        <v>0</v>
      </c>
      <c r="BL22" s="178">
        <v>0</v>
      </c>
      <c r="BM22" s="178">
        <v>0</v>
      </c>
      <c r="BN22" s="178">
        <v>0</v>
      </c>
      <c r="BO22" s="178">
        <v>0</v>
      </c>
      <c r="BP22" s="178">
        <v>0</v>
      </c>
      <c r="BQ22" s="178">
        <v>0</v>
      </c>
      <c r="BR22" s="178">
        <v>0</v>
      </c>
      <c r="BS22" s="178">
        <v>0</v>
      </c>
      <c r="BT22" s="178">
        <v>0</v>
      </c>
      <c r="BU22" s="178">
        <v>0</v>
      </c>
      <c r="BV22" s="178">
        <v>0</v>
      </c>
      <c r="BW22" s="178">
        <v>0</v>
      </c>
      <c r="BX22" s="178">
        <v>0</v>
      </c>
      <c r="BY22" s="178">
        <v>0</v>
      </c>
      <c r="BZ22" s="178">
        <v>0</v>
      </c>
      <c r="CA22" s="178">
        <v>0</v>
      </c>
      <c r="CB22" s="178">
        <v>0</v>
      </c>
      <c r="CC22" s="178">
        <v>0</v>
      </c>
      <c r="CD22" s="178">
        <v>0</v>
      </c>
      <c r="CE22" s="178">
        <v>0</v>
      </c>
      <c r="CF22" s="178">
        <v>0</v>
      </c>
      <c r="CG22" s="178">
        <v>0</v>
      </c>
      <c r="CH22" s="178">
        <v>0</v>
      </c>
      <c r="CI22" s="178">
        <v>0</v>
      </c>
      <c r="CJ22" s="178">
        <v>0</v>
      </c>
      <c r="CK22" s="178">
        <v>0</v>
      </c>
      <c r="CL22" s="178">
        <v>0</v>
      </c>
      <c r="CM22" s="178">
        <v>0</v>
      </c>
      <c r="CN22" s="178">
        <v>0</v>
      </c>
      <c r="CO22" s="178">
        <v>0</v>
      </c>
      <c r="CP22" s="178">
        <v>0</v>
      </c>
      <c r="CQ22" s="178">
        <v>0</v>
      </c>
      <c r="CR22" s="178">
        <v>0</v>
      </c>
      <c r="CS22" s="178">
        <v>0</v>
      </c>
      <c r="CT22" s="178">
        <v>0</v>
      </c>
      <c r="CU22" s="178">
        <v>0</v>
      </c>
    </row>
    <row r="23" spans="1:99" s="181" customFormat="1" ht="10.199999999999999" x14ac:dyDescent="0.2">
      <c r="A23" s="172"/>
      <c r="B23" s="172"/>
      <c r="C23" s="172"/>
      <c r="D23" s="172"/>
      <c r="E23" s="191">
        <v>2</v>
      </c>
      <c r="F23" s="144" t="s">
        <v>43</v>
      </c>
      <c r="G23" s="223"/>
      <c r="H23" s="223"/>
      <c r="I23" s="223"/>
      <c r="J23" s="223"/>
      <c r="K23" s="223"/>
      <c r="L23" s="223"/>
      <c r="M23" s="223"/>
      <c r="N23" s="222"/>
      <c r="O23" s="223" t="s">
        <v>20</v>
      </c>
      <c r="P23" s="222"/>
      <c r="Q23" s="223"/>
      <c r="R23" s="223"/>
      <c r="S23" s="223"/>
      <c r="T23" s="224"/>
      <c r="U23" s="225">
        <v>0</v>
      </c>
      <c r="V23" s="176"/>
      <c r="W23" s="177"/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78">
        <v>0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178">
        <v>0</v>
      </c>
      <c r="AV23" s="178">
        <v>0</v>
      </c>
      <c r="AW23" s="178">
        <v>0</v>
      </c>
      <c r="AX23" s="178">
        <v>0</v>
      </c>
      <c r="AY23" s="178">
        <v>0</v>
      </c>
      <c r="AZ23" s="178">
        <v>0</v>
      </c>
      <c r="BA23" s="178">
        <v>0</v>
      </c>
      <c r="BB23" s="178">
        <v>0</v>
      </c>
      <c r="BC23" s="178">
        <v>0</v>
      </c>
      <c r="BD23" s="178">
        <v>0</v>
      </c>
      <c r="BE23" s="178">
        <v>0</v>
      </c>
      <c r="BF23" s="178">
        <v>0</v>
      </c>
      <c r="BG23" s="178">
        <v>0</v>
      </c>
      <c r="BH23" s="178">
        <v>0</v>
      </c>
      <c r="BI23" s="178">
        <v>0</v>
      </c>
      <c r="BJ23" s="178">
        <v>0</v>
      </c>
      <c r="BK23" s="178">
        <v>0</v>
      </c>
      <c r="BL23" s="178">
        <v>0</v>
      </c>
      <c r="BM23" s="178">
        <v>0</v>
      </c>
      <c r="BN23" s="178">
        <v>0</v>
      </c>
      <c r="BO23" s="178">
        <v>0</v>
      </c>
      <c r="BP23" s="178">
        <v>0</v>
      </c>
      <c r="BQ23" s="178">
        <v>0</v>
      </c>
      <c r="BR23" s="178">
        <v>0</v>
      </c>
      <c r="BS23" s="178">
        <v>0</v>
      </c>
      <c r="BT23" s="178">
        <v>0</v>
      </c>
      <c r="BU23" s="178">
        <v>0</v>
      </c>
      <c r="BV23" s="178">
        <v>0</v>
      </c>
      <c r="BW23" s="178">
        <v>0</v>
      </c>
      <c r="BX23" s="178">
        <v>0</v>
      </c>
      <c r="BY23" s="178">
        <v>0</v>
      </c>
      <c r="BZ23" s="178">
        <v>0</v>
      </c>
      <c r="CA23" s="178">
        <v>0</v>
      </c>
      <c r="CB23" s="178">
        <v>0</v>
      </c>
      <c r="CC23" s="178">
        <v>0</v>
      </c>
      <c r="CD23" s="178">
        <v>0</v>
      </c>
      <c r="CE23" s="178">
        <v>0</v>
      </c>
      <c r="CF23" s="178">
        <v>0</v>
      </c>
      <c r="CG23" s="178">
        <v>0</v>
      </c>
      <c r="CH23" s="178">
        <v>0</v>
      </c>
      <c r="CI23" s="178">
        <v>0</v>
      </c>
      <c r="CJ23" s="178">
        <v>0</v>
      </c>
      <c r="CK23" s="178">
        <v>0</v>
      </c>
      <c r="CL23" s="178">
        <v>0</v>
      </c>
      <c r="CM23" s="178">
        <v>0</v>
      </c>
      <c r="CN23" s="178">
        <v>0</v>
      </c>
      <c r="CO23" s="178">
        <v>0</v>
      </c>
      <c r="CP23" s="178">
        <v>0</v>
      </c>
      <c r="CQ23" s="178">
        <v>0</v>
      </c>
      <c r="CR23" s="178">
        <v>0</v>
      </c>
      <c r="CS23" s="178">
        <v>0</v>
      </c>
      <c r="CT23" s="178">
        <v>0</v>
      </c>
      <c r="CU23" s="178">
        <v>0</v>
      </c>
    </row>
  </sheetData>
  <conditionalFormatting sqref="X5:BQ8">
    <cfRule type="containsBlanks" dxfId="98" priority="190">
      <formula>LEN(TRIM(X5))=0</formula>
    </cfRule>
  </conditionalFormatting>
  <conditionalFormatting sqref="X8:BQ8">
    <cfRule type="cellIs" dxfId="97" priority="189" operator="equal">
      <formula>INT($F$3)</formula>
    </cfRule>
  </conditionalFormatting>
  <conditionalFormatting sqref="BR5:CU8">
    <cfRule type="containsBlanks" dxfId="96" priority="187">
      <formula>LEN(TRIM(BR5))=0</formula>
    </cfRule>
  </conditionalFormatting>
  <conditionalFormatting sqref="BR8:CU8">
    <cfRule type="cellIs" dxfId="95" priority="186" operator="equal">
      <formula>INT($F$3)</formula>
    </cfRule>
  </conditionalFormatting>
  <conditionalFormatting sqref="U11:CU11">
    <cfRule type="cellIs" dxfId="94" priority="176" operator="equal">
      <formula>0</formula>
    </cfRule>
  </conditionalFormatting>
  <conditionalFormatting sqref="U12:W12">
    <cfRule type="cellIs" dxfId="93" priority="38" operator="equal">
      <formula>0</formula>
    </cfRule>
  </conditionalFormatting>
  <conditionalFormatting sqref="X12:CU15">
    <cfRule type="cellIs" dxfId="92" priority="37" operator="equal">
      <formula>0</formula>
    </cfRule>
  </conditionalFormatting>
  <conditionalFormatting sqref="U13:W13">
    <cfRule type="cellIs" dxfId="91" priority="36" operator="equal">
      <formula>0</formula>
    </cfRule>
  </conditionalFormatting>
  <conditionalFormatting sqref="U14:W14">
    <cfRule type="cellIs" dxfId="90" priority="34" operator="equal">
      <formula>0</formula>
    </cfRule>
  </conditionalFormatting>
  <conditionalFormatting sqref="U15:W15">
    <cfRule type="cellIs" dxfId="89" priority="32" operator="equal">
      <formula>0</formula>
    </cfRule>
  </conditionalFormatting>
  <conditionalFormatting sqref="X16:CU23">
    <cfRule type="cellIs" dxfId="88" priority="2" operator="equal">
      <formula>0</formula>
    </cfRule>
  </conditionalFormatting>
  <conditionalFormatting sqref="U16:W23">
    <cfRule type="cellIs" dxfId="87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21"/>
  <sheetViews>
    <sheetView showGridLines="0" zoomScale="110" zoomScaleNormal="110" workbookViewId="0">
      <pane xSplit="22" ySplit="11" topLeftCell="W12" activePane="bottomRight" state="frozen"/>
      <selection pane="topRight" activeCell="W1" sqref="W1"/>
      <selection pane="bottomLeft" activeCell="A12" sqref="A12"/>
      <selection pane="bottomRight" activeCell="F10" sqref="F10"/>
    </sheetView>
  </sheetViews>
  <sheetFormatPr defaultColWidth="8.77734375" defaultRowHeight="12" x14ac:dyDescent="0.25"/>
  <cols>
    <col min="1" max="3" width="0.5546875" style="26" customWidth="1"/>
    <col min="4" max="4" width="2.33203125" style="218" bestFit="1" customWidth="1"/>
    <col min="5" max="5" width="1.77734375" style="182" bestFit="1" customWidth="1"/>
    <col min="6" max="6" width="10.21875" style="26" customWidth="1"/>
    <col min="7" max="7" width="2.77734375" style="26" customWidth="1"/>
    <col min="8" max="13" width="1.77734375" style="26" customWidth="1"/>
    <col min="14" max="14" width="1.77734375" style="36" customWidth="1"/>
    <col min="15" max="15" width="5.5546875" style="29" bestFit="1" customWidth="1"/>
    <col min="16" max="16" width="0.55468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08" customFormat="1" ht="9" thickBot="1" x14ac:dyDescent="0.25">
      <c r="B2" s="309" t="s">
        <v>38</v>
      </c>
      <c r="C2" s="309"/>
      <c r="D2" s="348"/>
      <c r="E2" s="310"/>
      <c r="F2" s="311">
        <f ca="1">NOW()</f>
        <v>44607.459271990738</v>
      </c>
      <c r="N2" s="312"/>
      <c r="P2" s="313"/>
      <c r="T2" s="314"/>
      <c r="U2" s="315"/>
      <c r="V2" s="316"/>
      <c r="W2" s="317"/>
      <c r="X2" s="318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</row>
    <row r="3" spans="1:99" s="320" customFormat="1" ht="8.4" x14ac:dyDescent="0.2">
      <c r="D3" s="349"/>
      <c r="E3" s="321"/>
      <c r="F3" s="322">
        <f ca="1">F2</f>
        <v>44607.459271990738</v>
      </c>
      <c r="N3" s="312"/>
      <c r="P3" s="313"/>
      <c r="T3" s="323"/>
      <c r="U3" s="324"/>
      <c r="V3" s="325"/>
      <c r="W3" s="326"/>
      <c r="X3" s="327" t="str">
        <f ca="1">IF(X8&lt;INT($F$2),"факт","план")</f>
        <v>факт</v>
      </c>
      <c r="Y3" s="328" t="str">
        <f t="shared" ref="Y3:CJ3" ca="1" si="0">IF(Y8&lt;INT($F$2),"факт","план")</f>
        <v>факт</v>
      </c>
      <c r="Z3" s="328" t="str">
        <f t="shared" ca="1" si="0"/>
        <v>факт</v>
      </c>
      <c r="AA3" s="328" t="str">
        <f t="shared" ca="1" si="0"/>
        <v>факт</v>
      </c>
      <c r="AB3" s="328" t="str">
        <f t="shared" ca="1" si="0"/>
        <v>факт</v>
      </c>
      <c r="AC3" s="328" t="str">
        <f t="shared" ca="1" si="0"/>
        <v>факт</v>
      </c>
      <c r="AD3" s="328" t="str">
        <f t="shared" ca="1" si="0"/>
        <v>факт</v>
      </c>
      <c r="AE3" s="328" t="str">
        <f t="shared" ca="1" si="0"/>
        <v>факт</v>
      </c>
      <c r="AF3" s="328" t="str">
        <f t="shared" ca="1" si="0"/>
        <v>факт</v>
      </c>
      <c r="AG3" s="328" t="str">
        <f t="shared" ca="1" si="0"/>
        <v>факт</v>
      </c>
      <c r="AH3" s="328" t="str">
        <f t="shared" ca="1" si="0"/>
        <v>факт</v>
      </c>
      <c r="AI3" s="328" t="str">
        <f t="shared" ca="1" si="0"/>
        <v>факт</v>
      </c>
      <c r="AJ3" s="328" t="str">
        <f t="shared" ca="1" si="0"/>
        <v>факт</v>
      </c>
      <c r="AK3" s="328" t="str">
        <f t="shared" ca="1" si="0"/>
        <v>факт</v>
      </c>
      <c r="AL3" s="328" t="str">
        <f t="shared" ca="1" si="0"/>
        <v>факт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ca="1" si="0"/>
        <v>план</v>
      </c>
      <c r="BS3" s="328" t="str">
        <f t="shared" ca="1" si="0"/>
        <v>план</v>
      </c>
      <c r="BT3" s="328" t="str">
        <f t="shared" ca="1" si="0"/>
        <v>план</v>
      </c>
      <c r="BU3" s="328" t="str">
        <f t="shared" ca="1" si="0"/>
        <v>план</v>
      </c>
      <c r="BV3" s="328" t="str">
        <f t="shared" ca="1" si="0"/>
        <v>план</v>
      </c>
      <c r="BW3" s="328" t="str">
        <f t="shared" ca="1" si="0"/>
        <v>план</v>
      </c>
      <c r="BX3" s="328" t="str">
        <f t="shared" ca="1" si="0"/>
        <v>план</v>
      </c>
      <c r="BY3" s="328" t="str">
        <f t="shared" ca="1" si="0"/>
        <v>план</v>
      </c>
      <c r="BZ3" s="328" t="str">
        <f t="shared" ca="1" si="0"/>
        <v>план</v>
      </c>
      <c r="CA3" s="328" t="str">
        <f t="shared" ca="1" si="0"/>
        <v>план</v>
      </c>
      <c r="CB3" s="328" t="str">
        <f t="shared" ca="1" si="0"/>
        <v>план</v>
      </c>
      <c r="CC3" s="328" t="str">
        <f t="shared" ca="1" si="0"/>
        <v>план</v>
      </c>
      <c r="CD3" s="328" t="str">
        <f t="shared" ca="1" si="0"/>
        <v>план</v>
      </c>
      <c r="CE3" s="328" t="str">
        <f t="shared" ca="1" si="0"/>
        <v>план</v>
      </c>
      <c r="CF3" s="328" t="str">
        <f t="shared" ca="1" si="0"/>
        <v>план</v>
      </c>
      <c r="CG3" s="328" t="str">
        <f t="shared" ca="1" si="0"/>
        <v>план</v>
      </c>
      <c r="CH3" s="328" t="str">
        <f t="shared" ca="1" si="0"/>
        <v>план</v>
      </c>
      <c r="CI3" s="328" t="str">
        <f t="shared" ca="1" si="0"/>
        <v>план</v>
      </c>
      <c r="CJ3" s="328" t="str">
        <f t="shared" ca="1" si="0"/>
        <v>план</v>
      </c>
      <c r="CK3" s="328" t="str">
        <f t="shared" ref="CK3:CU3" ca="1" si="1">IF(CK8&lt;INT($F$2),"факт","план")</f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  <c r="CU3" s="328" t="str">
        <f t="shared" ca="1" si="1"/>
        <v>план</v>
      </c>
    </row>
    <row r="4" spans="1:99" s="308" customFormat="1" ht="1.95" customHeight="1" x14ac:dyDescent="0.2">
      <c r="D4" s="350"/>
      <c r="E4" s="329"/>
      <c r="N4" s="312"/>
      <c r="P4" s="313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</row>
    <row r="5" spans="1:99" s="320" customFormat="1" ht="8.4" x14ac:dyDescent="0.2">
      <c r="D5" s="349"/>
      <c r="E5" s="321"/>
      <c r="F5" s="320" t="s">
        <v>190</v>
      </c>
      <c r="N5" s="312"/>
      <c r="P5" s="31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 ca="1">IF(Y7="",IF(WEEKDAY(Y8)=1,"вс",IF(WEEKDAY(Y8)=2,"пн",IF(WEEKDAY(Y8)=3,"вт",IF(WEEKDAY(Y8)=4,"ср",IF(WEEKDAY(Y8)=5,"чт",IF(WEEKDAY(Y8)=6,"пт",IF(WEEKDAY(Y8)=7,"сб",0))))))),"")</f>
        <v>вт</v>
      </c>
      <c r="Z5" s="328" t="str">
        <f t="shared" ref="Z5:CK5" ca="1" si="2">IF(Z7="",IF(WEEKDAY(Z8)=1,"вс",IF(WEEKDAY(Z8)=2,"пн",IF(WEEKDAY(Z8)=3,"вт",IF(WEEKDAY(Z8)=4,"ср",IF(WEEKDAY(Z8)=5,"чт",IF(WEEKDAY(Z8)=6,"пт",IF(WEEKDAY(Z8)=7,"сб",0))))))),"")</f>
        <v>ср</v>
      </c>
      <c r="AA5" s="328" t="str">
        <f t="shared" ca="1" si="2"/>
        <v>чт</v>
      </c>
      <c r="AB5" s="328" t="str">
        <f t="shared" ca="1" si="2"/>
        <v>пт</v>
      </c>
      <c r="AC5" s="328" t="str">
        <f t="shared" ca="1" si="2"/>
        <v>сб</v>
      </c>
      <c r="AD5" s="328" t="str">
        <f t="shared" ca="1" si="2"/>
        <v>вс</v>
      </c>
      <c r="AE5" s="328" t="str">
        <f t="shared" ca="1" si="2"/>
        <v>пн</v>
      </c>
      <c r="AF5" s="328" t="str">
        <f t="shared" ca="1" si="2"/>
        <v>вт</v>
      </c>
      <c r="AG5" s="328" t="str">
        <f t="shared" ca="1" si="2"/>
        <v>ср</v>
      </c>
      <c r="AH5" s="328" t="str">
        <f t="shared" ca="1" si="2"/>
        <v>чт</v>
      </c>
      <c r="AI5" s="328" t="str">
        <f t="shared" ca="1" si="2"/>
        <v>пт</v>
      </c>
      <c r="AJ5" s="328" t="str">
        <f t="shared" ca="1" si="2"/>
        <v>сб</v>
      </c>
      <c r="AK5" s="328" t="str">
        <f t="shared" ca="1" si="2"/>
        <v>вс</v>
      </c>
      <c r="AL5" s="328" t="str">
        <f t="shared" ca="1" si="2"/>
        <v>пн</v>
      </c>
      <c r="AM5" s="328" t="str">
        <f t="shared" ca="1" si="2"/>
        <v>вт</v>
      </c>
      <c r="AN5" s="328" t="str">
        <f t="shared" ca="1" si="2"/>
        <v>ср</v>
      </c>
      <c r="AO5" s="328" t="str">
        <f t="shared" ca="1" si="2"/>
        <v>чт</v>
      </c>
      <c r="AP5" s="328" t="str">
        <f t="shared" ca="1" si="2"/>
        <v>пт</v>
      </c>
      <c r="AQ5" s="328" t="str">
        <f t="shared" ca="1" si="2"/>
        <v>сб</v>
      </c>
      <c r="AR5" s="328" t="str">
        <f t="shared" ca="1" si="2"/>
        <v>вс</v>
      </c>
      <c r="AS5" s="328" t="str">
        <f t="shared" ca="1" si="2"/>
        <v>пн</v>
      </c>
      <c r="AT5" s="328" t="str">
        <f t="shared" ca="1" si="2"/>
        <v>вт</v>
      </c>
      <c r="AU5" s="328" t="str">
        <f t="shared" ca="1" si="2"/>
        <v>ср</v>
      </c>
      <c r="AV5" s="328" t="str">
        <f t="shared" ca="1" si="2"/>
        <v>чт</v>
      </c>
      <c r="AW5" s="328" t="str">
        <f t="shared" ca="1" si="2"/>
        <v>пт</v>
      </c>
      <c r="AX5" s="328" t="str">
        <f t="shared" ca="1" si="2"/>
        <v>сб</v>
      </c>
      <c r="AY5" s="328" t="str">
        <f t="shared" ca="1" si="2"/>
        <v>вс</v>
      </c>
      <c r="AZ5" s="328" t="str">
        <f t="shared" ca="1" si="2"/>
        <v>пн</v>
      </c>
      <c r="BA5" s="328" t="str">
        <f t="shared" ca="1" si="2"/>
        <v/>
      </c>
      <c r="BB5" s="328" t="str">
        <f t="shared" ca="1" si="2"/>
        <v/>
      </c>
      <c r="BC5" s="328" t="str">
        <f t="shared" ca="1" si="2"/>
        <v/>
      </c>
      <c r="BD5" s="328" t="str">
        <f t="shared" ca="1" si="2"/>
        <v/>
      </c>
      <c r="BE5" s="328" t="str">
        <f t="shared" ca="1" si="2"/>
        <v/>
      </c>
      <c r="BF5" s="328" t="str">
        <f t="shared" ca="1" si="2"/>
        <v/>
      </c>
      <c r="BG5" s="328" t="str">
        <f t="shared" ca="1" si="2"/>
        <v/>
      </c>
      <c r="BH5" s="328" t="str">
        <f t="shared" ca="1" si="2"/>
        <v/>
      </c>
      <c r="BI5" s="328" t="str">
        <f t="shared" ca="1" si="2"/>
        <v/>
      </c>
      <c r="BJ5" s="328" t="str">
        <f t="shared" ca="1" si="2"/>
        <v/>
      </c>
      <c r="BK5" s="328" t="str">
        <f t="shared" ca="1" si="2"/>
        <v/>
      </c>
      <c r="BL5" s="328" t="str">
        <f t="shared" ca="1" si="2"/>
        <v/>
      </c>
      <c r="BM5" s="328" t="str">
        <f t="shared" ca="1" si="2"/>
        <v/>
      </c>
      <c r="BN5" s="328" t="str">
        <f t="shared" ca="1" si="2"/>
        <v/>
      </c>
      <c r="BO5" s="328" t="str">
        <f t="shared" ca="1" si="2"/>
        <v/>
      </c>
      <c r="BP5" s="328" t="str">
        <f t="shared" ca="1" si="2"/>
        <v/>
      </c>
      <c r="BQ5" s="328" t="str">
        <f t="shared" ca="1" si="2"/>
        <v/>
      </c>
      <c r="BR5" s="328" t="str">
        <f t="shared" ca="1" si="2"/>
        <v/>
      </c>
      <c r="BS5" s="328" t="str">
        <f t="shared" ca="1" si="2"/>
        <v/>
      </c>
      <c r="BT5" s="328" t="str">
        <f t="shared" ca="1" si="2"/>
        <v/>
      </c>
      <c r="BU5" s="328" t="str">
        <f t="shared" ca="1" si="2"/>
        <v/>
      </c>
      <c r="BV5" s="328" t="str">
        <f t="shared" ca="1" si="2"/>
        <v/>
      </c>
      <c r="BW5" s="328" t="str">
        <f t="shared" ca="1" si="2"/>
        <v/>
      </c>
      <c r="BX5" s="328" t="str">
        <f t="shared" ca="1" si="2"/>
        <v/>
      </c>
      <c r="BY5" s="328" t="str">
        <f t="shared" ca="1" si="2"/>
        <v/>
      </c>
      <c r="BZ5" s="328" t="str">
        <f t="shared" ca="1" si="2"/>
        <v/>
      </c>
      <c r="CA5" s="328" t="str">
        <f t="shared" ca="1" si="2"/>
        <v/>
      </c>
      <c r="CB5" s="328" t="str">
        <f t="shared" ca="1" si="2"/>
        <v/>
      </c>
      <c r="CC5" s="328" t="str">
        <f t="shared" ca="1" si="2"/>
        <v/>
      </c>
      <c r="CD5" s="328" t="str">
        <f t="shared" ca="1" si="2"/>
        <v/>
      </c>
      <c r="CE5" s="328" t="str">
        <f t="shared" ca="1" si="2"/>
        <v/>
      </c>
      <c r="CF5" s="328" t="str">
        <f t="shared" ca="1" si="2"/>
        <v/>
      </c>
      <c r="CG5" s="328" t="str">
        <f t="shared" ca="1" si="2"/>
        <v/>
      </c>
      <c r="CH5" s="328" t="str">
        <f t="shared" ca="1" si="2"/>
        <v/>
      </c>
      <c r="CI5" s="328" t="str">
        <f t="shared" ca="1" si="2"/>
        <v/>
      </c>
      <c r="CJ5" s="328" t="str">
        <f t="shared" ca="1" si="2"/>
        <v/>
      </c>
      <c r="CK5" s="328" t="str">
        <f t="shared" ca="1" si="2"/>
        <v/>
      </c>
      <c r="CL5" s="328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28" t="str">
        <f t="shared" ca="1" si="3"/>
        <v/>
      </c>
      <c r="CN5" s="328" t="str">
        <f t="shared" ca="1" si="3"/>
        <v/>
      </c>
      <c r="CO5" s="328" t="str">
        <f t="shared" ca="1" si="3"/>
        <v/>
      </c>
      <c r="CP5" s="328" t="str">
        <f t="shared" ca="1" si="3"/>
        <v/>
      </c>
      <c r="CQ5" s="328" t="str">
        <f t="shared" ca="1" si="3"/>
        <v/>
      </c>
      <c r="CR5" s="328" t="str">
        <f t="shared" ca="1" si="3"/>
        <v/>
      </c>
      <c r="CS5" s="328" t="str">
        <f t="shared" ca="1" si="3"/>
        <v/>
      </c>
      <c r="CT5" s="328" t="str">
        <f t="shared" ca="1" si="3"/>
        <v/>
      </c>
      <c r="CU5" s="328" t="str">
        <f t="shared" ca="1" si="3"/>
        <v/>
      </c>
    </row>
    <row r="6" spans="1:99" s="320" customFormat="1" ht="8.4" x14ac:dyDescent="0.2">
      <c r="D6" s="349"/>
      <c r="E6" s="321"/>
      <c r="N6" s="312"/>
      <c r="P6" s="313"/>
      <c r="T6" s="323"/>
      <c r="U6" s="324"/>
      <c r="V6" s="325"/>
      <c r="W6" s="326"/>
      <c r="X6" s="330">
        <f>X8</f>
        <v>44592</v>
      </c>
      <c r="Y6" s="331">
        <f ca="1">Y8</f>
        <v>44593</v>
      </c>
      <c r="Z6" s="331">
        <f t="shared" ref="Z6:CK6" ca="1" si="4">Z8</f>
        <v>44594</v>
      </c>
      <c r="AA6" s="331">
        <f t="shared" ca="1" si="4"/>
        <v>44595</v>
      </c>
      <c r="AB6" s="331">
        <f t="shared" ca="1" si="4"/>
        <v>44596</v>
      </c>
      <c r="AC6" s="331">
        <f t="shared" ca="1" si="4"/>
        <v>44597</v>
      </c>
      <c r="AD6" s="331">
        <f t="shared" ca="1" si="4"/>
        <v>44598</v>
      </c>
      <c r="AE6" s="331">
        <f t="shared" ca="1" si="4"/>
        <v>44599</v>
      </c>
      <c r="AF6" s="331">
        <f t="shared" ca="1" si="4"/>
        <v>44600</v>
      </c>
      <c r="AG6" s="331">
        <f t="shared" ca="1" si="4"/>
        <v>44601</v>
      </c>
      <c r="AH6" s="331">
        <f t="shared" ca="1" si="4"/>
        <v>44602</v>
      </c>
      <c r="AI6" s="331">
        <f t="shared" ca="1" si="4"/>
        <v>44603</v>
      </c>
      <c r="AJ6" s="331">
        <f t="shared" ca="1" si="4"/>
        <v>44604</v>
      </c>
      <c r="AK6" s="331">
        <f t="shared" ca="1" si="4"/>
        <v>44605</v>
      </c>
      <c r="AL6" s="331">
        <f t="shared" ca="1" si="4"/>
        <v>44606</v>
      </c>
      <c r="AM6" s="331">
        <f t="shared" ca="1" si="4"/>
        <v>44607</v>
      </c>
      <c r="AN6" s="331">
        <f t="shared" ca="1" si="4"/>
        <v>44608</v>
      </c>
      <c r="AO6" s="331">
        <f t="shared" ca="1" si="4"/>
        <v>44609</v>
      </c>
      <c r="AP6" s="331">
        <f t="shared" ca="1" si="4"/>
        <v>44610</v>
      </c>
      <c r="AQ6" s="331">
        <f t="shared" ca="1" si="4"/>
        <v>44611</v>
      </c>
      <c r="AR6" s="331">
        <f t="shared" ca="1" si="4"/>
        <v>44612</v>
      </c>
      <c r="AS6" s="331">
        <f t="shared" ca="1" si="4"/>
        <v>44613</v>
      </c>
      <c r="AT6" s="331">
        <f t="shared" ca="1" si="4"/>
        <v>44614</v>
      </c>
      <c r="AU6" s="331">
        <f t="shared" ca="1" si="4"/>
        <v>44615</v>
      </c>
      <c r="AV6" s="331">
        <f t="shared" ca="1" si="4"/>
        <v>44616</v>
      </c>
      <c r="AW6" s="331">
        <f t="shared" ca="1" si="4"/>
        <v>44617</v>
      </c>
      <c r="AX6" s="331">
        <f t="shared" ca="1" si="4"/>
        <v>44618</v>
      </c>
      <c r="AY6" s="331">
        <f t="shared" ca="1" si="4"/>
        <v>44619</v>
      </c>
      <c r="AZ6" s="331">
        <f t="shared" ca="1" si="4"/>
        <v>44620</v>
      </c>
      <c r="BA6" s="331">
        <f t="shared" ca="1" si="4"/>
        <v>44651</v>
      </c>
      <c r="BB6" s="331">
        <f t="shared" ca="1" si="4"/>
        <v>44681</v>
      </c>
      <c r="BC6" s="331">
        <f t="shared" ca="1" si="4"/>
        <v>44712</v>
      </c>
      <c r="BD6" s="331">
        <f t="shared" ca="1" si="4"/>
        <v>44742</v>
      </c>
      <c r="BE6" s="331">
        <f t="shared" ca="1" si="4"/>
        <v>44773</v>
      </c>
      <c r="BF6" s="331">
        <f t="shared" ca="1" si="4"/>
        <v>44804</v>
      </c>
      <c r="BG6" s="331">
        <f t="shared" ca="1" si="4"/>
        <v>44834</v>
      </c>
      <c r="BH6" s="331">
        <f t="shared" ca="1" si="4"/>
        <v>44865</v>
      </c>
      <c r="BI6" s="331">
        <f t="shared" ca="1" si="4"/>
        <v>44895</v>
      </c>
      <c r="BJ6" s="331">
        <f t="shared" ca="1" si="4"/>
        <v>44926</v>
      </c>
      <c r="BK6" s="331">
        <f t="shared" ca="1" si="4"/>
        <v>44957</v>
      </c>
      <c r="BL6" s="331">
        <f t="shared" ca="1" si="4"/>
        <v>44985</v>
      </c>
      <c r="BM6" s="331">
        <f t="shared" ca="1" si="4"/>
        <v>45016</v>
      </c>
      <c r="BN6" s="331">
        <f t="shared" ca="1" si="4"/>
        <v>45046</v>
      </c>
      <c r="BO6" s="331">
        <f t="shared" ca="1" si="4"/>
        <v>45077</v>
      </c>
      <c r="BP6" s="331">
        <f t="shared" ca="1" si="4"/>
        <v>45107</v>
      </c>
      <c r="BQ6" s="331">
        <f t="shared" ca="1" si="4"/>
        <v>45138</v>
      </c>
      <c r="BR6" s="331">
        <f t="shared" ca="1" si="4"/>
        <v>45169</v>
      </c>
      <c r="BS6" s="331">
        <f t="shared" ca="1" si="4"/>
        <v>45199</v>
      </c>
      <c r="BT6" s="331">
        <f t="shared" ca="1" si="4"/>
        <v>45230</v>
      </c>
      <c r="BU6" s="331">
        <f t="shared" ca="1" si="4"/>
        <v>45260</v>
      </c>
      <c r="BV6" s="331">
        <f t="shared" ca="1" si="4"/>
        <v>45291</v>
      </c>
      <c r="BW6" s="331">
        <f t="shared" ca="1" si="4"/>
        <v>45322</v>
      </c>
      <c r="BX6" s="331">
        <f t="shared" ca="1" si="4"/>
        <v>45351</v>
      </c>
      <c r="BY6" s="331">
        <f t="shared" ca="1" si="4"/>
        <v>45382</v>
      </c>
      <c r="BZ6" s="331">
        <f t="shared" ca="1" si="4"/>
        <v>45412</v>
      </c>
      <c r="CA6" s="331">
        <f t="shared" ca="1" si="4"/>
        <v>45443</v>
      </c>
      <c r="CB6" s="331">
        <f t="shared" ca="1" si="4"/>
        <v>45473</v>
      </c>
      <c r="CC6" s="331">
        <f t="shared" ca="1" si="4"/>
        <v>45504</v>
      </c>
      <c r="CD6" s="331">
        <f t="shared" ca="1" si="4"/>
        <v>45535</v>
      </c>
      <c r="CE6" s="331">
        <f t="shared" ca="1" si="4"/>
        <v>45565</v>
      </c>
      <c r="CF6" s="331">
        <f t="shared" ca="1" si="4"/>
        <v>45596</v>
      </c>
      <c r="CG6" s="331">
        <f t="shared" ca="1" si="4"/>
        <v>45626</v>
      </c>
      <c r="CH6" s="331">
        <f t="shared" ca="1" si="4"/>
        <v>45657</v>
      </c>
      <c r="CI6" s="331">
        <f t="shared" ca="1" si="4"/>
        <v>45688</v>
      </c>
      <c r="CJ6" s="331">
        <f t="shared" ca="1" si="4"/>
        <v>45716</v>
      </c>
      <c r="CK6" s="331">
        <f t="shared" ca="1" si="4"/>
        <v>45747</v>
      </c>
      <c r="CL6" s="331">
        <f t="shared" ref="CL6:CU6" ca="1" si="5">CL8</f>
        <v>45777</v>
      </c>
      <c r="CM6" s="331">
        <f t="shared" ca="1" si="5"/>
        <v>45808</v>
      </c>
      <c r="CN6" s="331">
        <f t="shared" ca="1" si="5"/>
        <v>45838</v>
      </c>
      <c r="CO6" s="331">
        <f t="shared" ca="1" si="5"/>
        <v>45869</v>
      </c>
      <c r="CP6" s="331">
        <f t="shared" ca="1" si="5"/>
        <v>45900</v>
      </c>
      <c r="CQ6" s="331">
        <f t="shared" ca="1" si="5"/>
        <v>45930</v>
      </c>
      <c r="CR6" s="331">
        <f t="shared" ca="1" si="5"/>
        <v>45961</v>
      </c>
      <c r="CS6" s="331">
        <f t="shared" ca="1" si="5"/>
        <v>45991</v>
      </c>
      <c r="CT6" s="331">
        <f t="shared" ca="1" si="5"/>
        <v>46022</v>
      </c>
      <c r="CU6" s="331">
        <f t="shared" ca="1" si="5"/>
        <v>46053</v>
      </c>
    </row>
    <row r="7" spans="1:99" s="320" customFormat="1" ht="8.4" x14ac:dyDescent="0.2">
      <c r="D7" s="349"/>
      <c r="E7" s="321"/>
      <c r="N7" s="312"/>
      <c r="P7" s="313"/>
      <c r="T7" s="323"/>
      <c r="U7" s="324"/>
      <c r="V7" s="325"/>
      <c r="W7" s="326"/>
      <c r="X7" s="335">
        <f>CF1S!$X$7</f>
        <v>44562</v>
      </c>
      <c r="Y7" s="334" t="str">
        <f ca="1">IF(OR(X8&lt;EOMONTH(INT($F$2),-1),X8&gt;=EOMONTH(INT($F$2),0)),X8+1,"")</f>
        <v/>
      </c>
      <c r="Z7" s="334" t="str">
        <f t="shared" ref="Z7:CK7" ca="1" si="6">IF(OR(Y8&lt;EOMONTH(INT($F$2),-1),Y8&gt;=EOMONTH(INT($F$2),0)),Y8+1,"")</f>
        <v/>
      </c>
      <c r="AA7" s="334" t="str">
        <f t="shared" ca="1" si="6"/>
        <v/>
      </c>
      <c r="AB7" s="334" t="str">
        <f t="shared" ca="1" si="6"/>
        <v/>
      </c>
      <c r="AC7" s="334" t="str">
        <f t="shared" ca="1" si="6"/>
        <v/>
      </c>
      <c r="AD7" s="334" t="str">
        <f t="shared" ca="1" si="6"/>
        <v/>
      </c>
      <c r="AE7" s="334" t="str">
        <f t="shared" ca="1" si="6"/>
        <v/>
      </c>
      <c r="AF7" s="334" t="str">
        <f t="shared" ca="1" si="6"/>
        <v/>
      </c>
      <c r="AG7" s="334" t="str">
        <f t="shared" ca="1" si="6"/>
        <v/>
      </c>
      <c r="AH7" s="334" t="str">
        <f t="shared" ca="1" si="6"/>
        <v/>
      </c>
      <c r="AI7" s="334" t="str">
        <f t="shared" ca="1" si="6"/>
        <v/>
      </c>
      <c r="AJ7" s="334" t="str">
        <f t="shared" ca="1" si="6"/>
        <v/>
      </c>
      <c r="AK7" s="334" t="str">
        <f t="shared" ca="1" si="6"/>
        <v/>
      </c>
      <c r="AL7" s="334" t="str">
        <f t="shared" ca="1" si="6"/>
        <v/>
      </c>
      <c r="AM7" s="334" t="str">
        <f t="shared" ca="1" si="6"/>
        <v/>
      </c>
      <c r="AN7" s="334" t="str">
        <f t="shared" ca="1" si="6"/>
        <v/>
      </c>
      <c r="AO7" s="334" t="str">
        <f t="shared" ca="1" si="6"/>
        <v/>
      </c>
      <c r="AP7" s="334" t="str">
        <f t="shared" ca="1" si="6"/>
        <v/>
      </c>
      <c r="AQ7" s="334" t="str">
        <f t="shared" ca="1" si="6"/>
        <v/>
      </c>
      <c r="AR7" s="334" t="str">
        <f t="shared" ca="1" si="6"/>
        <v/>
      </c>
      <c r="AS7" s="334" t="str">
        <f t="shared" ca="1" si="6"/>
        <v/>
      </c>
      <c r="AT7" s="334" t="str">
        <f t="shared" ca="1" si="6"/>
        <v/>
      </c>
      <c r="AU7" s="334" t="str">
        <f t="shared" ca="1" si="6"/>
        <v/>
      </c>
      <c r="AV7" s="334" t="str">
        <f t="shared" ca="1" si="6"/>
        <v/>
      </c>
      <c r="AW7" s="334" t="str">
        <f t="shared" ca="1" si="6"/>
        <v/>
      </c>
      <c r="AX7" s="334" t="str">
        <f t="shared" ca="1" si="6"/>
        <v/>
      </c>
      <c r="AY7" s="334" t="str">
        <f t="shared" ca="1" si="6"/>
        <v/>
      </c>
      <c r="AZ7" s="334" t="str">
        <f t="shared" ca="1" si="6"/>
        <v/>
      </c>
      <c r="BA7" s="334">
        <f t="shared" ca="1" si="6"/>
        <v>44621</v>
      </c>
      <c r="BB7" s="334">
        <f t="shared" ca="1" si="6"/>
        <v>44652</v>
      </c>
      <c r="BC7" s="334">
        <f t="shared" ca="1" si="6"/>
        <v>44682</v>
      </c>
      <c r="BD7" s="334">
        <f t="shared" ca="1" si="6"/>
        <v>44713</v>
      </c>
      <c r="BE7" s="334">
        <f t="shared" ca="1" si="6"/>
        <v>44743</v>
      </c>
      <c r="BF7" s="334">
        <f t="shared" ca="1" si="6"/>
        <v>44774</v>
      </c>
      <c r="BG7" s="334">
        <f t="shared" ca="1" si="6"/>
        <v>44805</v>
      </c>
      <c r="BH7" s="334">
        <f t="shared" ca="1" si="6"/>
        <v>44835</v>
      </c>
      <c r="BI7" s="334">
        <f t="shared" ca="1" si="6"/>
        <v>44866</v>
      </c>
      <c r="BJ7" s="334">
        <f t="shared" ca="1" si="6"/>
        <v>44896</v>
      </c>
      <c r="BK7" s="334">
        <f t="shared" ca="1" si="6"/>
        <v>44927</v>
      </c>
      <c r="BL7" s="334">
        <f t="shared" ca="1" si="6"/>
        <v>44958</v>
      </c>
      <c r="BM7" s="334">
        <f t="shared" ca="1" si="6"/>
        <v>44986</v>
      </c>
      <c r="BN7" s="334">
        <f t="shared" ca="1" si="6"/>
        <v>45017</v>
      </c>
      <c r="BO7" s="334">
        <f t="shared" ca="1" si="6"/>
        <v>45047</v>
      </c>
      <c r="BP7" s="334">
        <f t="shared" ca="1" si="6"/>
        <v>45078</v>
      </c>
      <c r="BQ7" s="334">
        <f t="shared" ca="1" si="6"/>
        <v>45108</v>
      </c>
      <c r="BR7" s="334">
        <f t="shared" ca="1" si="6"/>
        <v>45139</v>
      </c>
      <c r="BS7" s="334">
        <f t="shared" ca="1" si="6"/>
        <v>45170</v>
      </c>
      <c r="BT7" s="334">
        <f t="shared" ca="1" si="6"/>
        <v>45200</v>
      </c>
      <c r="BU7" s="334">
        <f t="shared" ca="1" si="6"/>
        <v>45231</v>
      </c>
      <c r="BV7" s="334">
        <f t="shared" ca="1" si="6"/>
        <v>45261</v>
      </c>
      <c r="BW7" s="334">
        <f t="shared" ca="1" si="6"/>
        <v>45292</v>
      </c>
      <c r="BX7" s="334">
        <f t="shared" ca="1" si="6"/>
        <v>45323</v>
      </c>
      <c r="BY7" s="334">
        <f t="shared" ca="1" si="6"/>
        <v>45352</v>
      </c>
      <c r="BZ7" s="334">
        <f t="shared" ca="1" si="6"/>
        <v>45383</v>
      </c>
      <c r="CA7" s="334">
        <f t="shared" ca="1" si="6"/>
        <v>45413</v>
      </c>
      <c r="CB7" s="334">
        <f t="shared" ca="1" si="6"/>
        <v>45444</v>
      </c>
      <c r="CC7" s="334">
        <f t="shared" ca="1" si="6"/>
        <v>45474</v>
      </c>
      <c r="CD7" s="334">
        <f t="shared" ca="1" si="6"/>
        <v>45505</v>
      </c>
      <c r="CE7" s="334">
        <f t="shared" ca="1" si="6"/>
        <v>45536</v>
      </c>
      <c r="CF7" s="334">
        <f t="shared" ca="1" si="6"/>
        <v>45566</v>
      </c>
      <c r="CG7" s="334">
        <f t="shared" ca="1" si="6"/>
        <v>45597</v>
      </c>
      <c r="CH7" s="334">
        <f t="shared" ca="1" si="6"/>
        <v>45627</v>
      </c>
      <c r="CI7" s="334">
        <f t="shared" ca="1" si="6"/>
        <v>45658</v>
      </c>
      <c r="CJ7" s="334">
        <f t="shared" ca="1" si="6"/>
        <v>45689</v>
      </c>
      <c r="CK7" s="334">
        <f t="shared" ca="1" si="6"/>
        <v>45717</v>
      </c>
      <c r="CL7" s="334">
        <f t="shared" ref="CL7:CU7" ca="1" si="7">IF(OR(CK8&lt;EOMONTH(INT($F$2),-1),CK8&gt;=EOMONTH(INT($F$2),0)),CK8+1,"")</f>
        <v>45748</v>
      </c>
      <c r="CM7" s="334">
        <f t="shared" ca="1" si="7"/>
        <v>45778</v>
      </c>
      <c r="CN7" s="334">
        <f t="shared" ca="1" si="7"/>
        <v>45809</v>
      </c>
      <c r="CO7" s="334">
        <f t="shared" ca="1" si="7"/>
        <v>45839</v>
      </c>
      <c r="CP7" s="334">
        <f t="shared" ca="1" si="7"/>
        <v>45870</v>
      </c>
      <c r="CQ7" s="334">
        <f t="shared" ca="1" si="7"/>
        <v>45901</v>
      </c>
      <c r="CR7" s="334">
        <f t="shared" ca="1" si="7"/>
        <v>45931</v>
      </c>
      <c r="CS7" s="334">
        <f t="shared" ca="1" si="7"/>
        <v>45962</v>
      </c>
      <c r="CT7" s="334">
        <f t="shared" ca="1" si="7"/>
        <v>45992</v>
      </c>
      <c r="CU7" s="334">
        <f t="shared" ca="1" si="7"/>
        <v>46023</v>
      </c>
    </row>
    <row r="8" spans="1:99" s="320" customFormat="1" ht="8.4" x14ac:dyDescent="0.2">
      <c r="D8" s="349"/>
      <c r="E8" s="321"/>
      <c r="F8" s="320" t="s">
        <v>40</v>
      </c>
      <c r="N8" s="312"/>
      <c r="O8" s="320" t="str">
        <f>lists!$I$7</f>
        <v>валюты</v>
      </c>
      <c r="P8" s="313"/>
      <c r="T8" s="323"/>
      <c r="U8" s="324" t="s">
        <v>39</v>
      </c>
      <c r="V8" s="325"/>
      <c r="W8" s="326"/>
      <c r="X8" s="335">
        <f>EOMONTH(X7,0)</f>
        <v>44592</v>
      </c>
      <c r="Y8" s="334">
        <f ca="1">IF(Y7="",X8+1,EOMONTH(Y7,0))</f>
        <v>44593</v>
      </c>
      <c r="Z8" s="334">
        <f t="shared" ref="Z8:CK8" ca="1" si="8">IF(Z7="",Y8+1,EOMONTH(Z7,0))</f>
        <v>44594</v>
      </c>
      <c r="AA8" s="334">
        <f t="shared" ca="1" si="8"/>
        <v>44595</v>
      </c>
      <c r="AB8" s="334">
        <f t="shared" ca="1" si="8"/>
        <v>44596</v>
      </c>
      <c r="AC8" s="334">
        <f t="shared" ca="1" si="8"/>
        <v>44597</v>
      </c>
      <c r="AD8" s="334">
        <f t="shared" ca="1" si="8"/>
        <v>44598</v>
      </c>
      <c r="AE8" s="334">
        <f t="shared" ca="1" si="8"/>
        <v>44599</v>
      </c>
      <c r="AF8" s="334">
        <f t="shared" ca="1" si="8"/>
        <v>44600</v>
      </c>
      <c r="AG8" s="334">
        <f t="shared" ca="1" si="8"/>
        <v>44601</v>
      </c>
      <c r="AH8" s="334">
        <f t="shared" ca="1" si="8"/>
        <v>44602</v>
      </c>
      <c r="AI8" s="334">
        <f t="shared" ca="1" si="8"/>
        <v>44603</v>
      </c>
      <c r="AJ8" s="334">
        <f t="shared" ca="1" si="8"/>
        <v>44604</v>
      </c>
      <c r="AK8" s="334">
        <f t="shared" ca="1" si="8"/>
        <v>44605</v>
      </c>
      <c r="AL8" s="334">
        <f t="shared" ca="1" si="8"/>
        <v>44606</v>
      </c>
      <c r="AM8" s="334">
        <f t="shared" ca="1" si="8"/>
        <v>44607</v>
      </c>
      <c r="AN8" s="334">
        <f t="shared" ca="1" si="8"/>
        <v>44608</v>
      </c>
      <c r="AO8" s="334">
        <f t="shared" ca="1" si="8"/>
        <v>44609</v>
      </c>
      <c r="AP8" s="334">
        <f t="shared" ca="1" si="8"/>
        <v>44610</v>
      </c>
      <c r="AQ8" s="334">
        <f t="shared" ca="1" si="8"/>
        <v>44611</v>
      </c>
      <c r="AR8" s="334">
        <f t="shared" ca="1" si="8"/>
        <v>44612</v>
      </c>
      <c r="AS8" s="334">
        <f t="shared" ca="1" si="8"/>
        <v>44613</v>
      </c>
      <c r="AT8" s="334">
        <f t="shared" ca="1" si="8"/>
        <v>44614</v>
      </c>
      <c r="AU8" s="334">
        <f t="shared" ca="1" si="8"/>
        <v>44615</v>
      </c>
      <c r="AV8" s="334">
        <f t="shared" ca="1" si="8"/>
        <v>44616</v>
      </c>
      <c r="AW8" s="334">
        <f t="shared" ca="1" si="8"/>
        <v>44617</v>
      </c>
      <c r="AX8" s="334">
        <f t="shared" ca="1" si="8"/>
        <v>44618</v>
      </c>
      <c r="AY8" s="334">
        <f t="shared" ca="1" si="8"/>
        <v>44619</v>
      </c>
      <c r="AZ8" s="334">
        <f t="shared" ca="1" si="8"/>
        <v>44620</v>
      </c>
      <c r="BA8" s="334">
        <f t="shared" ca="1" si="8"/>
        <v>44651</v>
      </c>
      <c r="BB8" s="334">
        <f t="shared" ca="1" si="8"/>
        <v>44681</v>
      </c>
      <c r="BC8" s="334">
        <f t="shared" ca="1" si="8"/>
        <v>44712</v>
      </c>
      <c r="BD8" s="334">
        <f t="shared" ca="1" si="8"/>
        <v>44742</v>
      </c>
      <c r="BE8" s="334">
        <f t="shared" ca="1" si="8"/>
        <v>44773</v>
      </c>
      <c r="BF8" s="334">
        <f t="shared" ca="1" si="8"/>
        <v>44804</v>
      </c>
      <c r="BG8" s="334">
        <f t="shared" ca="1" si="8"/>
        <v>44834</v>
      </c>
      <c r="BH8" s="334">
        <f t="shared" ca="1" si="8"/>
        <v>44865</v>
      </c>
      <c r="BI8" s="334">
        <f t="shared" ca="1" si="8"/>
        <v>44895</v>
      </c>
      <c r="BJ8" s="334">
        <f t="shared" ca="1" si="8"/>
        <v>44926</v>
      </c>
      <c r="BK8" s="334">
        <f t="shared" ca="1" si="8"/>
        <v>44957</v>
      </c>
      <c r="BL8" s="334">
        <f t="shared" ca="1" si="8"/>
        <v>44985</v>
      </c>
      <c r="BM8" s="334">
        <f t="shared" ca="1" si="8"/>
        <v>45016</v>
      </c>
      <c r="BN8" s="334">
        <f t="shared" ca="1" si="8"/>
        <v>45046</v>
      </c>
      <c r="BO8" s="334">
        <f t="shared" ca="1" si="8"/>
        <v>45077</v>
      </c>
      <c r="BP8" s="334">
        <f t="shared" ca="1" si="8"/>
        <v>45107</v>
      </c>
      <c r="BQ8" s="334">
        <f t="shared" ca="1" si="8"/>
        <v>45138</v>
      </c>
      <c r="BR8" s="334">
        <f t="shared" ca="1" si="8"/>
        <v>45169</v>
      </c>
      <c r="BS8" s="334">
        <f t="shared" ca="1" si="8"/>
        <v>45199</v>
      </c>
      <c r="BT8" s="334">
        <f t="shared" ca="1" si="8"/>
        <v>45230</v>
      </c>
      <c r="BU8" s="334">
        <f t="shared" ca="1" si="8"/>
        <v>45260</v>
      </c>
      <c r="BV8" s="334">
        <f t="shared" ca="1" si="8"/>
        <v>45291</v>
      </c>
      <c r="BW8" s="334">
        <f t="shared" ca="1" si="8"/>
        <v>45322</v>
      </c>
      <c r="BX8" s="334">
        <f t="shared" ca="1" si="8"/>
        <v>45351</v>
      </c>
      <c r="BY8" s="334">
        <f t="shared" ca="1" si="8"/>
        <v>45382</v>
      </c>
      <c r="BZ8" s="334">
        <f t="shared" ca="1" si="8"/>
        <v>45412</v>
      </c>
      <c r="CA8" s="334">
        <f t="shared" ca="1" si="8"/>
        <v>45443</v>
      </c>
      <c r="CB8" s="334">
        <f t="shared" ca="1" si="8"/>
        <v>45473</v>
      </c>
      <c r="CC8" s="334">
        <f t="shared" ca="1" si="8"/>
        <v>45504</v>
      </c>
      <c r="CD8" s="334">
        <f t="shared" ca="1" si="8"/>
        <v>45535</v>
      </c>
      <c r="CE8" s="334">
        <f t="shared" ca="1" si="8"/>
        <v>45565</v>
      </c>
      <c r="CF8" s="334">
        <f t="shared" ca="1" si="8"/>
        <v>45596</v>
      </c>
      <c r="CG8" s="334">
        <f t="shared" ca="1" si="8"/>
        <v>45626</v>
      </c>
      <c r="CH8" s="334">
        <f t="shared" ca="1" si="8"/>
        <v>45657</v>
      </c>
      <c r="CI8" s="334">
        <f t="shared" ca="1" si="8"/>
        <v>45688</v>
      </c>
      <c r="CJ8" s="334">
        <f t="shared" ca="1" si="8"/>
        <v>45716</v>
      </c>
      <c r="CK8" s="334">
        <f t="shared" ca="1" si="8"/>
        <v>45747</v>
      </c>
      <c r="CL8" s="334">
        <f t="shared" ref="CL8:CU8" ca="1" si="9">IF(CL7="",CK8+1,EOMONTH(CL7,0))</f>
        <v>45777</v>
      </c>
      <c r="CM8" s="334">
        <f t="shared" ca="1" si="9"/>
        <v>45808</v>
      </c>
      <c r="CN8" s="334">
        <f t="shared" ca="1" si="9"/>
        <v>45838</v>
      </c>
      <c r="CO8" s="334">
        <f t="shared" ca="1" si="9"/>
        <v>45869</v>
      </c>
      <c r="CP8" s="334">
        <f t="shared" ca="1" si="9"/>
        <v>45900</v>
      </c>
      <c r="CQ8" s="334">
        <f t="shared" ca="1" si="9"/>
        <v>45930</v>
      </c>
      <c r="CR8" s="334">
        <f t="shared" ca="1" si="9"/>
        <v>45961</v>
      </c>
      <c r="CS8" s="334">
        <f t="shared" ca="1" si="9"/>
        <v>45991</v>
      </c>
      <c r="CT8" s="334">
        <f t="shared" ca="1" si="9"/>
        <v>46022</v>
      </c>
      <c r="CU8" s="334">
        <f t="shared" ca="1" si="9"/>
        <v>46053</v>
      </c>
    </row>
    <row r="9" spans="1:99" ht="3" customHeight="1" x14ac:dyDescent="0.25">
      <c r="A9" s="32"/>
      <c r="B9" s="32"/>
      <c r="C9" s="32"/>
      <c r="D9" s="219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220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1" customFormat="1" x14ac:dyDescent="0.25">
      <c r="A11" s="226"/>
      <c r="B11" s="226"/>
      <c r="C11" s="226"/>
      <c r="D11" s="227"/>
      <c r="E11" s="228">
        <v>1</v>
      </c>
      <c r="F11" s="229" t="s">
        <v>43</v>
      </c>
      <c r="G11" s="226"/>
      <c r="H11" s="226"/>
      <c r="I11" s="226"/>
      <c r="J11" s="226"/>
      <c r="K11" s="226"/>
      <c r="L11" s="226"/>
      <c r="M11" s="226"/>
      <c r="N11" s="230"/>
      <c r="O11" s="226" t="s">
        <v>20</v>
      </c>
      <c r="P11" s="231"/>
      <c r="Q11" s="226"/>
      <c r="R11" s="226"/>
      <c r="S11" s="226"/>
      <c r="T11" s="232"/>
      <c r="U11" s="233">
        <v>0</v>
      </c>
      <c r="V11" s="234"/>
      <c r="W11" s="235"/>
      <c r="X11" s="236">
        <v>0</v>
      </c>
      <c r="Y11" s="237">
        <v>0</v>
      </c>
      <c r="Z11" s="237">
        <v>0</v>
      </c>
      <c r="AA11" s="237">
        <v>0</v>
      </c>
      <c r="AB11" s="237">
        <v>0</v>
      </c>
      <c r="AC11" s="237">
        <v>0</v>
      </c>
      <c r="AD11" s="237">
        <v>0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  <c r="AK11" s="237">
        <v>0</v>
      </c>
      <c r="AL11" s="237">
        <v>0</v>
      </c>
      <c r="AM11" s="237">
        <v>0</v>
      </c>
      <c r="AN11" s="237">
        <v>0</v>
      </c>
      <c r="AO11" s="237">
        <v>0</v>
      </c>
      <c r="AP11" s="237">
        <v>0</v>
      </c>
      <c r="AQ11" s="237">
        <v>0</v>
      </c>
      <c r="AR11" s="237">
        <v>0</v>
      </c>
      <c r="AS11" s="237">
        <v>0</v>
      </c>
      <c r="AT11" s="237">
        <v>0</v>
      </c>
      <c r="AU11" s="237">
        <v>0</v>
      </c>
      <c r="AV11" s="237">
        <v>0</v>
      </c>
      <c r="AW11" s="237">
        <v>0</v>
      </c>
      <c r="AX11" s="237">
        <v>0</v>
      </c>
      <c r="AY11" s="237">
        <v>0</v>
      </c>
      <c r="AZ11" s="237">
        <v>0</v>
      </c>
      <c r="BA11" s="237">
        <v>0</v>
      </c>
      <c r="BB11" s="237">
        <v>0</v>
      </c>
      <c r="BC11" s="237">
        <v>0</v>
      </c>
      <c r="BD11" s="237">
        <v>0</v>
      </c>
      <c r="BE11" s="237">
        <v>0</v>
      </c>
      <c r="BF11" s="237">
        <v>0</v>
      </c>
      <c r="BG11" s="237">
        <v>0</v>
      </c>
      <c r="BH11" s="237">
        <v>0</v>
      </c>
      <c r="BI11" s="237">
        <v>0</v>
      </c>
      <c r="BJ11" s="237">
        <v>0</v>
      </c>
      <c r="BK11" s="237">
        <v>0</v>
      </c>
      <c r="BL11" s="237">
        <v>0</v>
      </c>
      <c r="BM11" s="237">
        <v>0</v>
      </c>
      <c r="BN11" s="237">
        <v>0</v>
      </c>
      <c r="BO11" s="237">
        <v>0</v>
      </c>
      <c r="BP11" s="237">
        <v>0</v>
      </c>
      <c r="BQ11" s="237">
        <v>0</v>
      </c>
      <c r="BR11" s="237">
        <v>0</v>
      </c>
      <c r="BS11" s="237">
        <v>0</v>
      </c>
      <c r="BT11" s="237">
        <v>0</v>
      </c>
      <c r="BU11" s="237">
        <v>0</v>
      </c>
      <c r="BV11" s="237">
        <v>0</v>
      </c>
      <c r="BW11" s="237">
        <v>0</v>
      </c>
      <c r="BX11" s="237">
        <v>0</v>
      </c>
      <c r="BY11" s="237">
        <v>0</v>
      </c>
      <c r="BZ11" s="237">
        <v>0</v>
      </c>
      <c r="CA11" s="237">
        <v>0</v>
      </c>
      <c r="CB11" s="237">
        <v>0</v>
      </c>
      <c r="CC11" s="237">
        <v>0</v>
      </c>
      <c r="CD11" s="237">
        <v>0</v>
      </c>
      <c r="CE11" s="237">
        <v>0</v>
      </c>
      <c r="CF11" s="237">
        <v>0</v>
      </c>
      <c r="CG11" s="237">
        <v>0</v>
      </c>
      <c r="CH11" s="237">
        <v>0</v>
      </c>
      <c r="CI11" s="237">
        <v>0</v>
      </c>
      <c r="CJ11" s="237">
        <v>0</v>
      </c>
      <c r="CK11" s="237">
        <v>0</v>
      </c>
      <c r="CL11" s="237">
        <v>0</v>
      </c>
      <c r="CM11" s="237">
        <v>0</v>
      </c>
      <c r="CN11" s="237">
        <v>0</v>
      </c>
      <c r="CO11" s="237">
        <v>0</v>
      </c>
      <c r="CP11" s="237">
        <v>0</v>
      </c>
      <c r="CQ11" s="237">
        <v>0</v>
      </c>
      <c r="CR11" s="237">
        <v>0</v>
      </c>
      <c r="CS11" s="237">
        <v>0</v>
      </c>
      <c r="CT11" s="237">
        <v>0</v>
      </c>
      <c r="CU11" s="237">
        <v>0</v>
      </c>
    </row>
    <row r="12" spans="1:99" s="181" customFormat="1" ht="10.199999999999999" x14ac:dyDescent="0.2">
      <c r="A12" s="172"/>
      <c r="B12" s="172"/>
      <c r="C12" s="172"/>
      <c r="D12" s="221">
        <v>1</v>
      </c>
      <c r="E12" s="191">
        <v>2</v>
      </c>
      <c r="F12" s="144" t="s">
        <v>43</v>
      </c>
      <c r="G12" s="223" t="s">
        <v>183</v>
      </c>
      <c r="H12" s="223"/>
      <c r="I12" s="223"/>
      <c r="J12" s="223"/>
      <c r="K12" s="223"/>
      <c r="L12" s="223"/>
      <c r="M12" s="223"/>
      <c r="N12" s="222"/>
      <c r="O12" s="223" t="s">
        <v>20</v>
      </c>
      <c r="P12" s="222"/>
      <c r="Q12" s="223"/>
      <c r="R12" s="223"/>
      <c r="S12" s="223"/>
      <c r="T12" s="224"/>
      <c r="U12" s="225">
        <v>0</v>
      </c>
      <c r="V12" s="176"/>
      <c r="W12" s="177"/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0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v>0</v>
      </c>
      <c r="AQ12" s="178">
        <v>0</v>
      </c>
      <c r="AR12" s="178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8">
        <v>0</v>
      </c>
      <c r="AY12" s="178">
        <v>0</v>
      </c>
      <c r="AZ12" s="178">
        <v>0</v>
      </c>
      <c r="BA12" s="178">
        <v>0</v>
      </c>
      <c r="BB12" s="178">
        <v>0</v>
      </c>
      <c r="BC12" s="178">
        <v>0</v>
      </c>
      <c r="BD12" s="178">
        <v>0</v>
      </c>
      <c r="BE12" s="178">
        <v>0</v>
      </c>
      <c r="BF12" s="178">
        <v>0</v>
      </c>
      <c r="BG12" s="178">
        <v>0</v>
      </c>
      <c r="BH12" s="178">
        <v>0</v>
      </c>
      <c r="BI12" s="178">
        <v>0</v>
      </c>
      <c r="BJ12" s="178">
        <v>0</v>
      </c>
      <c r="BK12" s="178">
        <v>0</v>
      </c>
      <c r="BL12" s="178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78">
        <v>0</v>
      </c>
      <c r="BS12" s="178">
        <v>0</v>
      </c>
      <c r="BT12" s="178">
        <v>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78">
        <v>0</v>
      </c>
      <c r="CD12" s="178">
        <v>0</v>
      </c>
      <c r="CE12" s="178">
        <v>0</v>
      </c>
      <c r="CF12" s="178">
        <v>0</v>
      </c>
      <c r="CG12" s="178">
        <v>0</v>
      </c>
      <c r="CH12" s="178">
        <v>0</v>
      </c>
      <c r="CI12" s="178">
        <v>0</v>
      </c>
      <c r="CJ12" s="178">
        <v>0</v>
      </c>
      <c r="CK12" s="178">
        <v>0</v>
      </c>
      <c r="CL12" s="178">
        <v>0</v>
      </c>
      <c r="CM12" s="178">
        <v>0</v>
      </c>
      <c r="CN12" s="178">
        <v>0</v>
      </c>
      <c r="CO12" s="178">
        <v>0</v>
      </c>
      <c r="CP12" s="178">
        <v>0</v>
      </c>
      <c r="CQ12" s="178">
        <v>0</v>
      </c>
      <c r="CR12" s="178">
        <v>0</v>
      </c>
      <c r="CS12" s="178">
        <v>0</v>
      </c>
      <c r="CT12" s="178">
        <v>0</v>
      </c>
      <c r="CU12" s="178">
        <v>0</v>
      </c>
    </row>
    <row r="13" spans="1:99" s="181" customFormat="1" ht="10.199999999999999" x14ac:dyDescent="0.2">
      <c r="A13" s="172"/>
      <c r="B13" s="172"/>
      <c r="C13" s="172"/>
      <c r="D13" s="221">
        <v>2</v>
      </c>
      <c r="E13" s="191">
        <v>2</v>
      </c>
      <c r="F13" s="144" t="s">
        <v>43</v>
      </c>
      <c r="G13" s="223" t="s">
        <v>127</v>
      </c>
      <c r="H13" s="223"/>
      <c r="I13" s="223"/>
      <c r="J13" s="223"/>
      <c r="K13" s="223"/>
      <c r="L13" s="223"/>
      <c r="M13" s="223"/>
      <c r="N13" s="222"/>
      <c r="O13" s="223" t="s">
        <v>20</v>
      </c>
      <c r="P13" s="222"/>
      <c r="Q13" s="223"/>
      <c r="R13" s="223"/>
      <c r="S13" s="223"/>
      <c r="T13" s="224"/>
      <c r="U13" s="225">
        <v>0</v>
      </c>
      <c r="V13" s="176"/>
      <c r="W13" s="177"/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8">
        <v>0</v>
      </c>
      <c r="AO13" s="178">
        <v>0</v>
      </c>
      <c r="AP13" s="178">
        <v>0</v>
      </c>
      <c r="AQ13" s="178">
        <v>0</v>
      </c>
      <c r="AR13" s="178">
        <v>0</v>
      </c>
      <c r="AS13" s="178">
        <v>0</v>
      </c>
      <c r="AT13" s="178">
        <v>0</v>
      </c>
      <c r="AU13" s="178">
        <v>0</v>
      </c>
      <c r="AV13" s="178">
        <v>0</v>
      </c>
      <c r="AW13" s="178">
        <v>0</v>
      </c>
      <c r="AX13" s="178">
        <v>0</v>
      </c>
      <c r="AY13" s="178">
        <v>0</v>
      </c>
      <c r="AZ13" s="178">
        <v>0</v>
      </c>
      <c r="BA13" s="178">
        <v>0</v>
      </c>
      <c r="BB13" s="178">
        <v>0</v>
      </c>
      <c r="BC13" s="178">
        <v>0</v>
      </c>
      <c r="BD13" s="178">
        <v>0</v>
      </c>
      <c r="BE13" s="178">
        <v>0</v>
      </c>
      <c r="BF13" s="178">
        <v>0</v>
      </c>
      <c r="BG13" s="178">
        <v>0</v>
      </c>
      <c r="BH13" s="178">
        <v>0</v>
      </c>
      <c r="BI13" s="178">
        <v>0</v>
      </c>
      <c r="BJ13" s="178">
        <v>0</v>
      </c>
      <c r="BK13" s="178">
        <v>0</v>
      </c>
      <c r="BL13" s="178">
        <v>0</v>
      </c>
      <c r="BM13" s="178">
        <v>0</v>
      </c>
      <c r="BN13" s="178">
        <v>0</v>
      </c>
      <c r="BO13" s="178">
        <v>0</v>
      </c>
      <c r="BP13" s="178">
        <v>0</v>
      </c>
      <c r="BQ13" s="178">
        <v>0</v>
      </c>
      <c r="BR13" s="178">
        <v>0</v>
      </c>
      <c r="BS13" s="178">
        <v>0</v>
      </c>
      <c r="BT13" s="178">
        <v>0</v>
      </c>
      <c r="BU13" s="178">
        <v>0</v>
      </c>
      <c r="BV13" s="178">
        <v>0</v>
      </c>
      <c r="BW13" s="178">
        <v>0</v>
      </c>
      <c r="BX13" s="178">
        <v>0</v>
      </c>
      <c r="BY13" s="178">
        <v>0</v>
      </c>
      <c r="BZ13" s="178">
        <v>0</v>
      </c>
      <c r="CA13" s="178">
        <v>0</v>
      </c>
      <c r="CB13" s="178">
        <v>0</v>
      </c>
      <c r="CC13" s="178">
        <v>0</v>
      </c>
      <c r="CD13" s="178">
        <v>0</v>
      </c>
      <c r="CE13" s="178">
        <v>0</v>
      </c>
      <c r="CF13" s="178">
        <v>0</v>
      </c>
      <c r="CG13" s="178">
        <v>0</v>
      </c>
      <c r="CH13" s="178">
        <v>0</v>
      </c>
      <c r="CI13" s="178">
        <v>0</v>
      </c>
      <c r="CJ13" s="178">
        <v>0</v>
      </c>
      <c r="CK13" s="178">
        <v>0</v>
      </c>
      <c r="CL13" s="178">
        <v>0</v>
      </c>
      <c r="CM13" s="178">
        <v>0</v>
      </c>
      <c r="CN13" s="178">
        <v>0</v>
      </c>
      <c r="CO13" s="178">
        <v>0</v>
      </c>
      <c r="CP13" s="178">
        <v>0</v>
      </c>
      <c r="CQ13" s="178">
        <v>0</v>
      </c>
      <c r="CR13" s="178">
        <v>0</v>
      </c>
      <c r="CS13" s="178">
        <v>0</v>
      </c>
      <c r="CT13" s="178">
        <v>0</v>
      </c>
      <c r="CU13" s="178">
        <v>0</v>
      </c>
    </row>
    <row r="14" spans="1:99" s="181" customFormat="1" ht="10.199999999999999" x14ac:dyDescent="0.2">
      <c r="A14" s="172"/>
      <c r="B14" s="172"/>
      <c r="C14" s="172"/>
      <c r="D14" s="221">
        <v>3</v>
      </c>
      <c r="E14" s="191">
        <v>2</v>
      </c>
      <c r="F14" s="144" t="s">
        <v>43</v>
      </c>
      <c r="G14" s="223" t="s">
        <v>125</v>
      </c>
      <c r="H14" s="223"/>
      <c r="I14" s="223"/>
      <c r="J14" s="223"/>
      <c r="K14" s="223"/>
      <c r="L14" s="223"/>
      <c r="M14" s="223"/>
      <c r="N14" s="222"/>
      <c r="O14" s="223" t="s">
        <v>20</v>
      </c>
      <c r="P14" s="222"/>
      <c r="Q14" s="223"/>
      <c r="R14" s="223"/>
      <c r="S14" s="223"/>
      <c r="T14" s="224"/>
      <c r="U14" s="225">
        <v>0</v>
      </c>
      <c r="V14" s="176"/>
      <c r="W14" s="177"/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8">
        <v>0</v>
      </c>
      <c r="BD14" s="178">
        <v>0</v>
      </c>
      <c r="BE14" s="178">
        <v>0</v>
      </c>
      <c r="BF14" s="178">
        <v>0</v>
      </c>
      <c r="BG14" s="178">
        <v>0</v>
      </c>
      <c r="BH14" s="178">
        <v>0</v>
      </c>
      <c r="BI14" s="178">
        <v>0</v>
      </c>
      <c r="BJ14" s="178">
        <v>0</v>
      </c>
      <c r="BK14" s="178">
        <v>0</v>
      </c>
      <c r="BL14" s="178">
        <v>0</v>
      </c>
      <c r="BM14" s="178">
        <v>0</v>
      </c>
      <c r="BN14" s="178">
        <v>0</v>
      </c>
      <c r="BO14" s="178">
        <v>0</v>
      </c>
      <c r="BP14" s="178">
        <v>0</v>
      </c>
      <c r="BQ14" s="178">
        <v>0</v>
      </c>
      <c r="BR14" s="178">
        <v>0</v>
      </c>
      <c r="BS14" s="178">
        <v>0</v>
      </c>
      <c r="BT14" s="178">
        <v>0</v>
      </c>
      <c r="BU14" s="178">
        <v>0</v>
      </c>
      <c r="BV14" s="178">
        <v>0</v>
      </c>
      <c r="BW14" s="178">
        <v>0</v>
      </c>
      <c r="BX14" s="178">
        <v>0</v>
      </c>
      <c r="BY14" s="178">
        <v>0</v>
      </c>
      <c r="BZ14" s="178">
        <v>0</v>
      </c>
      <c r="CA14" s="178">
        <v>0</v>
      </c>
      <c r="CB14" s="178">
        <v>0</v>
      </c>
      <c r="CC14" s="178">
        <v>0</v>
      </c>
      <c r="CD14" s="178">
        <v>0</v>
      </c>
      <c r="CE14" s="178">
        <v>0</v>
      </c>
      <c r="CF14" s="178">
        <v>0</v>
      </c>
      <c r="CG14" s="178">
        <v>0</v>
      </c>
      <c r="CH14" s="178">
        <v>0</v>
      </c>
      <c r="CI14" s="178">
        <v>0</v>
      </c>
      <c r="CJ14" s="178">
        <v>0</v>
      </c>
      <c r="CK14" s="178">
        <v>0</v>
      </c>
      <c r="CL14" s="178">
        <v>0</v>
      </c>
      <c r="CM14" s="178">
        <v>0</v>
      </c>
      <c r="CN14" s="178">
        <v>0</v>
      </c>
      <c r="CO14" s="178">
        <v>0</v>
      </c>
      <c r="CP14" s="178">
        <v>0</v>
      </c>
      <c r="CQ14" s="178">
        <v>0</v>
      </c>
      <c r="CR14" s="178">
        <v>0</v>
      </c>
      <c r="CS14" s="178">
        <v>0</v>
      </c>
      <c r="CT14" s="178">
        <v>0</v>
      </c>
      <c r="CU14" s="178">
        <v>0</v>
      </c>
    </row>
    <row r="15" spans="1:99" s="181" customFormat="1" ht="10.199999999999999" x14ac:dyDescent="0.2">
      <c r="A15" s="172"/>
      <c r="B15" s="172"/>
      <c r="C15" s="172"/>
      <c r="D15" s="221">
        <v>4</v>
      </c>
      <c r="E15" s="191">
        <v>2</v>
      </c>
      <c r="F15" s="144" t="s">
        <v>43</v>
      </c>
      <c r="G15" s="223" t="s">
        <v>134</v>
      </c>
      <c r="H15" s="223"/>
      <c r="I15" s="223"/>
      <c r="J15" s="223"/>
      <c r="K15" s="223"/>
      <c r="L15" s="223"/>
      <c r="M15" s="223"/>
      <c r="N15" s="222"/>
      <c r="O15" s="223" t="s">
        <v>20</v>
      </c>
      <c r="P15" s="222"/>
      <c r="Q15" s="223"/>
      <c r="R15" s="223"/>
      <c r="S15" s="223"/>
      <c r="T15" s="224"/>
      <c r="U15" s="225">
        <v>0</v>
      </c>
      <c r="V15" s="176"/>
      <c r="W15" s="177"/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178">
        <v>0</v>
      </c>
      <c r="AH15" s="178">
        <v>0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8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78">
        <v>0</v>
      </c>
      <c r="BB15" s="178">
        <v>0</v>
      </c>
      <c r="BC15" s="178">
        <v>0</v>
      </c>
      <c r="BD15" s="178">
        <v>0</v>
      </c>
      <c r="BE15" s="178">
        <v>0</v>
      </c>
      <c r="BF15" s="178">
        <v>0</v>
      </c>
      <c r="BG15" s="178">
        <v>0</v>
      </c>
      <c r="BH15" s="178">
        <v>0</v>
      </c>
      <c r="BI15" s="178">
        <v>0</v>
      </c>
      <c r="BJ15" s="178">
        <v>0</v>
      </c>
      <c r="BK15" s="178">
        <v>0</v>
      </c>
      <c r="BL15" s="178">
        <v>0</v>
      </c>
      <c r="BM15" s="178">
        <v>0</v>
      </c>
      <c r="BN15" s="178">
        <v>0</v>
      </c>
      <c r="BO15" s="178">
        <v>0</v>
      </c>
      <c r="BP15" s="178">
        <v>0</v>
      </c>
      <c r="BQ15" s="178">
        <v>0</v>
      </c>
      <c r="BR15" s="178">
        <v>0</v>
      </c>
      <c r="BS15" s="178">
        <v>0</v>
      </c>
      <c r="BT15" s="178">
        <v>0</v>
      </c>
      <c r="BU15" s="178">
        <v>0</v>
      </c>
      <c r="BV15" s="178">
        <v>0</v>
      </c>
      <c r="BW15" s="178">
        <v>0</v>
      </c>
      <c r="BX15" s="178">
        <v>0</v>
      </c>
      <c r="BY15" s="178">
        <v>0</v>
      </c>
      <c r="BZ15" s="178">
        <v>0</v>
      </c>
      <c r="CA15" s="178">
        <v>0</v>
      </c>
      <c r="CB15" s="178">
        <v>0</v>
      </c>
      <c r="CC15" s="178">
        <v>0</v>
      </c>
      <c r="CD15" s="178">
        <v>0</v>
      </c>
      <c r="CE15" s="178">
        <v>0</v>
      </c>
      <c r="CF15" s="178">
        <v>0</v>
      </c>
      <c r="CG15" s="178">
        <v>0</v>
      </c>
      <c r="CH15" s="178">
        <v>0</v>
      </c>
      <c r="CI15" s="178">
        <v>0</v>
      </c>
      <c r="CJ15" s="178">
        <v>0</v>
      </c>
      <c r="CK15" s="178">
        <v>0</v>
      </c>
      <c r="CL15" s="178">
        <v>0</v>
      </c>
      <c r="CM15" s="178">
        <v>0</v>
      </c>
      <c r="CN15" s="178">
        <v>0</v>
      </c>
      <c r="CO15" s="178">
        <v>0</v>
      </c>
      <c r="CP15" s="178">
        <v>0</v>
      </c>
      <c r="CQ15" s="178">
        <v>0</v>
      </c>
      <c r="CR15" s="178">
        <v>0</v>
      </c>
      <c r="CS15" s="178">
        <v>0</v>
      </c>
      <c r="CT15" s="178">
        <v>0</v>
      </c>
      <c r="CU15" s="178">
        <v>0</v>
      </c>
    </row>
    <row r="16" spans="1:99" s="181" customFormat="1" ht="10.199999999999999" x14ac:dyDescent="0.2">
      <c r="A16" s="172"/>
      <c r="B16" s="172"/>
      <c r="C16" s="172"/>
      <c r="D16" s="221">
        <v>5</v>
      </c>
      <c r="E16" s="191">
        <v>2</v>
      </c>
      <c r="F16" s="144" t="s">
        <v>43</v>
      </c>
      <c r="G16" s="223" t="s">
        <v>139</v>
      </c>
      <c r="H16" s="223"/>
      <c r="I16" s="223"/>
      <c r="J16" s="223"/>
      <c r="K16" s="223"/>
      <c r="L16" s="223"/>
      <c r="M16" s="223"/>
      <c r="N16" s="222"/>
      <c r="O16" s="223" t="s">
        <v>20</v>
      </c>
      <c r="P16" s="222"/>
      <c r="Q16" s="223"/>
      <c r="R16" s="223"/>
      <c r="S16" s="223"/>
      <c r="T16" s="224"/>
      <c r="U16" s="225">
        <v>0</v>
      </c>
      <c r="V16" s="176"/>
      <c r="W16" s="177"/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8">
        <v>0</v>
      </c>
      <c r="AD16" s="178">
        <v>0</v>
      </c>
      <c r="AE16" s="178">
        <v>0</v>
      </c>
      <c r="AF16" s="178">
        <v>0</v>
      </c>
      <c r="AG16" s="178">
        <v>0</v>
      </c>
      <c r="AH16" s="178">
        <v>0</v>
      </c>
      <c r="AI16" s="178">
        <v>0</v>
      </c>
      <c r="AJ16" s="178">
        <v>0</v>
      </c>
      <c r="AK16" s="178">
        <v>0</v>
      </c>
      <c r="AL16" s="178">
        <v>0</v>
      </c>
      <c r="AM16" s="178">
        <v>0</v>
      </c>
      <c r="AN16" s="178">
        <v>0</v>
      </c>
      <c r="AO16" s="178">
        <v>0</v>
      </c>
      <c r="AP16" s="178">
        <v>0</v>
      </c>
      <c r="AQ16" s="178">
        <v>0</v>
      </c>
      <c r="AR16" s="178">
        <v>0</v>
      </c>
      <c r="AS16" s="178">
        <v>0</v>
      </c>
      <c r="AT16" s="178">
        <v>0</v>
      </c>
      <c r="AU16" s="178">
        <v>0</v>
      </c>
      <c r="AV16" s="178">
        <v>0</v>
      </c>
      <c r="AW16" s="17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8">
        <v>0</v>
      </c>
      <c r="BD16" s="178">
        <v>0</v>
      </c>
      <c r="BE16" s="178">
        <v>0</v>
      </c>
      <c r="BF16" s="178">
        <v>0</v>
      </c>
      <c r="BG16" s="178">
        <v>0</v>
      </c>
      <c r="BH16" s="178">
        <v>0</v>
      </c>
      <c r="BI16" s="178">
        <v>0</v>
      </c>
      <c r="BJ16" s="178">
        <v>0</v>
      </c>
      <c r="BK16" s="178">
        <v>0</v>
      </c>
      <c r="BL16" s="178">
        <v>0</v>
      </c>
      <c r="BM16" s="178">
        <v>0</v>
      </c>
      <c r="BN16" s="178">
        <v>0</v>
      </c>
      <c r="BO16" s="178">
        <v>0</v>
      </c>
      <c r="BP16" s="178">
        <v>0</v>
      </c>
      <c r="BQ16" s="178">
        <v>0</v>
      </c>
      <c r="BR16" s="178">
        <v>0</v>
      </c>
      <c r="BS16" s="178">
        <v>0</v>
      </c>
      <c r="BT16" s="178">
        <v>0</v>
      </c>
      <c r="BU16" s="178">
        <v>0</v>
      </c>
      <c r="BV16" s="178">
        <v>0</v>
      </c>
      <c r="BW16" s="178">
        <v>0</v>
      </c>
      <c r="BX16" s="178">
        <v>0</v>
      </c>
      <c r="BY16" s="178">
        <v>0</v>
      </c>
      <c r="BZ16" s="178">
        <v>0</v>
      </c>
      <c r="CA16" s="178">
        <v>0</v>
      </c>
      <c r="CB16" s="178">
        <v>0</v>
      </c>
      <c r="CC16" s="178">
        <v>0</v>
      </c>
      <c r="CD16" s="178">
        <v>0</v>
      </c>
      <c r="CE16" s="178">
        <v>0</v>
      </c>
      <c r="CF16" s="178">
        <v>0</v>
      </c>
      <c r="CG16" s="178">
        <v>0</v>
      </c>
      <c r="CH16" s="178">
        <v>0</v>
      </c>
      <c r="CI16" s="178">
        <v>0</v>
      </c>
      <c r="CJ16" s="178">
        <v>0</v>
      </c>
      <c r="CK16" s="178">
        <v>0</v>
      </c>
      <c r="CL16" s="178">
        <v>0</v>
      </c>
      <c r="CM16" s="178">
        <v>0</v>
      </c>
      <c r="CN16" s="178">
        <v>0</v>
      </c>
      <c r="CO16" s="178">
        <v>0</v>
      </c>
      <c r="CP16" s="178">
        <v>0</v>
      </c>
      <c r="CQ16" s="178">
        <v>0</v>
      </c>
      <c r="CR16" s="178">
        <v>0</v>
      </c>
      <c r="CS16" s="178">
        <v>0</v>
      </c>
      <c r="CT16" s="178">
        <v>0</v>
      </c>
      <c r="CU16" s="178">
        <v>0</v>
      </c>
    </row>
    <row r="17" spans="1:99" s="181" customFormat="1" ht="10.199999999999999" x14ac:dyDescent="0.2">
      <c r="A17" s="172"/>
      <c r="B17" s="172"/>
      <c r="C17" s="172"/>
      <c r="D17" s="221">
        <v>6</v>
      </c>
      <c r="E17" s="191">
        <v>2</v>
      </c>
      <c r="F17" s="144" t="s">
        <v>43</v>
      </c>
      <c r="G17" s="223" t="s">
        <v>140</v>
      </c>
      <c r="H17" s="223"/>
      <c r="I17" s="223"/>
      <c r="J17" s="223"/>
      <c r="K17" s="223"/>
      <c r="L17" s="223"/>
      <c r="M17" s="223"/>
      <c r="N17" s="222"/>
      <c r="O17" s="223" t="s">
        <v>20</v>
      </c>
      <c r="P17" s="222"/>
      <c r="Q17" s="223"/>
      <c r="R17" s="223"/>
      <c r="S17" s="223"/>
      <c r="T17" s="224"/>
      <c r="U17" s="225">
        <v>0</v>
      </c>
      <c r="V17" s="176"/>
      <c r="W17" s="177"/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8">
        <v>0</v>
      </c>
      <c r="AD17" s="178">
        <v>0</v>
      </c>
      <c r="AE17" s="178">
        <v>0</v>
      </c>
      <c r="AF17" s="178">
        <v>0</v>
      </c>
      <c r="AG17" s="178">
        <v>0</v>
      </c>
      <c r="AH17" s="178">
        <v>0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  <c r="AN17" s="178">
        <v>0</v>
      </c>
      <c r="AO17" s="178">
        <v>0</v>
      </c>
      <c r="AP17" s="178">
        <v>0</v>
      </c>
      <c r="AQ17" s="178">
        <v>0</v>
      </c>
      <c r="AR17" s="178">
        <v>0</v>
      </c>
      <c r="AS17" s="178">
        <v>0</v>
      </c>
      <c r="AT17" s="178">
        <v>0</v>
      </c>
      <c r="AU17" s="178">
        <v>0</v>
      </c>
      <c r="AV17" s="178">
        <v>0</v>
      </c>
      <c r="AW17" s="178">
        <v>0</v>
      </c>
      <c r="AX17" s="178">
        <v>0</v>
      </c>
      <c r="AY17" s="178">
        <v>0</v>
      </c>
      <c r="AZ17" s="178">
        <v>0</v>
      </c>
      <c r="BA17" s="178">
        <v>0</v>
      </c>
      <c r="BB17" s="178">
        <v>0</v>
      </c>
      <c r="BC17" s="178">
        <v>0</v>
      </c>
      <c r="BD17" s="178">
        <v>0</v>
      </c>
      <c r="BE17" s="178">
        <v>0</v>
      </c>
      <c r="BF17" s="178">
        <v>0</v>
      </c>
      <c r="BG17" s="178">
        <v>0</v>
      </c>
      <c r="BH17" s="178">
        <v>0</v>
      </c>
      <c r="BI17" s="178">
        <v>0</v>
      </c>
      <c r="BJ17" s="178">
        <v>0</v>
      </c>
      <c r="BK17" s="178">
        <v>0</v>
      </c>
      <c r="BL17" s="178">
        <v>0</v>
      </c>
      <c r="BM17" s="178">
        <v>0</v>
      </c>
      <c r="BN17" s="178">
        <v>0</v>
      </c>
      <c r="BO17" s="178">
        <v>0</v>
      </c>
      <c r="BP17" s="178">
        <v>0</v>
      </c>
      <c r="BQ17" s="178">
        <v>0</v>
      </c>
      <c r="BR17" s="178">
        <v>0</v>
      </c>
      <c r="BS17" s="178">
        <v>0</v>
      </c>
      <c r="BT17" s="178">
        <v>0</v>
      </c>
      <c r="BU17" s="178">
        <v>0</v>
      </c>
      <c r="BV17" s="178">
        <v>0</v>
      </c>
      <c r="BW17" s="178">
        <v>0</v>
      </c>
      <c r="BX17" s="178">
        <v>0</v>
      </c>
      <c r="BY17" s="178">
        <v>0</v>
      </c>
      <c r="BZ17" s="178">
        <v>0</v>
      </c>
      <c r="CA17" s="178">
        <v>0</v>
      </c>
      <c r="CB17" s="178">
        <v>0</v>
      </c>
      <c r="CC17" s="178">
        <v>0</v>
      </c>
      <c r="CD17" s="178">
        <v>0</v>
      </c>
      <c r="CE17" s="178">
        <v>0</v>
      </c>
      <c r="CF17" s="178">
        <v>0</v>
      </c>
      <c r="CG17" s="178">
        <v>0</v>
      </c>
      <c r="CH17" s="178">
        <v>0</v>
      </c>
      <c r="CI17" s="178">
        <v>0</v>
      </c>
      <c r="CJ17" s="178">
        <v>0</v>
      </c>
      <c r="CK17" s="178">
        <v>0</v>
      </c>
      <c r="CL17" s="178">
        <v>0</v>
      </c>
      <c r="CM17" s="178">
        <v>0</v>
      </c>
      <c r="CN17" s="178">
        <v>0</v>
      </c>
      <c r="CO17" s="178">
        <v>0</v>
      </c>
      <c r="CP17" s="178">
        <v>0</v>
      </c>
      <c r="CQ17" s="178">
        <v>0</v>
      </c>
      <c r="CR17" s="178">
        <v>0</v>
      </c>
      <c r="CS17" s="178">
        <v>0</v>
      </c>
      <c r="CT17" s="178">
        <v>0</v>
      </c>
      <c r="CU17" s="178">
        <v>0</v>
      </c>
    </row>
    <row r="18" spans="1:99" s="181" customFormat="1" ht="10.199999999999999" x14ac:dyDescent="0.2">
      <c r="A18" s="172"/>
      <c r="B18" s="172"/>
      <c r="C18" s="172"/>
      <c r="D18" s="221">
        <v>7</v>
      </c>
      <c r="E18" s="191">
        <v>2</v>
      </c>
      <c r="F18" s="144" t="s">
        <v>43</v>
      </c>
      <c r="G18" s="223" t="s">
        <v>215</v>
      </c>
      <c r="H18" s="223"/>
      <c r="I18" s="223"/>
      <c r="J18" s="223"/>
      <c r="K18" s="223"/>
      <c r="L18" s="223"/>
      <c r="M18" s="223"/>
      <c r="N18" s="222"/>
      <c r="O18" s="223" t="s">
        <v>20</v>
      </c>
      <c r="P18" s="222"/>
      <c r="Q18" s="223"/>
      <c r="R18" s="223"/>
      <c r="S18" s="223"/>
      <c r="T18" s="224"/>
      <c r="U18" s="225">
        <v>0</v>
      </c>
      <c r="V18" s="176"/>
      <c r="W18" s="177"/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8">
        <v>0</v>
      </c>
      <c r="AD18" s="178">
        <v>0</v>
      </c>
      <c r="AE18" s="178">
        <v>0</v>
      </c>
      <c r="AF18" s="178">
        <v>0</v>
      </c>
      <c r="AG18" s="178">
        <v>0</v>
      </c>
      <c r="AH18" s="178">
        <v>0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8">
        <v>0</v>
      </c>
      <c r="AS18" s="178">
        <v>0</v>
      </c>
      <c r="AT18" s="178">
        <v>0</v>
      </c>
      <c r="AU18" s="178">
        <v>0</v>
      </c>
      <c r="AV18" s="178">
        <v>0</v>
      </c>
      <c r="AW18" s="178">
        <v>0</v>
      </c>
      <c r="AX18" s="178">
        <v>0</v>
      </c>
      <c r="AY18" s="178">
        <v>0</v>
      </c>
      <c r="AZ18" s="178">
        <v>0</v>
      </c>
      <c r="BA18" s="178">
        <v>0</v>
      </c>
      <c r="BB18" s="178">
        <v>0</v>
      </c>
      <c r="BC18" s="178">
        <v>0</v>
      </c>
      <c r="BD18" s="178">
        <v>0</v>
      </c>
      <c r="BE18" s="178">
        <v>0</v>
      </c>
      <c r="BF18" s="178">
        <v>0</v>
      </c>
      <c r="BG18" s="178">
        <v>0</v>
      </c>
      <c r="BH18" s="178">
        <v>0</v>
      </c>
      <c r="BI18" s="178">
        <v>0</v>
      </c>
      <c r="BJ18" s="178">
        <v>0</v>
      </c>
      <c r="BK18" s="178">
        <v>0</v>
      </c>
      <c r="BL18" s="178">
        <v>0</v>
      </c>
      <c r="BM18" s="178">
        <v>0</v>
      </c>
      <c r="BN18" s="178">
        <v>0</v>
      </c>
      <c r="BO18" s="178">
        <v>0</v>
      </c>
      <c r="BP18" s="178">
        <v>0</v>
      </c>
      <c r="BQ18" s="178">
        <v>0</v>
      </c>
      <c r="BR18" s="178">
        <v>0</v>
      </c>
      <c r="BS18" s="178">
        <v>0</v>
      </c>
      <c r="BT18" s="178">
        <v>0</v>
      </c>
      <c r="BU18" s="178">
        <v>0</v>
      </c>
      <c r="BV18" s="178">
        <v>0</v>
      </c>
      <c r="BW18" s="178">
        <v>0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78">
        <v>0</v>
      </c>
      <c r="CD18" s="178">
        <v>0</v>
      </c>
      <c r="CE18" s="178">
        <v>0</v>
      </c>
      <c r="CF18" s="178">
        <v>0</v>
      </c>
      <c r="CG18" s="178">
        <v>0</v>
      </c>
      <c r="CH18" s="178">
        <v>0</v>
      </c>
      <c r="CI18" s="178">
        <v>0</v>
      </c>
      <c r="CJ18" s="178">
        <v>0</v>
      </c>
      <c r="CK18" s="178">
        <v>0</v>
      </c>
      <c r="CL18" s="178">
        <v>0</v>
      </c>
      <c r="CM18" s="178">
        <v>0</v>
      </c>
      <c r="CN18" s="178">
        <v>0</v>
      </c>
      <c r="CO18" s="178">
        <v>0</v>
      </c>
      <c r="CP18" s="178">
        <v>0</v>
      </c>
      <c r="CQ18" s="178">
        <v>0</v>
      </c>
      <c r="CR18" s="178">
        <v>0</v>
      </c>
      <c r="CS18" s="178">
        <v>0</v>
      </c>
      <c r="CT18" s="178">
        <v>0</v>
      </c>
      <c r="CU18" s="178">
        <v>0</v>
      </c>
    </row>
    <row r="19" spans="1:99" s="181" customFormat="1" ht="10.199999999999999" x14ac:dyDescent="0.2">
      <c r="A19" s="172"/>
      <c r="B19" s="172"/>
      <c r="C19" s="172"/>
      <c r="D19" s="221">
        <v>8</v>
      </c>
      <c r="E19" s="191">
        <v>2</v>
      </c>
      <c r="F19" s="144" t="s">
        <v>43</v>
      </c>
      <c r="G19" s="223" t="s">
        <v>215</v>
      </c>
      <c r="H19" s="223"/>
      <c r="I19" s="223"/>
      <c r="J19" s="223"/>
      <c r="K19" s="223"/>
      <c r="L19" s="223"/>
      <c r="M19" s="223"/>
      <c r="N19" s="222"/>
      <c r="O19" s="223" t="s">
        <v>20</v>
      </c>
      <c r="P19" s="222"/>
      <c r="Q19" s="223"/>
      <c r="R19" s="223"/>
      <c r="S19" s="223"/>
      <c r="T19" s="224"/>
      <c r="U19" s="225">
        <v>0</v>
      </c>
      <c r="V19" s="176"/>
      <c r="W19" s="177"/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  <c r="AF19" s="178">
        <v>0</v>
      </c>
      <c r="AG19" s="178">
        <v>0</v>
      </c>
      <c r="AH19" s="178">
        <v>0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8">
        <v>0</v>
      </c>
      <c r="AO19" s="178">
        <v>0</v>
      </c>
      <c r="AP19" s="178">
        <v>0</v>
      </c>
      <c r="AQ19" s="178">
        <v>0</v>
      </c>
      <c r="AR19" s="178">
        <v>0</v>
      </c>
      <c r="AS19" s="178">
        <v>0</v>
      </c>
      <c r="AT19" s="178">
        <v>0</v>
      </c>
      <c r="AU19" s="178">
        <v>0</v>
      </c>
      <c r="AV19" s="178">
        <v>0</v>
      </c>
      <c r="AW19" s="178">
        <v>0</v>
      </c>
      <c r="AX19" s="178">
        <v>0</v>
      </c>
      <c r="AY19" s="178">
        <v>0</v>
      </c>
      <c r="AZ19" s="178">
        <v>0</v>
      </c>
      <c r="BA19" s="178">
        <v>0</v>
      </c>
      <c r="BB19" s="178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8">
        <v>0</v>
      </c>
      <c r="BJ19" s="178">
        <v>0</v>
      </c>
      <c r="BK19" s="178">
        <v>0</v>
      </c>
      <c r="BL19" s="178">
        <v>0</v>
      </c>
      <c r="BM19" s="178">
        <v>0</v>
      </c>
      <c r="BN19" s="178">
        <v>0</v>
      </c>
      <c r="BO19" s="178">
        <v>0</v>
      </c>
      <c r="BP19" s="178">
        <v>0</v>
      </c>
      <c r="BQ19" s="178">
        <v>0</v>
      </c>
      <c r="BR19" s="178">
        <v>0</v>
      </c>
      <c r="BS19" s="178">
        <v>0</v>
      </c>
      <c r="BT19" s="178">
        <v>0</v>
      </c>
      <c r="BU19" s="178">
        <v>0</v>
      </c>
      <c r="BV19" s="178">
        <v>0</v>
      </c>
      <c r="BW19" s="178">
        <v>0</v>
      </c>
      <c r="BX19" s="178">
        <v>0</v>
      </c>
      <c r="BY19" s="178">
        <v>0</v>
      </c>
      <c r="BZ19" s="178">
        <v>0</v>
      </c>
      <c r="CA19" s="178">
        <v>0</v>
      </c>
      <c r="CB19" s="178">
        <v>0</v>
      </c>
      <c r="CC19" s="178">
        <v>0</v>
      </c>
      <c r="CD19" s="178">
        <v>0</v>
      </c>
      <c r="CE19" s="178">
        <v>0</v>
      </c>
      <c r="CF19" s="178">
        <v>0</v>
      </c>
      <c r="CG19" s="178">
        <v>0</v>
      </c>
      <c r="CH19" s="178">
        <v>0</v>
      </c>
      <c r="CI19" s="178">
        <v>0</v>
      </c>
      <c r="CJ19" s="178">
        <v>0</v>
      </c>
      <c r="CK19" s="178">
        <v>0</v>
      </c>
      <c r="CL19" s="178">
        <v>0</v>
      </c>
      <c r="CM19" s="178">
        <v>0</v>
      </c>
      <c r="CN19" s="178">
        <v>0</v>
      </c>
      <c r="CO19" s="178">
        <v>0</v>
      </c>
      <c r="CP19" s="178">
        <v>0</v>
      </c>
      <c r="CQ19" s="178">
        <v>0</v>
      </c>
      <c r="CR19" s="178">
        <v>0</v>
      </c>
      <c r="CS19" s="178">
        <v>0</v>
      </c>
      <c r="CT19" s="178">
        <v>0</v>
      </c>
      <c r="CU19" s="178">
        <v>0</v>
      </c>
    </row>
    <row r="20" spans="1:99" s="181" customFormat="1" ht="10.199999999999999" x14ac:dyDescent="0.2">
      <c r="A20" s="172"/>
      <c r="B20" s="172"/>
      <c r="C20" s="172"/>
      <c r="D20" s="221">
        <v>9</v>
      </c>
      <c r="E20" s="191">
        <v>2</v>
      </c>
      <c r="F20" s="144" t="s">
        <v>43</v>
      </c>
      <c r="G20" s="223" t="s">
        <v>215</v>
      </c>
      <c r="H20" s="223"/>
      <c r="I20" s="223"/>
      <c r="J20" s="223"/>
      <c r="K20" s="223"/>
      <c r="L20" s="223"/>
      <c r="M20" s="223"/>
      <c r="N20" s="222"/>
      <c r="O20" s="223" t="s">
        <v>20</v>
      </c>
      <c r="P20" s="222"/>
      <c r="Q20" s="223"/>
      <c r="R20" s="223"/>
      <c r="S20" s="223"/>
      <c r="T20" s="224"/>
      <c r="U20" s="225">
        <v>0</v>
      </c>
      <c r="V20" s="176"/>
      <c r="W20" s="177"/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8">
        <v>0</v>
      </c>
      <c r="AD20" s="178">
        <v>0</v>
      </c>
      <c r="AE20" s="178">
        <v>0</v>
      </c>
      <c r="AF20" s="178">
        <v>0</v>
      </c>
      <c r="AG20" s="178">
        <v>0</v>
      </c>
      <c r="AH20" s="178">
        <v>0</v>
      </c>
      <c r="AI20" s="178">
        <v>0</v>
      </c>
      <c r="AJ20" s="178">
        <v>0</v>
      </c>
      <c r="AK20" s="178">
        <v>0</v>
      </c>
      <c r="AL20" s="178">
        <v>0</v>
      </c>
      <c r="AM20" s="178">
        <v>0</v>
      </c>
      <c r="AN20" s="178">
        <v>0</v>
      </c>
      <c r="AO20" s="178">
        <v>0</v>
      </c>
      <c r="AP20" s="178">
        <v>0</v>
      </c>
      <c r="AQ20" s="178">
        <v>0</v>
      </c>
      <c r="AR20" s="178">
        <v>0</v>
      </c>
      <c r="AS20" s="178">
        <v>0</v>
      </c>
      <c r="AT20" s="178">
        <v>0</v>
      </c>
      <c r="AU20" s="178">
        <v>0</v>
      </c>
      <c r="AV20" s="178">
        <v>0</v>
      </c>
      <c r="AW20" s="178">
        <v>0</v>
      </c>
      <c r="AX20" s="178">
        <v>0</v>
      </c>
      <c r="AY20" s="178">
        <v>0</v>
      </c>
      <c r="AZ20" s="178">
        <v>0</v>
      </c>
      <c r="BA20" s="178">
        <v>0</v>
      </c>
      <c r="BB20" s="178">
        <v>0</v>
      </c>
      <c r="BC20" s="178">
        <v>0</v>
      </c>
      <c r="BD20" s="178">
        <v>0</v>
      </c>
      <c r="BE20" s="178">
        <v>0</v>
      </c>
      <c r="BF20" s="178">
        <v>0</v>
      </c>
      <c r="BG20" s="178">
        <v>0</v>
      </c>
      <c r="BH20" s="178">
        <v>0</v>
      </c>
      <c r="BI20" s="178">
        <v>0</v>
      </c>
      <c r="BJ20" s="178">
        <v>0</v>
      </c>
      <c r="BK20" s="178">
        <v>0</v>
      </c>
      <c r="BL20" s="178">
        <v>0</v>
      </c>
      <c r="BM20" s="178">
        <v>0</v>
      </c>
      <c r="BN20" s="178">
        <v>0</v>
      </c>
      <c r="BO20" s="178">
        <v>0</v>
      </c>
      <c r="BP20" s="178">
        <v>0</v>
      </c>
      <c r="BQ20" s="178">
        <v>0</v>
      </c>
      <c r="BR20" s="178">
        <v>0</v>
      </c>
      <c r="BS20" s="178">
        <v>0</v>
      </c>
      <c r="BT20" s="178">
        <v>0</v>
      </c>
      <c r="BU20" s="178">
        <v>0</v>
      </c>
      <c r="BV20" s="178">
        <v>0</v>
      </c>
      <c r="BW20" s="178">
        <v>0</v>
      </c>
      <c r="BX20" s="178">
        <v>0</v>
      </c>
      <c r="BY20" s="178">
        <v>0</v>
      </c>
      <c r="BZ20" s="178">
        <v>0</v>
      </c>
      <c r="CA20" s="178">
        <v>0</v>
      </c>
      <c r="CB20" s="178">
        <v>0</v>
      </c>
      <c r="CC20" s="178">
        <v>0</v>
      </c>
      <c r="CD20" s="178">
        <v>0</v>
      </c>
      <c r="CE20" s="178">
        <v>0</v>
      </c>
      <c r="CF20" s="178">
        <v>0</v>
      </c>
      <c r="CG20" s="178">
        <v>0</v>
      </c>
      <c r="CH20" s="178">
        <v>0</v>
      </c>
      <c r="CI20" s="178">
        <v>0</v>
      </c>
      <c r="CJ20" s="178">
        <v>0</v>
      </c>
      <c r="CK20" s="178">
        <v>0</v>
      </c>
      <c r="CL20" s="178">
        <v>0</v>
      </c>
      <c r="CM20" s="178">
        <v>0</v>
      </c>
      <c r="CN20" s="178">
        <v>0</v>
      </c>
      <c r="CO20" s="178">
        <v>0</v>
      </c>
      <c r="CP20" s="178">
        <v>0</v>
      </c>
      <c r="CQ20" s="178">
        <v>0</v>
      </c>
      <c r="CR20" s="178">
        <v>0</v>
      </c>
      <c r="CS20" s="178">
        <v>0</v>
      </c>
      <c r="CT20" s="178">
        <v>0</v>
      </c>
      <c r="CU20" s="178">
        <v>0</v>
      </c>
    </row>
    <row r="21" spans="1:99" s="181" customFormat="1" ht="10.199999999999999" x14ac:dyDescent="0.2">
      <c r="A21" s="172"/>
      <c r="B21" s="172"/>
      <c r="C21" s="172"/>
      <c r="D21" s="221">
        <v>10</v>
      </c>
      <c r="E21" s="191">
        <v>2</v>
      </c>
      <c r="F21" s="144" t="s">
        <v>43</v>
      </c>
      <c r="G21" s="223" t="s">
        <v>215</v>
      </c>
      <c r="H21" s="223"/>
      <c r="I21" s="223"/>
      <c r="J21" s="223"/>
      <c r="K21" s="223"/>
      <c r="L21" s="223"/>
      <c r="M21" s="223"/>
      <c r="N21" s="222"/>
      <c r="O21" s="223" t="s">
        <v>20</v>
      </c>
      <c r="P21" s="222"/>
      <c r="Q21" s="223"/>
      <c r="R21" s="223"/>
      <c r="S21" s="223"/>
      <c r="T21" s="224"/>
      <c r="U21" s="225">
        <v>0</v>
      </c>
      <c r="V21" s="176"/>
      <c r="W21" s="177"/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  <c r="BI21" s="178">
        <v>0</v>
      </c>
      <c r="BJ21" s="178">
        <v>0</v>
      </c>
      <c r="BK21" s="178">
        <v>0</v>
      </c>
      <c r="BL21" s="178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78">
        <v>0</v>
      </c>
      <c r="BS21" s="178">
        <v>0</v>
      </c>
      <c r="BT21" s="178">
        <v>0</v>
      </c>
      <c r="BU21" s="178">
        <v>0</v>
      </c>
      <c r="BV21" s="178">
        <v>0</v>
      </c>
      <c r="BW21" s="178">
        <v>0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78">
        <v>0</v>
      </c>
      <c r="CD21" s="178">
        <v>0</v>
      </c>
      <c r="CE21" s="178">
        <v>0</v>
      </c>
      <c r="CF21" s="178">
        <v>0</v>
      </c>
      <c r="CG21" s="178">
        <v>0</v>
      </c>
      <c r="CH21" s="178">
        <v>0</v>
      </c>
      <c r="CI21" s="178">
        <v>0</v>
      </c>
      <c r="CJ21" s="178">
        <v>0</v>
      </c>
      <c r="CK21" s="178">
        <v>0</v>
      </c>
      <c r="CL21" s="178">
        <v>0</v>
      </c>
      <c r="CM21" s="178">
        <v>0</v>
      </c>
      <c r="CN21" s="178">
        <v>0</v>
      </c>
      <c r="CO21" s="178">
        <v>0</v>
      </c>
      <c r="CP21" s="178">
        <v>0</v>
      </c>
      <c r="CQ21" s="178">
        <v>0</v>
      </c>
      <c r="CR21" s="178">
        <v>0</v>
      </c>
      <c r="CS21" s="178">
        <v>0</v>
      </c>
      <c r="CT21" s="178">
        <v>0</v>
      </c>
      <c r="CU21" s="178">
        <v>0</v>
      </c>
    </row>
  </sheetData>
  <conditionalFormatting sqref="X5:BQ8">
    <cfRule type="containsBlanks" dxfId="86" priority="77">
      <formula>LEN(TRIM(X5))=0</formula>
    </cfRule>
  </conditionalFormatting>
  <conditionalFormatting sqref="X8:BQ8">
    <cfRule type="cellIs" dxfId="85" priority="76" operator="equal">
      <formula>INT($F$3)</formula>
    </cfRule>
  </conditionalFormatting>
  <conditionalFormatting sqref="BR5:CU8">
    <cfRule type="containsBlanks" dxfId="84" priority="75">
      <formula>LEN(TRIM(BR5))=0</formula>
    </cfRule>
  </conditionalFormatting>
  <conditionalFormatting sqref="BR8:CU8">
    <cfRule type="cellIs" dxfId="83" priority="74" operator="equal">
      <formula>INT($F$3)</formula>
    </cfRule>
  </conditionalFormatting>
  <conditionalFormatting sqref="U11:CU11">
    <cfRule type="cellIs" dxfId="82" priority="73" operator="equal">
      <formula>0</formula>
    </cfRule>
  </conditionalFormatting>
  <conditionalFormatting sqref="U12:W12">
    <cfRule type="cellIs" dxfId="81" priority="62" operator="equal">
      <formula>0</formula>
    </cfRule>
  </conditionalFormatting>
  <conditionalFormatting sqref="X12:CU15">
    <cfRule type="cellIs" dxfId="80" priority="61" operator="equal">
      <formula>0</formula>
    </cfRule>
  </conditionalFormatting>
  <conditionalFormatting sqref="U13:W13">
    <cfRule type="cellIs" dxfId="79" priority="60" operator="equal">
      <formula>0</formula>
    </cfRule>
  </conditionalFormatting>
  <conditionalFormatting sqref="U14:W14">
    <cfRule type="cellIs" dxfId="78" priority="59" operator="equal">
      <formula>0</formula>
    </cfRule>
  </conditionalFormatting>
  <conditionalFormatting sqref="U15:W15">
    <cfRule type="cellIs" dxfId="77" priority="58" operator="equal">
      <formula>0</formula>
    </cfRule>
  </conditionalFormatting>
  <conditionalFormatting sqref="X16:CU18">
    <cfRule type="cellIs" dxfId="76" priority="55" operator="equal">
      <formula>0</formula>
    </cfRule>
  </conditionalFormatting>
  <conditionalFormatting sqref="U16:W16">
    <cfRule type="cellIs" dxfId="75" priority="54" operator="equal">
      <formula>0</formula>
    </cfRule>
  </conditionalFormatting>
  <conditionalFormatting sqref="U17:W17">
    <cfRule type="cellIs" dxfId="74" priority="53" operator="equal">
      <formula>0</formula>
    </cfRule>
  </conditionalFormatting>
  <conditionalFormatting sqref="U18:W18">
    <cfRule type="cellIs" dxfId="73" priority="52" operator="equal">
      <formula>0</formula>
    </cfRule>
  </conditionalFormatting>
  <conditionalFormatting sqref="X19:CU21">
    <cfRule type="cellIs" dxfId="72" priority="51" operator="equal">
      <formula>0</formula>
    </cfRule>
  </conditionalFormatting>
  <conditionalFormatting sqref="U19:W19">
    <cfRule type="cellIs" dxfId="71" priority="50" operator="equal">
      <formula>0</formula>
    </cfRule>
  </conditionalFormatting>
  <conditionalFormatting sqref="U20:W20">
    <cfRule type="cellIs" dxfId="70" priority="49" operator="equal">
      <formula>0</formula>
    </cfRule>
  </conditionalFormatting>
  <conditionalFormatting sqref="U21:W21">
    <cfRule type="cellIs" dxfId="69" priority="48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17"/>
  <sheetViews>
    <sheetView showGridLines="0" zoomScale="110" zoomScaleNormal="110" workbookViewId="0">
      <selection activeCell="E10" sqref="E10"/>
    </sheetView>
  </sheetViews>
  <sheetFormatPr defaultColWidth="8.77734375" defaultRowHeight="12" x14ac:dyDescent="0.25"/>
  <cols>
    <col min="1" max="4" width="0.5546875" style="26" customWidth="1"/>
    <col min="5" max="5" width="1.77734375" style="182" bestFit="1" customWidth="1"/>
    <col min="6" max="6" width="9.6640625" style="26" customWidth="1"/>
    <col min="7" max="7" width="2.77734375" style="26" customWidth="1"/>
    <col min="8" max="13" width="1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08" customFormat="1" ht="9" thickBot="1" x14ac:dyDescent="0.25">
      <c r="B2" s="309" t="s">
        <v>38</v>
      </c>
      <c r="C2" s="309"/>
      <c r="D2" s="309"/>
      <c r="E2" s="310"/>
      <c r="F2" s="311">
        <f ca="1">NOW()</f>
        <v>44607.459271990738</v>
      </c>
      <c r="N2" s="312"/>
      <c r="P2" s="313"/>
      <c r="T2" s="314"/>
      <c r="U2" s="315"/>
      <c r="V2" s="316"/>
      <c r="W2" s="317"/>
      <c r="X2" s="318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</row>
    <row r="3" spans="1:99" s="320" customFormat="1" ht="8.4" x14ac:dyDescent="0.2">
      <c r="E3" s="321"/>
      <c r="F3" s="322">
        <f ca="1">F2</f>
        <v>44607.459271990738</v>
      </c>
      <c r="N3" s="312"/>
      <c r="P3" s="313"/>
      <c r="T3" s="323"/>
      <c r="U3" s="324"/>
      <c r="V3" s="325"/>
      <c r="W3" s="326"/>
      <c r="X3" s="327" t="str">
        <f ca="1">IF(X8&lt;INT($F$2),"факт","план")</f>
        <v>факт</v>
      </c>
      <c r="Y3" s="328" t="str">
        <f t="shared" ref="Y3:CJ3" ca="1" si="0">IF(Y8&lt;INT($F$2),"факт","план")</f>
        <v>факт</v>
      </c>
      <c r="Z3" s="328" t="str">
        <f t="shared" ca="1" si="0"/>
        <v>факт</v>
      </c>
      <c r="AA3" s="328" t="str">
        <f t="shared" ca="1" si="0"/>
        <v>факт</v>
      </c>
      <c r="AB3" s="328" t="str">
        <f t="shared" ca="1" si="0"/>
        <v>факт</v>
      </c>
      <c r="AC3" s="328" t="str">
        <f t="shared" ca="1" si="0"/>
        <v>факт</v>
      </c>
      <c r="AD3" s="328" t="str">
        <f t="shared" ca="1" si="0"/>
        <v>факт</v>
      </c>
      <c r="AE3" s="328" t="str">
        <f t="shared" ca="1" si="0"/>
        <v>факт</v>
      </c>
      <c r="AF3" s="328" t="str">
        <f t="shared" ca="1" si="0"/>
        <v>факт</v>
      </c>
      <c r="AG3" s="328" t="str">
        <f t="shared" ca="1" si="0"/>
        <v>факт</v>
      </c>
      <c r="AH3" s="328" t="str">
        <f t="shared" ca="1" si="0"/>
        <v>факт</v>
      </c>
      <c r="AI3" s="328" t="str">
        <f t="shared" ca="1" si="0"/>
        <v>факт</v>
      </c>
      <c r="AJ3" s="328" t="str">
        <f t="shared" ca="1" si="0"/>
        <v>факт</v>
      </c>
      <c r="AK3" s="328" t="str">
        <f t="shared" ca="1" si="0"/>
        <v>факт</v>
      </c>
      <c r="AL3" s="328" t="str">
        <f t="shared" ca="1" si="0"/>
        <v>факт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ca="1" si="0"/>
        <v>план</v>
      </c>
      <c r="BS3" s="328" t="str">
        <f t="shared" ca="1" si="0"/>
        <v>план</v>
      </c>
      <c r="BT3" s="328" t="str">
        <f t="shared" ca="1" si="0"/>
        <v>план</v>
      </c>
      <c r="BU3" s="328" t="str">
        <f t="shared" ca="1" si="0"/>
        <v>план</v>
      </c>
      <c r="BV3" s="328" t="str">
        <f t="shared" ca="1" si="0"/>
        <v>план</v>
      </c>
      <c r="BW3" s="328" t="str">
        <f t="shared" ca="1" si="0"/>
        <v>план</v>
      </c>
      <c r="BX3" s="328" t="str">
        <f t="shared" ca="1" si="0"/>
        <v>план</v>
      </c>
      <c r="BY3" s="328" t="str">
        <f t="shared" ca="1" si="0"/>
        <v>план</v>
      </c>
      <c r="BZ3" s="328" t="str">
        <f t="shared" ca="1" si="0"/>
        <v>план</v>
      </c>
      <c r="CA3" s="328" t="str">
        <f t="shared" ca="1" si="0"/>
        <v>план</v>
      </c>
      <c r="CB3" s="328" t="str">
        <f t="shared" ca="1" si="0"/>
        <v>план</v>
      </c>
      <c r="CC3" s="328" t="str">
        <f t="shared" ca="1" si="0"/>
        <v>план</v>
      </c>
      <c r="CD3" s="328" t="str">
        <f t="shared" ca="1" si="0"/>
        <v>план</v>
      </c>
      <c r="CE3" s="328" t="str">
        <f t="shared" ca="1" si="0"/>
        <v>план</v>
      </c>
      <c r="CF3" s="328" t="str">
        <f t="shared" ca="1" si="0"/>
        <v>план</v>
      </c>
      <c r="CG3" s="328" t="str">
        <f t="shared" ca="1" si="0"/>
        <v>план</v>
      </c>
      <c r="CH3" s="328" t="str">
        <f t="shared" ca="1" si="0"/>
        <v>план</v>
      </c>
      <c r="CI3" s="328" t="str">
        <f t="shared" ca="1" si="0"/>
        <v>план</v>
      </c>
      <c r="CJ3" s="328" t="str">
        <f t="shared" ca="1" si="0"/>
        <v>план</v>
      </c>
      <c r="CK3" s="328" t="str">
        <f t="shared" ref="CK3:CU3" ca="1" si="1">IF(CK8&lt;INT($F$2),"факт","план")</f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  <c r="CU3" s="328" t="str">
        <f t="shared" ca="1" si="1"/>
        <v>план</v>
      </c>
    </row>
    <row r="4" spans="1:99" s="308" customFormat="1" ht="1.95" customHeight="1" x14ac:dyDescent="0.2">
      <c r="E4" s="329"/>
      <c r="N4" s="312"/>
      <c r="P4" s="313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</row>
    <row r="5" spans="1:99" s="320" customFormat="1" ht="8.4" x14ac:dyDescent="0.2">
      <c r="E5" s="321"/>
      <c r="F5" s="320" t="s">
        <v>189</v>
      </c>
      <c r="N5" s="312"/>
      <c r="P5" s="31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 ca="1">IF(Y7="",IF(WEEKDAY(Y8)=1,"вс",IF(WEEKDAY(Y8)=2,"пн",IF(WEEKDAY(Y8)=3,"вт",IF(WEEKDAY(Y8)=4,"ср",IF(WEEKDAY(Y8)=5,"чт",IF(WEEKDAY(Y8)=6,"пт",IF(WEEKDAY(Y8)=7,"сб",0))))))),"")</f>
        <v>вт</v>
      </c>
      <c r="Z5" s="328" t="str">
        <f t="shared" ref="Z5:CK5" ca="1" si="2">IF(Z7="",IF(WEEKDAY(Z8)=1,"вс",IF(WEEKDAY(Z8)=2,"пн",IF(WEEKDAY(Z8)=3,"вт",IF(WEEKDAY(Z8)=4,"ср",IF(WEEKDAY(Z8)=5,"чт",IF(WEEKDAY(Z8)=6,"пт",IF(WEEKDAY(Z8)=7,"сб",0))))))),"")</f>
        <v>ср</v>
      </c>
      <c r="AA5" s="328" t="str">
        <f t="shared" ca="1" si="2"/>
        <v>чт</v>
      </c>
      <c r="AB5" s="328" t="str">
        <f t="shared" ca="1" si="2"/>
        <v>пт</v>
      </c>
      <c r="AC5" s="328" t="str">
        <f t="shared" ca="1" si="2"/>
        <v>сб</v>
      </c>
      <c r="AD5" s="328" t="str">
        <f t="shared" ca="1" si="2"/>
        <v>вс</v>
      </c>
      <c r="AE5" s="328" t="str">
        <f t="shared" ca="1" si="2"/>
        <v>пн</v>
      </c>
      <c r="AF5" s="328" t="str">
        <f t="shared" ca="1" si="2"/>
        <v>вт</v>
      </c>
      <c r="AG5" s="328" t="str">
        <f t="shared" ca="1" si="2"/>
        <v>ср</v>
      </c>
      <c r="AH5" s="328" t="str">
        <f t="shared" ca="1" si="2"/>
        <v>чт</v>
      </c>
      <c r="AI5" s="328" t="str">
        <f t="shared" ca="1" si="2"/>
        <v>пт</v>
      </c>
      <c r="AJ5" s="328" t="str">
        <f t="shared" ca="1" si="2"/>
        <v>сб</v>
      </c>
      <c r="AK5" s="328" t="str">
        <f t="shared" ca="1" si="2"/>
        <v>вс</v>
      </c>
      <c r="AL5" s="328" t="str">
        <f t="shared" ca="1" si="2"/>
        <v>пн</v>
      </c>
      <c r="AM5" s="328" t="str">
        <f t="shared" ca="1" si="2"/>
        <v>вт</v>
      </c>
      <c r="AN5" s="328" t="str">
        <f t="shared" ca="1" si="2"/>
        <v>ср</v>
      </c>
      <c r="AO5" s="328" t="str">
        <f t="shared" ca="1" si="2"/>
        <v>чт</v>
      </c>
      <c r="AP5" s="328" t="str">
        <f t="shared" ca="1" si="2"/>
        <v>пт</v>
      </c>
      <c r="AQ5" s="328" t="str">
        <f t="shared" ca="1" si="2"/>
        <v>сб</v>
      </c>
      <c r="AR5" s="328" t="str">
        <f t="shared" ca="1" si="2"/>
        <v>вс</v>
      </c>
      <c r="AS5" s="328" t="str">
        <f t="shared" ca="1" si="2"/>
        <v>пн</v>
      </c>
      <c r="AT5" s="328" t="str">
        <f t="shared" ca="1" si="2"/>
        <v>вт</v>
      </c>
      <c r="AU5" s="328" t="str">
        <f t="shared" ca="1" si="2"/>
        <v>ср</v>
      </c>
      <c r="AV5" s="328" t="str">
        <f t="shared" ca="1" si="2"/>
        <v>чт</v>
      </c>
      <c r="AW5" s="328" t="str">
        <f t="shared" ca="1" si="2"/>
        <v>пт</v>
      </c>
      <c r="AX5" s="328" t="str">
        <f t="shared" ca="1" si="2"/>
        <v>сб</v>
      </c>
      <c r="AY5" s="328" t="str">
        <f t="shared" ca="1" si="2"/>
        <v>вс</v>
      </c>
      <c r="AZ5" s="328" t="str">
        <f t="shared" ca="1" si="2"/>
        <v>пн</v>
      </c>
      <c r="BA5" s="328" t="str">
        <f t="shared" ca="1" si="2"/>
        <v/>
      </c>
      <c r="BB5" s="328" t="str">
        <f t="shared" ca="1" si="2"/>
        <v/>
      </c>
      <c r="BC5" s="328" t="str">
        <f t="shared" ca="1" si="2"/>
        <v/>
      </c>
      <c r="BD5" s="328" t="str">
        <f t="shared" ca="1" si="2"/>
        <v/>
      </c>
      <c r="BE5" s="328" t="str">
        <f t="shared" ca="1" si="2"/>
        <v/>
      </c>
      <c r="BF5" s="328" t="str">
        <f t="shared" ca="1" si="2"/>
        <v/>
      </c>
      <c r="BG5" s="328" t="str">
        <f t="shared" ca="1" si="2"/>
        <v/>
      </c>
      <c r="BH5" s="328" t="str">
        <f t="shared" ca="1" si="2"/>
        <v/>
      </c>
      <c r="BI5" s="328" t="str">
        <f t="shared" ca="1" si="2"/>
        <v/>
      </c>
      <c r="BJ5" s="328" t="str">
        <f t="shared" ca="1" si="2"/>
        <v/>
      </c>
      <c r="BK5" s="328" t="str">
        <f t="shared" ca="1" si="2"/>
        <v/>
      </c>
      <c r="BL5" s="328" t="str">
        <f t="shared" ca="1" si="2"/>
        <v/>
      </c>
      <c r="BM5" s="328" t="str">
        <f t="shared" ca="1" si="2"/>
        <v/>
      </c>
      <c r="BN5" s="328" t="str">
        <f t="shared" ca="1" si="2"/>
        <v/>
      </c>
      <c r="BO5" s="328" t="str">
        <f t="shared" ca="1" si="2"/>
        <v/>
      </c>
      <c r="BP5" s="328" t="str">
        <f t="shared" ca="1" si="2"/>
        <v/>
      </c>
      <c r="BQ5" s="328" t="str">
        <f t="shared" ca="1" si="2"/>
        <v/>
      </c>
      <c r="BR5" s="328" t="str">
        <f t="shared" ca="1" si="2"/>
        <v/>
      </c>
      <c r="BS5" s="328" t="str">
        <f t="shared" ca="1" si="2"/>
        <v/>
      </c>
      <c r="BT5" s="328" t="str">
        <f t="shared" ca="1" si="2"/>
        <v/>
      </c>
      <c r="BU5" s="328" t="str">
        <f t="shared" ca="1" si="2"/>
        <v/>
      </c>
      <c r="BV5" s="328" t="str">
        <f t="shared" ca="1" si="2"/>
        <v/>
      </c>
      <c r="BW5" s="328" t="str">
        <f t="shared" ca="1" si="2"/>
        <v/>
      </c>
      <c r="BX5" s="328" t="str">
        <f t="shared" ca="1" si="2"/>
        <v/>
      </c>
      <c r="BY5" s="328" t="str">
        <f t="shared" ca="1" si="2"/>
        <v/>
      </c>
      <c r="BZ5" s="328" t="str">
        <f t="shared" ca="1" si="2"/>
        <v/>
      </c>
      <c r="CA5" s="328" t="str">
        <f t="shared" ca="1" si="2"/>
        <v/>
      </c>
      <c r="CB5" s="328" t="str">
        <f t="shared" ca="1" si="2"/>
        <v/>
      </c>
      <c r="CC5" s="328" t="str">
        <f t="shared" ca="1" si="2"/>
        <v/>
      </c>
      <c r="CD5" s="328" t="str">
        <f t="shared" ca="1" si="2"/>
        <v/>
      </c>
      <c r="CE5" s="328" t="str">
        <f t="shared" ca="1" si="2"/>
        <v/>
      </c>
      <c r="CF5" s="328" t="str">
        <f t="shared" ca="1" si="2"/>
        <v/>
      </c>
      <c r="CG5" s="328" t="str">
        <f t="shared" ca="1" si="2"/>
        <v/>
      </c>
      <c r="CH5" s="328" t="str">
        <f t="shared" ca="1" si="2"/>
        <v/>
      </c>
      <c r="CI5" s="328" t="str">
        <f t="shared" ca="1" si="2"/>
        <v/>
      </c>
      <c r="CJ5" s="328" t="str">
        <f t="shared" ca="1" si="2"/>
        <v/>
      </c>
      <c r="CK5" s="328" t="str">
        <f t="shared" ca="1" si="2"/>
        <v/>
      </c>
      <c r="CL5" s="328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28" t="str">
        <f t="shared" ca="1" si="3"/>
        <v/>
      </c>
      <c r="CN5" s="328" t="str">
        <f t="shared" ca="1" si="3"/>
        <v/>
      </c>
      <c r="CO5" s="328" t="str">
        <f t="shared" ca="1" si="3"/>
        <v/>
      </c>
      <c r="CP5" s="328" t="str">
        <f t="shared" ca="1" si="3"/>
        <v/>
      </c>
      <c r="CQ5" s="328" t="str">
        <f t="shared" ca="1" si="3"/>
        <v/>
      </c>
      <c r="CR5" s="328" t="str">
        <f t="shared" ca="1" si="3"/>
        <v/>
      </c>
      <c r="CS5" s="328" t="str">
        <f t="shared" ca="1" si="3"/>
        <v/>
      </c>
      <c r="CT5" s="328" t="str">
        <f t="shared" ca="1" si="3"/>
        <v/>
      </c>
      <c r="CU5" s="328" t="str">
        <f t="shared" ca="1" si="3"/>
        <v/>
      </c>
    </row>
    <row r="6" spans="1:99" s="320" customFormat="1" ht="8.4" x14ac:dyDescent="0.2">
      <c r="E6" s="321"/>
      <c r="N6" s="312"/>
      <c r="P6" s="313"/>
      <c r="T6" s="323"/>
      <c r="U6" s="324"/>
      <c r="V6" s="325"/>
      <c r="W6" s="326"/>
      <c r="X6" s="330">
        <f>X8</f>
        <v>44592</v>
      </c>
      <c r="Y6" s="331">
        <f ca="1">Y8</f>
        <v>44593</v>
      </c>
      <c r="Z6" s="331">
        <f t="shared" ref="Z6:CK6" ca="1" si="4">Z8</f>
        <v>44594</v>
      </c>
      <c r="AA6" s="331">
        <f t="shared" ca="1" si="4"/>
        <v>44595</v>
      </c>
      <c r="AB6" s="331">
        <f t="shared" ca="1" si="4"/>
        <v>44596</v>
      </c>
      <c r="AC6" s="331">
        <f t="shared" ca="1" si="4"/>
        <v>44597</v>
      </c>
      <c r="AD6" s="331">
        <f t="shared" ca="1" si="4"/>
        <v>44598</v>
      </c>
      <c r="AE6" s="331">
        <f t="shared" ca="1" si="4"/>
        <v>44599</v>
      </c>
      <c r="AF6" s="331">
        <f t="shared" ca="1" si="4"/>
        <v>44600</v>
      </c>
      <c r="AG6" s="331">
        <f t="shared" ca="1" si="4"/>
        <v>44601</v>
      </c>
      <c r="AH6" s="331">
        <f t="shared" ca="1" si="4"/>
        <v>44602</v>
      </c>
      <c r="AI6" s="331">
        <f t="shared" ca="1" si="4"/>
        <v>44603</v>
      </c>
      <c r="AJ6" s="331">
        <f t="shared" ca="1" si="4"/>
        <v>44604</v>
      </c>
      <c r="AK6" s="331">
        <f t="shared" ca="1" si="4"/>
        <v>44605</v>
      </c>
      <c r="AL6" s="331">
        <f t="shared" ca="1" si="4"/>
        <v>44606</v>
      </c>
      <c r="AM6" s="331">
        <f t="shared" ca="1" si="4"/>
        <v>44607</v>
      </c>
      <c r="AN6" s="331">
        <f t="shared" ca="1" si="4"/>
        <v>44608</v>
      </c>
      <c r="AO6" s="331">
        <f t="shared" ca="1" si="4"/>
        <v>44609</v>
      </c>
      <c r="AP6" s="331">
        <f t="shared" ca="1" si="4"/>
        <v>44610</v>
      </c>
      <c r="AQ6" s="331">
        <f t="shared" ca="1" si="4"/>
        <v>44611</v>
      </c>
      <c r="AR6" s="331">
        <f t="shared" ca="1" si="4"/>
        <v>44612</v>
      </c>
      <c r="AS6" s="331">
        <f t="shared" ca="1" si="4"/>
        <v>44613</v>
      </c>
      <c r="AT6" s="331">
        <f t="shared" ca="1" si="4"/>
        <v>44614</v>
      </c>
      <c r="AU6" s="331">
        <f t="shared" ca="1" si="4"/>
        <v>44615</v>
      </c>
      <c r="AV6" s="331">
        <f t="shared" ca="1" si="4"/>
        <v>44616</v>
      </c>
      <c r="AW6" s="331">
        <f t="shared" ca="1" si="4"/>
        <v>44617</v>
      </c>
      <c r="AX6" s="331">
        <f t="shared" ca="1" si="4"/>
        <v>44618</v>
      </c>
      <c r="AY6" s="331">
        <f t="shared" ca="1" si="4"/>
        <v>44619</v>
      </c>
      <c r="AZ6" s="331">
        <f t="shared" ca="1" si="4"/>
        <v>44620</v>
      </c>
      <c r="BA6" s="331">
        <f t="shared" ca="1" si="4"/>
        <v>44651</v>
      </c>
      <c r="BB6" s="331">
        <f t="shared" ca="1" si="4"/>
        <v>44681</v>
      </c>
      <c r="BC6" s="331">
        <f t="shared" ca="1" si="4"/>
        <v>44712</v>
      </c>
      <c r="BD6" s="331">
        <f t="shared" ca="1" si="4"/>
        <v>44742</v>
      </c>
      <c r="BE6" s="331">
        <f t="shared" ca="1" si="4"/>
        <v>44773</v>
      </c>
      <c r="BF6" s="331">
        <f t="shared" ca="1" si="4"/>
        <v>44804</v>
      </c>
      <c r="BG6" s="331">
        <f t="shared" ca="1" si="4"/>
        <v>44834</v>
      </c>
      <c r="BH6" s="331">
        <f t="shared" ca="1" si="4"/>
        <v>44865</v>
      </c>
      <c r="BI6" s="331">
        <f t="shared" ca="1" si="4"/>
        <v>44895</v>
      </c>
      <c r="BJ6" s="331">
        <f t="shared" ca="1" si="4"/>
        <v>44926</v>
      </c>
      <c r="BK6" s="331">
        <f t="shared" ca="1" si="4"/>
        <v>44957</v>
      </c>
      <c r="BL6" s="331">
        <f t="shared" ca="1" si="4"/>
        <v>44985</v>
      </c>
      <c r="BM6" s="331">
        <f t="shared" ca="1" si="4"/>
        <v>45016</v>
      </c>
      <c r="BN6" s="331">
        <f t="shared" ca="1" si="4"/>
        <v>45046</v>
      </c>
      <c r="BO6" s="331">
        <f t="shared" ca="1" si="4"/>
        <v>45077</v>
      </c>
      <c r="BP6" s="331">
        <f t="shared" ca="1" si="4"/>
        <v>45107</v>
      </c>
      <c r="BQ6" s="331">
        <f t="shared" ca="1" si="4"/>
        <v>45138</v>
      </c>
      <c r="BR6" s="331">
        <f t="shared" ca="1" si="4"/>
        <v>45169</v>
      </c>
      <c r="BS6" s="331">
        <f t="shared" ca="1" si="4"/>
        <v>45199</v>
      </c>
      <c r="BT6" s="331">
        <f t="shared" ca="1" si="4"/>
        <v>45230</v>
      </c>
      <c r="BU6" s="331">
        <f t="shared" ca="1" si="4"/>
        <v>45260</v>
      </c>
      <c r="BV6" s="331">
        <f t="shared" ca="1" si="4"/>
        <v>45291</v>
      </c>
      <c r="BW6" s="331">
        <f t="shared" ca="1" si="4"/>
        <v>45322</v>
      </c>
      <c r="BX6" s="331">
        <f t="shared" ca="1" si="4"/>
        <v>45351</v>
      </c>
      <c r="BY6" s="331">
        <f t="shared" ca="1" si="4"/>
        <v>45382</v>
      </c>
      <c r="BZ6" s="331">
        <f t="shared" ca="1" si="4"/>
        <v>45412</v>
      </c>
      <c r="CA6" s="331">
        <f t="shared" ca="1" si="4"/>
        <v>45443</v>
      </c>
      <c r="CB6" s="331">
        <f t="shared" ca="1" si="4"/>
        <v>45473</v>
      </c>
      <c r="CC6" s="331">
        <f t="shared" ca="1" si="4"/>
        <v>45504</v>
      </c>
      <c r="CD6" s="331">
        <f t="shared" ca="1" si="4"/>
        <v>45535</v>
      </c>
      <c r="CE6" s="331">
        <f t="shared" ca="1" si="4"/>
        <v>45565</v>
      </c>
      <c r="CF6" s="331">
        <f t="shared" ca="1" si="4"/>
        <v>45596</v>
      </c>
      <c r="CG6" s="331">
        <f t="shared" ca="1" si="4"/>
        <v>45626</v>
      </c>
      <c r="CH6" s="331">
        <f t="shared" ca="1" si="4"/>
        <v>45657</v>
      </c>
      <c r="CI6" s="331">
        <f t="shared" ca="1" si="4"/>
        <v>45688</v>
      </c>
      <c r="CJ6" s="331">
        <f t="shared" ca="1" si="4"/>
        <v>45716</v>
      </c>
      <c r="CK6" s="331">
        <f t="shared" ca="1" si="4"/>
        <v>45747</v>
      </c>
      <c r="CL6" s="331">
        <f t="shared" ref="CL6:CU6" ca="1" si="5">CL8</f>
        <v>45777</v>
      </c>
      <c r="CM6" s="331">
        <f t="shared" ca="1" si="5"/>
        <v>45808</v>
      </c>
      <c r="CN6" s="331">
        <f t="shared" ca="1" si="5"/>
        <v>45838</v>
      </c>
      <c r="CO6" s="331">
        <f t="shared" ca="1" si="5"/>
        <v>45869</v>
      </c>
      <c r="CP6" s="331">
        <f t="shared" ca="1" si="5"/>
        <v>45900</v>
      </c>
      <c r="CQ6" s="331">
        <f t="shared" ca="1" si="5"/>
        <v>45930</v>
      </c>
      <c r="CR6" s="331">
        <f t="shared" ca="1" si="5"/>
        <v>45961</v>
      </c>
      <c r="CS6" s="331">
        <f t="shared" ca="1" si="5"/>
        <v>45991</v>
      </c>
      <c r="CT6" s="331">
        <f t="shared" ca="1" si="5"/>
        <v>46022</v>
      </c>
      <c r="CU6" s="331">
        <f t="shared" ca="1" si="5"/>
        <v>46053</v>
      </c>
    </row>
    <row r="7" spans="1:99" s="320" customFormat="1" ht="8.4" x14ac:dyDescent="0.2">
      <c r="E7" s="321"/>
      <c r="N7" s="312"/>
      <c r="P7" s="313"/>
      <c r="T7" s="323"/>
      <c r="U7" s="324"/>
      <c r="V7" s="325"/>
      <c r="W7" s="326"/>
      <c r="X7" s="335">
        <f>CF1S!$X$7</f>
        <v>44562</v>
      </c>
      <c r="Y7" s="334" t="str">
        <f ca="1">IF(OR(X8&lt;EOMONTH(INT($F$2),-1),X8&gt;=EOMONTH(INT($F$2),0)),X8+1,"")</f>
        <v/>
      </c>
      <c r="Z7" s="334" t="str">
        <f t="shared" ref="Z7:CK7" ca="1" si="6">IF(OR(Y8&lt;EOMONTH(INT($F$2),-1),Y8&gt;=EOMONTH(INT($F$2),0)),Y8+1,"")</f>
        <v/>
      </c>
      <c r="AA7" s="334" t="str">
        <f t="shared" ca="1" si="6"/>
        <v/>
      </c>
      <c r="AB7" s="334" t="str">
        <f t="shared" ca="1" si="6"/>
        <v/>
      </c>
      <c r="AC7" s="334" t="str">
        <f t="shared" ca="1" si="6"/>
        <v/>
      </c>
      <c r="AD7" s="334" t="str">
        <f t="shared" ca="1" si="6"/>
        <v/>
      </c>
      <c r="AE7" s="334" t="str">
        <f t="shared" ca="1" si="6"/>
        <v/>
      </c>
      <c r="AF7" s="334" t="str">
        <f t="shared" ca="1" si="6"/>
        <v/>
      </c>
      <c r="AG7" s="334" t="str">
        <f t="shared" ca="1" si="6"/>
        <v/>
      </c>
      <c r="AH7" s="334" t="str">
        <f t="shared" ca="1" si="6"/>
        <v/>
      </c>
      <c r="AI7" s="334" t="str">
        <f t="shared" ca="1" si="6"/>
        <v/>
      </c>
      <c r="AJ7" s="334" t="str">
        <f t="shared" ca="1" si="6"/>
        <v/>
      </c>
      <c r="AK7" s="334" t="str">
        <f t="shared" ca="1" si="6"/>
        <v/>
      </c>
      <c r="AL7" s="334" t="str">
        <f t="shared" ca="1" si="6"/>
        <v/>
      </c>
      <c r="AM7" s="334" t="str">
        <f t="shared" ca="1" si="6"/>
        <v/>
      </c>
      <c r="AN7" s="334" t="str">
        <f t="shared" ca="1" si="6"/>
        <v/>
      </c>
      <c r="AO7" s="334" t="str">
        <f t="shared" ca="1" si="6"/>
        <v/>
      </c>
      <c r="AP7" s="334" t="str">
        <f t="shared" ca="1" si="6"/>
        <v/>
      </c>
      <c r="AQ7" s="334" t="str">
        <f t="shared" ca="1" si="6"/>
        <v/>
      </c>
      <c r="AR7" s="334" t="str">
        <f t="shared" ca="1" si="6"/>
        <v/>
      </c>
      <c r="AS7" s="334" t="str">
        <f t="shared" ca="1" si="6"/>
        <v/>
      </c>
      <c r="AT7" s="334" t="str">
        <f t="shared" ca="1" si="6"/>
        <v/>
      </c>
      <c r="AU7" s="334" t="str">
        <f t="shared" ca="1" si="6"/>
        <v/>
      </c>
      <c r="AV7" s="334" t="str">
        <f t="shared" ca="1" si="6"/>
        <v/>
      </c>
      <c r="AW7" s="334" t="str">
        <f t="shared" ca="1" si="6"/>
        <v/>
      </c>
      <c r="AX7" s="334" t="str">
        <f t="shared" ca="1" si="6"/>
        <v/>
      </c>
      <c r="AY7" s="334" t="str">
        <f t="shared" ca="1" si="6"/>
        <v/>
      </c>
      <c r="AZ7" s="334" t="str">
        <f t="shared" ca="1" si="6"/>
        <v/>
      </c>
      <c r="BA7" s="334">
        <f t="shared" ca="1" si="6"/>
        <v>44621</v>
      </c>
      <c r="BB7" s="334">
        <f t="shared" ca="1" si="6"/>
        <v>44652</v>
      </c>
      <c r="BC7" s="334">
        <f t="shared" ca="1" si="6"/>
        <v>44682</v>
      </c>
      <c r="BD7" s="334">
        <f t="shared" ca="1" si="6"/>
        <v>44713</v>
      </c>
      <c r="BE7" s="334">
        <f t="shared" ca="1" si="6"/>
        <v>44743</v>
      </c>
      <c r="BF7" s="334">
        <f t="shared" ca="1" si="6"/>
        <v>44774</v>
      </c>
      <c r="BG7" s="334">
        <f t="shared" ca="1" si="6"/>
        <v>44805</v>
      </c>
      <c r="BH7" s="334">
        <f t="shared" ca="1" si="6"/>
        <v>44835</v>
      </c>
      <c r="BI7" s="334">
        <f t="shared" ca="1" si="6"/>
        <v>44866</v>
      </c>
      <c r="BJ7" s="334">
        <f t="shared" ca="1" si="6"/>
        <v>44896</v>
      </c>
      <c r="BK7" s="334">
        <f t="shared" ca="1" si="6"/>
        <v>44927</v>
      </c>
      <c r="BL7" s="334">
        <f t="shared" ca="1" si="6"/>
        <v>44958</v>
      </c>
      <c r="BM7" s="334">
        <f t="shared" ca="1" si="6"/>
        <v>44986</v>
      </c>
      <c r="BN7" s="334">
        <f t="shared" ca="1" si="6"/>
        <v>45017</v>
      </c>
      <c r="BO7" s="334">
        <f t="shared" ca="1" si="6"/>
        <v>45047</v>
      </c>
      <c r="BP7" s="334">
        <f t="shared" ca="1" si="6"/>
        <v>45078</v>
      </c>
      <c r="BQ7" s="334">
        <f t="shared" ca="1" si="6"/>
        <v>45108</v>
      </c>
      <c r="BR7" s="334">
        <f t="shared" ca="1" si="6"/>
        <v>45139</v>
      </c>
      <c r="BS7" s="334">
        <f t="shared" ca="1" si="6"/>
        <v>45170</v>
      </c>
      <c r="BT7" s="334">
        <f t="shared" ca="1" si="6"/>
        <v>45200</v>
      </c>
      <c r="BU7" s="334">
        <f t="shared" ca="1" si="6"/>
        <v>45231</v>
      </c>
      <c r="BV7" s="334">
        <f t="shared" ca="1" si="6"/>
        <v>45261</v>
      </c>
      <c r="BW7" s="334">
        <f t="shared" ca="1" si="6"/>
        <v>45292</v>
      </c>
      <c r="BX7" s="334">
        <f t="shared" ca="1" si="6"/>
        <v>45323</v>
      </c>
      <c r="BY7" s="334">
        <f t="shared" ca="1" si="6"/>
        <v>45352</v>
      </c>
      <c r="BZ7" s="334">
        <f t="shared" ca="1" si="6"/>
        <v>45383</v>
      </c>
      <c r="CA7" s="334">
        <f t="shared" ca="1" si="6"/>
        <v>45413</v>
      </c>
      <c r="CB7" s="334">
        <f t="shared" ca="1" si="6"/>
        <v>45444</v>
      </c>
      <c r="CC7" s="334">
        <f t="shared" ca="1" si="6"/>
        <v>45474</v>
      </c>
      <c r="CD7" s="334">
        <f t="shared" ca="1" si="6"/>
        <v>45505</v>
      </c>
      <c r="CE7" s="334">
        <f t="shared" ca="1" si="6"/>
        <v>45536</v>
      </c>
      <c r="CF7" s="334">
        <f t="shared" ca="1" si="6"/>
        <v>45566</v>
      </c>
      <c r="CG7" s="334">
        <f t="shared" ca="1" si="6"/>
        <v>45597</v>
      </c>
      <c r="CH7" s="334">
        <f t="shared" ca="1" si="6"/>
        <v>45627</v>
      </c>
      <c r="CI7" s="334">
        <f t="shared" ca="1" si="6"/>
        <v>45658</v>
      </c>
      <c r="CJ7" s="334">
        <f t="shared" ca="1" si="6"/>
        <v>45689</v>
      </c>
      <c r="CK7" s="334">
        <f t="shared" ca="1" si="6"/>
        <v>45717</v>
      </c>
      <c r="CL7" s="334">
        <f t="shared" ref="CL7:CU7" ca="1" si="7">IF(OR(CK8&lt;EOMONTH(INT($F$2),-1),CK8&gt;=EOMONTH(INT($F$2),0)),CK8+1,"")</f>
        <v>45748</v>
      </c>
      <c r="CM7" s="334">
        <f t="shared" ca="1" si="7"/>
        <v>45778</v>
      </c>
      <c r="CN7" s="334">
        <f t="shared" ca="1" si="7"/>
        <v>45809</v>
      </c>
      <c r="CO7" s="334">
        <f t="shared" ca="1" si="7"/>
        <v>45839</v>
      </c>
      <c r="CP7" s="334">
        <f t="shared" ca="1" si="7"/>
        <v>45870</v>
      </c>
      <c r="CQ7" s="334">
        <f t="shared" ca="1" si="7"/>
        <v>45901</v>
      </c>
      <c r="CR7" s="334">
        <f t="shared" ca="1" si="7"/>
        <v>45931</v>
      </c>
      <c r="CS7" s="334">
        <f t="shared" ca="1" si="7"/>
        <v>45962</v>
      </c>
      <c r="CT7" s="334">
        <f t="shared" ca="1" si="7"/>
        <v>45992</v>
      </c>
      <c r="CU7" s="334">
        <f t="shared" ca="1" si="7"/>
        <v>46023</v>
      </c>
    </row>
    <row r="8" spans="1:99" s="320" customFormat="1" ht="8.4" x14ac:dyDescent="0.2">
      <c r="E8" s="321"/>
      <c r="F8" s="320" t="s">
        <v>40</v>
      </c>
      <c r="N8" s="312"/>
      <c r="O8" s="320" t="str">
        <f>lists!$I$7</f>
        <v>валюты</v>
      </c>
      <c r="P8" s="313"/>
      <c r="T8" s="323"/>
      <c r="U8" s="324" t="s">
        <v>39</v>
      </c>
      <c r="V8" s="325"/>
      <c r="W8" s="326"/>
      <c r="X8" s="335">
        <f>EOMONTH(X7,0)</f>
        <v>44592</v>
      </c>
      <c r="Y8" s="334">
        <f ca="1">IF(Y7="",X8+1,EOMONTH(Y7,0))</f>
        <v>44593</v>
      </c>
      <c r="Z8" s="334">
        <f t="shared" ref="Z8:CK8" ca="1" si="8">IF(Z7="",Y8+1,EOMONTH(Z7,0))</f>
        <v>44594</v>
      </c>
      <c r="AA8" s="334">
        <f t="shared" ca="1" si="8"/>
        <v>44595</v>
      </c>
      <c r="AB8" s="334">
        <f t="shared" ca="1" si="8"/>
        <v>44596</v>
      </c>
      <c r="AC8" s="334">
        <f t="shared" ca="1" si="8"/>
        <v>44597</v>
      </c>
      <c r="AD8" s="334">
        <f t="shared" ca="1" si="8"/>
        <v>44598</v>
      </c>
      <c r="AE8" s="334">
        <f t="shared" ca="1" si="8"/>
        <v>44599</v>
      </c>
      <c r="AF8" s="334">
        <f t="shared" ca="1" si="8"/>
        <v>44600</v>
      </c>
      <c r="AG8" s="334">
        <f t="shared" ca="1" si="8"/>
        <v>44601</v>
      </c>
      <c r="AH8" s="334">
        <f t="shared" ca="1" si="8"/>
        <v>44602</v>
      </c>
      <c r="AI8" s="334">
        <f t="shared" ca="1" si="8"/>
        <v>44603</v>
      </c>
      <c r="AJ8" s="334">
        <f t="shared" ca="1" si="8"/>
        <v>44604</v>
      </c>
      <c r="AK8" s="334">
        <f t="shared" ca="1" si="8"/>
        <v>44605</v>
      </c>
      <c r="AL8" s="334">
        <f t="shared" ca="1" si="8"/>
        <v>44606</v>
      </c>
      <c r="AM8" s="334">
        <f t="shared" ca="1" si="8"/>
        <v>44607</v>
      </c>
      <c r="AN8" s="334">
        <f t="shared" ca="1" si="8"/>
        <v>44608</v>
      </c>
      <c r="AO8" s="334">
        <f t="shared" ca="1" si="8"/>
        <v>44609</v>
      </c>
      <c r="AP8" s="334">
        <f t="shared" ca="1" si="8"/>
        <v>44610</v>
      </c>
      <c r="AQ8" s="334">
        <f t="shared" ca="1" si="8"/>
        <v>44611</v>
      </c>
      <c r="AR8" s="334">
        <f t="shared" ca="1" si="8"/>
        <v>44612</v>
      </c>
      <c r="AS8" s="334">
        <f t="shared" ca="1" si="8"/>
        <v>44613</v>
      </c>
      <c r="AT8" s="334">
        <f t="shared" ca="1" si="8"/>
        <v>44614</v>
      </c>
      <c r="AU8" s="334">
        <f t="shared" ca="1" si="8"/>
        <v>44615</v>
      </c>
      <c r="AV8" s="334">
        <f t="shared" ca="1" si="8"/>
        <v>44616</v>
      </c>
      <c r="AW8" s="334">
        <f t="shared" ca="1" si="8"/>
        <v>44617</v>
      </c>
      <c r="AX8" s="334">
        <f t="shared" ca="1" si="8"/>
        <v>44618</v>
      </c>
      <c r="AY8" s="334">
        <f t="shared" ca="1" si="8"/>
        <v>44619</v>
      </c>
      <c r="AZ8" s="334">
        <f t="shared" ca="1" si="8"/>
        <v>44620</v>
      </c>
      <c r="BA8" s="334">
        <f t="shared" ca="1" si="8"/>
        <v>44651</v>
      </c>
      <c r="BB8" s="334">
        <f t="shared" ca="1" si="8"/>
        <v>44681</v>
      </c>
      <c r="BC8" s="334">
        <f t="shared" ca="1" si="8"/>
        <v>44712</v>
      </c>
      <c r="BD8" s="334">
        <f t="shared" ca="1" si="8"/>
        <v>44742</v>
      </c>
      <c r="BE8" s="334">
        <f t="shared" ca="1" si="8"/>
        <v>44773</v>
      </c>
      <c r="BF8" s="334">
        <f t="shared" ca="1" si="8"/>
        <v>44804</v>
      </c>
      <c r="BG8" s="334">
        <f t="shared" ca="1" si="8"/>
        <v>44834</v>
      </c>
      <c r="BH8" s="334">
        <f t="shared" ca="1" si="8"/>
        <v>44865</v>
      </c>
      <c r="BI8" s="334">
        <f t="shared" ca="1" si="8"/>
        <v>44895</v>
      </c>
      <c r="BJ8" s="334">
        <f t="shared" ca="1" si="8"/>
        <v>44926</v>
      </c>
      <c r="BK8" s="334">
        <f t="shared" ca="1" si="8"/>
        <v>44957</v>
      </c>
      <c r="BL8" s="334">
        <f t="shared" ca="1" si="8"/>
        <v>44985</v>
      </c>
      <c r="BM8" s="334">
        <f t="shared" ca="1" si="8"/>
        <v>45016</v>
      </c>
      <c r="BN8" s="334">
        <f t="shared" ca="1" si="8"/>
        <v>45046</v>
      </c>
      <c r="BO8" s="334">
        <f t="shared" ca="1" si="8"/>
        <v>45077</v>
      </c>
      <c r="BP8" s="334">
        <f t="shared" ca="1" si="8"/>
        <v>45107</v>
      </c>
      <c r="BQ8" s="334">
        <f t="shared" ca="1" si="8"/>
        <v>45138</v>
      </c>
      <c r="BR8" s="334">
        <f t="shared" ca="1" si="8"/>
        <v>45169</v>
      </c>
      <c r="BS8" s="334">
        <f t="shared" ca="1" si="8"/>
        <v>45199</v>
      </c>
      <c r="BT8" s="334">
        <f t="shared" ca="1" si="8"/>
        <v>45230</v>
      </c>
      <c r="BU8" s="334">
        <f t="shared" ca="1" si="8"/>
        <v>45260</v>
      </c>
      <c r="BV8" s="334">
        <f t="shared" ca="1" si="8"/>
        <v>45291</v>
      </c>
      <c r="BW8" s="334">
        <f t="shared" ca="1" si="8"/>
        <v>45322</v>
      </c>
      <c r="BX8" s="334">
        <f t="shared" ca="1" si="8"/>
        <v>45351</v>
      </c>
      <c r="BY8" s="334">
        <f t="shared" ca="1" si="8"/>
        <v>45382</v>
      </c>
      <c r="BZ8" s="334">
        <f t="shared" ca="1" si="8"/>
        <v>45412</v>
      </c>
      <c r="CA8" s="334">
        <f t="shared" ca="1" si="8"/>
        <v>45443</v>
      </c>
      <c r="CB8" s="334">
        <f t="shared" ca="1" si="8"/>
        <v>45473</v>
      </c>
      <c r="CC8" s="334">
        <f t="shared" ca="1" si="8"/>
        <v>45504</v>
      </c>
      <c r="CD8" s="334">
        <f t="shared" ca="1" si="8"/>
        <v>45535</v>
      </c>
      <c r="CE8" s="334">
        <f t="shared" ca="1" si="8"/>
        <v>45565</v>
      </c>
      <c r="CF8" s="334">
        <f t="shared" ca="1" si="8"/>
        <v>45596</v>
      </c>
      <c r="CG8" s="334">
        <f t="shared" ca="1" si="8"/>
        <v>45626</v>
      </c>
      <c r="CH8" s="334">
        <f t="shared" ca="1" si="8"/>
        <v>45657</v>
      </c>
      <c r="CI8" s="334">
        <f t="shared" ca="1" si="8"/>
        <v>45688</v>
      </c>
      <c r="CJ8" s="334">
        <f t="shared" ca="1" si="8"/>
        <v>45716</v>
      </c>
      <c r="CK8" s="334">
        <f t="shared" ca="1" si="8"/>
        <v>45747</v>
      </c>
      <c r="CL8" s="334">
        <f t="shared" ref="CL8:CU8" ca="1" si="9">IF(CL7="",CK8+1,EOMONTH(CL7,0))</f>
        <v>45777</v>
      </c>
      <c r="CM8" s="334">
        <f t="shared" ca="1" si="9"/>
        <v>45808</v>
      </c>
      <c r="CN8" s="334">
        <f t="shared" ca="1" si="9"/>
        <v>45838</v>
      </c>
      <c r="CO8" s="334">
        <f t="shared" ca="1" si="9"/>
        <v>45869</v>
      </c>
      <c r="CP8" s="334">
        <f t="shared" ca="1" si="9"/>
        <v>45900</v>
      </c>
      <c r="CQ8" s="334">
        <f t="shared" ca="1" si="9"/>
        <v>45930</v>
      </c>
      <c r="CR8" s="334">
        <f t="shared" ca="1" si="9"/>
        <v>45961</v>
      </c>
      <c r="CS8" s="334">
        <f t="shared" ca="1" si="9"/>
        <v>45991</v>
      </c>
      <c r="CT8" s="334">
        <f t="shared" ca="1" si="9"/>
        <v>46022</v>
      </c>
      <c r="CU8" s="334">
        <f t="shared" ca="1" si="9"/>
        <v>46053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1" customFormat="1" x14ac:dyDescent="0.25">
      <c r="A11" s="226"/>
      <c r="B11" s="226"/>
      <c r="C11" s="226"/>
      <c r="D11" s="226"/>
      <c r="E11" s="228">
        <v>1</v>
      </c>
      <c r="F11" s="229" t="s">
        <v>43</v>
      </c>
      <c r="G11" s="226"/>
      <c r="H11" s="226"/>
      <c r="I11" s="226"/>
      <c r="J11" s="226"/>
      <c r="K11" s="226"/>
      <c r="L11" s="226"/>
      <c r="M11" s="226"/>
      <c r="N11" s="230"/>
      <c r="O11" s="226" t="s">
        <v>20</v>
      </c>
      <c r="P11" s="231"/>
      <c r="Q11" s="226"/>
      <c r="R11" s="226"/>
      <c r="S11" s="226"/>
      <c r="T11" s="232"/>
      <c r="U11" s="233">
        <v>0</v>
      </c>
      <c r="V11" s="234"/>
      <c r="W11" s="235"/>
      <c r="X11" s="236">
        <v>0</v>
      </c>
      <c r="Y11" s="237">
        <v>0</v>
      </c>
      <c r="Z11" s="237">
        <v>0</v>
      </c>
      <c r="AA11" s="237">
        <v>0</v>
      </c>
      <c r="AB11" s="237">
        <v>0</v>
      </c>
      <c r="AC11" s="237">
        <v>0</v>
      </c>
      <c r="AD11" s="237">
        <v>0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  <c r="AK11" s="237">
        <v>0</v>
      </c>
      <c r="AL11" s="237">
        <v>0</v>
      </c>
      <c r="AM11" s="237">
        <v>0</v>
      </c>
      <c r="AN11" s="237">
        <v>0</v>
      </c>
      <c r="AO11" s="237">
        <v>0</v>
      </c>
      <c r="AP11" s="237">
        <v>0</v>
      </c>
      <c r="AQ11" s="237">
        <v>0</v>
      </c>
      <c r="AR11" s="237">
        <v>0</v>
      </c>
      <c r="AS11" s="237">
        <v>0</v>
      </c>
      <c r="AT11" s="237">
        <v>0</v>
      </c>
      <c r="AU11" s="237">
        <v>0</v>
      </c>
      <c r="AV11" s="237">
        <v>0</v>
      </c>
      <c r="AW11" s="237">
        <v>0</v>
      </c>
      <c r="AX11" s="237">
        <v>0</v>
      </c>
      <c r="AY11" s="237">
        <v>0</v>
      </c>
      <c r="AZ11" s="237">
        <v>0</v>
      </c>
      <c r="BA11" s="237">
        <v>0</v>
      </c>
      <c r="BB11" s="237">
        <v>0</v>
      </c>
      <c r="BC11" s="237">
        <v>0</v>
      </c>
      <c r="BD11" s="237">
        <v>0</v>
      </c>
      <c r="BE11" s="237">
        <v>0</v>
      </c>
      <c r="BF11" s="237">
        <v>0</v>
      </c>
      <c r="BG11" s="237">
        <v>0</v>
      </c>
      <c r="BH11" s="237">
        <v>0</v>
      </c>
      <c r="BI11" s="237">
        <v>0</v>
      </c>
      <c r="BJ11" s="237">
        <v>0</v>
      </c>
      <c r="BK11" s="237">
        <v>0</v>
      </c>
      <c r="BL11" s="237">
        <v>0</v>
      </c>
      <c r="BM11" s="237">
        <v>0</v>
      </c>
      <c r="BN11" s="237">
        <v>0</v>
      </c>
      <c r="BO11" s="237">
        <v>0</v>
      </c>
      <c r="BP11" s="237">
        <v>0</v>
      </c>
      <c r="BQ11" s="237">
        <v>0</v>
      </c>
      <c r="BR11" s="237">
        <v>0</v>
      </c>
      <c r="BS11" s="237">
        <v>0</v>
      </c>
      <c r="BT11" s="237">
        <v>0</v>
      </c>
      <c r="BU11" s="237">
        <v>0</v>
      </c>
      <c r="BV11" s="237">
        <v>0</v>
      </c>
      <c r="BW11" s="237">
        <v>0</v>
      </c>
      <c r="BX11" s="237">
        <v>0</v>
      </c>
      <c r="BY11" s="237">
        <v>0</v>
      </c>
      <c r="BZ11" s="237">
        <v>0</v>
      </c>
      <c r="CA11" s="237">
        <v>0</v>
      </c>
      <c r="CB11" s="237">
        <v>0</v>
      </c>
      <c r="CC11" s="237">
        <v>0</v>
      </c>
      <c r="CD11" s="237">
        <v>0</v>
      </c>
      <c r="CE11" s="237">
        <v>0</v>
      </c>
      <c r="CF11" s="237">
        <v>0</v>
      </c>
      <c r="CG11" s="237">
        <v>0</v>
      </c>
      <c r="CH11" s="237">
        <v>0</v>
      </c>
      <c r="CI11" s="237">
        <v>0</v>
      </c>
      <c r="CJ11" s="237">
        <v>0</v>
      </c>
      <c r="CK11" s="237">
        <v>0</v>
      </c>
      <c r="CL11" s="237">
        <v>0</v>
      </c>
      <c r="CM11" s="237">
        <v>0</v>
      </c>
      <c r="CN11" s="237">
        <v>0</v>
      </c>
      <c r="CO11" s="237">
        <v>0</v>
      </c>
      <c r="CP11" s="237">
        <v>0</v>
      </c>
      <c r="CQ11" s="237">
        <v>0</v>
      </c>
      <c r="CR11" s="237">
        <v>0</v>
      </c>
      <c r="CS11" s="237">
        <v>0</v>
      </c>
      <c r="CT11" s="237">
        <v>0</v>
      </c>
      <c r="CU11" s="237">
        <v>0</v>
      </c>
    </row>
    <row r="12" spans="1:99" s="181" customFormat="1" ht="10.199999999999999" x14ac:dyDescent="0.2">
      <c r="A12" s="172"/>
      <c r="B12" s="172"/>
      <c r="C12" s="172"/>
      <c r="D12" s="172"/>
      <c r="E12" s="191">
        <v>2</v>
      </c>
      <c r="F12" s="144" t="s">
        <v>43</v>
      </c>
      <c r="G12" s="223" t="s">
        <v>179</v>
      </c>
      <c r="H12" s="223"/>
      <c r="I12" s="223"/>
      <c r="J12" s="223"/>
      <c r="K12" s="223"/>
      <c r="L12" s="223"/>
      <c r="M12" s="223"/>
      <c r="N12" s="222"/>
      <c r="O12" s="223" t="s">
        <v>20</v>
      </c>
      <c r="P12" s="222"/>
      <c r="Q12" s="223"/>
      <c r="R12" s="223"/>
      <c r="S12" s="223"/>
      <c r="T12" s="224"/>
      <c r="U12" s="225">
        <v>0</v>
      </c>
      <c r="V12" s="176"/>
      <c r="W12" s="177"/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0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v>0</v>
      </c>
      <c r="AQ12" s="178">
        <v>0</v>
      </c>
      <c r="AR12" s="178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8">
        <v>0</v>
      </c>
      <c r="AY12" s="178">
        <v>0</v>
      </c>
      <c r="AZ12" s="178">
        <v>0</v>
      </c>
      <c r="BA12" s="178">
        <v>0</v>
      </c>
      <c r="BB12" s="178">
        <v>0</v>
      </c>
      <c r="BC12" s="178">
        <v>0</v>
      </c>
      <c r="BD12" s="178">
        <v>0</v>
      </c>
      <c r="BE12" s="178">
        <v>0</v>
      </c>
      <c r="BF12" s="178">
        <v>0</v>
      </c>
      <c r="BG12" s="178">
        <v>0</v>
      </c>
      <c r="BH12" s="178">
        <v>0</v>
      </c>
      <c r="BI12" s="178">
        <v>0</v>
      </c>
      <c r="BJ12" s="178">
        <v>0</v>
      </c>
      <c r="BK12" s="178">
        <v>0</v>
      </c>
      <c r="BL12" s="178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78">
        <v>0</v>
      </c>
      <c r="BS12" s="178">
        <v>0</v>
      </c>
      <c r="BT12" s="178">
        <v>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78">
        <v>0</v>
      </c>
      <c r="CD12" s="178">
        <v>0</v>
      </c>
      <c r="CE12" s="178">
        <v>0</v>
      </c>
      <c r="CF12" s="178">
        <v>0</v>
      </c>
      <c r="CG12" s="178">
        <v>0</v>
      </c>
      <c r="CH12" s="178">
        <v>0</v>
      </c>
      <c r="CI12" s="178">
        <v>0</v>
      </c>
      <c r="CJ12" s="178">
        <v>0</v>
      </c>
      <c r="CK12" s="178">
        <v>0</v>
      </c>
      <c r="CL12" s="178">
        <v>0</v>
      </c>
      <c r="CM12" s="178">
        <v>0</v>
      </c>
      <c r="CN12" s="178">
        <v>0</v>
      </c>
      <c r="CO12" s="178">
        <v>0</v>
      </c>
      <c r="CP12" s="178">
        <v>0</v>
      </c>
      <c r="CQ12" s="178">
        <v>0</v>
      </c>
      <c r="CR12" s="178">
        <v>0</v>
      </c>
      <c r="CS12" s="178">
        <v>0</v>
      </c>
      <c r="CT12" s="178">
        <v>0</v>
      </c>
      <c r="CU12" s="178">
        <v>0</v>
      </c>
    </row>
    <row r="13" spans="1:99" s="181" customFormat="1" ht="10.199999999999999" x14ac:dyDescent="0.2">
      <c r="A13" s="172"/>
      <c r="B13" s="172"/>
      <c r="C13" s="172"/>
      <c r="D13" s="172"/>
      <c r="E13" s="191">
        <v>2</v>
      </c>
      <c r="F13" s="144" t="s">
        <v>43</v>
      </c>
      <c r="G13" s="223" t="s">
        <v>129</v>
      </c>
      <c r="H13" s="223"/>
      <c r="I13" s="223"/>
      <c r="J13" s="223"/>
      <c r="K13" s="223"/>
      <c r="L13" s="223"/>
      <c r="M13" s="223"/>
      <c r="N13" s="222"/>
      <c r="O13" s="223" t="s">
        <v>20</v>
      </c>
      <c r="P13" s="222"/>
      <c r="Q13" s="223"/>
      <c r="R13" s="223"/>
      <c r="S13" s="223"/>
      <c r="T13" s="224"/>
      <c r="U13" s="225">
        <v>0</v>
      </c>
      <c r="V13" s="176"/>
      <c r="W13" s="177"/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8">
        <v>0</v>
      </c>
      <c r="AO13" s="178">
        <v>0</v>
      </c>
      <c r="AP13" s="178">
        <v>0</v>
      </c>
      <c r="AQ13" s="178">
        <v>0</v>
      </c>
      <c r="AR13" s="178">
        <v>0</v>
      </c>
      <c r="AS13" s="178">
        <v>0</v>
      </c>
      <c r="AT13" s="178">
        <v>0</v>
      </c>
      <c r="AU13" s="178">
        <v>0</v>
      </c>
      <c r="AV13" s="178">
        <v>0</v>
      </c>
      <c r="AW13" s="178">
        <v>0</v>
      </c>
      <c r="AX13" s="178">
        <v>0</v>
      </c>
      <c r="AY13" s="178">
        <v>0</v>
      </c>
      <c r="AZ13" s="178">
        <v>0</v>
      </c>
      <c r="BA13" s="178">
        <v>0</v>
      </c>
      <c r="BB13" s="178">
        <v>0</v>
      </c>
      <c r="BC13" s="178">
        <v>0</v>
      </c>
      <c r="BD13" s="178">
        <v>0</v>
      </c>
      <c r="BE13" s="178">
        <v>0</v>
      </c>
      <c r="BF13" s="178">
        <v>0</v>
      </c>
      <c r="BG13" s="178">
        <v>0</v>
      </c>
      <c r="BH13" s="178">
        <v>0</v>
      </c>
      <c r="BI13" s="178">
        <v>0</v>
      </c>
      <c r="BJ13" s="178">
        <v>0</v>
      </c>
      <c r="BK13" s="178">
        <v>0</v>
      </c>
      <c r="BL13" s="178">
        <v>0</v>
      </c>
      <c r="BM13" s="178">
        <v>0</v>
      </c>
      <c r="BN13" s="178">
        <v>0</v>
      </c>
      <c r="BO13" s="178">
        <v>0</v>
      </c>
      <c r="BP13" s="178">
        <v>0</v>
      </c>
      <c r="BQ13" s="178">
        <v>0</v>
      </c>
      <c r="BR13" s="178">
        <v>0</v>
      </c>
      <c r="BS13" s="178">
        <v>0</v>
      </c>
      <c r="BT13" s="178">
        <v>0</v>
      </c>
      <c r="BU13" s="178">
        <v>0</v>
      </c>
      <c r="BV13" s="178">
        <v>0</v>
      </c>
      <c r="BW13" s="178">
        <v>0</v>
      </c>
      <c r="BX13" s="178">
        <v>0</v>
      </c>
      <c r="BY13" s="178">
        <v>0</v>
      </c>
      <c r="BZ13" s="178">
        <v>0</v>
      </c>
      <c r="CA13" s="178">
        <v>0</v>
      </c>
      <c r="CB13" s="178">
        <v>0</v>
      </c>
      <c r="CC13" s="178">
        <v>0</v>
      </c>
      <c r="CD13" s="178">
        <v>0</v>
      </c>
      <c r="CE13" s="178">
        <v>0</v>
      </c>
      <c r="CF13" s="178">
        <v>0</v>
      </c>
      <c r="CG13" s="178">
        <v>0</v>
      </c>
      <c r="CH13" s="178">
        <v>0</v>
      </c>
      <c r="CI13" s="178">
        <v>0</v>
      </c>
      <c r="CJ13" s="178">
        <v>0</v>
      </c>
      <c r="CK13" s="178">
        <v>0</v>
      </c>
      <c r="CL13" s="178">
        <v>0</v>
      </c>
      <c r="CM13" s="178">
        <v>0</v>
      </c>
      <c r="CN13" s="178">
        <v>0</v>
      </c>
      <c r="CO13" s="178">
        <v>0</v>
      </c>
      <c r="CP13" s="178">
        <v>0</v>
      </c>
      <c r="CQ13" s="178">
        <v>0</v>
      </c>
      <c r="CR13" s="178">
        <v>0</v>
      </c>
      <c r="CS13" s="178">
        <v>0</v>
      </c>
      <c r="CT13" s="178">
        <v>0</v>
      </c>
      <c r="CU13" s="178">
        <v>0</v>
      </c>
    </row>
    <row r="14" spans="1:99" s="181" customFormat="1" ht="10.199999999999999" x14ac:dyDescent="0.2">
      <c r="A14" s="172"/>
      <c r="B14" s="172"/>
      <c r="C14" s="172"/>
      <c r="D14" s="172"/>
      <c r="E14" s="191">
        <v>2</v>
      </c>
      <c r="F14" s="144" t="s">
        <v>43</v>
      </c>
      <c r="G14" s="223" t="s">
        <v>141</v>
      </c>
      <c r="H14" s="223"/>
      <c r="I14" s="223"/>
      <c r="J14" s="223"/>
      <c r="K14" s="223"/>
      <c r="L14" s="223"/>
      <c r="M14" s="223"/>
      <c r="N14" s="222"/>
      <c r="O14" s="223" t="s">
        <v>20</v>
      </c>
      <c r="P14" s="222"/>
      <c r="Q14" s="223"/>
      <c r="R14" s="223"/>
      <c r="S14" s="223"/>
      <c r="T14" s="224"/>
      <c r="U14" s="225">
        <v>0</v>
      </c>
      <c r="V14" s="176"/>
      <c r="W14" s="177"/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8">
        <v>0</v>
      </c>
      <c r="BD14" s="178">
        <v>0</v>
      </c>
      <c r="BE14" s="178">
        <v>0</v>
      </c>
      <c r="BF14" s="178">
        <v>0</v>
      </c>
      <c r="BG14" s="178">
        <v>0</v>
      </c>
      <c r="BH14" s="178">
        <v>0</v>
      </c>
      <c r="BI14" s="178">
        <v>0</v>
      </c>
      <c r="BJ14" s="178">
        <v>0</v>
      </c>
      <c r="BK14" s="178">
        <v>0</v>
      </c>
      <c r="BL14" s="178">
        <v>0</v>
      </c>
      <c r="BM14" s="178">
        <v>0</v>
      </c>
      <c r="BN14" s="178">
        <v>0</v>
      </c>
      <c r="BO14" s="178">
        <v>0</v>
      </c>
      <c r="BP14" s="178">
        <v>0</v>
      </c>
      <c r="BQ14" s="178">
        <v>0</v>
      </c>
      <c r="BR14" s="178">
        <v>0</v>
      </c>
      <c r="BS14" s="178">
        <v>0</v>
      </c>
      <c r="BT14" s="178">
        <v>0</v>
      </c>
      <c r="BU14" s="178">
        <v>0</v>
      </c>
      <c r="BV14" s="178">
        <v>0</v>
      </c>
      <c r="BW14" s="178">
        <v>0</v>
      </c>
      <c r="BX14" s="178">
        <v>0</v>
      </c>
      <c r="BY14" s="178">
        <v>0</v>
      </c>
      <c r="BZ14" s="178">
        <v>0</v>
      </c>
      <c r="CA14" s="178">
        <v>0</v>
      </c>
      <c r="CB14" s="178">
        <v>0</v>
      </c>
      <c r="CC14" s="178">
        <v>0</v>
      </c>
      <c r="CD14" s="178">
        <v>0</v>
      </c>
      <c r="CE14" s="178">
        <v>0</v>
      </c>
      <c r="CF14" s="178">
        <v>0</v>
      </c>
      <c r="CG14" s="178">
        <v>0</v>
      </c>
      <c r="CH14" s="178">
        <v>0</v>
      </c>
      <c r="CI14" s="178">
        <v>0</v>
      </c>
      <c r="CJ14" s="178">
        <v>0</v>
      </c>
      <c r="CK14" s="178">
        <v>0</v>
      </c>
      <c r="CL14" s="178">
        <v>0</v>
      </c>
      <c r="CM14" s="178">
        <v>0</v>
      </c>
      <c r="CN14" s="178">
        <v>0</v>
      </c>
      <c r="CO14" s="178">
        <v>0</v>
      </c>
      <c r="CP14" s="178">
        <v>0</v>
      </c>
      <c r="CQ14" s="178">
        <v>0</v>
      </c>
      <c r="CR14" s="178">
        <v>0</v>
      </c>
      <c r="CS14" s="178">
        <v>0</v>
      </c>
      <c r="CT14" s="178">
        <v>0</v>
      </c>
      <c r="CU14" s="178">
        <v>0</v>
      </c>
    </row>
    <row r="15" spans="1:99" s="181" customFormat="1" ht="10.199999999999999" x14ac:dyDescent="0.2">
      <c r="A15" s="172"/>
      <c r="B15" s="172"/>
      <c r="C15" s="172"/>
      <c r="D15" s="172"/>
      <c r="E15" s="191">
        <v>2</v>
      </c>
      <c r="F15" s="144" t="s">
        <v>43</v>
      </c>
      <c r="G15" s="223" t="s">
        <v>128</v>
      </c>
      <c r="H15" s="223"/>
      <c r="I15" s="223"/>
      <c r="J15" s="223"/>
      <c r="K15" s="223"/>
      <c r="L15" s="223"/>
      <c r="M15" s="223"/>
      <c r="N15" s="222"/>
      <c r="O15" s="223" t="s">
        <v>20</v>
      </c>
      <c r="P15" s="222"/>
      <c r="Q15" s="223"/>
      <c r="R15" s="223"/>
      <c r="S15" s="223"/>
      <c r="T15" s="224"/>
      <c r="U15" s="225">
        <v>0</v>
      </c>
      <c r="V15" s="176"/>
      <c r="W15" s="177"/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178">
        <v>0</v>
      </c>
      <c r="AH15" s="178">
        <v>0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8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78">
        <v>0</v>
      </c>
      <c r="BB15" s="178">
        <v>0</v>
      </c>
      <c r="BC15" s="178">
        <v>0</v>
      </c>
      <c r="BD15" s="178">
        <v>0</v>
      </c>
      <c r="BE15" s="178">
        <v>0</v>
      </c>
      <c r="BF15" s="178">
        <v>0</v>
      </c>
      <c r="BG15" s="178">
        <v>0</v>
      </c>
      <c r="BH15" s="178">
        <v>0</v>
      </c>
      <c r="BI15" s="178">
        <v>0</v>
      </c>
      <c r="BJ15" s="178">
        <v>0</v>
      </c>
      <c r="BK15" s="178">
        <v>0</v>
      </c>
      <c r="BL15" s="178">
        <v>0</v>
      </c>
      <c r="BM15" s="178">
        <v>0</v>
      </c>
      <c r="BN15" s="178">
        <v>0</v>
      </c>
      <c r="BO15" s="178">
        <v>0</v>
      </c>
      <c r="BP15" s="178">
        <v>0</v>
      </c>
      <c r="BQ15" s="178">
        <v>0</v>
      </c>
      <c r="BR15" s="178">
        <v>0</v>
      </c>
      <c r="BS15" s="178">
        <v>0</v>
      </c>
      <c r="BT15" s="178">
        <v>0</v>
      </c>
      <c r="BU15" s="178">
        <v>0</v>
      </c>
      <c r="BV15" s="178">
        <v>0</v>
      </c>
      <c r="BW15" s="178">
        <v>0</v>
      </c>
      <c r="BX15" s="178">
        <v>0</v>
      </c>
      <c r="BY15" s="178">
        <v>0</v>
      </c>
      <c r="BZ15" s="178">
        <v>0</v>
      </c>
      <c r="CA15" s="178">
        <v>0</v>
      </c>
      <c r="CB15" s="178">
        <v>0</v>
      </c>
      <c r="CC15" s="178">
        <v>0</v>
      </c>
      <c r="CD15" s="178">
        <v>0</v>
      </c>
      <c r="CE15" s="178">
        <v>0</v>
      </c>
      <c r="CF15" s="178">
        <v>0</v>
      </c>
      <c r="CG15" s="178">
        <v>0</v>
      </c>
      <c r="CH15" s="178">
        <v>0</v>
      </c>
      <c r="CI15" s="178">
        <v>0</v>
      </c>
      <c r="CJ15" s="178">
        <v>0</v>
      </c>
      <c r="CK15" s="178">
        <v>0</v>
      </c>
      <c r="CL15" s="178">
        <v>0</v>
      </c>
      <c r="CM15" s="178">
        <v>0</v>
      </c>
      <c r="CN15" s="178">
        <v>0</v>
      </c>
      <c r="CO15" s="178">
        <v>0</v>
      </c>
      <c r="CP15" s="178">
        <v>0</v>
      </c>
      <c r="CQ15" s="178">
        <v>0</v>
      </c>
      <c r="CR15" s="178">
        <v>0</v>
      </c>
      <c r="CS15" s="178">
        <v>0</v>
      </c>
      <c r="CT15" s="178">
        <v>0</v>
      </c>
      <c r="CU15" s="178">
        <v>0</v>
      </c>
    </row>
    <row r="16" spans="1:99" s="181" customFormat="1" ht="10.199999999999999" x14ac:dyDescent="0.2">
      <c r="A16" s="172"/>
      <c r="B16" s="172"/>
      <c r="C16" s="172"/>
      <c r="D16" s="172"/>
      <c r="E16" s="191">
        <v>2</v>
      </c>
      <c r="F16" s="144" t="s">
        <v>43</v>
      </c>
      <c r="G16" s="223" t="s">
        <v>131</v>
      </c>
      <c r="H16" s="223"/>
      <c r="I16" s="223"/>
      <c r="J16" s="223"/>
      <c r="K16" s="223"/>
      <c r="L16" s="223"/>
      <c r="M16" s="223"/>
      <c r="N16" s="222"/>
      <c r="O16" s="223" t="s">
        <v>20</v>
      </c>
      <c r="P16" s="222"/>
      <c r="Q16" s="223"/>
      <c r="R16" s="223"/>
      <c r="S16" s="223"/>
      <c r="T16" s="224"/>
      <c r="U16" s="225">
        <v>0</v>
      </c>
      <c r="V16" s="176"/>
      <c r="W16" s="177"/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8">
        <v>0</v>
      </c>
      <c r="AD16" s="178">
        <v>0</v>
      </c>
      <c r="AE16" s="178">
        <v>0</v>
      </c>
      <c r="AF16" s="178">
        <v>0</v>
      </c>
      <c r="AG16" s="178">
        <v>0</v>
      </c>
      <c r="AH16" s="178">
        <v>0</v>
      </c>
      <c r="AI16" s="178">
        <v>0</v>
      </c>
      <c r="AJ16" s="178">
        <v>0</v>
      </c>
      <c r="AK16" s="178">
        <v>0</v>
      </c>
      <c r="AL16" s="178">
        <v>0</v>
      </c>
      <c r="AM16" s="178">
        <v>0</v>
      </c>
      <c r="AN16" s="178">
        <v>0</v>
      </c>
      <c r="AO16" s="178">
        <v>0</v>
      </c>
      <c r="AP16" s="178">
        <v>0</v>
      </c>
      <c r="AQ16" s="178">
        <v>0</v>
      </c>
      <c r="AR16" s="178">
        <v>0</v>
      </c>
      <c r="AS16" s="178">
        <v>0</v>
      </c>
      <c r="AT16" s="178">
        <v>0</v>
      </c>
      <c r="AU16" s="178">
        <v>0</v>
      </c>
      <c r="AV16" s="178">
        <v>0</v>
      </c>
      <c r="AW16" s="17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8">
        <v>0</v>
      </c>
      <c r="BD16" s="178">
        <v>0</v>
      </c>
      <c r="BE16" s="178">
        <v>0</v>
      </c>
      <c r="BF16" s="178">
        <v>0</v>
      </c>
      <c r="BG16" s="178">
        <v>0</v>
      </c>
      <c r="BH16" s="178">
        <v>0</v>
      </c>
      <c r="BI16" s="178">
        <v>0</v>
      </c>
      <c r="BJ16" s="178">
        <v>0</v>
      </c>
      <c r="BK16" s="178">
        <v>0</v>
      </c>
      <c r="BL16" s="178">
        <v>0</v>
      </c>
      <c r="BM16" s="178">
        <v>0</v>
      </c>
      <c r="BN16" s="178">
        <v>0</v>
      </c>
      <c r="BO16" s="178">
        <v>0</v>
      </c>
      <c r="BP16" s="178">
        <v>0</v>
      </c>
      <c r="BQ16" s="178">
        <v>0</v>
      </c>
      <c r="BR16" s="178">
        <v>0</v>
      </c>
      <c r="BS16" s="178">
        <v>0</v>
      </c>
      <c r="BT16" s="178">
        <v>0</v>
      </c>
      <c r="BU16" s="178">
        <v>0</v>
      </c>
      <c r="BV16" s="178">
        <v>0</v>
      </c>
      <c r="BW16" s="178">
        <v>0</v>
      </c>
      <c r="BX16" s="178">
        <v>0</v>
      </c>
      <c r="BY16" s="178">
        <v>0</v>
      </c>
      <c r="BZ16" s="178">
        <v>0</v>
      </c>
      <c r="CA16" s="178">
        <v>0</v>
      </c>
      <c r="CB16" s="178">
        <v>0</v>
      </c>
      <c r="CC16" s="178">
        <v>0</v>
      </c>
      <c r="CD16" s="178">
        <v>0</v>
      </c>
      <c r="CE16" s="178">
        <v>0</v>
      </c>
      <c r="CF16" s="178">
        <v>0</v>
      </c>
      <c r="CG16" s="178">
        <v>0</v>
      </c>
      <c r="CH16" s="178">
        <v>0</v>
      </c>
      <c r="CI16" s="178">
        <v>0</v>
      </c>
      <c r="CJ16" s="178">
        <v>0</v>
      </c>
      <c r="CK16" s="178">
        <v>0</v>
      </c>
      <c r="CL16" s="178">
        <v>0</v>
      </c>
      <c r="CM16" s="178">
        <v>0</v>
      </c>
      <c r="CN16" s="178">
        <v>0</v>
      </c>
      <c r="CO16" s="178">
        <v>0</v>
      </c>
      <c r="CP16" s="178">
        <v>0</v>
      </c>
      <c r="CQ16" s="178">
        <v>0</v>
      </c>
      <c r="CR16" s="178">
        <v>0</v>
      </c>
      <c r="CS16" s="178">
        <v>0</v>
      </c>
      <c r="CT16" s="178">
        <v>0</v>
      </c>
      <c r="CU16" s="178">
        <v>0</v>
      </c>
    </row>
    <row r="17" spans="1:99" s="181" customFormat="1" ht="10.199999999999999" x14ac:dyDescent="0.2">
      <c r="A17" s="172"/>
      <c r="B17" s="172"/>
      <c r="C17" s="172"/>
      <c r="D17" s="172"/>
      <c r="E17" s="191">
        <v>2</v>
      </c>
      <c r="F17" s="144" t="s">
        <v>43</v>
      </c>
      <c r="G17" s="223" t="s">
        <v>132</v>
      </c>
      <c r="H17" s="223"/>
      <c r="I17" s="223"/>
      <c r="J17" s="223"/>
      <c r="K17" s="223"/>
      <c r="L17" s="223"/>
      <c r="M17" s="223"/>
      <c r="N17" s="222"/>
      <c r="O17" s="223" t="s">
        <v>20</v>
      </c>
      <c r="P17" s="222"/>
      <c r="Q17" s="223"/>
      <c r="R17" s="223"/>
      <c r="S17" s="223"/>
      <c r="T17" s="224"/>
      <c r="U17" s="225">
        <v>0</v>
      </c>
      <c r="V17" s="176"/>
      <c r="W17" s="177"/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8">
        <v>0</v>
      </c>
      <c r="AD17" s="178">
        <v>0</v>
      </c>
      <c r="AE17" s="178">
        <v>0</v>
      </c>
      <c r="AF17" s="178">
        <v>0</v>
      </c>
      <c r="AG17" s="178">
        <v>0</v>
      </c>
      <c r="AH17" s="178">
        <v>0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  <c r="AN17" s="178">
        <v>0</v>
      </c>
      <c r="AO17" s="178">
        <v>0</v>
      </c>
      <c r="AP17" s="178">
        <v>0</v>
      </c>
      <c r="AQ17" s="178">
        <v>0</v>
      </c>
      <c r="AR17" s="178">
        <v>0</v>
      </c>
      <c r="AS17" s="178">
        <v>0</v>
      </c>
      <c r="AT17" s="178">
        <v>0</v>
      </c>
      <c r="AU17" s="178">
        <v>0</v>
      </c>
      <c r="AV17" s="178">
        <v>0</v>
      </c>
      <c r="AW17" s="178">
        <v>0</v>
      </c>
      <c r="AX17" s="178">
        <v>0</v>
      </c>
      <c r="AY17" s="178">
        <v>0</v>
      </c>
      <c r="AZ17" s="178">
        <v>0</v>
      </c>
      <c r="BA17" s="178">
        <v>0</v>
      </c>
      <c r="BB17" s="178">
        <v>0</v>
      </c>
      <c r="BC17" s="178">
        <v>0</v>
      </c>
      <c r="BD17" s="178">
        <v>0</v>
      </c>
      <c r="BE17" s="178">
        <v>0</v>
      </c>
      <c r="BF17" s="178">
        <v>0</v>
      </c>
      <c r="BG17" s="178">
        <v>0</v>
      </c>
      <c r="BH17" s="178">
        <v>0</v>
      </c>
      <c r="BI17" s="178">
        <v>0</v>
      </c>
      <c r="BJ17" s="178">
        <v>0</v>
      </c>
      <c r="BK17" s="178">
        <v>0</v>
      </c>
      <c r="BL17" s="178">
        <v>0</v>
      </c>
      <c r="BM17" s="178">
        <v>0</v>
      </c>
      <c r="BN17" s="178">
        <v>0</v>
      </c>
      <c r="BO17" s="178">
        <v>0</v>
      </c>
      <c r="BP17" s="178">
        <v>0</v>
      </c>
      <c r="BQ17" s="178">
        <v>0</v>
      </c>
      <c r="BR17" s="178">
        <v>0</v>
      </c>
      <c r="BS17" s="178">
        <v>0</v>
      </c>
      <c r="BT17" s="178">
        <v>0</v>
      </c>
      <c r="BU17" s="178">
        <v>0</v>
      </c>
      <c r="BV17" s="178">
        <v>0</v>
      </c>
      <c r="BW17" s="178">
        <v>0</v>
      </c>
      <c r="BX17" s="178">
        <v>0</v>
      </c>
      <c r="BY17" s="178">
        <v>0</v>
      </c>
      <c r="BZ17" s="178">
        <v>0</v>
      </c>
      <c r="CA17" s="178">
        <v>0</v>
      </c>
      <c r="CB17" s="178">
        <v>0</v>
      </c>
      <c r="CC17" s="178">
        <v>0</v>
      </c>
      <c r="CD17" s="178">
        <v>0</v>
      </c>
      <c r="CE17" s="178">
        <v>0</v>
      </c>
      <c r="CF17" s="178">
        <v>0</v>
      </c>
      <c r="CG17" s="178">
        <v>0</v>
      </c>
      <c r="CH17" s="178">
        <v>0</v>
      </c>
      <c r="CI17" s="178">
        <v>0</v>
      </c>
      <c r="CJ17" s="178">
        <v>0</v>
      </c>
      <c r="CK17" s="178">
        <v>0</v>
      </c>
      <c r="CL17" s="178">
        <v>0</v>
      </c>
      <c r="CM17" s="178">
        <v>0</v>
      </c>
      <c r="CN17" s="178">
        <v>0</v>
      </c>
      <c r="CO17" s="178">
        <v>0</v>
      </c>
      <c r="CP17" s="178">
        <v>0</v>
      </c>
      <c r="CQ17" s="178">
        <v>0</v>
      </c>
      <c r="CR17" s="178">
        <v>0</v>
      </c>
      <c r="CS17" s="178">
        <v>0</v>
      </c>
      <c r="CT17" s="178">
        <v>0</v>
      </c>
      <c r="CU17" s="178">
        <v>0</v>
      </c>
    </row>
  </sheetData>
  <conditionalFormatting sqref="X5:BQ8">
    <cfRule type="containsBlanks" dxfId="68" priority="33">
      <formula>LEN(TRIM(X5))=0</formula>
    </cfRule>
  </conditionalFormatting>
  <conditionalFormatting sqref="X8:BQ8">
    <cfRule type="cellIs" dxfId="67" priority="32" operator="equal">
      <formula>INT($F$3)</formula>
    </cfRule>
  </conditionalFormatting>
  <conditionalFormatting sqref="BR5:CU8">
    <cfRule type="containsBlanks" dxfId="66" priority="31">
      <formula>LEN(TRIM(BR5))=0</formula>
    </cfRule>
  </conditionalFormatting>
  <conditionalFormatting sqref="BR8:CU8">
    <cfRule type="cellIs" dxfId="65" priority="30" operator="equal">
      <formula>INT($F$3)</formula>
    </cfRule>
  </conditionalFormatting>
  <conditionalFormatting sqref="U11:CU11">
    <cfRule type="cellIs" dxfId="64" priority="29" operator="equal">
      <formula>0</formula>
    </cfRule>
  </conditionalFormatting>
  <conditionalFormatting sqref="X12:CU15">
    <cfRule type="cellIs" dxfId="63" priority="28" operator="equal">
      <formula>0</formula>
    </cfRule>
  </conditionalFormatting>
  <conditionalFormatting sqref="U12:W12">
    <cfRule type="cellIs" dxfId="62" priority="18" operator="equal">
      <formula>0</formula>
    </cfRule>
  </conditionalFormatting>
  <conditionalFormatting sqref="U13:W13">
    <cfRule type="cellIs" dxfId="61" priority="16" operator="equal">
      <formula>0</formula>
    </cfRule>
  </conditionalFormatting>
  <conditionalFormatting sqref="U14:W14">
    <cfRule type="cellIs" dxfId="60" priority="14" operator="equal">
      <formula>0</formula>
    </cfRule>
  </conditionalFormatting>
  <conditionalFormatting sqref="U15:W15">
    <cfRule type="cellIs" dxfId="59" priority="9" operator="equal">
      <formula>0</formula>
    </cfRule>
  </conditionalFormatting>
  <conditionalFormatting sqref="X16:CU16">
    <cfRule type="cellIs" dxfId="58" priority="8" operator="equal">
      <formula>0</formula>
    </cfRule>
  </conditionalFormatting>
  <conditionalFormatting sqref="U16:W16">
    <cfRule type="cellIs" dxfId="57" priority="7" operator="equal">
      <formula>0</formula>
    </cfRule>
  </conditionalFormatting>
  <conditionalFormatting sqref="X17:CU17">
    <cfRule type="cellIs" dxfId="56" priority="2" operator="equal">
      <formula>0</formula>
    </cfRule>
  </conditionalFormatting>
  <conditionalFormatting sqref="U17:W17">
    <cfRule type="cellIs" dxfId="5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32"/>
  <sheetViews>
    <sheetView showGridLines="0" zoomScale="110" zoomScaleNormal="11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D10" sqref="D10"/>
    </sheetView>
  </sheetViews>
  <sheetFormatPr defaultColWidth="8.77734375" defaultRowHeight="12" x14ac:dyDescent="0.25"/>
  <cols>
    <col min="1" max="3" width="0.5546875" style="26" customWidth="1"/>
    <col min="4" max="4" width="3.21875" style="218" customWidth="1"/>
    <col min="5" max="5" width="1.77734375" style="182" bestFit="1" customWidth="1"/>
    <col min="6" max="6" width="9.6640625" style="26" customWidth="1"/>
    <col min="7" max="8" width="2.77734375" style="26" customWidth="1"/>
    <col min="9" max="13" width="3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08" customFormat="1" ht="9" thickBot="1" x14ac:dyDescent="0.25">
      <c r="B2" s="309" t="s">
        <v>38</v>
      </c>
      <c r="C2" s="309"/>
      <c r="D2" s="348"/>
      <c r="E2" s="310"/>
      <c r="F2" s="311">
        <f ca="1">NOW()</f>
        <v>44607.459271874999</v>
      </c>
      <c r="N2" s="312"/>
      <c r="P2" s="313"/>
      <c r="T2" s="314"/>
      <c r="U2" s="315"/>
      <c r="V2" s="316"/>
      <c r="W2" s="317"/>
      <c r="X2" s="318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</row>
    <row r="3" spans="1:99" s="320" customFormat="1" ht="8.4" x14ac:dyDescent="0.2">
      <c r="D3" s="349"/>
      <c r="E3" s="321"/>
      <c r="F3" s="322">
        <f ca="1">F2</f>
        <v>44607.459271874999</v>
      </c>
      <c r="N3" s="312"/>
      <c r="P3" s="313"/>
      <c r="T3" s="323"/>
      <c r="U3" s="324"/>
      <c r="V3" s="325"/>
      <c r="W3" s="326"/>
      <c r="X3" s="327" t="str">
        <f ca="1">IF(X8&lt;INT($F$2),"факт","план")</f>
        <v>факт</v>
      </c>
      <c r="Y3" s="328" t="str">
        <f t="shared" ref="Y3:CJ3" ca="1" si="0">IF(Y8&lt;INT($F$2),"факт","план")</f>
        <v>факт</v>
      </c>
      <c r="Z3" s="328" t="str">
        <f t="shared" ca="1" si="0"/>
        <v>факт</v>
      </c>
      <c r="AA3" s="328" t="str">
        <f t="shared" ca="1" si="0"/>
        <v>факт</v>
      </c>
      <c r="AB3" s="328" t="str">
        <f t="shared" ca="1" si="0"/>
        <v>факт</v>
      </c>
      <c r="AC3" s="328" t="str">
        <f t="shared" ca="1" si="0"/>
        <v>факт</v>
      </c>
      <c r="AD3" s="328" t="str">
        <f t="shared" ca="1" si="0"/>
        <v>факт</v>
      </c>
      <c r="AE3" s="328" t="str">
        <f t="shared" ca="1" si="0"/>
        <v>факт</v>
      </c>
      <c r="AF3" s="328" t="str">
        <f t="shared" ca="1" si="0"/>
        <v>факт</v>
      </c>
      <c r="AG3" s="328" t="str">
        <f t="shared" ca="1" si="0"/>
        <v>факт</v>
      </c>
      <c r="AH3" s="328" t="str">
        <f t="shared" ca="1" si="0"/>
        <v>факт</v>
      </c>
      <c r="AI3" s="328" t="str">
        <f t="shared" ca="1" si="0"/>
        <v>факт</v>
      </c>
      <c r="AJ3" s="328" t="str">
        <f t="shared" ca="1" si="0"/>
        <v>факт</v>
      </c>
      <c r="AK3" s="328" t="str">
        <f t="shared" ca="1" si="0"/>
        <v>факт</v>
      </c>
      <c r="AL3" s="328" t="str">
        <f t="shared" ca="1" si="0"/>
        <v>факт</v>
      </c>
      <c r="AM3" s="328" t="str">
        <f t="shared" ca="1" si="0"/>
        <v>план</v>
      </c>
      <c r="AN3" s="328" t="str">
        <f t="shared" ca="1" si="0"/>
        <v>план</v>
      </c>
      <c r="AO3" s="328" t="str">
        <f t="shared" ca="1" si="0"/>
        <v>план</v>
      </c>
      <c r="AP3" s="328" t="str">
        <f t="shared" ca="1" si="0"/>
        <v>план</v>
      </c>
      <c r="AQ3" s="328" t="str">
        <f t="shared" ca="1" si="0"/>
        <v>план</v>
      </c>
      <c r="AR3" s="328" t="str">
        <f t="shared" ca="1" si="0"/>
        <v>план</v>
      </c>
      <c r="AS3" s="328" t="str">
        <f t="shared" ca="1" si="0"/>
        <v>план</v>
      </c>
      <c r="AT3" s="328" t="str">
        <f t="shared" ca="1" si="0"/>
        <v>план</v>
      </c>
      <c r="AU3" s="328" t="str">
        <f t="shared" ca="1" si="0"/>
        <v>план</v>
      </c>
      <c r="AV3" s="328" t="str">
        <f t="shared" ca="1" si="0"/>
        <v>план</v>
      </c>
      <c r="AW3" s="328" t="str">
        <f t="shared" ca="1" si="0"/>
        <v>план</v>
      </c>
      <c r="AX3" s="328" t="str">
        <f t="shared" ca="1" si="0"/>
        <v>план</v>
      </c>
      <c r="AY3" s="328" t="str">
        <f t="shared" ca="1" si="0"/>
        <v>план</v>
      </c>
      <c r="AZ3" s="328" t="str">
        <f t="shared" ca="1" si="0"/>
        <v>план</v>
      </c>
      <c r="BA3" s="328" t="str">
        <f t="shared" ca="1" si="0"/>
        <v>план</v>
      </c>
      <c r="BB3" s="328" t="str">
        <f t="shared" ca="1" si="0"/>
        <v>план</v>
      </c>
      <c r="BC3" s="328" t="str">
        <f t="shared" ca="1" si="0"/>
        <v>план</v>
      </c>
      <c r="BD3" s="328" t="str">
        <f t="shared" ca="1" si="0"/>
        <v>план</v>
      </c>
      <c r="BE3" s="328" t="str">
        <f t="shared" ca="1" si="0"/>
        <v>план</v>
      </c>
      <c r="BF3" s="328" t="str">
        <f t="shared" ca="1" si="0"/>
        <v>план</v>
      </c>
      <c r="BG3" s="328" t="str">
        <f t="shared" ca="1" si="0"/>
        <v>план</v>
      </c>
      <c r="BH3" s="328" t="str">
        <f t="shared" ca="1" si="0"/>
        <v>план</v>
      </c>
      <c r="BI3" s="328" t="str">
        <f t="shared" ca="1" si="0"/>
        <v>план</v>
      </c>
      <c r="BJ3" s="328" t="str">
        <f t="shared" ca="1" si="0"/>
        <v>план</v>
      </c>
      <c r="BK3" s="328" t="str">
        <f t="shared" ca="1" si="0"/>
        <v>план</v>
      </c>
      <c r="BL3" s="328" t="str">
        <f t="shared" ca="1" si="0"/>
        <v>план</v>
      </c>
      <c r="BM3" s="328" t="str">
        <f t="shared" ca="1" si="0"/>
        <v>план</v>
      </c>
      <c r="BN3" s="328" t="str">
        <f t="shared" ca="1" si="0"/>
        <v>план</v>
      </c>
      <c r="BO3" s="328" t="str">
        <f t="shared" ca="1" si="0"/>
        <v>план</v>
      </c>
      <c r="BP3" s="328" t="str">
        <f t="shared" ca="1" si="0"/>
        <v>план</v>
      </c>
      <c r="BQ3" s="328" t="str">
        <f t="shared" ca="1" si="0"/>
        <v>план</v>
      </c>
      <c r="BR3" s="328" t="str">
        <f t="shared" ca="1" si="0"/>
        <v>план</v>
      </c>
      <c r="BS3" s="328" t="str">
        <f t="shared" ca="1" si="0"/>
        <v>план</v>
      </c>
      <c r="BT3" s="328" t="str">
        <f t="shared" ca="1" si="0"/>
        <v>план</v>
      </c>
      <c r="BU3" s="328" t="str">
        <f t="shared" ca="1" si="0"/>
        <v>план</v>
      </c>
      <c r="BV3" s="328" t="str">
        <f t="shared" ca="1" si="0"/>
        <v>план</v>
      </c>
      <c r="BW3" s="328" t="str">
        <f t="shared" ca="1" si="0"/>
        <v>план</v>
      </c>
      <c r="BX3" s="328" t="str">
        <f t="shared" ca="1" si="0"/>
        <v>план</v>
      </c>
      <c r="BY3" s="328" t="str">
        <f t="shared" ca="1" si="0"/>
        <v>план</v>
      </c>
      <c r="BZ3" s="328" t="str">
        <f t="shared" ca="1" si="0"/>
        <v>план</v>
      </c>
      <c r="CA3" s="328" t="str">
        <f t="shared" ca="1" si="0"/>
        <v>план</v>
      </c>
      <c r="CB3" s="328" t="str">
        <f t="shared" ca="1" si="0"/>
        <v>план</v>
      </c>
      <c r="CC3" s="328" t="str">
        <f t="shared" ca="1" si="0"/>
        <v>план</v>
      </c>
      <c r="CD3" s="328" t="str">
        <f t="shared" ca="1" si="0"/>
        <v>план</v>
      </c>
      <c r="CE3" s="328" t="str">
        <f t="shared" ca="1" si="0"/>
        <v>план</v>
      </c>
      <c r="CF3" s="328" t="str">
        <f t="shared" ca="1" si="0"/>
        <v>план</v>
      </c>
      <c r="CG3" s="328" t="str">
        <f t="shared" ca="1" si="0"/>
        <v>план</v>
      </c>
      <c r="CH3" s="328" t="str">
        <f t="shared" ca="1" si="0"/>
        <v>план</v>
      </c>
      <c r="CI3" s="328" t="str">
        <f t="shared" ca="1" si="0"/>
        <v>план</v>
      </c>
      <c r="CJ3" s="328" t="str">
        <f t="shared" ca="1" si="0"/>
        <v>план</v>
      </c>
      <c r="CK3" s="328" t="str">
        <f t="shared" ref="CK3:CU3" ca="1" si="1">IF(CK8&lt;INT($F$2),"факт","план")</f>
        <v>план</v>
      </c>
      <c r="CL3" s="328" t="str">
        <f t="shared" ca="1" si="1"/>
        <v>план</v>
      </c>
      <c r="CM3" s="328" t="str">
        <f t="shared" ca="1" si="1"/>
        <v>план</v>
      </c>
      <c r="CN3" s="328" t="str">
        <f t="shared" ca="1" si="1"/>
        <v>план</v>
      </c>
      <c r="CO3" s="328" t="str">
        <f t="shared" ca="1" si="1"/>
        <v>план</v>
      </c>
      <c r="CP3" s="328" t="str">
        <f t="shared" ca="1" si="1"/>
        <v>план</v>
      </c>
      <c r="CQ3" s="328" t="str">
        <f t="shared" ca="1" si="1"/>
        <v>план</v>
      </c>
      <c r="CR3" s="328" t="str">
        <f t="shared" ca="1" si="1"/>
        <v>план</v>
      </c>
      <c r="CS3" s="328" t="str">
        <f t="shared" ca="1" si="1"/>
        <v>план</v>
      </c>
      <c r="CT3" s="328" t="str">
        <f t="shared" ca="1" si="1"/>
        <v>план</v>
      </c>
      <c r="CU3" s="328" t="str">
        <f t="shared" ca="1" si="1"/>
        <v>план</v>
      </c>
    </row>
    <row r="4" spans="1:99" s="308" customFormat="1" ht="1.95" customHeight="1" x14ac:dyDescent="0.2">
      <c r="D4" s="350"/>
      <c r="E4" s="329"/>
      <c r="N4" s="312"/>
      <c r="P4" s="313"/>
      <c r="T4" s="314"/>
      <c r="U4" s="315"/>
      <c r="V4" s="316"/>
      <c r="W4" s="317"/>
      <c r="X4" s="318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</row>
    <row r="5" spans="1:99" s="320" customFormat="1" ht="8.4" x14ac:dyDescent="0.2">
      <c r="D5" s="349"/>
      <c r="E5" s="321"/>
      <c r="F5" s="320" t="s">
        <v>212</v>
      </c>
      <c r="N5" s="312"/>
      <c r="P5" s="313"/>
      <c r="T5" s="323"/>
      <c r="U5" s="324"/>
      <c r="V5" s="325"/>
      <c r="W5" s="326"/>
      <c r="X5" s="327" t="str">
        <f>IF(X7="",IF(WEEKDAY(X8)=1,"вс",IF(WEEKDAY(X8)=2,"пн",IF(WEEKDAY(X8)=3,"вт",IF(WEEKDAY(X8)=4,"ср",IF(WEEKDAY(X8)=5,"чт",IF(WEEKDAY(X8)=6,"пт",IF(WEEKDAY(X8)=7,"сб",0))))))),"")</f>
        <v/>
      </c>
      <c r="Y5" s="328" t="str">
        <f ca="1">IF(Y7="",IF(WEEKDAY(Y8)=1,"вс",IF(WEEKDAY(Y8)=2,"пн",IF(WEEKDAY(Y8)=3,"вт",IF(WEEKDAY(Y8)=4,"ср",IF(WEEKDAY(Y8)=5,"чт",IF(WEEKDAY(Y8)=6,"пт",IF(WEEKDAY(Y8)=7,"сб",0))))))),"")</f>
        <v>вт</v>
      </c>
      <c r="Z5" s="328" t="str">
        <f t="shared" ref="Z5:CK5" ca="1" si="2">IF(Z7="",IF(WEEKDAY(Z8)=1,"вс",IF(WEEKDAY(Z8)=2,"пн",IF(WEEKDAY(Z8)=3,"вт",IF(WEEKDAY(Z8)=4,"ср",IF(WEEKDAY(Z8)=5,"чт",IF(WEEKDAY(Z8)=6,"пт",IF(WEEKDAY(Z8)=7,"сб",0))))))),"")</f>
        <v>ср</v>
      </c>
      <c r="AA5" s="328" t="str">
        <f t="shared" ca="1" si="2"/>
        <v>чт</v>
      </c>
      <c r="AB5" s="328" t="str">
        <f t="shared" ca="1" si="2"/>
        <v>пт</v>
      </c>
      <c r="AC5" s="328" t="str">
        <f t="shared" ca="1" si="2"/>
        <v>сб</v>
      </c>
      <c r="AD5" s="328" t="str">
        <f t="shared" ca="1" si="2"/>
        <v>вс</v>
      </c>
      <c r="AE5" s="328" t="str">
        <f t="shared" ca="1" si="2"/>
        <v>пн</v>
      </c>
      <c r="AF5" s="328" t="str">
        <f t="shared" ca="1" si="2"/>
        <v>вт</v>
      </c>
      <c r="AG5" s="328" t="str">
        <f t="shared" ca="1" si="2"/>
        <v>ср</v>
      </c>
      <c r="AH5" s="328" t="str">
        <f t="shared" ca="1" si="2"/>
        <v>чт</v>
      </c>
      <c r="AI5" s="328" t="str">
        <f t="shared" ca="1" si="2"/>
        <v>пт</v>
      </c>
      <c r="AJ5" s="328" t="str">
        <f t="shared" ca="1" si="2"/>
        <v>сб</v>
      </c>
      <c r="AK5" s="328" t="str">
        <f t="shared" ca="1" si="2"/>
        <v>вс</v>
      </c>
      <c r="AL5" s="328" t="str">
        <f t="shared" ca="1" si="2"/>
        <v>пн</v>
      </c>
      <c r="AM5" s="328" t="str">
        <f t="shared" ca="1" si="2"/>
        <v>вт</v>
      </c>
      <c r="AN5" s="328" t="str">
        <f t="shared" ca="1" si="2"/>
        <v>ср</v>
      </c>
      <c r="AO5" s="328" t="str">
        <f t="shared" ca="1" si="2"/>
        <v>чт</v>
      </c>
      <c r="AP5" s="328" t="str">
        <f t="shared" ca="1" si="2"/>
        <v>пт</v>
      </c>
      <c r="AQ5" s="328" t="str">
        <f t="shared" ca="1" si="2"/>
        <v>сб</v>
      </c>
      <c r="AR5" s="328" t="str">
        <f t="shared" ca="1" si="2"/>
        <v>вс</v>
      </c>
      <c r="AS5" s="328" t="str">
        <f t="shared" ca="1" si="2"/>
        <v>пн</v>
      </c>
      <c r="AT5" s="328" t="str">
        <f t="shared" ca="1" si="2"/>
        <v>вт</v>
      </c>
      <c r="AU5" s="328" t="str">
        <f t="shared" ca="1" si="2"/>
        <v>ср</v>
      </c>
      <c r="AV5" s="328" t="str">
        <f t="shared" ca="1" si="2"/>
        <v>чт</v>
      </c>
      <c r="AW5" s="328" t="str">
        <f t="shared" ca="1" si="2"/>
        <v>пт</v>
      </c>
      <c r="AX5" s="328" t="str">
        <f t="shared" ca="1" si="2"/>
        <v>сб</v>
      </c>
      <c r="AY5" s="328" t="str">
        <f t="shared" ca="1" si="2"/>
        <v>вс</v>
      </c>
      <c r="AZ5" s="328" t="str">
        <f t="shared" ca="1" si="2"/>
        <v>пн</v>
      </c>
      <c r="BA5" s="328" t="str">
        <f t="shared" ca="1" si="2"/>
        <v/>
      </c>
      <c r="BB5" s="328" t="str">
        <f t="shared" ca="1" si="2"/>
        <v/>
      </c>
      <c r="BC5" s="328" t="str">
        <f t="shared" ca="1" si="2"/>
        <v/>
      </c>
      <c r="BD5" s="328" t="str">
        <f t="shared" ca="1" si="2"/>
        <v/>
      </c>
      <c r="BE5" s="328" t="str">
        <f t="shared" ca="1" si="2"/>
        <v/>
      </c>
      <c r="BF5" s="328" t="str">
        <f t="shared" ca="1" si="2"/>
        <v/>
      </c>
      <c r="BG5" s="328" t="str">
        <f t="shared" ca="1" si="2"/>
        <v/>
      </c>
      <c r="BH5" s="328" t="str">
        <f t="shared" ca="1" si="2"/>
        <v/>
      </c>
      <c r="BI5" s="328" t="str">
        <f t="shared" ca="1" si="2"/>
        <v/>
      </c>
      <c r="BJ5" s="328" t="str">
        <f t="shared" ca="1" si="2"/>
        <v/>
      </c>
      <c r="BK5" s="328" t="str">
        <f t="shared" ca="1" si="2"/>
        <v/>
      </c>
      <c r="BL5" s="328" t="str">
        <f t="shared" ca="1" si="2"/>
        <v/>
      </c>
      <c r="BM5" s="328" t="str">
        <f t="shared" ca="1" si="2"/>
        <v/>
      </c>
      <c r="BN5" s="328" t="str">
        <f t="shared" ca="1" si="2"/>
        <v/>
      </c>
      <c r="BO5" s="328" t="str">
        <f t="shared" ca="1" si="2"/>
        <v/>
      </c>
      <c r="BP5" s="328" t="str">
        <f t="shared" ca="1" si="2"/>
        <v/>
      </c>
      <c r="BQ5" s="328" t="str">
        <f t="shared" ca="1" si="2"/>
        <v/>
      </c>
      <c r="BR5" s="328" t="str">
        <f t="shared" ca="1" si="2"/>
        <v/>
      </c>
      <c r="BS5" s="328" t="str">
        <f t="shared" ca="1" si="2"/>
        <v/>
      </c>
      <c r="BT5" s="328" t="str">
        <f t="shared" ca="1" si="2"/>
        <v/>
      </c>
      <c r="BU5" s="328" t="str">
        <f t="shared" ca="1" si="2"/>
        <v/>
      </c>
      <c r="BV5" s="328" t="str">
        <f t="shared" ca="1" si="2"/>
        <v/>
      </c>
      <c r="BW5" s="328" t="str">
        <f t="shared" ca="1" si="2"/>
        <v/>
      </c>
      <c r="BX5" s="328" t="str">
        <f t="shared" ca="1" si="2"/>
        <v/>
      </c>
      <c r="BY5" s="328" t="str">
        <f t="shared" ca="1" si="2"/>
        <v/>
      </c>
      <c r="BZ5" s="328" t="str">
        <f t="shared" ca="1" si="2"/>
        <v/>
      </c>
      <c r="CA5" s="328" t="str">
        <f t="shared" ca="1" si="2"/>
        <v/>
      </c>
      <c r="CB5" s="328" t="str">
        <f t="shared" ca="1" si="2"/>
        <v/>
      </c>
      <c r="CC5" s="328" t="str">
        <f t="shared" ca="1" si="2"/>
        <v/>
      </c>
      <c r="CD5" s="328" t="str">
        <f t="shared" ca="1" si="2"/>
        <v/>
      </c>
      <c r="CE5" s="328" t="str">
        <f t="shared" ca="1" si="2"/>
        <v/>
      </c>
      <c r="CF5" s="328" t="str">
        <f t="shared" ca="1" si="2"/>
        <v/>
      </c>
      <c r="CG5" s="328" t="str">
        <f t="shared" ca="1" si="2"/>
        <v/>
      </c>
      <c r="CH5" s="328" t="str">
        <f t="shared" ca="1" si="2"/>
        <v/>
      </c>
      <c r="CI5" s="328" t="str">
        <f t="shared" ca="1" si="2"/>
        <v/>
      </c>
      <c r="CJ5" s="328" t="str">
        <f t="shared" ca="1" si="2"/>
        <v/>
      </c>
      <c r="CK5" s="328" t="str">
        <f t="shared" ca="1" si="2"/>
        <v/>
      </c>
      <c r="CL5" s="328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28" t="str">
        <f t="shared" ca="1" si="3"/>
        <v/>
      </c>
      <c r="CN5" s="328" t="str">
        <f t="shared" ca="1" si="3"/>
        <v/>
      </c>
      <c r="CO5" s="328" t="str">
        <f t="shared" ca="1" si="3"/>
        <v/>
      </c>
      <c r="CP5" s="328" t="str">
        <f t="shared" ca="1" si="3"/>
        <v/>
      </c>
      <c r="CQ5" s="328" t="str">
        <f t="shared" ca="1" si="3"/>
        <v/>
      </c>
      <c r="CR5" s="328" t="str">
        <f t="shared" ca="1" si="3"/>
        <v/>
      </c>
      <c r="CS5" s="328" t="str">
        <f t="shared" ca="1" si="3"/>
        <v/>
      </c>
      <c r="CT5" s="328" t="str">
        <f t="shared" ca="1" si="3"/>
        <v/>
      </c>
      <c r="CU5" s="328" t="str">
        <f t="shared" ca="1" si="3"/>
        <v/>
      </c>
    </row>
    <row r="6" spans="1:99" s="320" customFormat="1" ht="8.4" x14ac:dyDescent="0.2">
      <c r="D6" s="349"/>
      <c r="E6" s="321"/>
      <c r="N6" s="312"/>
      <c r="P6" s="313"/>
      <c r="T6" s="323"/>
      <c r="U6" s="324"/>
      <c r="V6" s="325"/>
      <c r="W6" s="326"/>
      <c r="X6" s="330">
        <f>X8</f>
        <v>44592</v>
      </c>
      <c r="Y6" s="331">
        <f ca="1">Y8</f>
        <v>44593</v>
      </c>
      <c r="Z6" s="331">
        <f t="shared" ref="Z6:CK6" ca="1" si="4">Z8</f>
        <v>44594</v>
      </c>
      <c r="AA6" s="331">
        <f t="shared" ca="1" si="4"/>
        <v>44595</v>
      </c>
      <c r="AB6" s="331">
        <f t="shared" ca="1" si="4"/>
        <v>44596</v>
      </c>
      <c r="AC6" s="331">
        <f t="shared" ca="1" si="4"/>
        <v>44597</v>
      </c>
      <c r="AD6" s="331">
        <f t="shared" ca="1" si="4"/>
        <v>44598</v>
      </c>
      <c r="AE6" s="331">
        <f t="shared" ca="1" si="4"/>
        <v>44599</v>
      </c>
      <c r="AF6" s="331">
        <f t="shared" ca="1" si="4"/>
        <v>44600</v>
      </c>
      <c r="AG6" s="331">
        <f t="shared" ca="1" si="4"/>
        <v>44601</v>
      </c>
      <c r="AH6" s="331">
        <f t="shared" ca="1" si="4"/>
        <v>44602</v>
      </c>
      <c r="AI6" s="331">
        <f t="shared" ca="1" si="4"/>
        <v>44603</v>
      </c>
      <c r="AJ6" s="331">
        <f t="shared" ca="1" si="4"/>
        <v>44604</v>
      </c>
      <c r="AK6" s="331">
        <f t="shared" ca="1" si="4"/>
        <v>44605</v>
      </c>
      <c r="AL6" s="331">
        <f t="shared" ca="1" si="4"/>
        <v>44606</v>
      </c>
      <c r="AM6" s="331">
        <f t="shared" ca="1" si="4"/>
        <v>44607</v>
      </c>
      <c r="AN6" s="331">
        <f t="shared" ca="1" si="4"/>
        <v>44608</v>
      </c>
      <c r="AO6" s="331">
        <f t="shared" ca="1" si="4"/>
        <v>44609</v>
      </c>
      <c r="AP6" s="331">
        <f t="shared" ca="1" si="4"/>
        <v>44610</v>
      </c>
      <c r="AQ6" s="331">
        <f t="shared" ca="1" si="4"/>
        <v>44611</v>
      </c>
      <c r="AR6" s="331">
        <f t="shared" ca="1" si="4"/>
        <v>44612</v>
      </c>
      <c r="AS6" s="331">
        <f t="shared" ca="1" si="4"/>
        <v>44613</v>
      </c>
      <c r="AT6" s="331">
        <f t="shared" ca="1" si="4"/>
        <v>44614</v>
      </c>
      <c r="AU6" s="331">
        <f t="shared" ca="1" si="4"/>
        <v>44615</v>
      </c>
      <c r="AV6" s="331">
        <f t="shared" ca="1" si="4"/>
        <v>44616</v>
      </c>
      <c r="AW6" s="331">
        <f t="shared" ca="1" si="4"/>
        <v>44617</v>
      </c>
      <c r="AX6" s="331">
        <f t="shared" ca="1" si="4"/>
        <v>44618</v>
      </c>
      <c r="AY6" s="331">
        <f t="shared" ca="1" si="4"/>
        <v>44619</v>
      </c>
      <c r="AZ6" s="331">
        <f t="shared" ca="1" si="4"/>
        <v>44620</v>
      </c>
      <c r="BA6" s="331">
        <f t="shared" ca="1" si="4"/>
        <v>44651</v>
      </c>
      <c r="BB6" s="331">
        <f t="shared" ca="1" si="4"/>
        <v>44681</v>
      </c>
      <c r="BC6" s="331">
        <f t="shared" ca="1" si="4"/>
        <v>44712</v>
      </c>
      <c r="BD6" s="331">
        <f t="shared" ca="1" si="4"/>
        <v>44742</v>
      </c>
      <c r="BE6" s="331">
        <f t="shared" ca="1" si="4"/>
        <v>44773</v>
      </c>
      <c r="BF6" s="331">
        <f t="shared" ca="1" si="4"/>
        <v>44804</v>
      </c>
      <c r="BG6" s="331">
        <f t="shared" ca="1" si="4"/>
        <v>44834</v>
      </c>
      <c r="BH6" s="331">
        <f t="shared" ca="1" si="4"/>
        <v>44865</v>
      </c>
      <c r="BI6" s="331">
        <f t="shared" ca="1" si="4"/>
        <v>44895</v>
      </c>
      <c r="BJ6" s="331">
        <f t="shared" ca="1" si="4"/>
        <v>44926</v>
      </c>
      <c r="BK6" s="331">
        <f t="shared" ca="1" si="4"/>
        <v>44957</v>
      </c>
      <c r="BL6" s="331">
        <f t="shared" ca="1" si="4"/>
        <v>44985</v>
      </c>
      <c r="BM6" s="331">
        <f t="shared" ca="1" si="4"/>
        <v>45016</v>
      </c>
      <c r="BN6" s="331">
        <f t="shared" ca="1" si="4"/>
        <v>45046</v>
      </c>
      <c r="BO6" s="331">
        <f t="shared" ca="1" si="4"/>
        <v>45077</v>
      </c>
      <c r="BP6" s="331">
        <f t="shared" ca="1" si="4"/>
        <v>45107</v>
      </c>
      <c r="BQ6" s="331">
        <f t="shared" ca="1" si="4"/>
        <v>45138</v>
      </c>
      <c r="BR6" s="331">
        <f t="shared" ca="1" si="4"/>
        <v>45169</v>
      </c>
      <c r="BS6" s="331">
        <f t="shared" ca="1" si="4"/>
        <v>45199</v>
      </c>
      <c r="BT6" s="331">
        <f t="shared" ca="1" si="4"/>
        <v>45230</v>
      </c>
      <c r="BU6" s="331">
        <f t="shared" ca="1" si="4"/>
        <v>45260</v>
      </c>
      <c r="BV6" s="331">
        <f t="shared" ca="1" si="4"/>
        <v>45291</v>
      </c>
      <c r="BW6" s="331">
        <f t="shared" ca="1" si="4"/>
        <v>45322</v>
      </c>
      <c r="BX6" s="331">
        <f t="shared" ca="1" si="4"/>
        <v>45351</v>
      </c>
      <c r="BY6" s="331">
        <f t="shared" ca="1" si="4"/>
        <v>45382</v>
      </c>
      <c r="BZ6" s="331">
        <f t="shared" ca="1" si="4"/>
        <v>45412</v>
      </c>
      <c r="CA6" s="331">
        <f t="shared" ca="1" si="4"/>
        <v>45443</v>
      </c>
      <c r="CB6" s="331">
        <f t="shared" ca="1" si="4"/>
        <v>45473</v>
      </c>
      <c r="CC6" s="331">
        <f t="shared" ca="1" si="4"/>
        <v>45504</v>
      </c>
      <c r="CD6" s="331">
        <f t="shared" ca="1" si="4"/>
        <v>45535</v>
      </c>
      <c r="CE6" s="331">
        <f t="shared" ca="1" si="4"/>
        <v>45565</v>
      </c>
      <c r="CF6" s="331">
        <f t="shared" ca="1" si="4"/>
        <v>45596</v>
      </c>
      <c r="CG6" s="331">
        <f t="shared" ca="1" si="4"/>
        <v>45626</v>
      </c>
      <c r="CH6" s="331">
        <f t="shared" ca="1" si="4"/>
        <v>45657</v>
      </c>
      <c r="CI6" s="331">
        <f t="shared" ca="1" si="4"/>
        <v>45688</v>
      </c>
      <c r="CJ6" s="331">
        <f t="shared" ca="1" si="4"/>
        <v>45716</v>
      </c>
      <c r="CK6" s="331">
        <f t="shared" ca="1" si="4"/>
        <v>45747</v>
      </c>
      <c r="CL6" s="331">
        <f t="shared" ref="CL6:CU6" ca="1" si="5">CL8</f>
        <v>45777</v>
      </c>
      <c r="CM6" s="331">
        <f t="shared" ca="1" si="5"/>
        <v>45808</v>
      </c>
      <c r="CN6" s="331">
        <f t="shared" ca="1" si="5"/>
        <v>45838</v>
      </c>
      <c r="CO6" s="331">
        <f t="shared" ca="1" si="5"/>
        <v>45869</v>
      </c>
      <c r="CP6" s="331">
        <f t="shared" ca="1" si="5"/>
        <v>45900</v>
      </c>
      <c r="CQ6" s="331">
        <f t="shared" ca="1" si="5"/>
        <v>45930</v>
      </c>
      <c r="CR6" s="331">
        <f t="shared" ca="1" si="5"/>
        <v>45961</v>
      </c>
      <c r="CS6" s="331">
        <f t="shared" ca="1" si="5"/>
        <v>45991</v>
      </c>
      <c r="CT6" s="331">
        <f t="shared" ca="1" si="5"/>
        <v>46022</v>
      </c>
      <c r="CU6" s="331">
        <f t="shared" ca="1" si="5"/>
        <v>46053</v>
      </c>
    </row>
    <row r="7" spans="1:99" s="320" customFormat="1" ht="8.4" x14ac:dyDescent="0.2">
      <c r="D7" s="349"/>
      <c r="E7" s="321"/>
      <c r="N7" s="312"/>
      <c r="P7" s="313"/>
      <c r="T7" s="323"/>
      <c r="U7" s="324"/>
      <c r="V7" s="325"/>
      <c r="W7" s="326"/>
      <c r="X7" s="335">
        <f>CF1S!$X$7</f>
        <v>44562</v>
      </c>
      <c r="Y7" s="334" t="str">
        <f ca="1">IF(OR(X8&lt;EOMONTH(INT($F$2),-1),X8&gt;=EOMONTH(INT($F$2),0)),X8+1,"")</f>
        <v/>
      </c>
      <c r="Z7" s="334" t="str">
        <f t="shared" ref="Z7:CK7" ca="1" si="6">IF(OR(Y8&lt;EOMONTH(INT($F$2),-1),Y8&gt;=EOMONTH(INT($F$2),0)),Y8+1,"")</f>
        <v/>
      </c>
      <c r="AA7" s="334" t="str">
        <f t="shared" ca="1" si="6"/>
        <v/>
      </c>
      <c r="AB7" s="334" t="str">
        <f t="shared" ca="1" si="6"/>
        <v/>
      </c>
      <c r="AC7" s="334" t="str">
        <f t="shared" ca="1" si="6"/>
        <v/>
      </c>
      <c r="AD7" s="334" t="str">
        <f t="shared" ca="1" si="6"/>
        <v/>
      </c>
      <c r="AE7" s="334" t="str">
        <f t="shared" ca="1" si="6"/>
        <v/>
      </c>
      <c r="AF7" s="334" t="str">
        <f t="shared" ca="1" si="6"/>
        <v/>
      </c>
      <c r="AG7" s="334" t="str">
        <f t="shared" ca="1" si="6"/>
        <v/>
      </c>
      <c r="AH7" s="334" t="str">
        <f t="shared" ca="1" si="6"/>
        <v/>
      </c>
      <c r="AI7" s="334" t="str">
        <f t="shared" ca="1" si="6"/>
        <v/>
      </c>
      <c r="AJ7" s="334" t="str">
        <f t="shared" ca="1" si="6"/>
        <v/>
      </c>
      <c r="AK7" s="334" t="str">
        <f t="shared" ca="1" si="6"/>
        <v/>
      </c>
      <c r="AL7" s="334" t="str">
        <f t="shared" ca="1" si="6"/>
        <v/>
      </c>
      <c r="AM7" s="334" t="str">
        <f t="shared" ca="1" si="6"/>
        <v/>
      </c>
      <c r="AN7" s="334" t="str">
        <f t="shared" ca="1" si="6"/>
        <v/>
      </c>
      <c r="AO7" s="334" t="str">
        <f t="shared" ca="1" si="6"/>
        <v/>
      </c>
      <c r="AP7" s="334" t="str">
        <f t="shared" ca="1" si="6"/>
        <v/>
      </c>
      <c r="AQ7" s="334" t="str">
        <f t="shared" ca="1" si="6"/>
        <v/>
      </c>
      <c r="AR7" s="334" t="str">
        <f t="shared" ca="1" si="6"/>
        <v/>
      </c>
      <c r="AS7" s="334" t="str">
        <f t="shared" ca="1" si="6"/>
        <v/>
      </c>
      <c r="AT7" s="334" t="str">
        <f t="shared" ca="1" si="6"/>
        <v/>
      </c>
      <c r="AU7" s="334" t="str">
        <f t="shared" ca="1" si="6"/>
        <v/>
      </c>
      <c r="AV7" s="334" t="str">
        <f t="shared" ca="1" si="6"/>
        <v/>
      </c>
      <c r="AW7" s="334" t="str">
        <f t="shared" ca="1" si="6"/>
        <v/>
      </c>
      <c r="AX7" s="334" t="str">
        <f t="shared" ca="1" si="6"/>
        <v/>
      </c>
      <c r="AY7" s="334" t="str">
        <f t="shared" ca="1" si="6"/>
        <v/>
      </c>
      <c r="AZ7" s="334" t="str">
        <f t="shared" ca="1" si="6"/>
        <v/>
      </c>
      <c r="BA7" s="334">
        <f t="shared" ca="1" si="6"/>
        <v>44621</v>
      </c>
      <c r="BB7" s="334">
        <f t="shared" ca="1" si="6"/>
        <v>44652</v>
      </c>
      <c r="BC7" s="334">
        <f t="shared" ca="1" si="6"/>
        <v>44682</v>
      </c>
      <c r="BD7" s="334">
        <f t="shared" ca="1" si="6"/>
        <v>44713</v>
      </c>
      <c r="BE7" s="334">
        <f t="shared" ca="1" si="6"/>
        <v>44743</v>
      </c>
      <c r="BF7" s="334">
        <f t="shared" ca="1" si="6"/>
        <v>44774</v>
      </c>
      <c r="BG7" s="334">
        <f t="shared" ca="1" si="6"/>
        <v>44805</v>
      </c>
      <c r="BH7" s="334">
        <f t="shared" ca="1" si="6"/>
        <v>44835</v>
      </c>
      <c r="BI7" s="334">
        <f t="shared" ca="1" si="6"/>
        <v>44866</v>
      </c>
      <c r="BJ7" s="334">
        <f t="shared" ca="1" si="6"/>
        <v>44896</v>
      </c>
      <c r="BK7" s="334">
        <f t="shared" ca="1" si="6"/>
        <v>44927</v>
      </c>
      <c r="BL7" s="334">
        <f t="shared" ca="1" si="6"/>
        <v>44958</v>
      </c>
      <c r="BM7" s="334">
        <f t="shared" ca="1" si="6"/>
        <v>44986</v>
      </c>
      <c r="BN7" s="334">
        <f t="shared" ca="1" si="6"/>
        <v>45017</v>
      </c>
      <c r="BO7" s="334">
        <f t="shared" ca="1" si="6"/>
        <v>45047</v>
      </c>
      <c r="BP7" s="334">
        <f t="shared" ca="1" si="6"/>
        <v>45078</v>
      </c>
      <c r="BQ7" s="334">
        <f t="shared" ca="1" si="6"/>
        <v>45108</v>
      </c>
      <c r="BR7" s="334">
        <f t="shared" ca="1" si="6"/>
        <v>45139</v>
      </c>
      <c r="BS7" s="334">
        <f t="shared" ca="1" si="6"/>
        <v>45170</v>
      </c>
      <c r="BT7" s="334">
        <f t="shared" ca="1" si="6"/>
        <v>45200</v>
      </c>
      <c r="BU7" s="334">
        <f t="shared" ca="1" si="6"/>
        <v>45231</v>
      </c>
      <c r="BV7" s="334">
        <f t="shared" ca="1" si="6"/>
        <v>45261</v>
      </c>
      <c r="BW7" s="334">
        <f t="shared" ca="1" si="6"/>
        <v>45292</v>
      </c>
      <c r="BX7" s="334">
        <f t="shared" ca="1" si="6"/>
        <v>45323</v>
      </c>
      <c r="BY7" s="334">
        <f t="shared" ca="1" si="6"/>
        <v>45352</v>
      </c>
      <c r="BZ7" s="334">
        <f t="shared" ca="1" si="6"/>
        <v>45383</v>
      </c>
      <c r="CA7" s="334">
        <f t="shared" ca="1" si="6"/>
        <v>45413</v>
      </c>
      <c r="CB7" s="334">
        <f t="shared" ca="1" si="6"/>
        <v>45444</v>
      </c>
      <c r="CC7" s="334">
        <f t="shared" ca="1" si="6"/>
        <v>45474</v>
      </c>
      <c r="CD7" s="334">
        <f t="shared" ca="1" si="6"/>
        <v>45505</v>
      </c>
      <c r="CE7" s="334">
        <f t="shared" ca="1" si="6"/>
        <v>45536</v>
      </c>
      <c r="CF7" s="334">
        <f t="shared" ca="1" si="6"/>
        <v>45566</v>
      </c>
      <c r="CG7" s="334">
        <f t="shared" ca="1" si="6"/>
        <v>45597</v>
      </c>
      <c r="CH7" s="334">
        <f t="shared" ca="1" si="6"/>
        <v>45627</v>
      </c>
      <c r="CI7" s="334">
        <f t="shared" ca="1" si="6"/>
        <v>45658</v>
      </c>
      <c r="CJ7" s="334">
        <f t="shared" ca="1" si="6"/>
        <v>45689</v>
      </c>
      <c r="CK7" s="334">
        <f t="shared" ca="1" si="6"/>
        <v>45717</v>
      </c>
      <c r="CL7" s="334">
        <f t="shared" ref="CL7:CU7" ca="1" si="7">IF(OR(CK8&lt;EOMONTH(INT($F$2),-1),CK8&gt;=EOMONTH(INT($F$2),0)),CK8+1,"")</f>
        <v>45748</v>
      </c>
      <c r="CM7" s="334">
        <f t="shared" ca="1" si="7"/>
        <v>45778</v>
      </c>
      <c r="CN7" s="334">
        <f t="shared" ca="1" si="7"/>
        <v>45809</v>
      </c>
      <c r="CO7" s="334">
        <f t="shared" ca="1" si="7"/>
        <v>45839</v>
      </c>
      <c r="CP7" s="334">
        <f t="shared" ca="1" si="7"/>
        <v>45870</v>
      </c>
      <c r="CQ7" s="334">
        <f t="shared" ca="1" si="7"/>
        <v>45901</v>
      </c>
      <c r="CR7" s="334">
        <f t="shared" ca="1" si="7"/>
        <v>45931</v>
      </c>
      <c r="CS7" s="334">
        <f t="shared" ca="1" si="7"/>
        <v>45962</v>
      </c>
      <c r="CT7" s="334">
        <f t="shared" ca="1" si="7"/>
        <v>45992</v>
      </c>
      <c r="CU7" s="334">
        <f t="shared" ca="1" si="7"/>
        <v>46023</v>
      </c>
    </row>
    <row r="8" spans="1:99" s="320" customFormat="1" ht="8.4" x14ac:dyDescent="0.2">
      <c r="D8" s="349"/>
      <c r="E8" s="321"/>
      <c r="F8" s="320" t="s">
        <v>40</v>
      </c>
      <c r="N8" s="312"/>
      <c r="O8" s="320" t="str">
        <f>lists!$I$7</f>
        <v>валюты</v>
      </c>
      <c r="P8" s="313"/>
      <c r="T8" s="323"/>
      <c r="U8" s="324" t="s">
        <v>39</v>
      </c>
      <c r="V8" s="325"/>
      <c r="W8" s="326"/>
      <c r="X8" s="335">
        <f>EOMONTH(X7,0)</f>
        <v>44592</v>
      </c>
      <c r="Y8" s="334">
        <f ca="1">IF(Y7="",X8+1,EOMONTH(Y7,0))</f>
        <v>44593</v>
      </c>
      <c r="Z8" s="334">
        <f t="shared" ref="Z8:CK8" ca="1" si="8">IF(Z7="",Y8+1,EOMONTH(Z7,0))</f>
        <v>44594</v>
      </c>
      <c r="AA8" s="334">
        <f t="shared" ca="1" si="8"/>
        <v>44595</v>
      </c>
      <c r="AB8" s="334">
        <f t="shared" ca="1" si="8"/>
        <v>44596</v>
      </c>
      <c r="AC8" s="334">
        <f t="shared" ca="1" si="8"/>
        <v>44597</v>
      </c>
      <c r="AD8" s="334">
        <f t="shared" ca="1" si="8"/>
        <v>44598</v>
      </c>
      <c r="AE8" s="334">
        <f t="shared" ca="1" si="8"/>
        <v>44599</v>
      </c>
      <c r="AF8" s="334">
        <f t="shared" ca="1" si="8"/>
        <v>44600</v>
      </c>
      <c r="AG8" s="334">
        <f t="shared" ca="1" si="8"/>
        <v>44601</v>
      </c>
      <c r="AH8" s="334">
        <f t="shared" ca="1" si="8"/>
        <v>44602</v>
      </c>
      <c r="AI8" s="334">
        <f t="shared" ca="1" si="8"/>
        <v>44603</v>
      </c>
      <c r="AJ8" s="334">
        <f t="shared" ca="1" si="8"/>
        <v>44604</v>
      </c>
      <c r="AK8" s="334">
        <f t="shared" ca="1" si="8"/>
        <v>44605</v>
      </c>
      <c r="AL8" s="334">
        <f t="shared" ca="1" si="8"/>
        <v>44606</v>
      </c>
      <c r="AM8" s="334">
        <f t="shared" ca="1" si="8"/>
        <v>44607</v>
      </c>
      <c r="AN8" s="334">
        <f t="shared" ca="1" si="8"/>
        <v>44608</v>
      </c>
      <c r="AO8" s="334">
        <f t="shared" ca="1" si="8"/>
        <v>44609</v>
      </c>
      <c r="AP8" s="334">
        <f t="shared" ca="1" si="8"/>
        <v>44610</v>
      </c>
      <c r="AQ8" s="334">
        <f t="shared" ca="1" si="8"/>
        <v>44611</v>
      </c>
      <c r="AR8" s="334">
        <f t="shared" ca="1" si="8"/>
        <v>44612</v>
      </c>
      <c r="AS8" s="334">
        <f t="shared" ca="1" si="8"/>
        <v>44613</v>
      </c>
      <c r="AT8" s="334">
        <f t="shared" ca="1" si="8"/>
        <v>44614</v>
      </c>
      <c r="AU8" s="334">
        <f t="shared" ca="1" si="8"/>
        <v>44615</v>
      </c>
      <c r="AV8" s="334">
        <f t="shared" ca="1" si="8"/>
        <v>44616</v>
      </c>
      <c r="AW8" s="334">
        <f t="shared" ca="1" si="8"/>
        <v>44617</v>
      </c>
      <c r="AX8" s="334">
        <f t="shared" ca="1" si="8"/>
        <v>44618</v>
      </c>
      <c r="AY8" s="334">
        <f t="shared" ca="1" si="8"/>
        <v>44619</v>
      </c>
      <c r="AZ8" s="334">
        <f t="shared" ca="1" si="8"/>
        <v>44620</v>
      </c>
      <c r="BA8" s="334">
        <f t="shared" ca="1" si="8"/>
        <v>44651</v>
      </c>
      <c r="BB8" s="334">
        <f t="shared" ca="1" si="8"/>
        <v>44681</v>
      </c>
      <c r="BC8" s="334">
        <f t="shared" ca="1" si="8"/>
        <v>44712</v>
      </c>
      <c r="BD8" s="334">
        <f t="shared" ca="1" si="8"/>
        <v>44742</v>
      </c>
      <c r="BE8" s="334">
        <f t="shared" ca="1" si="8"/>
        <v>44773</v>
      </c>
      <c r="BF8" s="334">
        <f t="shared" ca="1" si="8"/>
        <v>44804</v>
      </c>
      <c r="BG8" s="334">
        <f t="shared" ca="1" si="8"/>
        <v>44834</v>
      </c>
      <c r="BH8" s="334">
        <f t="shared" ca="1" si="8"/>
        <v>44865</v>
      </c>
      <c r="BI8" s="334">
        <f t="shared" ca="1" si="8"/>
        <v>44895</v>
      </c>
      <c r="BJ8" s="334">
        <f t="shared" ca="1" si="8"/>
        <v>44926</v>
      </c>
      <c r="BK8" s="334">
        <f t="shared" ca="1" si="8"/>
        <v>44957</v>
      </c>
      <c r="BL8" s="334">
        <f t="shared" ca="1" si="8"/>
        <v>44985</v>
      </c>
      <c r="BM8" s="334">
        <f t="shared" ca="1" si="8"/>
        <v>45016</v>
      </c>
      <c r="BN8" s="334">
        <f t="shared" ca="1" si="8"/>
        <v>45046</v>
      </c>
      <c r="BO8" s="334">
        <f t="shared" ca="1" si="8"/>
        <v>45077</v>
      </c>
      <c r="BP8" s="334">
        <f t="shared" ca="1" si="8"/>
        <v>45107</v>
      </c>
      <c r="BQ8" s="334">
        <f t="shared" ca="1" si="8"/>
        <v>45138</v>
      </c>
      <c r="BR8" s="334">
        <f t="shared" ca="1" si="8"/>
        <v>45169</v>
      </c>
      <c r="BS8" s="334">
        <f t="shared" ca="1" si="8"/>
        <v>45199</v>
      </c>
      <c r="BT8" s="334">
        <f t="shared" ca="1" si="8"/>
        <v>45230</v>
      </c>
      <c r="BU8" s="334">
        <f t="shared" ca="1" si="8"/>
        <v>45260</v>
      </c>
      <c r="BV8" s="334">
        <f t="shared" ca="1" si="8"/>
        <v>45291</v>
      </c>
      <c r="BW8" s="334">
        <f t="shared" ca="1" si="8"/>
        <v>45322</v>
      </c>
      <c r="BX8" s="334">
        <f t="shared" ca="1" si="8"/>
        <v>45351</v>
      </c>
      <c r="BY8" s="334">
        <f t="shared" ca="1" si="8"/>
        <v>45382</v>
      </c>
      <c r="BZ8" s="334">
        <f t="shared" ca="1" si="8"/>
        <v>45412</v>
      </c>
      <c r="CA8" s="334">
        <f t="shared" ca="1" si="8"/>
        <v>45443</v>
      </c>
      <c r="CB8" s="334">
        <f t="shared" ca="1" si="8"/>
        <v>45473</v>
      </c>
      <c r="CC8" s="334">
        <f t="shared" ca="1" si="8"/>
        <v>45504</v>
      </c>
      <c r="CD8" s="334">
        <f t="shared" ca="1" si="8"/>
        <v>45535</v>
      </c>
      <c r="CE8" s="334">
        <f t="shared" ca="1" si="8"/>
        <v>45565</v>
      </c>
      <c r="CF8" s="334">
        <f t="shared" ca="1" si="8"/>
        <v>45596</v>
      </c>
      <c r="CG8" s="334">
        <f t="shared" ca="1" si="8"/>
        <v>45626</v>
      </c>
      <c r="CH8" s="334">
        <f t="shared" ca="1" si="8"/>
        <v>45657</v>
      </c>
      <c r="CI8" s="334">
        <f t="shared" ca="1" si="8"/>
        <v>45688</v>
      </c>
      <c r="CJ8" s="334">
        <f t="shared" ca="1" si="8"/>
        <v>45716</v>
      </c>
      <c r="CK8" s="334">
        <f t="shared" ca="1" si="8"/>
        <v>45747</v>
      </c>
      <c r="CL8" s="334">
        <f t="shared" ref="CL8:CU8" ca="1" si="9">IF(CL7="",CK8+1,EOMONTH(CL7,0))</f>
        <v>45777</v>
      </c>
      <c r="CM8" s="334">
        <f t="shared" ca="1" si="9"/>
        <v>45808</v>
      </c>
      <c r="CN8" s="334">
        <f t="shared" ca="1" si="9"/>
        <v>45838</v>
      </c>
      <c r="CO8" s="334">
        <f t="shared" ca="1" si="9"/>
        <v>45869</v>
      </c>
      <c r="CP8" s="334">
        <f t="shared" ca="1" si="9"/>
        <v>45900</v>
      </c>
      <c r="CQ8" s="334">
        <f t="shared" ca="1" si="9"/>
        <v>45930</v>
      </c>
      <c r="CR8" s="334">
        <f t="shared" ca="1" si="9"/>
        <v>45961</v>
      </c>
      <c r="CS8" s="334">
        <f t="shared" ca="1" si="9"/>
        <v>45991</v>
      </c>
      <c r="CT8" s="334">
        <f t="shared" ca="1" si="9"/>
        <v>46022</v>
      </c>
      <c r="CU8" s="334">
        <f t="shared" ca="1" si="9"/>
        <v>46053</v>
      </c>
    </row>
    <row r="9" spans="1:99" ht="3" customHeight="1" x14ac:dyDescent="0.25">
      <c r="A9" s="32"/>
      <c r="B9" s="32"/>
      <c r="C9" s="32"/>
      <c r="D9" s="219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220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1" customFormat="1" x14ac:dyDescent="0.25">
      <c r="A11" s="226"/>
      <c r="B11" s="226"/>
      <c r="C11" s="226"/>
      <c r="D11" s="227"/>
      <c r="E11" s="228">
        <v>1</v>
      </c>
      <c r="F11" s="229" t="s">
        <v>43</v>
      </c>
      <c r="G11" s="226"/>
      <c r="H11" s="226"/>
      <c r="I11" s="226"/>
      <c r="J11" s="226"/>
      <c r="K11" s="226"/>
      <c r="L11" s="226"/>
      <c r="M11" s="226"/>
      <c r="N11" s="230"/>
      <c r="O11" s="226" t="s">
        <v>20</v>
      </c>
      <c r="P11" s="231"/>
      <c r="Q11" s="226"/>
      <c r="R11" s="226"/>
      <c r="S11" s="226"/>
      <c r="T11" s="232"/>
      <c r="U11" s="233">
        <v>0</v>
      </c>
      <c r="V11" s="234"/>
      <c r="W11" s="235"/>
      <c r="X11" s="236">
        <v>0</v>
      </c>
      <c r="Y11" s="237">
        <v>0</v>
      </c>
      <c r="Z11" s="237">
        <v>0</v>
      </c>
      <c r="AA11" s="237">
        <v>0</v>
      </c>
      <c r="AB11" s="237">
        <v>0</v>
      </c>
      <c r="AC11" s="237">
        <v>0</v>
      </c>
      <c r="AD11" s="237">
        <v>0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  <c r="AK11" s="237">
        <v>0</v>
      </c>
      <c r="AL11" s="237">
        <v>0</v>
      </c>
      <c r="AM11" s="237">
        <v>0</v>
      </c>
      <c r="AN11" s="237">
        <v>0</v>
      </c>
      <c r="AO11" s="237">
        <v>0</v>
      </c>
      <c r="AP11" s="237">
        <v>0</v>
      </c>
      <c r="AQ11" s="237">
        <v>0</v>
      </c>
      <c r="AR11" s="237">
        <v>0</v>
      </c>
      <c r="AS11" s="237">
        <v>0</v>
      </c>
      <c r="AT11" s="237">
        <v>0</v>
      </c>
      <c r="AU11" s="237">
        <v>0</v>
      </c>
      <c r="AV11" s="237">
        <v>0</v>
      </c>
      <c r="AW11" s="237">
        <v>0</v>
      </c>
      <c r="AX11" s="237">
        <v>0</v>
      </c>
      <c r="AY11" s="237">
        <v>0</v>
      </c>
      <c r="AZ11" s="237">
        <v>0</v>
      </c>
      <c r="BA11" s="237">
        <v>0</v>
      </c>
      <c r="BB11" s="237">
        <v>0</v>
      </c>
      <c r="BC11" s="237">
        <v>0</v>
      </c>
      <c r="BD11" s="237">
        <v>0</v>
      </c>
      <c r="BE11" s="237">
        <v>0</v>
      </c>
      <c r="BF11" s="237">
        <v>0</v>
      </c>
      <c r="BG11" s="237">
        <v>0</v>
      </c>
      <c r="BH11" s="237">
        <v>0</v>
      </c>
      <c r="BI11" s="237">
        <v>0</v>
      </c>
      <c r="BJ11" s="237">
        <v>0</v>
      </c>
      <c r="BK11" s="237">
        <v>0</v>
      </c>
      <c r="BL11" s="237">
        <v>0</v>
      </c>
      <c r="BM11" s="237">
        <v>0</v>
      </c>
      <c r="BN11" s="237">
        <v>0</v>
      </c>
      <c r="BO11" s="237">
        <v>0</v>
      </c>
      <c r="BP11" s="237">
        <v>0</v>
      </c>
      <c r="BQ11" s="237">
        <v>0</v>
      </c>
      <c r="BR11" s="237">
        <v>0</v>
      </c>
      <c r="BS11" s="237">
        <v>0</v>
      </c>
      <c r="BT11" s="237">
        <v>0</v>
      </c>
      <c r="BU11" s="237">
        <v>0</v>
      </c>
      <c r="BV11" s="237">
        <v>0</v>
      </c>
      <c r="BW11" s="237">
        <v>0</v>
      </c>
      <c r="BX11" s="237">
        <v>0</v>
      </c>
      <c r="BY11" s="237">
        <v>0</v>
      </c>
      <c r="BZ11" s="237">
        <v>0</v>
      </c>
      <c r="CA11" s="237">
        <v>0</v>
      </c>
      <c r="CB11" s="237">
        <v>0</v>
      </c>
      <c r="CC11" s="237">
        <v>0</v>
      </c>
      <c r="CD11" s="237">
        <v>0</v>
      </c>
      <c r="CE11" s="237">
        <v>0</v>
      </c>
      <c r="CF11" s="237">
        <v>0</v>
      </c>
      <c r="CG11" s="237">
        <v>0</v>
      </c>
      <c r="CH11" s="237">
        <v>0</v>
      </c>
      <c r="CI11" s="237">
        <v>0</v>
      </c>
      <c r="CJ11" s="237">
        <v>0</v>
      </c>
      <c r="CK11" s="237">
        <v>0</v>
      </c>
      <c r="CL11" s="237">
        <v>0</v>
      </c>
      <c r="CM11" s="237">
        <v>0</v>
      </c>
      <c r="CN11" s="237">
        <v>0</v>
      </c>
      <c r="CO11" s="237">
        <v>0</v>
      </c>
      <c r="CP11" s="237">
        <v>0</v>
      </c>
      <c r="CQ11" s="237">
        <v>0</v>
      </c>
      <c r="CR11" s="237">
        <v>0</v>
      </c>
      <c r="CS11" s="237">
        <v>0</v>
      </c>
      <c r="CT11" s="237">
        <v>0</v>
      </c>
      <c r="CU11" s="237">
        <v>0</v>
      </c>
    </row>
    <row r="12" spans="1:99" s="181" customFormat="1" ht="10.199999999999999" x14ac:dyDescent="0.2">
      <c r="A12" s="172"/>
      <c r="B12" s="172"/>
      <c r="C12" s="172"/>
      <c r="D12" s="221">
        <v>1</v>
      </c>
      <c r="E12" s="191">
        <v>2</v>
      </c>
      <c r="F12" s="144" t="s">
        <v>43</v>
      </c>
      <c r="G12" s="223" t="s">
        <v>168</v>
      </c>
      <c r="H12" s="223"/>
      <c r="I12" s="223"/>
      <c r="J12" s="223"/>
      <c r="K12" s="223"/>
      <c r="L12" s="223"/>
      <c r="M12" s="223"/>
      <c r="N12" s="222"/>
      <c r="O12" s="223" t="s">
        <v>20</v>
      </c>
      <c r="P12" s="222"/>
      <c r="Q12" s="223"/>
      <c r="R12" s="223"/>
      <c r="S12" s="223"/>
      <c r="T12" s="224"/>
      <c r="U12" s="225">
        <v>0</v>
      </c>
      <c r="V12" s="176"/>
      <c r="W12" s="177"/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0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v>0</v>
      </c>
      <c r="AQ12" s="178">
        <v>0</v>
      </c>
      <c r="AR12" s="178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8">
        <v>0</v>
      </c>
      <c r="AY12" s="178">
        <v>0</v>
      </c>
      <c r="AZ12" s="178">
        <v>0</v>
      </c>
      <c r="BA12" s="178">
        <v>0</v>
      </c>
      <c r="BB12" s="178">
        <v>0</v>
      </c>
      <c r="BC12" s="178">
        <v>0</v>
      </c>
      <c r="BD12" s="178">
        <v>0</v>
      </c>
      <c r="BE12" s="178">
        <v>0</v>
      </c>
      <c r="BF12" s="178">
        <v>0</v>
      </c>
      <c r="BG12" s="178">
        <v>0</v>
      </c>
      <c r="BH12" s="178">
        <v>0</v>
      </c>
      <c r="BI12" s="178">
        <v>0</v>
      </c>
      <c r="BJ12" s="178">
        <v>0</v>
      </c>
      <c r="BK12" s="178">
        <v>0</v>
      </c>
      <c r="BL12" s="178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78">
        <v>0</v>
      </c>
      <c r="BS12" s="178">
        <v>0</v>
      </c>
      <c r="BT12" s="178">
        <v>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78">
        <v>0</v>
      </c>
      <c r="CD12" s="178">
        <v>0</v>
      </c>
      <c r="CE12" s="178">
        <v>0</v>
      </c>
      <c r="CF12" s="178">
        <v>0</v>
      </c>
      <c r="CG12" s="178">
        <v>0</v>
      </c>
      <c r="CH12" s="178">
        <v>0</v>
      </c>
      <c r="CI12" s="178">
        <v>0</v>
      </c>
      <c r="CJ12" s="178">
        <v>0</v>
      </c>
      <c r="CK12" s="178">
        <v>0</v>
      </c>
      <c r="CL12" s="178">
        <v>0</v>
      </c>
      <c r="CM12" s="178">
        <v>0</v>
      </c>
      <c r="CN12" s="178">
        <v>0</v>
      </c>
      <c r="CO12" s="178">
        <v>0</v>
      </c>
      <c r="CP12" s="178">
        <v>0</v>
      </c>
      <c r="CQ12" s="178">
        <v>0</v>
      </c>
      <c r="CR12" s="178">
        <v>0</v>
      </c>
      <c r="CS12" s="178">
        <v>0</v>
      </c>
      <c r="CT12" s="178">
        <v>0</v>
      </c>
      <c r="CU12" s="178">
        <v>0</v>
      </c>
    </row>
    <row r="13" spans="1:99" s="181" customFormat="1" ht="10.199999999999999" x14ac:dyDescent="0.2">
      <c r="A13" s="172"/>
      <c r="B13" s="172"/>
      <c r="C13" s="172"/>
      <c r="D13" s="221">
        <v>2</v>
      </c>
      <c r="E13" s="191">
        <v>2</v>
      </c>
      <c r="F13" s="144" t="s">
        <v>43</v>
      </c>
      <c r="G13" s="223" t="s">
        <v>169</v>
      </c>
      <c r="H13" s="223"/>
      <c r="I13" s="223"/>
      <c r="J13" s="223"/>
      <c r="K13" s="223"/>
      <c r="L13" s="223"/>
      <c r="M13" s="223"/>
      <c r="N13" s="222"/>
      <c r="O13" s="223" t="s">
        <v>20</v>
      </c>
      <c r="P13" s="222"/>
      <c r="Q13" s="223"/>
      <c r="R13" s="223"/>
      <c r="S13" s="223"/>
      <c r="T13" s="224"/>
      <c r="U13" s="225">
        <v>0</v>
      </c>
      <c r="V13" s="176"/>
      <c r="W13" s="177"/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8">
        <v>0</v>
      </c>
      <c r="AO13" s="178">
        <v>0</v>
      </c>
      <c r="AP13" s="178">
        <v>0</v>
      </c>
      <c r="AQ13" s="178">
        <v>0</v>
      </c>
      <c r="AR13" s="178">
        <v>0</v>
      </c>
      <c r="AS13" s="178">
        <v>0</v>
      </c>
      <c r="AT13" s="178">
        <v>0</v>
      </c>
      <c r="AU13" s="178">
        <v>0</v>
      </c>
      <c r="AV13" s="178">
        <v>0</v>
      </c>
      <c r="AW13" s="178">
        <v>0</v>
      </c>
      <c r="AX13" s="178">
        <v>0</v>
      </c>
      <c r="AY13" s="178">
        <v>0</v>
      </c>
      <c r="AZ13" s="178">
        <v>0</v>
      </c>
      <c r="BA13" s="178">
        <v>0</v>
      </c>
      <c r="BB13" s="178">
        <v>0</v>
      </c>
      <c r="BC13" s="178">
        <v>0</v>
      </c>
      <c r="BD13" s="178">
        <v>0</v>
      </c>
      <c r="BE13" s="178">
        <v>0</v>
      </c>
      <c r="BF13" s="178">
        <v>0</v>
      </c>
      <c r="BG13" s="178">
        <v>0</v>
      </c>
      <c r="BH13" s="178">
        <v>0</v>
      </c>
      <c r="BI13" s="178">
        <v>0</v>
      </c>
      <c r="BJ13" s="178">
        <v>0</v>
      </c>
      <c r="BK13" s="178">
        <v>0</v>
      </c>
      <c r="BL13" s="178">
        <v>0</v>
      </c>
      <c r="BM13" s="178">
        <v>0</v>
      </c>
      <c r="BN13" s="178">
        <v>0</v>
      </c>
      <c r="BO13" s="178">
        <v>0</v>
      </c>
      <c r="BP13" s="178">
        <v>0</v>
      </c>
      <c r="BQ13" s="178">
        <v>0</v>
      </c>
      <c r="BR13" s="178">
        <v>0</v>
      </c>
      <c r="BS13" s="178">
        <v>0</v>
      </c>
      <c r="BT13" s="178">
        <v>0</v>
      </c>
      <c r="BU13" s="178">
        <v>0</v>
      </c>
      <c r="BV13" s="178">
        <v>0</v>
      </c>
      <c r="BW13" s="178">
        <v>0</v>
      </c>
      <c r="BX13" s="178">
        <v>0</v>
      </c>
      <c r="BY13" s="178">
        <v>0</v>
      </c>
      <c r="BZ13" s="178">
        <v>0</v>
      </c>
      <c r="CA13" s="178">
        <v>0</v>
      </c>
      <c r="CB13" s="178">
        <v>0</v>
      </c>
      <c r="CC13" s="178">
        <v>0</v>
      </c>
      <c r="CD13" s="178">
        <v>0</v>
      </c>
      <c r="CE13" s="178">
        <v>0</v>
      </c>
      <c r="CF13" s="178">
        <v>0</v>
      </c>
      <c r="CG13" s="178">
        <v>0</v>
      </c>
      <c r="CH13" s="178">
        <v>0</v>
      </c>
      <c r="CI13" s="178">
        <v>0</v>
      </c>
      <c r="CJ13" s="178">
        <v>0</v>
      </c>
      <c r="CK13" s="178">
        <v>0</v>
      </c>
      <c r="CL13" s="178">
        <v>0</v>
      </c>
      <c r="CM13" s="178">
        <v>0</v>
      </c>
      <c r="CN13" s="178">
        <v>0</v>
      </c>
      <c r="CO13" s="178">
        <v>0</v>
      </c>
      <c r="CP13" s="178">
        <v>0</v>
      </c>
      <c r="CQ13" s="178">
        <v>0</v>
      </c>
      <c r="CR13" s="178">
        <v>0</v>
      </c>
      <c r="CS13" s="178">
        <v>0</v>
      </c>
      <c r="CT13" s="178">
        <v>0</v>
      </c>
      <c r="CU13" s="178">
        <v>0</v>
      </c>
    </row>
    <row r="14" spans="1:99" s="181" customFormat="1" ht="10.199999999999999" x14ac:dyDescent="0.2">
      <c r="A14" s="172"/>
      <c r="B14" s="172"/>
      <c r="C14" s="172"/>
      <c r="D14" s="221">
        <v>3</v>
      </c>
      <c r="E14" s="191">
        <v>2</v>
      </c>
      <c r="F14" s="144" t="s">
        <v>43</v>
      </c>
      <c r="G14" s="223" t="s">
        <v>170</v>
      </c>
      <c r="H14" s="223"/>
      <c r="I14" s="223"/>
      <c r="J14" s="223"/>
      <c r="K14" s="223"/>
      <c r="L14" s="223"/>
      <c r="M14" s="223"/>
      <c r="N14" s="222"/>
      <c r="O14" s="223" t="s">
        <v>20</v>
      </c>
      <c r="P14" s="222"/>
      <c r="Q14" s="223"/>
      <c r="R14" s="223"/>
      <c r="S14" s="223"/>
      <c r="T14" s="224"/>
      <c r="U14" s="225">
        <v>0</v>
      </c>
      <c r="V14" s="176"/>
      <c r="W14" s="177"/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8">
        <v>0</v>
      </c>
      <c r="BD14" s="178">
        <v>0</v>
      </c>
      <c r="BE14" s="178">
        <v>0</v>
      </c>
      <c r="BF14" s="178">
        <v>0</v>
      </c>
      <c r="BG14" s="178">
        <v>0</v>
      </c>
      <c r="BH14" s="178">
        <v>0</v>
      </c>
      <c r="BI14" s="178">
        <v>0</v>
      </c>
      <c r="BJ14" s="178">
        <v>0</v>
      </c>
      <c r="BK14" s="178">
        <v>0</v>
      </c>
      <c r="BL14" s="178">
        <v>0</v>
      </c>
      <c r="BM14" s="178">
        <v>0</v>
      </c>
      <c r="BN14" s="178">
        <v>0</v>
      </c>
      <c r="BO14" s="178">
        <v>0</v>
      </c>
      <c r="BP14" s="178">
        <v>0</v>
      </c>
      <c r="BQ14" s="178">
        <v>0</v>
      </c>
      <c r="BR14" s="178">
        <v>0</v>
      </c>
      <c r="BS14" s="178">
        <v>0</v>
      </c>
      <c r="BT14" s="178">
        <v>0</v>
      </c>
      <c r="BU14" s="178">
        <v>0</v>
      </c>
      <c r="BV14" s="178">
        <v>0</v>
      </c>
      <c r="BW14" s="178">
        <v>0</v>
      </c>
      <c r="BX14" s="178">
        <v>0</v>
      </c>
      <c r="BY14" s="178">
        <v>0</v>
      </c>
      <c r="BZ14" s="178">
        <v>0</v>
      </c>
      <c r="CA14" s="178">
        <v>0</v>
      </c>
      <c r="CB14" s="178">
        <v>0</v>
      </c>
      <c r="CC14" s="178">
        <v>0</v>
      </c>
      <c r="CD14" s="178">
        <v>0</v>
      </c>
      <c r="CE14" s="178">
        <v>0</v>
      </c>
      <c r="CF14" s="178">
        <v>0</v>
      </c>
      <c r="CG14" s="178">
        <v>0</v>
      </c>
      <c r="CH14" s="178">
        <v>0</v>
      </c>
      <c r="CI14" s="178">
        <v>0</v>
      </c>
      <c r="CJ14" s="178">
        <v>0</v>
      </c>
      <c r="CK14" s="178">
        <v>0</v>
      </c>
      <c r="CL14" s="178">
        <v>0</v>
      </c>
      <c r="CM14" s="178">
        <v>0</v>
      </c>
      <c r="CN14" s="178">
        <v>0</v>
      </c>
      <c r="CO14" s="178">
        <v>0</v>
      </c>
      <c r="CP14" s="178">
        <v>0</v>
      </c>
      <c r="CQ14" s="178">
        <v>0</v>
      </c>
      <c r="CR14" s="178">
        <v>0</v>
      </c>
      <c r="CS14" s="178">
        <v>0</v>
      </c>
      <c r="CT14" s="178">
        <v>0</v>
      </c>
      <c r="CU14" s="178">
        <v>0</v>
      </c>
    </row>
    <row r="15" spans="1:99" s="181" customFormat="1" ht="10.199999999999999" x14ac:dyDescent="0.2">
      <c r="A15" s="172"/>
      <c r="B15" s="172"/>
      <c r="C15" s="172"/>
      <c r="D15" s="221">
        <v>4</v>
      </c>
      <c r="E15" s="191">
        <v>2</v>
      </c>
      <c r="F15" s="144" t="s">
        <v>43</v>
      </c>
      <c r="G15" s="223" t="s">
        <v>171</v>
      </c>
      <c r="H15" s="223"/>
      <c r="I15" s="223"/>
      <c r="J15" s="223"/>
      <c r="K15" s="223"/>
      <c r="L15" s="223"/>
      <c r="M15" s="223"/>
      <c r="N15" s="222"/>
      <c r="O15" s="223" t="s">
        <v>20</v>
      </c>
      <c r="P15" s="222"/>
      <c r="Q15" s="223"/>
      <c r="R15" s="223"/>
      <c r="S15" s="223"/>
      <c r="T15" s="224"/>
      <c r="U15" s="225">
        <v>0</v>
      </c>
      <c r="V15" s="176"/>
      <c r="W15" s="177"/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178">
        <v>0</v>
      </c>
      <c r="AH15" s="178">
        <v>0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8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78">
        <v>0</v>
      </c>
      <c r="BB15" s="178">
        <v>0</v>
      </c>
      <c r="BC15" s="178">
        <v>0</v>
      </c>
      <c r="BD15" s="178">
        <v>0</v>
      </c>
      <c r="BE15" s="178">
        <v>0</v>
      </c>
      <c r="BF15" s="178">
        <v>0</v>
      </c>
      <c r="BG15" s="178">
        <v>0</v>
      </c>
      <c r="BH15" s="178">
        <v>0</v>
      </c>
      <c r="BI15" s="178">
        <v>0</v>
      </c>
      <c r="BJ15" s="178">
        <v>0</v>
      </c>
      <c r="BK15" s="178">
        <v>0</v>
      </c>
      <c r="BL15" s="178">
        <v>0</v>
      </c>
      <c r="BM15" s="178">
        <v>0</v>
      </c>
      <c r="BN15" s="178">
        <v>0</v>
      </c>
      <c r="BO15" s="178">
        <v>0</v>
      </c>
      <c r="BP15" s="178">
        <v>0</v>
      </c>
      <c r="BQ15" s="178">
        <v>0</v>
      </c>
      <c r="BR15" s="178">
        <v>0</v>
      </c>
      <c r="BS15" s="178">
        <v>0</v>
      </c>
      <c r="BT15" s="178">
        <v>0</v>
      </c>
      <c r="BU15" s="178">
        <v>0</v>
      </c>
      <c r="BV15" s="178">
        <v>0</v>
      </c>
      <c r="BW15" s="178">
        <v>0</v>
      </c>
      <c r="BX15" s="178">
        <v>0</v>
      </c>
      <c r="BY15" s="178">
        <v>0</v>
      </c>
      <c r="BZ15" s="178">
        <v>0</v>
      </c>
      <c r="CA15" s="178">
        <v>0</v>
      </c>
      <c r="CB15" s="178">
        <v>0</v>
      </c>
      <c r="CC15" s="178">
        <v>0</v>
      </c>
      <c r="CD15" s="178">
        <v>0</v>
      </c>
      <c r="CE15" s="178">
        <v>0</v>
      </c>
      <c r="CF15" s="178">
        <v>0</v>
      </c>
      <c r="CG15" s="178">
        <v>0</v>
      </c>
      <c r="CH15" s="178">
        <v>0</v>
      </c>
      <c r="CI15" s="178">
        <v>0</v>
      </c>
      <c r="CJ15" s="178">
        <v>0</v>
      </c>
      <c r="CK15" s="178">
        <v>0</v>
      </c>
      <c r="CL15" s="178">
        <v>0</v>
      </c>
      <c r="CM15" s="178">
        <v>0</v>
      </c>
      <c r="CN15" s="178">
        <v>0</v>
      </c>
      <c r="CO15" s="178">
        <v>0</v>
      </c>
      <c r="CP15" s="178">
        <v>0</v>
      </c>
      <c r="CQ15" s="178">
        <v>0</v>
      </c>
      <c r="CR15" s="178">
        <v>0</v>
      </c>
      <c r="CS15" s="178">
        <v>0</v>
      </c>
      <c r="CT15" s="178">
        <v>0</v>
      </c>
      <c r="CU15" s="178">
        <v>0</v>
      </c>
    </row>
    <row r="16" spans="1:99" s="181" customFormat="1" ht="10.199999999999999" x14ac:dyDescent="0.2">
      <c r="A16" s="172"/>
      <c r="B16" s="172"/>
      <c r="C16" s="172"/>
      <c r="D16" s="221">
        <v>5</v>
      </c>
      <c r="E16" s="191">
        <v>2</v>
      </c>
      <c r="F16" s="144" t="s">
        <v>43</v>
      </c>
      <c r="G16" s="223" t="s">
        <v>172</v>
      </c>
      <c r="H16" s="223"/>
      <c r="I16" s="223"/>
      <c r="J16" s="223"/>
      <c r="K16" s="223"/>
      <c r="L16" s="223"/>
      <c r="M16" s="223"/>
      <c r="N16" s="222"/>
      <c r="O16" s="223" t="s">
        <v>20</v>
      </c>
      <c r="P16" s="222"/>
      <c r="Q16" s="223"/>
      <c r="R16" s="223"/>
      <c r="S16" s="223"/>
      <c r="T16" s="224"/>
      <c r="U16" s="225">
        <v>0</v>
      </c>
      <c r="V16" s="176"/>
      <c r="W16" s="177"/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8">
        <v>0</v>
      </c>
      <c r="AD16" s="178">
        <v>0</v>
      </c>
      <c r="AE16" s="178">
        <v>0</v>
      </c>
      <c r="AF16" s="178">
        <v>0</v>
      </c>
      <c r="AG16" s="178">
        <v>0</v>
      </c>
      <c r="AH16" s="178">
        <v>0</v>
      </c>
      <c r="AI16" s="178">
        <v>0</v>
      </c>
      <c r="AJ16" s="178">
        <v>0</v>
      </c>
      <c r="AK16" s="178">
        <v>0</v>
      </c>
      <c r="AL16" s="178">
        <v>0</v>
      </c>
      <c r="AM16" s="178">
        <v>0</v>
      </c>
      <c r="AN16" s="178">
        <v>0</v>
      </c>
      <c r="AO16" s="178">
        <v>0</v>
      </c>
      <c r="AP16" s="178">
        <v>0</v>
      </c>
      <c r="AQ16" s="178">
        <v>0</v>
      </c>
      <c r="AR16" s="178">
        <v>0</v>
      </c>
      <c r="AS16" s="178">
        <v>0</v>
      </c>
      <c r="AT16" s="178">
        <v>0</v>
      </c>
      <c r="AU16" s="178">
        <v>0</v>
      </c>
      <c r="AV16" s="178">
        <v>0</v>
      </c>
      <c r="AW16" s="17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8">
        <v>0</v>
      </c>
      <c r="BD16" s="178">
        <v>0</v>
      </c>
      <c r="BE16" s="178">
        <v>0</v>
      </c>
      <c r="BF16" s="178">
        <v>0</v>
      </c>
      <c r="BG16" s="178">
        <v>0</v>
      </c>
      <c r="BH16" s="178">
        <v>0</v>
      </c>
      <c r="BI16" s="178">
        <v>0</v>
      </c>
      <c r="BJ16" s="178">
        <v>0</v>
      </c>
      <c r="BK16" s="178">
        <v>0</v>
      </c>
      <c r="BL16" s="178">
        <v>0</v>
      </c>
      <c r="BM16" s="178">
        <v>0</v>
      </c>
      <c r="BN16" s="178">
        <v>0</v>
      </c>
      <c r="BO16" s="178">
        <v>0</v>
      </c>
      <c r="BP16" s="178">
        <v>0</v>
      </c>
      <c r="BQ16" s="178">
        <v>0</v>
      </c>
      <c r="BR16" s="178">
        <v>0</v>
      </c>
      <c r="BS16" s="178">
        <v>0</v>
      </c>
      <c r="BT16" s="178">
        <v>0</v>
      </c>
      <c r="BU16" s="178">
        <v>0</v>
      </c>
      <c r="BV16" s="178">
        <v>0</v>
      </c>
      <c r="BW16" s="178">
        <v>0</v>
      </c>
      <c r="BX16" s="178">
        <v>0</v>
      </c>
      <c r="BY16" s="178">
        <v>0</v>
      </c>
      <c r="BZ16" s="178">
        <v>0</v>
      </c>
      <c r="CA16" s="178">
        <v>0</v>
      </c>
      <c r="CB16" s="178">
        <v>0</v>
      </c>
      <c r="CC16" s="178">
        <v>0</v>
      </c>
      <c r="CD16" s="178">
        <v>0</v>
      </c>
      <c r="CE16" s="178">
        <v>0</v>
      </c>
      <c r="CF16" s="178">
        <v>0</v>
      </c>
      <c r="CG16" s="178">
        <v>0</v>
      </c>
      <c r="CH16" s="178">
        <v>0</v>
      </c>
      <c r="CI16" s="178">
        <v>0</v>
      </c>
      <c r="CJ16" s="178">
        <v>0</v>
      </c>
      <c r="CK16" s="178">
        <v>0</v>
      </c>
      <c r="CL16" s="178">
        <v>0</v>
      </c>
      <c r="CM16" s="178">
        <v>0</v>
      </c>
      <c r="CN16" s="178">
        <v>0</v>
      </c>
      <c r="CO16" s="178">
        <v>0</v>
      </c>
      <c r="CP16" s="178">
        <v>0</v>
      </c>
      <c r="CQ16" s="178">
        <v>0</v>
      </c>
      <c r="CR16" s="178">
        <v>0</v>
      </c>
      <c r="CS16" s="178">
        <v>0</v>
      </c>
      <c r="CT16" s="178">
        <v>0</v>
      </c>
      <c r="CU16" s="178">
        <v>0</v>
      </c>
    </row>
    <row r="17" spans="1:99" s="181" customFormat="1" ht="10.199999999999999" x14ac:dyDescent="0.2">
      <c r="A17" s="172"/>
      <c r="B17" s="172"/>
      <c r="C17" s="172"/>
      <c r="D17" s="221">
        <v>6</v>
      </c>
      <c r="E17" s="191">
        <v>2</v>
      </c>
      <c r="F17" s="144" t="s">
        <v>43</v>
      </c>
      <c r="G17" s="223" t="s">
        <v>173</v>
      </c>
      <c r="H17" s="223"/>
      <c r="I17" s="223"/>
      <c r="J17" s="223"/>
      <c r="K17" s="223"/>
      <c r="L17" s="223"/>
      <c r="M17" s="223"/>
      <c r="N17" s="222"/>
      <c r="O17" s="223" t="s">
        <v>20</v>
      </c>
      <c r="P17" s="222"/>
      <c r="Q17" s="223"/>
      <c r="R17" s="223"/>
      <c r="S17" s="223"/>
      <c r="T17" s="224"/>
      <c r="U17" s="225">
        <v>0</v>
      </c>
      <c r="V17" s="176"/>
      <c r="W17" s="177"/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8">
        <v>0</v>
      </c>
      <c r="AD17" s="178">
        <v>0</v>
      </c>
      <c r="AE17" s="178">
        <v>0</v>
      </c>
      <c r="AF17" s="178">
        <v>0</v>
      </c>
      <c r="AG17" s="178">
        <v>0</v>
      </c>
      <c r="AH17" s="178">
        <v>0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  <c r="AN17" s="178">
        <v>0</v>
      </c>
      <c r="AO17" s="178">
        <v>0</v>
      </c>
      <c r="AP17" s="178">
        <v>0</v>
      </c>
      <c r="AQ17" s="178">
        <v>0</v>
      </c>
      <c r="AR17" s="178">
        <v>0</v>
      </c>
      <c r="AS17" s="178">
        <v>0</v>
      </c>
      <c r="AT17" s="178">
        <v>0</v>
      </c>
      <c r="AU17" s="178">
        <v>0</v>
      </c>
      <c r="AV17" s="178">
        <v>0</v>
      </c>
      <c r="AW17" s="178">
        <v>0</v>
      </c>
      <c r="AX17" s="178">
        <v>0</v>
      </c>
      <c r="AY17" s="178">
        <v>0</v>
      </c>
      <c r="AZ17" s="178">
        <v>0</v>
      </c>
      <c r="BA17" s="178">
        <v>0</v>
      </c>
      <c r="BB17" s="178">
        <v>0</v>
      </c>
      <c r="BC17" s="178">
        <v>0</v>
      </c>
      <c r="BD17" s="178">
        <v>0</v>
      </c>
      <c r="BE17" s="178">
        <v>0</v>
      </c>
      <c r="BF17" s="178">
        <v>0</v>
      </c>
      <c r="BG17" s="178">
        <v>0</v>
      </c>
      <c r="BH17" s="178">
        <v>0</v>
      </c>
      <c r="BI17" s="178">
        <v>0</v>
      </c>
      <c r="BJ17" s="178">
        <v>0</v>
      </c>
      <c r="BK17" s="178">
        <v>0</v>
      </c>
      <c r="BL17" s="178">
        <v>0</v>
      </c>
      <c r="BM17" s="178">
        <v>0</v>
      </c>
      <c r="BN17" s="178">
        <v>0</v>
      </c>
      <c r="BO17" s="178">
        <v>0</v>
      </c>
      <c r="BP17" s="178">
        <v>0</v>
      </c>
      <c r="BQ17" s="178">
        <v>0</v>
      </c>
      <c r="BR17" s="178">
        <v>0</v>
      </c>
      <c r="BS17" s="178">
        <v>0</v>
      </c>
      <c r="BT17" s="178">
        <v>0</v>
      </c>
      <c r="BU17" s="178">
        <v>0</v>
      </c>
      <c r="BV17" s="178">
        <v>0</v>
      </c>
      <c r="BW17" s="178">
        <v>0</v>
      </c>
      <c r="BX17" s="178">
        <v>0</v>
      </c>
      <c r="BY17" s="178">
        <v>0</v>
      </c>
      <c r="BZ17" s="178">
        <v>0</v>
      </c>
      <c r="CA17" s="178">
        <v>0</v>
      </c>
      <c r="CB17" s="178">
        <v>0</v>
      </c>
      <c r="CC17" s="178">
        <v>0</v>
      </c>
      <c r="CD17" s="178">
        <v>0</v>
      </c>
      <c r="CE17" s="178">
        <v>0</v>
      </c>
      <c r="CF17" s="178">
        <v>0</v>
      </c>
      <c r="CG17" s="178">
        <v>0</v>
      </c>
      <c r="CH17" s="178">
        <v>0</v>
      </c>
      <c r="CI17" s="178">
        <v>0</v>
      </c>
      <c r="CJ17" s="178">
        <v>0</v>
      </c>
      <c r="CK17" s="178">
        <v>0</v>
      </c>
      <c r="CL17" s="178">
        <v>0</v>
      </c>
      <c r="CM17" s="178">
        <v>0</v>
      </c>
      <c r="CN17" s="178">
        <v>0</v>
      </c>
      <c r="CO17" s="178">
        <v>0</v>
      </c>
      <c r="CP17" s="178">
        <v>0</v>
      </c>
      <c r="CQ17" s="178">
        <v>0</v>
      </c>
      <c r="CR17" s="178">
        <v>0</v>
      </c>
      <c r="CS17" s="178">
        <v>0</v>
      </c>
      <c r="CT17" s="178">
        <v>0</v>
      </c>
      <c r="CU17" s="178">
        <v>0</v>
      </c>
    </row>
    <row r="18" spans="1:99" s="181" customFormat="1" ht="10.199999999999999" x14ac:dyDescent="0.2">
      <c r="A18" s="172"/>
      <c r="B18" s="172"/>
      <c r="C18" s="172"/>
      <c r="D18" s="221">
        <v>7</v>
      </c>
      <c r="E18" s="191">
        <v>2</v>
      </c>
      <c r="F18" s="144" t="s">
        <v>43</v>
      </c>
      <c r="G18" s="223" t="s">
        <v>174</v>
      </c>
      <c r="H18" s="223"/>
      <c r="I18" s="223"/>
      <c r="J18" s="223"/>
      <c r="K18" s="223"/>
      <c r="L18" s="223"/>
      <c r="M18" s="223"/>
      <c r="N18" s="222"/>
      <c r="O18" s="223" t="s">
        <v>20</v>
      </c>
      <c r="P18" s="222"/>
      <c r="Q18" s="223"/>
      <c r="R18" s="223"/>
      <c r="S18" s="223"/>
      <c r="T18" s="224"/>
      <c r="U18" s="225">
        <v>0</v>
      </c>
      <c r="V18" s="176"/>
      <c r="W18" s="177"/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8">
        <v>0</v>
      </c>
      <c r="AD18" s="178">
        <v>0</v>
      </c>
      <c r="AE18" s="178">
        <v>0</v>
      </c>
      <c r="AF18" s="178">
        <v>0</v>
      </c>
      <c r="AG18" s="178">
        <v>0</v>
      </c>
      <c r="AH18" s="178">
        <v>0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8">
        <v>0</v>
      </c>
      <c r="AS18" s="178">
        <v>0</v>
      </c>
      <c r="AT18" s="178">
        <v>0</v>
      </c>
      <c r="AU18" s="178">
        <v>0</v>
      </c>
      <c r="AV18" s="178">
        <v>0</v>
      </c>
      <c r="AW18" s="178">
        <v>0</v>
      </c>
      <c r="AX18" s="178">
        <v>0</v>
      </c>
      <c r="AY18" s="178">
        <v>0</v>
      </c>
      <c r="AZ18" s="178">
        <v>0</v>
      </c>
      <c r="BA18" s="178">
        <v>0</v>
      </c>
      <c r="BB18" s="178">
        <v>0</v>
      </c>
      <c r="BC18" s="178">
        <v>0</v>
      </c>
      <c r="BD18" s="178">
        <v>0</v>
      </c>
      <c r="BE18" s="178">
        <v>0</v>
      </c>
      <c r="BF18" s="178">
        <v>0</v>
      </c>
      <c r="BG18" s="178">
        <v>0</v>
      </c>
      <c r="BH18" s="178">
        <v>0</v>
      </c>
      <c r="BI18" s="178">
        <v>0</v>
      </c>
      <c r="BJ18" s="178">
        <v>0</v>
      </c>
      <c r="BK18" s="178">
        <v>0</v>
      </c>
      <c r="BL18" s="178">
        <v>0</v>
      </c>
      <c r="BM18" s="178">
        <v>0</v>
      </c>
      <c r="BN18" s="178">
        <v>0</v>
      </c>
      <c r="BO18" s="178">
        <v>0</v>
      </c>
      <c r="BP18" s="178">
        <v>0</v>
      </c>
      <c r="BQ18" s="178">
        <v>0</v>
      </c>
      <c r="BR18" s="178">
        <v>0</v>
      </c>
      <c r="BS18" s="178">
        <v>0</v>
      </c>
      <c r="BT18" s="178">
        <v>0</v>
      </c>
      <c r="BU18" s="178">
        <v>0</v>
      </c>
      <c r="BV18" s="178">
        <v>0</v>
      </c>
      <c r="BW18" s="178">
        <v>0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78">
        <v>0</v>
      </c>
      <c r="CD18" s="178">
        <v>0</v>
      </c>
      <c r="CE18" s="178">
        <v>0</v>
      </c>
      <c r="CF18" s="178">
        <v>0</v>
      </c>
      <c r="CG18" s="178">
        <v>0</v>
      </c>
      <c r="CH18" s="178">
        <v>0</v>
      </c>
      <c r="CI18" s="178">
        <v>0</v>
      </c>
      <c r="CJ18" s="178">
        <v>0</v>
      </c>
      <c r="CK18" s="178">
        <v>0</v>
      </c>
      <c r="CL18" s="178">
        <v>0</v>
      </c>
      <c r="CM18" s="178">
        <v>0</v>
      </c>
      <c r="CN18" s="178">
        <v>0</v>
      </c>
      <c r="CO18" s="178">
        <v>0</v>
      </c>
      <c r="CP18" s="178">
        <v>0</v>
      </c>
      <c r="CQ18" s="178">
        <v>0</v>
      </c>
      <c r="CR18" s="178">
        <v>0</v>
      </c>
      <c r="CS18" s="178">
        <v>0</v>
      </c>
      <c r="CT18" s="178">
        <v>0</v>
      </c>
      <c r="CU18" s="178">
        <v>0</v>
      </c>
    </row>
    <row r="19" spans="1:99" s="181" customFormat="1" ht="10.199999999999999" x14ac:dyDescent="0.2">
      <c r="A19" s="172"/>
      <c r="B19" s="172"/>
      <c r="C19" s="172"/>
      <c r="D19" s="221">
        <v>8</v>
      </c>
      <c r="E19" s="191">
        <v>2</v>
      </c>
      <c r="F19" s="144" t="s">
        <v>43</v>
      </c>
      <c r="G19" s="223" t="s">
        <v>180</v>
      </c>
      <c r="H19" s="223"/>
      <c r="I19" s="223"/>
      <c r="J19" s="223"/>
      <c r="K19" s="223"/>
      <c r="L19" s="223"/>
      <c r="M19" s="223"/>
      <c r="N19" s="222"/>
      <c r="O19" s="223" t="s">
        <v>20</v>
      </c>
      <c r="P19" s="222"/>
      <c r="Q19" s="223"/>
      <c r="R19" s="223"/>
      <c r="S19" s="223"/>
      <c r="T19" s="224"/>
      <c r="U19" s="225">
        <v>0</v>
      </c>
      <c r="V19" s="176"/>
      <c r="W19" s="177"/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  <c r="AF19" s="178">
        <v>0</v>
      </c>
      <c r="AG19" s="178">
        <v>0</v>
      </c>
      <c r="AH19" s="178">
        <v>0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8">
        <v>0</v>
      </c>
      <c r="AO19" s="178">
        <v>0</v>
      </c>
      <c r="AP19" s="178">
        <v>0</v>
      </c>
      <c r="AQ19" s="178">
        <v>0</v>
      </c>
      <c r="AR19" s="178">
        <v>0</v>
      </c>
      <c r="AS19" s="178">
        <v>0</v>
      </c>
      <c r="AT19" s="178">
        <v>0</v>
      </c>
      <c r="AU19" s="178">
        <v>0</v>
      </c>
      <c r="AV19" s="178">
        <v>0</v>
      </c>
      <c r="AW19" s="178">
        <v>0</v>
      </c>
      <c r="AX19" s="178">
        <v>0</v>
      </c>
      <c r="AY19" s="178">
        <v>0</v>
      </c>
      <c r="AZ19" s="178">
        <v>0</v>
      </c>
      <c r="BA19" s="178">
        <v>0</v>
      </c>
      <c r="BB19" s="178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8">
        <v>0</v>
      </c>
      <c r="BJ19" s="178">
        <v>0</v>
      </c>
      <c r="BK19" s="178">
        <v>0</v>
      </c>
      <c r="BL19" s="178">
        <v>0</v>
      </c>
      <c r="BM19" s="178">
        <v>0</v>
      </c>
      <c r="BN19" s="178">
        <v>0</v>
      </c>
      <c r="BO19" s="178">
        <v>0</v>
      </c>
      <c r="BP19" s="178">
        <v>0</v>
      </c>
      <c r="BQ19" s="178">
        <v>0</v>
      </c>
      <c r="BR19" s="178">
        <v>0</v>
      </c>
      <c r="BS19" s="178">
        <v>0</v>
      </c>
      <c r="BT19" s="178">
        <v>0</v>
      </c>
      <c r="BU19" s="178">
        <v>0</v>
      </c>
      <c r="BV19" s="178">
        <v>0</v>
      </c>
      <c r="BW19" s="178">
        <v>0</v>
      </c>
      <c r="BX19" s="178">
        <v>0</v>
      </c>
      <c r="BY19" s="178">
        <v>0</v>
      </c>
      <c r="BZ19" s="178">
        <v>0</v>
      </c>
      <c r="CA19" s="178">
        <v>0</v>
      </c>
      <c r="CB19" s="178">
        <v>0</v>
      </c>
      <c r="CC19" s="178">
        <v>0</v>
      </c>
      <c r="CD19" s="178">
        <v>0</v>
      </c>
      <c r="CE19" s="178">
        <v>0</v>
      </c>
      <c r="CF19" s="178">
        <v>0</v>
      </c>
      <c r="CG19" s="178">
        <v>0</v>
      </c>
      <c r="CH19" s="178">
        <v>0</v>
      </c>
      <c r="CI19" s="178">
        <v>0</v>
      </c>
      <c r="CJ19" s="178">
        <v>0</v>
      </c>
      <c r="CK19" s="178">
        <v>0</v>
      </c>
      <c r="CL19" s="178">
        <v>0</v>
      </c>
      <c r="CM19" s="178">
        <v>0</v>
      </c>
      <c r="CN19" s="178">
        <v>0</v>
      </c>
      <c r="CO19" s="178">
        <v>0</v>
      </c>
      <c r="CP19" s="178">
        <v>0</v>
      </c>
      <c r="CQ19" s="178">
        <v>0</v>
      </c>
      <c r="CR19" s="178">
        <v>0</v>
      </c>
      <c r="CS19" s="178">
        <v>0</v>
      </c>
      <c r="CT19" s="178">
        <v>0</v>
      </c>
      <c r="CU19" s="178">
        <v>0</v>
      </c>
    </row>
    <row r="20" spans="1:99" s="181" customFormat="1" ht="10.199999999999999" x14ac:dyDescent="0.2">
      <c r="A20" s="172"/>
      <c r="B20" s="172"/>
      <c r="C20" s="172"/>
      <c r="D20" s="221">
        <v>9</v>
      </c>
      <c r="E20" s="191">
        <v>2</v>
      </c>
      <c r="F20" s="144" t="s">
        <v>43</v>
      </c>
      <c r="G20" s="223" t="s">
        <v>181</v>
      </c>
      <c r="H20" s="223"/>
      <c r="I20" s="223"/>
      <c r="J20" s="223"/>
      <c r="K20" s="223"/>
      <c r="L20" s="223"/>
      <c r="M20" s="223"/>
      <c r="N20" s="222"/>
      <c r="O20" s="223" t="s">
        <v>20</v>
      </c>
      <c r="P20" s="222"/>
      <c r="Q20" s="223"/>
      <c r="R20" s="223"/>
      <c r="S20" s="223"/>
      <c r="T20" s="224"/>
      <c r="U20" s="225">
        <v>0</v>
      </c>
      <c r="V20" s="176"/>
      <c r="W20" s="177"/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8">
        <v>0</v>
      </c>
      <c r="AD20" s="178">
        <v>0</v>
      </c>
      <c r="AE20" s="178">
        <v>0</v>
      </c>
      <c r="AF20" s="178">
        <v>0</v>
      </c>
      <c r="AG20" s="178">
        <v>0</v>
      </c>
      <c r="AH20" s="178">
        <v>0</v>
      </c>
      <c r="AI20" s="178">
        <v>0</v>
      </c>
      <c r="AJ20" s="178">
        <v>0</v>
      </c>
      <c r="AK20" s="178">
        <v>0</v>
      </c>
      <c r="AL20" s="178">
        <v>0</v>
      </c>
      <c r="AM20" s="178">
        <v>0</v>
      </c>
      <c r="AN20" s="178">
        <v>0</v>
      </c>
      <c r="AO20" s="178">
        <v>0</v>
      </c>
      <c r="AP20" s="178">
        <v>0</v>
      </c>
      <c r="AQ20" s="178">
        <v>0</v>
      </c>
      <c r="AR20" s="178">
        <v>0</v>
      </c>
      <c r="AS20" s="178">
        <v>0</v>
      </c>
      <c r="AT20" s="178">
        <v>0</v>
      </c>
      <c r="AU20" s="178">
        <v>0</v>
      </c>
      <c r="AV20" s="178">
        <v>0</v>
      </c>
      <c r="AW20" s="178">
        <v>0</v>
      </c>
      <c r="AX20" s="178">
        <v>0</v>
      </c>
      <c r="AY20" s="178">
        <v>0</v>
      </c>
      <c r="AZ20" s="178">
        <v>0</v>
      </c>
      <c r="BA20" s="178">
        <v>0</v>
      </c>
      <c r="BB20" s="178">
        <v>0</v>
      </c>
      <c r="BC20" s="178">
        <v>0</v>
      </c>
      <c r="BD20" s="178">
        <v>0</v>
      </c>
      <c r="BE20" s="178">
        <v>0</v>
      </c>
      <c r="BF20" s="178">
        <v>0</v>
      </c>
      <c r="BG20" s="178">
        <v>0</v>
      </c>
      <c r="BH20" s="178">
        <v>0</v>
      </c>
      <c r="BI20" s="178">
        <v>0</v>
      </c>
      <c r="BJ20" s="178">
        <v>0</v>
      </c>
      <c r="BK20" s="178">
        <v>0</v>
      </c>
      <c r="BL20" s="178">
        <v>0</v>
      </c>
      <c r="BM20" s="178">
        <v>0</v>
      </c>
      <c r="BN20" s="178">
        <v>0</v>
      </c>
      <c r="BO20" s="178">
        <v>0</v>
      </c>
      <c r="BP20" s="178">
        <v>0</v>
      </c>
      <c r="BQ20" s="178">
        <v>0</v>
      </c>
      <c r="BR20" s="178">
        <v>0</v>
      </c>
      <c r="BS20" s="178">
        <v>0</v>
      </c>
      <c r="BT20" s="178">
        <v>0</v>
      </c>
      <c r="BU20" s="178">
        <v>0</v>
      </c>
      <c r="BV20" s="178">
        <v>0</v>
      </c>
      <c r="BW20" s="178">
        <v>0</v>
      </c>
      <c r="BX20" s="178">
        <v>0</v>
      </c>
      <c r="BY20" s="178">
        <v>0</v>
      </c>
      <c r="BZ20" s="178">
        <v>0</v>
      </c>
      <c r="CA20" s="178">
        <v>0</v>
      </c>
      <c r="CB20" s="178">
        <v>0</v>
      </c>
      <c r="CC20" s="178">
        <v>0</v>
      </c>
      <c r="CD20" s="178">
        <v>0</v>
      </c>
      <c r="CE20" s="178">
        <v>0</v>
      </c>
      <c r="CF20" s="178">
        <v>0</v>
      </c>
      <c r="CG20" s="178">
        <v>0</v>
      </c>
      <c r="CH20" s="178">
        <v>0</v>
      </c>
      <c r="CI20" s="178">
        <v>0</v>
      </c>
      <c r="CJ20" s="178">
        <v>0</v>
      </c>
      <c r="CK20" s="178">
        <v>0</v>
      </c>
      <c r="CL20" s="178">
        <v>0</v>
      </c>
      <c r="CM20" s="178">
        <v>0</v>
      </c>
      <c r="CN20" s="178">
        <v>0</v>
      </c>
      <c r="CO20" s="178">
        <v>0</v>
      </c>
      <c r="CP20" s="178">
        <v>0</v>
      </c>
      <c r="CQ20" s="178">
        <v>0</v>
      </c>
      <c r="CR20" s="178">
        <v>0</v>
      </c>
      <c r="CS20" s="178">
        <v>0</v>
      </c>
      <c r="CT20" s="178">
        <v>0</v>
      </c>
      <c r="CU20" s="178">
        <v>0</v>
      </c>
    </row>
    <row r="21" spans="1:99" s="181" customFormat="1" ht="10.199999999999999" x14ac:dyDescent="0.2">
      <c r="A21" s="172"/>
      <c r="B21" s="172"/>
      <c r="C21" s="172"/>
      <c r="D21" s="221">
        <v>10</v>
      </c>
      <c r="E21" s="191">
        <v>2</v>
      </c>
      <c r="F21" s="144" t="s">
        <v>43</v>
      </c>
      <c r="G21" s="223" t="s">
        <v>182</v>
      </c>
      <c r="H21" s="223"/>
      <c r="I21" s="223"/>
      <c r="J21" s="223"/>
      <c r="K21" s="223"/>
      <c r="L21" s="223"/>
      <c r="M21" s="223"/>
      <c r="N21" s="222"/>
      <c r="O21" s="223" t="s">
        <v>20</v>
      </c>
      <c r="P21" s="222"/>
      <c r="Q21" s="223"/>
      <c r="R21" s="223"/>
      <c r="S21" s="223"/>
      <c r="T21" s="224"/>
      <c r="U21" s="225">
        <v>0</v>
      </c>
      <c r="V21" s="176"/>
      <c r="W21" s="177"/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78">
        <v>0</v>
      </c>
      <c r="AY21" s="178">
        <v>0</v>
      </c>
      <c r="AZ21" s="178">
        <v>0</v>
      </c>
      <c r="BA21" s="178">
        <v>0</v>
      </c>
      <c r="BB21" s="178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78">
        <v>0</v>
      </c>
      <c r="BI21" s="178">
        <v>0</v>
      </c>
      <c r="BJ21" s="178">
        <v>0</v>
      </c>
      <c r="BK21" s="178">
        <v>0</v>
      </c>
      <c r="BL21" s="178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78">
        <v>0</v>
      </c>
      <c r="BS21" s="178">
        <v>0</v>
      </c>
      <c r="BT21" s="178">
        <v>0</v>
      </c>
      <c r="BU21" s="178">
        <v>0</v>
      </c>
      <c r="BV21" s="178">
        <v>0</v>
      </c>
      <c r="BW21" s="178">
        <v>0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78">
        <v>0</v>
      </c>
      <c r="CD21" s="178">
        <v>0</v>
      </c>
      <c r="CE21" s="178">
        <v>0</v>
      </c>
      <c r="CF21" s="178">
        <v>0</v>
      </c>
      <c r="CG21" s="178">
        <v>0</v>
      </c>
      <c r="CH21" s="178">
        <v>0</v>
      </c>
      <c r="CI21" s="178">
        <v>0</v>
      </c>
      <c r="CJ21" s="178">
        <v>0</v>
      </c>
      <c r="CK21" s="178">
        <v>0</v>
      </c>
      <c r="CL21" s="178">
        <v>0</v>
      </c>
      <c r="CM21" s="178">
        <v>0</v>
      </c>
      <c r="CN21" s="178">
        <v>0</v>
      </c>
      <c r="CO21" s="178">
        <v>0</v>
      </c>
      <c r="CP21" s="178">
        <v>0</v>
      </c>
      <c r="CQ21" s="178">
        <v>0</v>
      </c>
      <c r="CR21" s="178">
        <v>0</v>
      </c>
      <c r="CS21" s="178">
        <v>0</v>
      </c>
      <c r="CT21" s="178">
        <v>0</v>
      </c>
      <c r="CU21" s="178">
        <v>0</v>
      </c>
    </row>
    <row r="22" spans="1:99" s="181" customFormat="1" ht="10.199999999999999" x14ac:dyDescent="0.2">
      <c r="A22" s="172"/>
      <c r="B22" s="172"/>
      <c r="C22" s="172"/>
      <c r="D22" s="221">
        <v>11</v>
      </c>
      <c r="E22" s="191">
        <v>2</v>
      </c>
      <c r="F22" s="144" t="s">
        <v>43</v>
      </c>
      <c r="G22" s="223"/>
      <c r="H22" s="223"/>
      <c r="I22" s="223"/>
      <c r="J22" s="223"/>
      <c r="K22" s="223"/>
      <c r="L22" s="223"/>
      <c r="M22" s="223"/>
      <c r="N22" s="222"/>
      <c r="O22" s="223" t="s">
        <v>20</v>
      </c>
      <c r="P22" s="222"/>
      <c r="Q22" s="223"/>
      <c r="R22" s="223"/>
      <c r="S22" s="223"/>
      <c r="T22" s="224"/>
      <c r="U22" s="225">
        <v>0</v>
      </c>
      <c r="V22" s="176"/>
      <c r="W22" s="177"/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78">
        <v>0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78">
        <v>0</v>
      </c>
      <c r="AY22" s="178">
        <v>0</v>
      </c>
      <c r="AZ22" s="178">
        <v>0</v>
      </c>
      <c r="BA22" s="178">
        <v>0</v>
      </c>
      <c r="BB22" s="178">
        <v>0</v>
      </c>
      <c r="BC22" s="178">
        <v>0</v>
      </c>
      <c r="BD22" s="178">
        <v>0</v>
      </c>
      <c r="BE22" s="178">
        <v>0</v>
      </c>
      <c r="BF22" s="178">
        <v>0</v>
      </c>
      <c r="BG22" s="178">
        <v>0</v>
      </c>
      <c r="BH22" s="178">
        <v>0</v>
      </c>
      <c r="BI22" s="178">
        <v>0</v>
      </c>
      <c r="BJ22" s="178">
        <v>0</v>
      </c>
      <c r="BK22" s="178">
        <v>0</v>
      </c>
      <c r="BL22" s="178">
        <v>0</v>
      </c>
      <c r="BM22" s="178">
        <v>0</v>
      </c>
      <c r="BN22" s="178">
        <v>0</v>
      </c>
      <c r="BO22" s="178">
        <v>0</v>
      </c>
      <c r="BP22" s="178">
        <v>0</v>
      </c>
      <c r="BQ22" s="178">
        <v>0</v>
      </c>
      <c r="BR22" s="178">
        <v>0</v>
      </c>
      <c r="BS22" s="178">
        <v>0</v>
      </c>
      <c r="BT22" s="178">
        <v>0</v>
      </c>
      <c r="BU22" s="178">
        <v>0</v>
      </c>
      <c r="BV22" s="178">
        <v>0</v>
      </c>
      <c r="BW22" s="178">
        <v>0</v>
      </c>
      <c r="BX22" s="178">
        <v>0</v>
      </c>
      <c r="BY22" s="178">
        <v>0</v>
      </c>
      <c r="BZ22" s="178">
        <v>0</v>
      </c>
      <c r="CA22" s="178">
        <v>0</v>
      </c>
      <c r="CB22" s="178">
        <v>0</v>
      </c>
      <c r="CC22" s="178">
        <v>0</v>
      </c>
      <c r="CD22" s="178">
        <v>0</v>
      </c>
      <c r="CE22" s="178">
        <v>0</v>
      </c>
      <c r="CF22" s="178">
        <v>0</v>
      </c>
      <c r="CG22" s="178">
        <v>0</v>
      </c>
      <c r="CH22" s="178">
        <v>0</v>
      </c>
      <c r="CI22" s="178">
        <v>0</v>
      </c>
      <c r="CJ22" s="178">
        <v>0</v>
      </c>
      <c r="CK22" s="178">
        <v>0</v>
      </c>
      <c r="CL22" s="178">
        <v>0</v>
      </c>
      <c r="CM22" s="178">
        <v>0</v>
      </c>
      <c r="CN22" s="178">
        <v>0</v>
      </c>
      <c r="CO22" s="178">
        <v>0</v>
      </c>
      <c r="CP22" s="178">
        <v>0</v>
      </c>
      <c r="CQ22" s="178">
        <v>0</v>
      </c>
      <c r="CR22" s="178">
        <v>0</v>
      </c>
      <c r="CS22" s="178">
        <v>0</v>
      </c>
      <c r="CT22" s="178">
        <v>0</v>
      </c>
      <c r="CU22" s="178">
        <v>0</v>
      </c>
    </row>
    <row r="23" spans="1:99" s="181" customFormat="1" ht="10.199999999999999" x14ac:dyDescent="0.2">
      <c r="A23" s="172"/>
      <c r="B23" s="172"/>
      <c r="C23" s="172"/>
      <c r="D23" s="221">
        <v>12</v>
      </c>
      <c r="E23" s="191">
        <v>2</v>
      </c>
      <c r="F23" s="144" t="s">
        <v>43</v>
      </c>
      <c r="G23" s="223"/>
      <c r="H23" s="223"/>
      <c r="I23" s="223"/>
      <c r="J23" s="223"/>
      <c r="K23" s="223"/>
      <c r="L23" s="223"/>
      <c r="M23" s="223"/>
      <c r="N23" s="222"/>
      <c r="O23" s="223" t="s">
        <v>20</v>
      </c>
      <c r="P23" s="222"/>
      <c r="Q23" s="223"/>
      <c r="R23" s="223"/>
      <c r="S23" s="223"/>
      <c r="T23" s="224"/>
      <c r="U23" s="225">
        <v>0</v>
      </c>
      <c r="V23" s="176"/>
      <c r="W23" s="177"/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78">
        <v>0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178">
        <v>0</v>
      </c>
      <c r="AV23" s="178">
        <v>0</v>
      </c>
      <c r="AW23" s="178">
        <v>0</v>
      </c>
      <c r="AX23" s="178">
        <v>0</v>
      </c>
      <c r="AY23" s="178">
        <v>0</v>
      </c>
      <c r="AZ23" s="178">
        <v>0</v>
      </c>
      <c r="BA23" s="178">
        <v>0</v>
      </c>
      <c r="BB23" s="178">
        <v>0</v>
      </c>
      <c r="BC23" s="178">
        <v>0</v>
      </c>
      <c r="BD23" s="178">
        <v>0</v>
      </c>
      <c r="BE23" s="178">
        <v>0</v>
      </c>
      <c r="BF23" s="178">
        <v>0</v>
      </c>
      <c r="BG23" s="178">
        <v>0</v>
      </c>
      <c r="BH23" s="178">
        <v>0</v>
      </c>
      <c r="BI23" s="178">
        <v>0</v>
      </c>
      <c r="BJ23" s="178">
        <v>0</v>
      </c>
      <c r="BK23" s="178">
        <v>0</v>
      </c>
      <c r="BL23" s="178">
        <v>0</v>
      </c>
      <c r="BM23" s="178">
        <v>0</v>
      </c>
      <c r="BN23" s="178">
        <v>0</v>
      </c>
      <c r="BO23" s="178">
        <v>0</v>
      </c>
      <c r="BP23" s="178">
        <v>0</v>
      </c>
      <c r="BQ23" s="178">
        <v>0</v>
      </c>
      <c r="BR23" s="178">
        <v>0</v>
      </c>
      <c r="BS23" s="178">
        <v>0</v>
      </c>
      <c r="BT23" s="178">
        <v>0</v>
      </c>
      <c r="BU23" s="178">
        <v>0</v>
      </c>
      <c r="BV23" s="178">
        <v>0</v>
      </c>
      <c r="BW23" s="178">
        <v>0</v>
      </c>
      <c r="BX23" s="178">
        <v>0</v>
      </c>
      <c r="BY23" s="178">
        <v>0</v>
      </c>
      <c r="BZ23" s="178">
        <v>0</v>
      </c>
      <c r="CA23" s="178">
        <v>0</v>
      </c>
      <c r="CB23" s="178">
        <v>0</v>
      </c>
      <c r="CC23" s="178">
        <v>0</v>
      </c>
      <c r="CD23" s="178">
        <v>0</v>
      </c>
      <c r="CE23" s="178">
        <v>0</v>
      </c>
      <c r="CF23" s="178">
        <v>0</v>
      </c>
      <c r="CG23" s="178">
        <v>0</v>
      </c>
      <c r="CH23" s="178">
        <v>0</v>
      </c>
      <c r="CI23" s="178">
        <v>0</v>
      </c>
      <c r="CJ23" s="178">
        <v>0</v>
      </c>
      <c r="CK23" s="178">
        <v>0</v>
      </c>
      <c r="CL23" s="178">
        <v>0</v>
      </c>
      <c r="CM23" s="178">
        <v>0</v>
      </c>
      <c r="CN23" s="178">
        <v>0</v>
      </c>
      <c r="CO23" s="178">
        <v>0</v>
      </c>
      <c r="CP23" s="178">
        <v>0</v>
      </c>
      <c r="CQ23" s="178">
        <v>0</v>
      </c>
      <c r="CR23" s="178">
        <v>0</v>
      </c>
      <c r="CS23" s="178">
        <v>0</v>
      </c>
      <c r="CT23" s="178">
        <v>0</v>
      </c>
      <c r="CU23" s="178">
        <v>0</v>
      </c>
    </row>
    <row r="24" spans="1:99" s="181" customFormat="1" ht="10.199999999999999" x14ac:dyDescent="0.2">
      <c r="A24" s="172"/>
      <c r="B24" s="172"/>
      <c r="C24" s="172"/>
      <c r="D24" s="221">
        <v>13</v>
      </c>
      <c r="E24" s="191">
        <v>2</v>
      </c>
      <c r="F24" s="144" t="s">
        <v>43</v>
      </c>
      <c r="G24" s="223"/>
      <c r="H24" s="223"/>
      <c r="I24" s="223"/>
      <c r="J24" s="223"/>
      <c r="K24" s="223"/>
      <c r="L24" s="223"/>
      <c r="M24" s="223"/>
      <c r="N24" s="222"/>
      <c r="O24" s="223" t="s">
        <v>20</v>
      </c>
      <c r="P24" s="222"/>
      <c r="Q24" s="223"/>
      <c r="R24" s="223"/>
      <c r="S24" s="223"/>
      <c r="T24" s="224"/>
      <c r="U24" s="225">
        <v>0</v>
      </c>
      <c r="V24" s="176"/>
      <c r="W24" s="177"/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178">
        <v>0</v>
      </c>
      <c r="AI24" s="178">
        <v>0</v>
      </c>
      <c r="AJ24" s="178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178">
        <v>0</v>
      </c>
      <c r="AV24" s="178">
        <v>0</v>
      </c>
      <c r="AW24" s="178">
        <v>0</v>
      </c>
      <c r="AX24" s="178">
        <v>0</v>
      </c>
      <c r="AY24" s="178">
        <v>0</v>
      </c>
      <c r="AZ24" s="178">
        <v>0</v>
      </c>
      <c r="BA24" s="178">
        <v>0</v>
      </c>
      <c r="BB24" s="178">
        <v>0</v>
      </c>
      <c r="BC24" s="178">
        <v>0</v>
      </c>
      <c r="BD24" s="178">
        <v>0</v>
      </c>
      <c r="BE24" s="178">
        <v>0</v>
      </c>
      <c r="BF24" s="178">
        <v>0</v>
      </c>
      <c r="BG24" s="178">
        <v>0</v>
      </c>
      <c r="BH24" s="178">
        <v>0</v>
      </c>
      <c r="BI24" s="178">
        <v>0</v>
      </c>
      <c r="BJ24" s="178">
        <v>0</v>
      </c>
      <c r="BK24" s="178">
        <v>0</v>
      </c>
      <c r="BL24" s="178">
        <v>0</v>
      </c>
      <c r="BM24" s="178">
        <v>0</v>
      </c>
      <c r="BN24" s="178">
        <v>0</v>
      </c>
      <c r="BO24" s="178">
        <v>0</v>
      </c>
      <c r="BP24" s="178">
        <v>0</v>
      </c>
      <c r="BQ24" s="178">
        <v>0</v>
      </c>
      <c r="BR24" s="178">
        <v>0</v>
      </c>
      <c r="BS24" s="178">
        <v>0</v>
      </c>
      <c r="BT24" s="178">
        <v>0</v>
      </c>
      <c r="BU24" s="178">
        <v>0</v>
      </c>
      <c r="BV24" s="178">
        <v>0</v>
      </c>
      <c r="BW24" s="178">
        <v>0</v>
      </c>
      <c r="BX24" s="178">
        <v>0</v>
      </c>
      <c r="BY24" s="178">
        <v>0</v>
      </c>
      <c r="BZ24" s="178">
        <v>0</v>
      </c>
      <c r="CA24" s="178">
        <v>0</v>
      </c>
      <c r="CB24" s="178">
        <v>0</v>
      </c>
      <c r="CC24" s="178">
        <v>0</v>
      </c>
      <c r="CD24" s="178">
        <v>0</v>
      </c>
      <c r="CE24" s="178">
        <v>0</v>
      </c>
      <c r="CF24" s="178">
        <v>0</v>
      </c>
      <c r="CG24" s="178">
        <v>0</v>
      </c>
      <c r="CH24" s="178">
        <v>0</v>
      </c>
      <c r="CI24" s="178">
        <v>0</v>
      </c>
      <c r="CJ24" s="178">
        <v>0</v>
      </c>
      <c r="CK24" s="178">
        <v>0</v>
      </c>
      <c r="CL24" s="178">
        <v>0</v>
      </c>
      <c r="CM24" s="178">
        <v>0</v>
      </c>
      <c r="CN24" s="178">
        <v>0</v>
      </c>
      <c r="CO24" s="178">
        <v>0</v>
      </c>
      <c r="CP24" s="178">
        <v>0</v>
      </c>
      <c r="CQ24" s="178">
        <v>0</v>
      </c>
      <c r="CR24" s="178">
        <v>0</v>
      </c>
      <c r="CS24" s="178">
        <v>0</v>
      </c>
      <c r="CT24" s="178">
        <v>0</v>
      </c>
      <c r="CU24" s="178">
        <v>0</v>
      </c>
    </row>
    <row r="25" spans="1:99" s="181" customFormat="1" ht="10.199999999999999" x14ac:dyDescent="0.2">
      <c r="A25" s="172"/>
      <c r="B25" s="172"/>
      <c r="C25" s="172"/>
      <c r="D25" s="221">
        <v>14</v>
      </c>
      <c r="E25" s="191">
        <v>2</v>
      </c>
      <c r="F25" s="144" t="s">
        <v>43</v>
      </c>
      <c r="G25" s="223"/>
      <c r="H25" s="223"/>
      <c r="I25" s="223"/>
      <c r="J25" s="223"/>
      <c r="K25" s="223"/>
      <c r="L25" s="223"/>
      <c r="M25" s="223"/>
      <c r="N25" s="222"/>
      <c r="O25" s="223" t="s">
        <v>20</v>
      </c>
      <c r="P25" s="222"/>
      <c r="Q25" s="223"/>
      <c r="R25" s="223"/>
      <c r="S25" s="223"/>
      <c r="T25" s="224"/>
      <c r="U25" s="225">
        <v>0</v>
      </c>
      <c r="V25" s="176"/>
      <c r="W25" s="177"/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178">
        <v>0</v>
      </c>
      <c r="AE25" s="178">
        <v>0</v>
      </c>
      <c r="AF25" s="178">
        <v>0</v>
      </c>
      <c r="AG25" s="178">
        <v>0</v>
      </c>
      <c r="AH25" s="178">
        <v>0</v>
      </c>
      <c r="AI25" s="178">
        <v>0</v>
      </c>
      <c r="AJ25" s="178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178">
        <v>0</v>
      </c>
      <c r="AV25" s="178">
        <v>0</v>
      </c>
      <c r="AW25" s="178">
        <v>0</v>
      </c>
      <c r="AX25" s="178">
        <v>0</v>
      </c>
      <c r="AY25" s="178">
        <v>0</v>
      </c>
      <c r="AZ25" s="178">
        <v>0</v>
      </c>
      <c r="BA25" s="178">
        <v>0</v>
      </c>
      <c r="BB25" s="178">
        <v>0</v>
      </c>
      <c r="BC25" s="178">
        <v>0</v>
      </c>
      <c r="BD25" s="178">
        <v>0</v>
      </c>
      <c r="BE25" s="178">
        <v>0</v>
      </c>
      <c r="BF25" s="178">
        <v>0</v>
      </c>
      <c r="BG25" s="178">
        <v>0</v>
      </c>
      <c r="BH25" s="178">
        <v>0</v>
      </c>
      <c r="BI25" s="178">
        <v>0</v>
      </c>
      <c r="BJ25" s="178">
        <v>0</v>
      </c>
      <c r="BK25" s="178">
        <v>0</v>
      </c>
      <c r="BL25" s="178">
        <v>0</v>
      </c>
      <c r="BM25" s="178">
        <v>0</v>
      </c>
      <c r="BN25" s="178">
        <v>0</v>
      </c>
      <c r="BO25" s="178">
        <v>0</v>
      </c>
      <c r="BP25" s="178">
        <v>0</v>
      </c>
      <c r="BQ25" s="178">
        <v>0</v>
      </c>
      <c r="BR25" s="178">
        <v>0</v>
      </c>
      <c r="BS25" s="178">
        <v>0</v>
      </c>
      <c r="BT25" s="178">
        <v>0</v>
      </c>
      <c r="BU25" s="178">
        <v>0</v>
      </c>
      <c r="BV25" s="178">
        <v>0</v>
      </c>
      <c r="BW25" s="178">
        <v>0</v>
      </c>
      <c r="BX25" s="178">
        <v>0</v>
      </c>
      <c r="BY25" s="178">
        <v>0</v>
      </c>
      <c r="BZ25" s="178">
        <v>0</v>
      </c>
      <c r="CA25" s="178">
        <v>0</v>
      </c>
      <c r="CB25" s="178">
        <v>0</v>
      </c>
      <c r="CC25" s="178">
        <v>0</v>
      </c>
      <c r="CD25" s="178">
        <v>0</v>
      </c>
      <c r="CE25" s="178">
        <v>0</v>
      </c>
      <c r="CF25" s="178">
        <v>0</v>
      </c>
      <c r="CG25" s="178">
        <v>0</v>
      </c>
      <c r="CH25" s="178">
        <v>0</v>
      </c>
      <c r="CI25" s="178">
        <v>0</v>
      </c>
      <c r="CJ25" s="178">
        <v>0</v>
      </c>
      <c r="CK25" s="178">
        <v>0</v>
      </c>
      <c r="CL25" s="178">
        <v>0</v>
      </c>
      <c r="CM25" s="178">
        <v>0</v>
      </c>
      <c r="CN25" s="178">
        <v>0</v>
      </c>
      <c r="CO25" s="178">
        <v>0</v>
      </c>
      <c r="CP25" s="178">
        <v>0</v>
      </c>
      <c r="CQ25" s="178">
        <v>0</v>
      </c>
      <c r="CR25" s="178">
        <v>0</v>
      </c>
      <c r="CS25" s="178">
        <v>0</v>
      </c>
      <c r="CT25" s="178">
        <v>0</v>
      </c>
      <c r="CU25" s="178">
        <v>0</v>
      </c>
    </row>
    <row r="26" spans="1:99" s="181" customFormat="1" ht="10.199999999999999" x14ac:dyDescent="0.2">
      <c r="A26" s="172"/>
      <c r="B26" s="172"/>
      <c r="C26" s="172"/>
      <c r="D26" s="221">
        <v>15</v>
      </c>
      <c r="E26" s="191">
        <v>2</v>
      </c>
      <c r="F26" s="144" t="s">
        <v>43</v>
      </c>
      <c r="G26" s="223"/>
      <c r="H26" s="223"/>
      <c r="I26" s="223"/>
      <c r="J26" s="223"/>
      <c r="K26" s="223"/>
      <c r="L26" s="223"/>
      <c r="M26" s="223"/>
      <c r="N26" s="222"/>
      <c r="O26" s="223" t="s">
        <v>20</v>
      </c>
      <c r="P26" s="222"/>
      <c r="Q26" s="223"/>
      <c r="R26" s="223"/>
      <c r="S26" s="223"/>
      <c r="T26" s="224"/>
      <c r="U26" s="225">
        <v>0</v>
      </c>
      <c r="V26" s="176"/>
      <c r="W26" s="177"/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8">
        <v>0</v>
      </c>
      <c r="AD26" s="178">
        <v>0</v>
      </c>
      <c r="AE26" s="178">
        <v>0</v>
      </c>
      <c r="AF26" s="178">
        <v>0</v>
      </c>
      <c r="AG26" s="178">
        <v>0</v>
      </c>
      <c r="AH26" s="178">
        <v>0</v>
      </c>
      <c r="AI26" s="178">
        <v>0</v>
      </c>
      <c r="AJ26" s="178">
        <v>0</v>
      </c>
      <c r="AK26" s="178">
        <v>0</v>
      </c>
      <c r="AL26" s="178">
        <v>0</v>
      </c>
      <c r="AM26" s="178">
        <v>0</v>
      </c>
      <c r="AN26" s="178">
        <v>0</v>
      </c>
      <c r="AO26" s="178">
        <v>0</v>
      </c>
      <c r="AP26" s="178">
        <v>0</v>
      </c>
      <c r="AQ26" s="178">
        <v>0</v>
      </c>
      <c r="AR26" s="178">
        <v>0</v>
      </c>
      <c r="AS26" s="178">
        <v>0</v>
      </c>
      <c r="AT26" s="178">
        <v>0</v>
      </c>
      <c r="AU26" s="178">
        <v>0</v>
      </c>
      <c r="AV26" s="178">
        <v>0</v>
      </c>
      <c r="AW26" s="178">
        <v>0</v>
      </c>
      <c r="AX26" s="178">
        <v>0</v>
      </c>
      <c r="AY26" s="178">
        <v>0</v>
      </c>
      <c r="AZ26" s="178">
        <v>0</v>
      </c>
      <c r="BA26" s="178">
        <v>0</v>
      </c>
      <c r="BB26" s="178">
        <v>0</v>
      </c>
      <c r="BC26" s="178">
        <v>0</v>
      </c>
      <c r="BD26" s="178">
        <v>0</v>
      </c>
      <c r="BE26" s="178">
        <v>0</v>
      </c>
      <c r="BF26" s="178">
        <v>0</v>
      </c>
      <c r="BG26" s="178">
        <v>0</v>
      </c>
      <c r="BH26" s="178">
        <v>0</v>
      </c>
      <c r="BI26" s="178">
        <v>0</v>
      </c>
      <c r="BJ26" s="178">
        <v>0</v>
      </c>
      <c r="BK26" s="178">
        <v>0</v>
      </c>
      <c r="BL26" s="178">
        <v>0</v>
      </c>
      <c r="BM26" s="178">
        <v>0</v>
      </c>
      <c r="BN26" s="178">
        <v>0</v>
      </c>
      <c r="BO26" s="178">
        <v>0</v>
      </c>
      <c r="BP26" s="178">
        <v>0</v>
      </c>
      <c r="BQ26" s="178">
        <v>0</v>
      </c>
      <c r="BR26" s="178">
        <v>0</v>
      </c>
      <c r="BS26" s="178">
        <v>0</v>
      </c>
      <c r="BT26" s="178">
        <v>0</v>
      </c>
      <c r="BU26" s="178">
        <v>0</v>
      </c>
      <c r="BV26" s="178">
        <v>0</v>
      </c>
      <c r="BW26" s="178">
        <v>0</v>
      </c>
      <c r="BX26" s="178">
        <v>0</v>
      </c>
      <c r="BY26" s="178">
        <v>0</v>
      </c>
      <c r="BZ26" s="178">
        <v>0</v>
      </c>
      <c r="CA26" s="178">
        <v>0</v>
      </c>
      <c r="CB26" s="178">
        <v>0</v>
      </c>
      <c r="CC26" s="178">
        <v>0</v>
      </c>
      <c r="CD26" s="178">
        <v>0</v>
      </c>
      <c r="CE26" s="178">
        <v>0</v>
      </c>
      <c r="CF26" s="178">
        <v>0</v>
      </c>
      <c r="CG26" s="178">
        <v>0</v>
      </c>
      <c r="CH26" s="178">
        <v>0</v>
      </c>
      <c r="CI26" s="178">
        <v>0</v>
      </c>
      <c r="CJ26" s="178">
        <v>0</v>
      </c>
      <c r="CK26" s="178">
        <v>0</v>
      </c>
      <c r="CL26" s="178">
        <v>0</v>
      </c>
      <c r="CM26" s="178">
        <v>0</v>
      </c>
      <c r="CN26" s="178">
        <v>0</v>
      </c>
      <c r="CO26" s="178">
        <v>0</v>
      </c>
      <c r="CP26" s="178">
        <v>0</v>
      </c>
      <c r="CQ26" s="178">
        <v>0</v>
      </c>
      <c r="CR26" s="178">
        <v>0</v>
      </c>
      <c r="CS26" s="178">
        <v>0</v>
      </c>
      <c r="CT26" s="178">
        <v>0</v>
      </c>
      <c r="CU26" s="178">
        <v>0</v>
      </c>
    </row>
    <row r="27" spans="1:99" s="181" customFormat="1" ht="10.199999999999999" x14ac:dyDescent="0.2">
      <c r="A27" s="172"/>
      <c r="B27" s="172"/>
      <c r="C27" s="172"/>
      <c r="D27" s="221">
        <v>16</v>
      </c>
      <c r="E27" s="191">
        <v>2</v>
      </c>
      <c r="F27" s="144" t="s">
        <v>43</v>
      </c>
      <c r="G27" s="223"/>
      <c r="H27" s="223"/>
      <c r="I27" s="223"/>
      <c r="J27" s="223"/>
      <c r="K27" s="223"/>
      <c r="L27" s="223"/>
      <c r="M27" s="223"/>
      <c r="N27" s="222"/>
      <c r="O27" s="223" t="s">
        <v>20</v>
      </c>
      <c r="P27" s="222"/>
      <c r="Q27" s="223"/>
      <c r="R27" s="223"/>
      <c r="S27" s="223"/>
      <c r="T27" s="224"/>
      <c r="U27" s="225">
        <v>0</v>
      </c>
      <c r="V27" s="176"/>
      <c r="W27" s="177"/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8">
        <v>0</v>
      </c>
      <c r="AD27" s="178">
        <v>0</v>
      </c>
      <c r="AE27" s="178">
        <v>0</v>
      </c>
      <c r="AF27" s="178">
        <v>0</v>
      </c>
      <c r="AG27" s="178">
        <v>0</v>
      </c>
      <c r="AH27" s="178">
        <v>0</v>
      </c>
      <c r="AI27" s="178">
        <v>0</v>
      </c>
      <c r="AJ27" s="178">
        <v>0</v>
      </c>
      <c r="AK27" s="178">
        <v>0</v>
      </c>
      <c r="AL27" s="178">
        <v>0</v>
      </c>
      <c r="AM27" s="178">
        <v>0</v>
      </c>
      <c r="AN27" s="178">
        <v>0</v>
      </c>
      <c r="AO27" s="178">
        <v>0</v>
      </c>
      <c r="AP27" s="178">
        <v>0</v>
      </c>
      <c r="AQ27" s="178">
        <v>0</v>
      </c>
      <c r="AR27" s="178">
        <v>0</v>
      </c>
      <c r="AS27" s="178">
        <v>0</v>
      </c>
      <c r="AT27" s="178">
        <v>0</v>
      </c>
      <c r="AU27" s="178">
        <v>0</v>
      </c>
      <c r="AV27" s="178">
        <v>0</v>
      </c>
      <c r="AW27" s="178">
        <v>0</v>
      </c>
      <c r="AX27" s="178">
        <v>0</v>
      </c>
      <c r="AY27" s="178">
        <v>0</v>
      </c>
      <c r="AZ27" s="178">
        <v>0</v>
      </c>
      <c r="BA27" s="178">
        <v>0</v>
      </c>
      <c r="BB27" s="178">
        <v>0</v>
      </c>
      <c r="BC27" s="178">
        <v>0</v>
      </c>
      <c r="BD27" s="178">
        <v>0</v>
      </c>
      <c r="BE27" s="178">
        <v>0</v>
      </c>
      <c r="BF27" s="178">
        <v>0</v>
      </c>
      <c r="BG27" s="178">
        <v>0</v>
      </c>
      <c r="BH27" s="178">
        <v>0</v>
      </c>
      <c r="BI27" s="178">
        <v>0</v>
      </c>
      <c r="BJ27" s="178">
        <v>0</v>
      </c>
      <c r="BK27" s="178">
        <v>0</v>
      </c>
      <c r="BL27" s="178">
        <v>0</v>
      </c>
      <c r="BM27" s="178">
        <v>0</v>
      </c>
      <c r="BN27" s="178">
        <v>0</v>
      </c>
      <c r="BO27" s="178">
        <v>0</v>
      </c>
      <c r="BP27" s="178">
        <v>0</v>
      </c>
      <c r="BQ27" s="178">
        <v>0</v>
      </c>
      <c r="BR27" s="178">
        <v>0</v>
      </c>
      <c r="BS27" s="178">
        <v>0</v>
      </c>
      <c r="BT27" s="178">
        <v>0</v>
      </c>
      <c r="BU27" s="178">
        <v>0</v>
      </c>
      <c r="BV27" s="178">
        <v>0</v>
      </c>
      <c r="BW27" s="178">
        <v>0</v>
      </c>
      <c r="BX27" s="178">
        <v>0</v>
      </c>
      <c r="BY27" s="178">
        <v>0</v>
      </c>
      <c r="BZ27" s="178">
        <v>0</v>
      </c>
      <c r="CA27" s="178">
        <v>0</v>
      </c>
      <c r="CB27" s="178">
        <v>0</v>
      </c>
      <c r="CC27" s="178">
        <v>0</v>
      </c>
      <c r="CD27" s="178">
        <v>0</v>
      </c>
      <c r="CE27" s="178">
        <v>0</v>
      </c>
      <c r="CF27" s="178">
        <v>0</v>
      </c>
      <c r="CG27" s="178">
        <v>0</v>
      </c>
      <c r="CH27" s="178">
        <v>0</v>
      </c>
      <c r="CI27" s="178">
        <v>0</v>
      </c>
      <c r="CJ27" s="178">
        <v>0</v>
      </c>
      <c r="CK27" s="178">
        <v>0</v>
      </c>
      <c r="CL27" s="178">
        <v>0</v>
      </c>
      <c r="CM27" s="178">
        <v>0</v>
      </c>
      <c r="CN27" s="178">
        <v>0</v>
      </c>
      <c r="CO27" s="178">
        <v>0</v>
      </c>
      <c r="CP27" s="178">
        <v>0</v>
      </c>
      <c r="CQ27" s="178">
        <v>0</v>
      </c>
      <c r="CR27" s="178">
        <v>0</v>
      </c>
      <c r="CS27" s="178">
        <v>0</v>
      </c>
      <c r="CT27" s="178">
        <v>0</v>
      </c>
      <c r="CU27" s="178">
        <v>0</v>
      </c>
    </row>
    <row r="28" spans="1:99" s="181" customFormat="1" ht="10.199999999999999" x14ac:dyDescent="0.2">
      <c r="A28" s="172"/>
      <c r="B28" s="172"/>
      <c r="C28" s="172"/>
      <c r="D28" s="221">
        <v>17</v>
      </c>
      <c r="E28" s="191">
        <v>2</v>
      </c>
      <c r="F28" s="144" t="s">
        <v>43</v>
      </c>
      <c r="G28" s="223"/>
      <c r="H28" s="223"/>
      <c r="I28" s="223"/>
      <c r="J28" s="223"/>
      <c r="K28" s="223"/>
      <c r="L28" s="223"/>
      <c r="M28" s="223"/>
      <c r="N28" s="222"/>
      <c r="O28" s="223" t="s">
        <v>20</v>
      </c>
      <c r="P28" s="222"/>
      <c r="Q28" s="223"/>
      <c r="R28" s="223"/>
      <c r="S28" s="223"/>
      <c r="T28" s="224"/>
      <c r="U28" s="225">
        <v>0</v>
      </c>
      <c r="V28" s="176"/>
      <c r="W28" s="177"/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8">
        <v>0</v>
      </c>
      <c r="AD28" s="178">
        <v>0</v>
      </c>
      <c r="AE28" s="178">
        <v>0</v>
      </c>
      <c r="AF28" s="178">
        <v>0</v>
      </c>
      <c r="AG28" s="178">
        <v>0</v>
      </c>
      <c r="AH28" s="178">
        <v>0</v>
      </c>
      <c r="AI28" s="178">
        <v>0</v>
      </c>
      <c r="AJ28" s="178">
        <v>0</v>
      </c>
      <c r="AK28" s="178">
        <v>0</v>
      </c>
      <c r="AL28" s="178">
        <v>0</v>
      </c>
      <c r="AM28" s="178">
        <v>0</v>
      </c>
      <c r="AN28" s="178">
        <v>0</v>
      </c>
      <c r="AO28" s="178">
        <v>0</v>
      </c>
      <c r="AP28" s="178">
        <v>0</v>
      </c>
      <c r="AQ28" s="178">
        <v>0</v>
      </c>
      <c r="AR28" s="178">
        <v>0</v>
      </c>
      <c r="AS28" s="178">
        <v>0</v>
      </c>
      <c r="AT28" s="178">
        <v>0</v>
      </c>
      <c r="AU28" s="178">
        <v>0</v>
      </c>
      <c r="AV28" s="178">
        <v>0</v>
      </c>
      <c r="AW28" s="178">
        <v>0</v>
      </c>
      <c r="AX28" s="178">
        <v>0</v>
      </c>
      <c r="AY28" s="178">
        <v>0</v>
      </c>
      <c r="AZ28" s="178">
        <v>0</v>
      </c>
      <c r="BA28" s="178">
        <v>0</v>
      </c>
      <c r="BB28" s="178">
        <v>0</v>
      </c>
      <c r="BC28" s="178">
        <v>0</v>
      </c>
      <c r="BD28" s="178">
        <v>0</v>
      </c>
      <c r="BE28" s="178">
        <v>0</v>
      </c>
      <c r="BF28" s="178">
        <v>0</v>
      </c>
      <c r="BG28" s="178">
        <v>0</v>
      </c>
      <c r="BH28" s="178">
        <v>0</v>
      </c>
      <c r="BI28" s="178">
        <v>0</v>
      </c>
      <c r="BJ28" s="178">
        <v>0</v>
      </c>
      <c r="BK28" s="178">
        <v>0</v>
      </c>
      <c r="BL28" s="178">
        <v>0</v>
      </c>
      <c r="BM28" s="178">
        <v>0</v>
      </c>
      <c r="BN28" s="178">
        <v>0</v>
      </c>
      <c r="BO28" s="178">
        <v>0</v>
      </c>
      <c r="BP28" s="178">
        <v>0</v>
      </c>
      <c r="BQ28" s="178">
        <v>0</v>
      </c>
      <c r="BR28" s="178">
        <v>0</v>
      </c>
      <c r="BS28" s="178">
        <v>0</v>
      </c>
      <c r="BT28" s="178">
        <v>0</v>
      </c>
      <c r="BU28" s="178">
        <v>0</v>
      </c>
      <c r="BV28" s="178">
        <v>0</v>
      </c>
      <c r="BW28" s="178">
        <v>0</v>
      </c>
      <c r="BX28" s="178">
        <v>0</v>
      </c>
      <c r="BY28" s="178">
        <v>0</v>
      </c>
      <c r="BZ28" s="178">
        <v>0</v>
      </c>
      <c r="CA28" s="178">
        <v>0</v>
      </c>
      <c r="CB28" s="178">
        <v>0</v>
      </c>
      <c r="CC28" s="178">
        <v>0</v>
      </c>
      <c r="CD28" s="178">
        <v>0</v>
      </c>
      <c r="CE28" s="178">
        <v>0</v>
      </c>
      <c r="CF28" s="178">
        <v>0</v>
      </c>
      <c r="CG28" s="178">
        <v>0</v>
      </c>
      <c r="CH28" s="178">
        <v>0</v>
      </c>
      <c r="CI28" s="178">
        <v>0</v>
      </c>
      <c r="CJ28" s="178">
        <v>0</v>
      </c>
      <c r="CK28" s="178">
        <v>0</v>
      </c>
      <c r="CL28" s="178">
        <v>0</v>
      </c>
      <c r="CM28" s="178">
        <v>0</v>
      </c>
      <c r="CN28" s="178">
        <v>0</v>
      </c>
      <c r="CO28" s="178">
        <v>0</v>
      </c>
      <c r="CP28" s="178">
        <v>0</v>
      </c>
      <c r="CQ28" s="178">
        <v>0</v>
      </c>
      <c r="CR28" s="178">
        <v>0</v>
      </c>
      <c r="CS28" s="178">
        <v>0</v>
      </c>
      <c r="CT28" s="178">
        <v>0</v>
      </c>
      <c r="CU28" s="178">
        <v>0</v>
      </c>
    </row>
    <row r="29" spans="1:99" s="181" customFormat="1" ht="10.199999999999999" x14ac:dyDescent="0.2">
      <c r="A29" s="172"/>
      <c r="B29" s="172"/>
      <c r="C29" s="172"/>
      <c r="D29" s="221">
        <v>18</v>
      </c>
      <c r="E29" s="191">
        <v>2</v>
      </c>
      <c r="F29" s="144" t="s">
        <v>43</v>
      </c>
      <c r="G29" s="223"/>
      <c r="H29" s="223"/>
      <c r="I29" s="223"/>
      <c r="J29" s="223"/>
      <c r="K29" s="223"/>
      <c r="L29" s="223"/>
      <c r="M29" s="223"/>
      <c r="N29" s="222"/>
      <c r="O29" s="223" t="s">
        <v>20</v>
      </c>
      <c r="P29" s="222"/>
      <c r="Q29" s="223"/>
      <c r="R29" s="223"/>
      <c r="S29" s="223"/>
      <c r="T29" s="224"/>
      <c r="U29" s="225">
        <v>0</v>
      </c>
      <c r="V29" s="176"/>
      <c r="W29" s="177"/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8">
        <v>0</v>
      </c>
      <c r="AD29" s="178">
        <v>0</v>
      </c>
      <c r="AE29" s="178">
        <v>0</v>
      </c>
      <c r="AF29" s="178">
        <v>0</v>
      </c>
      <c r="AG29" s="178">
        <v>0</v>
      </c>
      <c r="AH29" s="178">
        <v>0</v>
      </c>
      <c r="AI29" s="178">
        <v>0</v>
      </c>
      <c r="AJ29" s="178">
        <v>0</v>
      </c>
      <c r="AK29" s="178">
        <v>0</v>
      </c>
      <c r="AL29" s="178">
        <v>0</v>
      </c>
      <c r="AM29" s="178">
        <v>0</v>
      </c>
      <c r="AN29" s="178">
        <v>0</v>
      </c>
      <c r="AO29" s="178">
        <v>0</v>
      </c>
      <c r="AP29" s="178">
        <v>0</v>
      </c>
      <c r="AQ29" s="178">
        <v>0</v>
      </c>
      <c r="AR29" s="178">
        <v>0</v>
      </c>
      <c r="AS29" s="178">
        <v>0</v>
      </c>
      <c r="AT29" s="178">
        <v>0</v>
      </c>
      <c r="AU29" s="178">
        <v>0</v>
      </c>
      <c r="AV29" s="178">
        <v>0</v>
      </c>
      <c r="AW29" s="178">
        <v>0</v>
      </c>
      <c r="AX29" s="178">
        <v>0</v>
      </c>
      <c r="AY29" s="178">
        <v>0</v>
      </c>
      <c r="AZ29" s="178">
        <v>0</v>
      </c>
      <c r="BA29" s="178">
        <v>0</v>
      </c>
      <c r="BB29" s="178">
        <v>0</v>
      </c>
      <c r="BC29" s="178">
        <v>0</v>
      </c>
      <c r="BD29" s="178">
        <v>0</v>
      </c>
      <c r="BE29" s="178">
        <v>0</v>
      </c>
      <c r="BF29" s="178">
        <v>0</v>
      </c>
      <c r="BG29" s="178">
        <v>0</v>
      </c>
      <c r="BH29" s="178">
        <v>0</v>
      </c>
      <c r="BI29" s="178">
        <v>0</v>
      </c>
      <c r="BJ29" s="178">
        <v>0</v>
      </c>
      <c r="BK29" s="178">
        <v>0</v>
      </c>
      <c r="BL29" s="178">
        <v>0</v>
      </c>
      <c r="BM29" s="178">
        <v>0</v>
      </c>
      <c r="BN29" s="178">
        <v>0</v>
      </c>
      <c r="BO29" s="178">
        <v>0</v>
      </c>
      <c r="BP29" s="178">
        <v>0</v>
      </c>
      <c r="BQ29" s="178">
        <v>0</v>
      </c>
      <c r="BR29" s="178">
        <v>0</v>
      </c>
      <c r="BS29" s="178">
        <v>0</v>
      </c>
      <c r="BT29" s="178">
        <v>0</v>
      </c>
      <c r="BU29" s="178">
        <v>0</v>
      </c>
      <c r="BV29" s="178">
        <v>0</v>
      </c>
      <c r="BW29" s="178">
        <v>0</v>
      </c>
      <c r="BX29" s="178">
        <v>0</v>
      </c>
      <c r="BY29" s="178">
        <v>0</v>
      </c>
      <c r="BZ29" s="178">
        <v>0</v>
      </c>
      <c r="CA29" s="178">
        <v>0</v>
      </c>
      <c r="CB29" s="178">
        <v>0</v>
      </c>
      <c r="CC29" s="178">
        <v>0</v>
      </c>
      <c r="CD29" s="178">
        <v>0</v>
      </c>
      <c r="CE29" s="178">
        <v>0</v>
      </c>
      <c r="CF29" s="178">
        <v>0</v>
      </c>
      <c r="CG29" s="178">
        <v>0</v>
      </c>
      <c r="CH29" s="178">
        <v>0</v>
      </c>
      <c r="CI29" s="178">
        <v>0</v>
      </c>
      <c r="CJ29" s="178">
        <v>0</v>
      </c>
      <c r="CK29" s="178">
        <v>0</v>
      </c>
      <c r="CL29" s="178">
        <v>0</v>
      </c>
      <c r="CM29" s="178">
        <v>0</v>
      </c>
      <c r="CN29" s="178">
        <v>0</v>
      </c>
      <c r="CO29" s="178">
        <v>0</v>
      </c>
      <c r="CP29" s="178">
        <v>0</v>
      </c>
      <c r="CQ29" s="178">
        <v>0</v>
      </c>
      <c r="CR29" s="178">
        <v>0</v>
      </c>
      <c r="CS29" s="178">
        <v>0</v>
      </c>
      <c r="CT29" s="178">
        <v>0</v>
      </c>
      <c r="CU29" s="178">
        <v>0</v>
      </c>
    </row>
    <row r="30" spans="1:99" s="181" customFormat="1" ht="10.199999999999999" x14ac:dyDescent="0.2">
      <c r="A30" s="172"/>
      <c r="B30" s="172"/>
      <c r="C30" s="172"/>
      <c r="D30" s="221">
        <v>19</v>
      </c>
      <c r="E30" s="191">
        <v>2</v>
      </c>
      <c r="F30" s="144" t="s">
        <v>43</v>
      </c>
      <c r="G30" s="223"/>
      <c r="H30" s="223"/>
      <c r="I30" s="223"/>
      <c r="J30" s="223"/>
      <c r="K30" s="223"/>
      <c r="L30" s="223"/>
      <c r="M30" s="223"/>
      <c r="N30" s="222"/>
      <c r="O30" s="223" t="s">
        <v>20</v>
      </c>
      <c r="P30" s="222"/>
      <c r="Q30" s="223"/>
      <c r="R30" s="223"/>
      <c r="S30" s="223"/>
      <c r="T30" s="224"/>
      <c r="U30" s="225">
        <v>0</v>
      </c>
      <c r="V30" s="176"/>
      <c r="W30" s="177"/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  <c r="AE30" s="178">
        <v>0</v>
      </c>
      <c r="AF30" s="178">
        <v>0</v>
      </c>
      <c r="AG30" s="178">
        <v>0</v>
      </c>
      <c r="AH30" s="178">
        <v>0</v>
      </c>
      <c r="AI30" s="178">
        <v>0</v>
      </c>
      <c r="AJ30" s="178">
        <v>0</v>
      </c>
      <c r="AK30" s="178">
        <v>0</v>
      </c>
      <c r="AL30" s="178">
        <v>0</v>
      </c>
      <c r="AM30" s="178">
        <v>0</v>
      </c>
      <c r="AN30" s="178">
        <v>0</v>
      </c>
      <c r="AO30" s="178">
        <v>0</v>
      </c>
      <c r="AP30" s="178">
        <v>0</v>
      </c>
      <c r="AQ30" s="178">
        <v>0</v>
      </c>
      <c r="AR30" s="178">
        <v>0</v>
      </c>
      <c r="AS30" s="178">
        <v>0</v>
      </c>
      <c r="AT30" s="178">
        <v>0</v>
      </c>
      <c r="AU30" s="178">
        <v>0</v>
      </c>
      <c r="AV30" s="178">
        <v>0</v>
      </c>
      <c r="AW30" s="178">
        <v>0</v>
      </c>
      <c r="AX30" s="178">
        <v>0</v>
      </c>
      <c r="AY30" s="178">
        <v>0</v>
      </c>
      <c r="AZ30" s="178">
        <v>0</v>
      </c>
      <c r="BA30" s="178">
        <v>0</v>
      </c>
      <c r="BB30" s="178">
        <v>0</v>
      </c>
      <c r="BC30" s="178">
        <v>0</v>
      </c>
      <c r="BD30" s="178">
        <v>0</v>
      </c>
      <c r="BE30" s="178">
        <v>0</v>
      </c>
      <c r="BF30" s="178">
        <v>0</v>
      </c>
      <c r="BG30" s="178">
        <v>0</v>
      </c>
      <c r="BH30" s="178">
        <v>0</v>
      </c>
      <c r="BI30" s="178">
        <v>0</v>
      </c>
      <c r="BJ30" s="178">
        <v>0</v>
      </c>
      <c r="BK30" s="178">
        <v>0</v>
      </c>
      <c r="BL30" s="178">
        <v>0</v>
      </c>
      <c r="BM30" s="178">
        <v>0</v>
      </c>
      <c r="BN30" s="178">
        <v>0</v>
      </c>
      <c r="BO30" s="178">
        <v>0</v>
      </c>
      <c r="BP30" s="178">
        <v>0</v>
      </c>
      <c r="BQ30" s="178">
        <v>0</v>
      </c>
      <c r="BR30" s="178">
        <v>0</v>
      </c>
      <c r="BS30" s="178">
        <v>0</v>
      </c>
      <c r="BT30" s="178">
        <v>0</v>
      </c>
      <c r="BU30" s="178">
        <v>0</v>
      </c>
      <c r="BV30" s="178">
        <v>0</v>
      </c>
      <c r="BW30" s="178">
        <v>0</v>
      </c>
      <c r="BX30" s="178">
        <v>0</v>
      </c>
      <c r="BY30" s="178">
        <v>0</v>
      </c>
      <c r="BZ30" s="178">
        <v>0</v>
      </c>
      <c r="CA30" s="178">
        <v>0</v>
      </c>
      <c r="CB30" s="178">
        <v>0</v>
      </c>
      <c r="CC30" s="178">
        <v>0</v>
      </c>
      <c r="CD30" s="178">
        <v>0</v>
      </c>
      <c r="CE30" s="178">
        <v>0</v>
      </c>
      <c r="CF30" s="178">
        <v>0</v>
      </c>
      <c r="CG30" s="178">
        <v>0</v>
      </c>
      <c r="CH30" s="178">
        <v>0</v>
      </c>
      <c r="CI30" s="178">
        <v>0</v>
      </c>
      <c r="CJ30" s="178">
        <v>0</v>
      </c>
      <c r="CK30" s="178">
        <v>0</v>
      </c>
      <c r="CL30" s="178">
        <v>0</v>
      </c>
      <c r="CM30" s="178">
        <v>0</v>
      </c>
      <c r="CN30" s="178">
        <v>0</v>
      </c>
      <c r="CO30" s="178">
        <v>0</v>
      </c>
      <c r="CP30" s="178">
        <v>0</v>
      </c>
      <c r="CQ30" s="178">
        <v>0</v>
      </c>
      <c r="CR30" s="178">
        <v>0</v>
      </c>
      <c r="CS30" s="178">
        <v>0</v>
      </c>
      <c r="CT30" s="178">
        <v>0</v>
      </c>
      <c r="CU30" s="178">
        <v>0</v>
      </c>
    </row>
    <row r="31" spans="1:99" s="181" customFormat="1" ht="10.199999999999999" x14ac:dyDescent="0.2">
      <c r="A31" s="172"/>
      <c r="B31" s="172"/>
      <c r="C31" s="172"/>
      <c r="D31" s="221">
        <v>20</v>
      </c>
      <c r="E31" s="191">
        <v>2</v>
      </c>
      <c r="F31" s="144" t="s">
        <v>43</v>
      </c>
      <c r="G31" s="223"/>
      <c r="H31" s="223"/>
      <c r="I31" s="223"/>
      <c r="J31" s="223"/>
      <c r="K31" s="223"/>
      <c r="L31" s="223"/>
      <c r="M31" s="223"/>
      <c r="N31" s="222"/>
      <c r="O31" s="223" t="s">
        <v>20</v>
      </c>
      <c r="P31" s="222"/>
      <c r="Q31" s="223"/>
      <c r="R31" s="223"/>
      <c r="S31" s="223"/>
      <c r="T31" s="224"/>
      <c r="U31" s="225">
        <v>0</v>
      </c>
      <c r="V31" s="176"/>
      <c r="W31" s="177"/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8">
        <v>0</v>
      </c>
      <c r="AD31" s="178">
        <v>0</v>
      </c>
      <c r="AE31" s="178">
        <v>0</v>
      </c>
      <c r="AF31" s="178">
        <v>0</v>
      </c>
      <c r="AG31" s="178">
        <v>0</v>
      </c>
      <c r="AH31" s="178">
        <v>0</v>
      </c>
      <c r="AI31" s="178">
        <v>0</v>
      </c>
      <c r="AJ31" s="178">
        <v>0</v>
      </c>
      <c r="AK31" s="178">
        <v>0</v>
      </c>
      <c r="AL31" s="178">
        <v>0</v>
      </c>
      <c r="AM31" s="178">
        <v>0</v>
      </c>
      <c r="AN31" s="178">
        <v>0</v>
      </c>
      <c r="AO31" s="178">
        <v>0</v>
      </c>
      <c r="AP31" s="178">
        <v>0</v>
      </c>
      <c r="AQ31" s="178">
        <v>0</v>
      </c>
      <c r="AR31" s="178">
        <v>0</v>
      </c>
      <c r="AS31" s="178">
        <v>0</v>
      </c>
      <c r="AT31" s="178">
        <v>0</v>
      </c>
      <c r="AU31" s="178">
        <v>0</v>
      </c>
      <c r="AV31" s="178">
        <v>0</v>
      </c>
      <c r="AW31" s="178">
        <v>0</v>
      </c>
      <c r="AX31" s="178">
        <v>0</v>
      </c>
      <c r="AY31" s="178">
        <v>0</v>
      </c>
      <c r="AZ31" s="178">
        <v>0</v>
      </c>
      <c r="BA31" s="178">
        <v>0</v>
      </c>
      <c r="BB31" s="178">
        <v>0</v>
      </c>
      <c r="BC31" s="178">
        <v>0</v>
      </c>
      <c r="BD31" s="178">
        <v>0</v>
      </c>
      <c r="BE31" s="178">
        <v>0</v>
      </c>
      <c r="BF31" s="178">
        <v>0</v>
      </c>
      <c r="BG31" s="178">
        <v>0</v>
      </c>
      <c r="BH31" s="178">
        <v>0</v>
      </c>
      <c r="BI31" s="178">
        <v>0</v>
      </c>
      <c r="BJ31" s="178">
        <v>0</v>
      </c>
      <c r="BK31" s="178">
        <v>0</v>
      </c>
      <c r="BL31" s="178">
        <v>0</v>
      </c>
      <c r="BM31" s="178">
        <v>0</v>
      </c>
      <c r="BN31" s="178">
        <v>0</v>
      </c>
      <c r="BO31" s="178">
        <v>0</v>
      </c>
      <c r="BP31" s="178">
        <v>0</v>
      </c>
      <c r="BQ31" s="178">
        <v>0</v>
      </c>
      <c r="BR31" s="178">
        <v>0</v>
      </c>
      <c r="BS31" s="178">
        <v>0</v>
      </c>
      <c r="BT31" s="178">
        <v>0</v>
      </c>
      <c r="BU31" s="178">
        <v>0</v>
      </c>
      <c r="BV31" s="178">
        <v>0</v>
      </c>
      <c r="BW31" s="178">
        <v>0</v>
      </c>
      <c r="BX31" s="178">
        <v>0</v>
      </c>
      <c r="BY31" s="178">
        <v>0</v>
      </c>
      <c r="BZ31" s="178">
        <v>0</v>
      </c>
      <c r="CA31" s="178">
        <v>0</v>
      </c>
      <c r="CB31" s="178">
        <v>0</v>
      </c>
      <c r="CC31" s="178">
        <v>0</v>
      </c>
      <c r="CD31" s="178">
        <v>0</v>
      </c>
      <c r="CE31" s="178">
        <v>0</v>
      </c>
      <c r="CF31" s="178">
        <v>0</v>
      </c>
      <c r="CG31" s="178">
        <v>0</v>
      </c>
      <c r="CH31" s="178">
        <v>0</v>
      </c>
      <c r="CI31" s="178">
        <v>0</v>
      </c>
      <c r="CJ31" s="178">
        <v>0</v>
      </c>
      <c r="CK31" s="178">
        <v>0</v>
      </c>
      <c r="CL31" s="178">
        <v>0</v>
      </c>
      <c r="CM31" s="178">
        <v>0</v>
      </c>
      <c r="CN31" s="178">
        <v>0</v>
      </c>
      <c r="CO31" s="178">
        <v>0</v>
      </c>
      <c r="CP31" s="178">
        <v>0</v>
      </c>
      <c r="CQ31" s="178">
        <v>0</v>
      </c>
      <c r="CR31" s="178">
        <v>0</v>
      </c>
      <c r="CS31" s="178">
        <v>0</v>
      </c>
      <c r="CT31" s="178">
        <v>0</v>
      </c>
      <c r="CU31" s="178">
        <v>0</v>
      </c>
    </row>
    <row r="32" spans="1:99" s="181" customFormat="1" ht="10.199999999999999" x14ac:dyDescent="0.2">
      <c r="A32" s="172"/>
      <c r="B32" s="172"/>
      <c r="C32" s="172"/>
      <c r="D32" s="221"/>
      <c r="E32" s="191"/>
      <c r="F32" s="144"/>
      <c r="G32" s="223"/>
      <c r="H32" s="223"/>
      <c r="I32" s="223"/>
      <c r="J32" s="223"/>
      <c r="K32" s="223"/>
      <c r="L32" s="223"/>
      <c r="M32" s="223"/>
      <c r="N32" s="222"/>
      <c r="O32" s="223"/>
      <c r="P32" s="222"/>
      <c r="Q32" s="223"/>
      <c r="R32" s="223"/>
      <c r="S32" s="223"/>
      <c r="T32" s="224"/>
      <c r="U32" s="225"/>
      <c r="V32" s="176"/>
      <c r="W32" s="177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</row>
  </sheetData>
  <conditionalFormatting sqref="X5:BQ8">
    <cfRule type="containsBlanks" dxfId="54" priority="77">
      <formula>LEN(TRIM(X5))=0</formula>
    </cfRule>
  </conditionalFormatting>
  <conditionalFormatting sqref="X8:BQ8">
    <cfRule type="cellIs" dxfId="53" priority="76" operator="equal">
      <formula>INT($F$3)</formula>
    </cfRule>
  </conditionalFormatting>
  <conditionalFormatting sqref="BR5:CU8">
    <cfRule type="containsBlanks" dxfId="52" priority="75">
      <formula>LEN(TRIM(BR5))=0</formula>
    </cfRule>
  </conditionalFormatting>
  <conditionalFormatting sqref="BR8:CU8">
    <cfRule type="cellIs" dxfId="51" priority="74" operator="equal">
      <formula>INT($F$3)</formula>
    </cfRule>
  </conditionalFormatting>
  <conditionalFormatting sqref="U11:CU11">
    <cfRule type="cellIs" dxfId="50" priority="73" operator="equal">
      <formula>0</formula>
    </cfRule>
  </conditionalFormatting>
  <conditionalFormatting sqref="U12:W12 U32:CU32">
    <cfRule type="cellIs" dxfId="49" priority="62" operator="equal">
      <formula>0</formula>
    </cfRule>
  </conditionalFormatting>
  <conditionalFormatting sqref="X12:CU15">
    <cfRule type="cellIs" dxfId="48" priority="61" operator="equal">
      <formula>0</formula>
    </cfRule>
  </conditionalFormatting>
  <conditionalFormatting sqref="U13:W13">
    <cfRule type="cellIs" dxfId="47" priority="60" operator="equal">
      <formula>0</formula>
    </cfRule>
  </conditionalFormatting>
  <conditionalFormatting sqref="U14:W14">
    <cfRule type="cellIs" dxfId="46" priority="59" operator="equal">
      <formula>0</formula>
    </cfRule>
  </conditionalFormatting>
  <conditionalFormatting sqref="U15:W15">
    <cfRule type="cellIs" dxfId="45" priority="58" operator="equal">
      <formula>0</formula>
    </cfRule>
  </conditionalFormatting>
  <conditionalFormatting sqref="X16:CU18">
    <cfRule type="cellIs" dxfId="44" priority="55" operator="equal">
      <formula>0</formula>
    </cfRule>
  </conditionalFormatting>
  <conditionalFormatting sqref="U16:W16">
    <cfRule type="cellIs" dxfId="43" priority="54" operator="equal">
      <formula>0</formula>
    </cfRule>
  </conditionalFormatting>
  <conditionalFormatting sqref="U17:W17">
    <cfRule type="cellIs" dxfId="42" priority="53" operator="equal">
      <formula>0</formula>
    </cfRule>
  </conditionalFormatting>
  <conditionalFormatting sqref="U18:W18">
    <cfRule type="cellIs" dxfId="41" priority="52" operator="equal">
      <formula>0</formula>
    </cfRule>
  </conditionalFormatting>
  <conditionalFormatting sqref="X19:CU21">
    <cfRule type="cellIs" dxfId="40" priority="51" operator="equal">
      <formula>0</formula>
    </cfRule>
  </conditionalFormatting>
  <conditionalFormatting sqref="U19:W19">
    <cfRule type="cellIs" dxfId="39" priority="50" operator="equal">
      <formula>0</formula>
    </cfRule>
  </conditionalFormatting>
  <conditionalFormatting sqref="U20:W20">
    <cfRule type="cellIs" dxfId="38" priority="49" operator="equal">
      <formula>0</formula>
    </cfRule>
  </conditionalFormatting>
  <conditionalFormatting sqref="U21:W21">
    <cfRule type="cellIs" dxfId="37" priority="48" operator="equal">
      <formula>0</formula>
    </cfRule>
  </conditionalFormatting>
  <conditionalFormatting sqref="X22:CU24">
    <cfRule type="cellIs" dxfId="36" priority="47" operator="equal">
      <formula>0</formula>
    </cfRule>
  </conditionalFormatting>
  <conditionalFormatting sqref="U22:W22">
    <cfRule type="cellIs" dxfId="35" priority="46" operator="equal">
      <formula>0</formula>
    </cfRule>
  </conditionalFormatting>
  <conditionalFormatting sqref="U23:W23">
    <cfRule type="cellIs" dxfId="34" priority="45" operator="equal">
      <formula>0</formula>
    </cfRule>
  </conditionalFormatting>
  <conditionalFormatting sqref="U24:W24">
    <cfRule type="cellIs" dxfId="33" priority="44" operator="equal">
      <formula>0</formula>
    </cfRule>
  </conditionalFormatting>
  <conditionalFormatting sqref="X25:CU27">
    <cfRule type="cellIs" dxfId="32" priority="43" operator="equal">
      <formula>0</formula>
    </cfRule>
  </conditionalFormatting>
  <conditionalFormatting sqref="U25:W25">
    <cfRule type="cellIs" dxfId="31" priority="42" operator="equal">
      <formula>0</formula>
    </cfRule>
  </conditionalFormatting>
  <conditionalFormatting sqref="U26:W26">
    <cfRule type="cellIs" dxfId="30" priority="41" operator="equal">
      <formula>0</formula>
    </cfRule>
  </conditionalFormatting>
  <conditionalFormatting sqref="U27:W27">
    <cfRule type="cellIs" dxfId="29" priority="40" operator="equal">
      <formula>0</formula>
    </cfRule>
  </conditionalFormatting>
  <conditionalFormatting sqref="X28:CU30">
    <cfRule type="cellIs" dxfId="28" priority="39" operator="equal">
      <formula>0</formula>
    </cfRule>
  </conditionalFormatting>
  <conditionalFormatting sqref="U28:W28">
    <cfRule type="cellIs" dxfId="27" priority="38" operator="equal">
      <formula>0</formula>
    </cfRule>
  </conditionalFormatting>
  <conditionalFormatting sqref="U29:W29">
    <cfRule type="cellIs" dxfId="26" priority="37" operator="equal">
      <formula>0</formula>
    </cfRule>
  </conditionalFormatting>
  <conditionalFormatting sqref="U30:W30">
    <cfRule type="cellIs" dxfId="25" priority="36" operator="equal">
      <formula>0</formula>
    </cfRule>
  </conditionalFormatting>
  <conditionalFormatting sqref="X31:CU31">
    <cfRule type="cellIs" dxfId="24" priority="35" operator="equal">
      <formula>0</formula>
    </cfRule>
  </conditionalFormatting>
  <conditionalFormatting sqref="U31:W31">
    <cfRule type="cellIs" dxfId="23" priority="34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F20"/>
  <sheetViews>
    <sheetView workbookViewId="0">
      <pane ySplit="1" topLeftCell="A2" activePane="bottomLeft" state="frozen"/>
      <selection activeCell="C1" sqref="C1"/>
      <selection pane="bottomLeft"/>
    </sheetView>
  </sheetViews>
  <sheetFormatPr defaultRowHeight="12" x14ac:dyDescent="0.25"/>
  <cols>
    <col min="1" max="1" width="8.77734375" style="5" bestFit="1" customWidth="1"/>
    <col min="2" max="3" width="1.77734375" style="5" customWidth="1"/>
    <col min="4" max="4" width="2.77734375" style="5" customWidth="1"/>
    <col min="5" max="5" width="6.33203125" style="5" bestFit="1" customWidth="1"/>
    <col min="6" max="6" width="7.33203125" style="5" bestFit="1" customWidth="1"/>
    <col min="7" max="7" width="7.109375" style="5" bestFit="1" customWidth="1"/>
    <col min="8" max="8" width="7.44140625" style="5" bestFit="1" customWidth="1"/>
    <col min="9" max="9" width="5.44140625" style="5" bestFit="1" customWidth="1"/>
    <col min="10" max="10" width="7.44140625" style="4" bestFit="1" customWidth="1"/>
    <col min="11" max="11" width="8.88671875" style="2"/>
    <col min="12" max="12" width="10.109375" style="307" bestFit="1" customWidth="1"/>
    <col min="13" max="14" width="11.33203125" style="3" bestFit="1" customWidth="1"/>
    <col min="15" max="15" width="33.77734375" style="2" customWidth="1"/>
    <col min="16" max="16" width="16.33203125" style="2" customWidth="1"/>
    <col min="17" max="18" width="8.88671875" style="2"/>
    <col min="19" max="19" width="5.5546875" style="2" customWidth="1"/>
    <col min="20" max="20" width="8.88671875" style="2"/>
    <col min="21" max="21" width="14.5546875" style="2" bestFit="1" customWidth="1"/>
    <col min="22" max="22" width="7.33203125" style="5" bestFit="1" customWidth="1"/>
    <col min="23" max="23" width="8.109375" style="5" bestFit="1" customWidth="1"/>
    <col min="24" max="24" width="19.88671875" style="5" customWidth="1"/>
    <col min="25" max="25" width="17.21875" style="5" customWidth="1"/>
    <col min="26" max="26" width="10.88671875" style="5" bestFit="1" customWidth="1"/>
    <col min="27" max="27" width="13.6640625" style="5" bestFit="1" customWidth="1"/>
    <col min="28" max="28" width="10.77734375" style="5" bestFit="1" customWidth="1"/>
    <col min="29" max="29" width="6.109375" style="195" bestFit="1" customWidth="1"/>
    <col min="30" max="30" width="9.6640625" style="197" bestFit="1" customWidth="1"/>
    <col min="31" max="31" width="10.44140625" style="5" bestFit="1" customWidth="1"/>
    <col min="32" max="32" width="5.88671875" style="5" bestFit="1" customWidth="1"/>
    <col min="33" max="16384" width="8.88671875" style="2"/>
  </cols>
  <sheetData>
    <row r="1" spans="1:32" s="1" customFormat="1" x14ac:dyDescent="0.25">
      <c r="A1" s="23" t="s">
        <v>32</v>
      </c>
      <c r="B1" s="23" t="s">
        <v>30</v>
      </c>
      <c r="C1" s="23" t="s">
        <v>31</v>
      </c>
      <c r="D1" s="23" t="s">
        <v>23</v>
      </c>
      <c r="E1" s="23" t="s">
        <v>17</v>
      </c>
      <c r="F1" s="23" t="s">
        <v>18</v>
      </c>
      <c r="G1" s="23" t="s">
        <v>24</v>
      </c>
      <c r="H1" s="23" t="s">
        <v>25</v>
      </c>
      <c r="I1" s="23" t="s">
        <v>26</v>
      </c>
      <c r="J1" s="22" t="s">
        <v>16</v>
      </c>
      <c r="K1" s="1" t="s">
        <v>7</v>
      </c>
      <c r="L1" s="274" t="s">
        <v>0</v>
      </c>
      <c r="M1" s="21" t="s">
        <v>8</v>
      </c>
      <c r="N1" s="21" t="s">
        <v>9</v>
      </c>
      <c r="O1" s="1" t="s">
        <v>10</v>
      </c>
      <c r="P1" s="1" t="s">
        <v>1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23" t="s">
        <v>29</v>
      </c>
      <c r="W1" s="23" t="s">
        <v>19</v>
      </c>
      <c r="X1" s="23" t="str">
        <f>lists!$Z$7</f>
        <v>ддс-1</v>
      </c>
      <c r="Y1" s="23" t="s">
        <v>76</v>
      </c>
      <c r="Z1" s="23" t="s">
        <v>137</v>
      </c>
      <c r="AA1" s="23" t="s">
        <v>117</v>
      </c>
      <c r="AB1" s="23" t="s">
        <v>123</v>
      </c>
      <c r="AC1" s="194" t="s">
        <v>114</v>
      </c>
      <c r="AD1" s="196" t="s">
        <v>115</v>
      </c>
      <c r="AE1" s="196" t="s">
        <v>116</v>
      </c>
      <c r="AF1" s="23" t="str">
        <f>lists!$I$11</f>
        <v>RUR</v>
      </c>
    </row>
    <row r="2" spans="1:32" x14ac:dyDescent="0.25">
      <c r="A2" s="5" t="str">
        <f>IF(V2=1,"???",INDEX(lists!$O:$O,SUMIFS(lists!$A:$A,lists!$M:$M,U2)))</f>
        <v>???</v>
      </c>
      <c r="D2" s="5">
        <f>1</f>
        <v>1</v>
      </c>
      <c r="E2" s="5">
        <f t="shared" ref="E2:E20" si="0">IF(OR(M2=0,M2=""),0,IF(SUMIFS(D:D,I:I,I2,M:M,M2,P:P,P2,S:S,S2)=1,0,1))</f>
        <v>0</v>
      </c>
      <c r="F2" s="5">
        <f t="shared" ref="F2:F20" si="1">IF(OR(N2=0,N2=""),0,IF(SUMIFS(D:D,I:I,I2,N:N,N2,P:P,P2,S:S,S2)=1,0,1))</f>
        <v>0</v>
      </c>
      <c r="G2" s="5">
        <f t="shared" ref="G2:G16" si="2">DAY(J2)</f>
        <v>0</v>
      </c>
      <c r="H2" s="5">
        <f t="shared" ref="H2:H16" si="3">MONTH(J2)</f>
        <v>1</v>
      </c>
      <c r="I2" s="5">
        <f t="shared" ref="I2:I16" si="4">YEAR(J2)</f>
        <v>1900</v>
      </c>
      <c r="J2" s="4">
        <f t="shared" ref="J2:J20" si="5">INT(L2+1-1)</f>
        <v>0</v>
      </c>
      <c r="L2" s="2"/>
      <c r="V2" s="5">
        <f>IF(OR(U2=0,U2=""),1,IF(COUNTIF(lists!$M:$M,U2)=1,0,1))</f>
        <v>1</v>
      </c>
      <c r="W2" s="5" t="str">
        <f>IF(V2=1,"???",INDEX(lists!$Q:$Q,SUMIFS(lists!$A:$A,lists!$M:$M,U2)))</f>
        <v>???</v>
      </c>
      <c r="X2" s="5" t="str">
        <f>lists!$Z$11</f>
        <v>Поступления выручки от продаж</v>
      </c>
      <c r="Y2" s="5" t="str">
        <f>IF(SUMIFS(Clients!$A:$A,Clients!$D:$D,$P2)=0,"",INDEX(Clients!$I:$I,SUMIFS(Clients!$A:$A,Clients!$D:$D,$P2)))</f>
        <v/>
      </c>
      <c r="Z2" s="5" t="str">
        <f>IF(SUMIFS(Clients!$A:$A,Clients!$D:$D,$P2)=0,"",INDEX(Clients!F:F,SUMIFS(Clients!$A:$A,Clients!$D:$D,$P2)))</f>
        <v/>
      </c>
      <c r="AA2" s="5" t="str">
        <f>IF(SUMIFS(Clients!$A:$A,Clients!$D:$D,$P2)=0,"",INDEX(Clients!G:G,SUMIFS(Clients!$A:$A,Clients!$D:$D,$P2)))</f>
        <v/>
      </c>
      <c r="AB2" s="5" t="str">
        <f>IF(SUMIFS(Clients!$A:$A,Clients!$D:$D,$P2)=0,"",INDEX(Clients!H:H,SUMIFS(Clients!$A:$A,Clients!$D:$D,$P2)))</f>
        <v/>
      </c>
      <c r="AD2" s="197">
        <f>IF(W2=lists!$I$11,M2,M2*AC2)</f>
        <v>0</v>
      </c>
      <c r="AE2" s="197">
        <f>IF(W2=lists!$I$11,N2,N2*AC2)</f>
        <v>0</v>
      </c>
      <c r="AF2" s="5" t="str">
        <f>lists!$I$11</f>
        <v>RUR</v>
      </c>
    </row>
    <row r="3" spans="1:32" x14ac:dyDescent="0.25">
      <c r="A3" s="5" t="str">
        <f>IF(V3=1,"???",INDEX(lists!$O:$O,SUMIFS(lists!$A:$A,lists!$M:$M,U3)))</f>
        <v>???</v>
      </c>
      <c r="D3" s="5">
        <f>1</f>
        <v>1</v>
      </c>
      <c r="E3" s="5">
        <f t="shared" si="0"/>
        <v>0</v>
      </c>
      <c r="F3" s="5">
        <f t="shared" si="1"/>
        <v>0</v>
      </c>
      <c r="G3" s="5">
        <f t="shared" si="2"/>
        <v>0</v>
      </c>
      <c r="H3" s="5">
        <f t="shared" si="3"/>
        <v>1</v>
      </c>
      <c r="I3" s="5">
        <f t="shared" si="4"/>
        <v>1900</v>
      </c>
      <c r="J3" s="4">
        <f t="shared" si="5"/>
        <v>0</v>
      </c>
      <c r="L3" s="2"/>
      <c r="V3" s="5">
        <f>IF(OR(U3=0,U3=""),1,IF(COUNTIF(lists!$M:$M,U3)=1,0,1))</f>
        <v>1</v>
      </c>
      <c r="W3" s="5" t="str">
        <f>IF(V3=1,"???",INDEX(lists!$Q:$Q,SUMIFS(lists!$A:$A,lists!$M:$M,U3)))</f>
        <v>???</v>
      </c>
      <c r="X3" s="5" t="str">
        <f>lists!$Z$11</f>
        <v>Поступления выручки от продаж</v>
      </c>
      <c r="Y3" s="5" t="str">
        <f>IF(SUMIFS(Clients!$A:$A,Clients!$D:$D,$P3)=0,"",INDEX(Clients!$I:$I,SUMIFS(Clients!$A:$A,Clients!$D:$D,$P3)))</f>
        <v/>
      </c>
      <c r="Z3" s="5" t="str">
        <f>IF(SUMIFS(Clients!$A:$A,Clients!$D:$D,$P3)=0,"",INDEX(Clients!F:F,SUMIFS(Clients!$A:$A,Clients!$D:$D,$P3)))</f>
        <v/>
      </c>
      <c r="AA3" s="5" t="str">
        <f>IF(SUMIFS(Clients!$A:$A,Clients!$D:$D,$P3)=0,"",INDEX(Clients!G:G,SUMIFS(Clients!$A:$A,Clients!$D:$D,$P3)))</f>
        <v/>
      </c>
      <c r="AB3" s="5" t="str">
        <f>IF(SUMIFS(Clients!$A:$A,Clients!$D:$D,$P3)=0,"",INDEX(Clients!H:H,SUMIFS(Clients!$A:$A,Clients!$D:$D,$P3)))</f>
        <v/>
      </c>
      <c r="AD3" s="197">
        <f>IF(W3=lists!$I$11,M3,M3*AC3)</f>
        <v>0</v>
      </c>
      <c r="AE3" s="197">
        <f>IF(W3=lists!$I$11,N3,N3*AC3)</f>
        <v>0</v>
      </c>
      <c r="AF3" s="5" t="str">
        <f>lists!$I$11</f>
        <v>RUR</v>
      </c>
    </row>
    <row r="4" spans="1:32" x14ac:dyDescent="0.25">
      <c r="A4" s="5" t="str">
        <f>IF(V4=1,"???",INDEX(lists!$O:$O,SUMIFS(lists!$A:$A,lists!$M:$M,U4)))</f>
        <v>???</v>
      </c>
      <c r="D4" s="5">
        <f>1</f>
        <v>1</v>
      </c>
      <c r="E4" s="5">
        <f t="shared" si="0"/>
        <v>0</v>
      </c>
      <c r="F4" s="5">
        <f t="shared" si="1"/>
        <v>0</v>
      </c>
      <c r="G4" s="5">
        <f t="shared" si="2"/>
        <v>0</v>
      </c>
      <c r="H4" s="5">
        <f t="shared" si="3"/>
        <v>1</v>
      </c>
      <c r="I4" s="5">
        <f t="shared" si="4"/>
        <v>1900</v>
      </c>
      <c r="J4" s="4">
        <f t="shared" si="5"/>
        <v>0</v>
      </c>
      <c r="L4" s="2"/>
      <c r="V4" s="5">
        <f>IF(OR(U4=0,U4=""),1,IF(COUNTIF(lists!$M:$M,U4)=1,0,1))</f>
        <v>1</v>
      </c>
      <c r="W4" s="5" t="str">
        <f>IF(V4=1,"???",INDEX(lists!$Q:$Q,SUMIFS(lists!$A:$A,lists!$M:$M,U4)))</f>
        <v>???</v>
      </c>
      <c r="X4" s="5" t="str">
        <f>lists!$Z$11</f>
        <v>Поступления выручки от продаж</v>
      </c>
      <c r="Y4" s="5" t="str">
        <f>IF(SUMIFS(Clients!$A:$A,Clients!$D:$D,$P4)=0,"",INDEX(Clients!$I:$I,SUMIFS(Clients!$A:$A,Clients!$D:$D,$P4)))</f>
        <v/>
      </c>
      <c r="Z4" s="5" t="str">
        <f>IF(SUMIFS(Clients!$A:$A,Clients!$D:$D,$P4)=0,"",INDEX(Clients!F:F,SUMIFS(Clients!$A:$A,Clients!$D:$D,$P4)))</f>
        <v/>
      </c>
      <c r="AA4" s="5" t="str">
        <f>IF(SUMIFS(Clients!$A:$A,Clients!$D:$D,$P4)=0,"",INDEX(Clients!G:G,SUMIFS(Clients!$A:$A,Clients!$D:$D,$P4)))</f>
        <v/>
      </c>
      <c r="AB4" s="5" t="str">
        <f>IF(SUMIFS(Clients!$A:$A,Clients!$D:$D,$P4)=0,"",INDEX(Clients!H:H,SUMIFS(Clients!$A:$A,Clients!$D:$D,$P4)))</f>
        <v/>
      </c>
      <c r="AD4" s="197">
        <f>IF(W4=lists!$I$11,M4,M4*AC4)</f>
        <v>0</v>
      </c>
      <c r="AE4" s="197">
        <f>IF(W4=lists!$I$11,N4,N4*AC4)</f>
        <v>0</v>
      </c>
      <c r="AF4" s="5" t="str">
        <f>lists!$I$11</f>
        <v>RUR</v>
      </c>
    </row>
    <row r="5" spans="1:32" x14ac:dyDescent="0.25">
      <c r="A5" s="5" t="str">
        <f>IF(V5=1,"???",INDEX(lists!$O:$O,SUMIFS(lists!$A:$A,lists!$M:$M,U5)))</f>
        <v>???</v>
      </c>
      <c r="D5" s="5">
        <f>1</f>
        <v>1</v>
      </c>
      <c r="E5" s="5">
        <f t="shared" si="0"/>
        <v>0</v>
      </c>
      <c r="F5" s="5">
        <f t="shared" si="1"/>
        <v>0</v>
      </c>
      <c r="G5" s="5">
        <f t="shared" si="2"/>
        <v>0</v>
      </c>
      <c r="H5" s="5">
        <f t="shared" si="3"/>
        <v>1</v>
      </c>
      <c r="I5" s="5">
        <f t="shared" si="4"/>
        <v>1900</v>
      </c>
      <c r="J5" s="4">
        <f t="shared" si="5"/>
        <v>0</v>
      </c>
      <c r="L5" s="2"/>
      <c r="V5" s="5">
        <f>IF(OR(U5=0,U5=""),1,IF(COUNTIF(lists!$M:$M,U5)=1,0,1))</f>
        <v>1</v>
      </c>
      <c r="W5" s="5" t="str">
        <f>IF(V5=1,"???",INDEX(lists!$Q:$Q,SUMIFS(lists!$A:$A,lists!$M:$M,U5)))</f>
        <v>???</v>
      </c>
      <c r="X5" s="5" t="str">
        <f>lists!$Z$11</f>
        <v>Поступления выручки от продаж</v>
      </c>
      <c r="Y5" s="5" t="str">
        <f>IF(SUMIFS(Clients!$A:$A,Clients!$D:$D,$P5)=0,"",INDEX(Clients!$I:$I,SUMIFS(Clients!$A:$A,Clients!$D:$D,$P5)))</f>
        <v/>
      </c>
      <c r="Z5" s="5" t="str">
        <f>IF(SUMIFS(Clients!$A:$A,Clients!$D:$D,$P5)=0,"",INDEX(Clients!F:F,SUMIFS(Clients!$A:$A,Clients!$D:$D,$P5)))</f>
        <v/>
      </c>
      <c r="AA5" s="5" t="str">
        <f>IF(SUMIFS(Clients!$A:$A,Clients!$D:$D,$P5)=0,"",INDEX(Clients!G:G,SUMIFS(Clients!$A:$A,Clients!$D:$D,$P5)))</f>
        <v/>
      </c>
      <c r="AB5" s="5" t="str">
        <f>IF(SUMIFS(Clients!$A:$A,Clients!$D:$D,$P5)=0,"",INDEX(Clients!H:H,SUMIFS(Clients!$A:$A,Clients!$D:$D,$P5)))</f>
        <v/>
      </c>
      <c r="AD5" s="197">
        <f>IF(W5=lists!$I$11,M5,M5*AC5)</f>
        <v>0</v>
      </c>
      <c r="AE5" s="197">
        <f>IF(W5=lists!$I$11,N5,N5*AC5)</f>
        <v>0</v>
      </c>
      <c r="AF5" s="5" t="str">
        <f>lists!$I$11</f>
        <v>RUR</v>
      </c>
    </row>
    <row r="6" spans="1:32" x14ac:dyDescent="0.25">
      <c r="A6" s="5" t="str">
        <f>IF(V6=1,"???",INDEX(lists!$O:$O,SUMIFS(lists!$A:$A,lists!$M:$M,U6)))</f>
        <v>???</v>
      </c>
      <c r="D6" s="5">
        <f>1</f>
        <v>1</v>
      </c>
      <c r="E6" s="5">
        <f t="shared" si="0"/>
        <v>0</v>
      </c>
      <c r="F6" s="5">
        <f t="shared" si="1"/>
        <v>0</v>
      </c>
      <c r="G6" s="5">
        <f t="shared" si="2"/>
        <v>0</v>
      </c>
      <c r="H6" s="5">
        <f t="shared" si="3"/>
        <v>1</v>
      </c>
      <c r="I6" s="5">
        <f t="shared" si="4"/>
        <v>1900</v>
      </c>
      <c r="J6" s="4">
        <f t="shared" si="5"/>
        <v>0</v>
      </c>
      <c r="L6" s="2"/>
      <c r="V6" s="5">
        <f>IF(OR(U6=0,U6=""),1,IF(COUNTIF(lists!$M:$M,U6)=1,0,1))</f>
        <v>1</v>
      </c>
      <c r="W6" s="5" t="str">
        <f>IF(V6=1,"???",INDEX(lists!$Q:$Q,SUMIFS(lists!$A:$A,lists!$M:$M,U6)))</f>
        <v>???</v>
      </c>
      <c r="X6" s="5" t="str">
        <f>lists!$Z$11</f>
        <v>Поступления выручки от продаж</v>
      </c>
      <c r="Y6" s="5" t="str">
        <f>IF(SUMIFS(Clients!$A:$A,Clients!$D:$D,$P6)=0,"",INDEX(Clients!$I:$I,SUMIFS(Clients!$A:$A,Clients!$D:$D,$P6)))</f>
        <v/>
      </c>
      <c r="Z6" s="5" t="str">
        <f>IF(SUMIFS(Clients!$A:$A,Clients!$D:$D,$P6)=0,"",INDEX(Clients!F:F,SUMIFS(Clients!$A:$A,Clients!$D:$D,$P6)))</f>
        <v/>
      </c>
      <c r="AA6" s="5" t="str">
        <f>IF(SUMIFS(Clients!$A:$A,Clients!$D:$D,$P6)=0,"",INDEX(Clients!G:G,SUMIFS(Clients!$A:$A,Clients!$D:$D,$P6)))</f>
        <v/>
      </c>
      <c r="AB6" s="5" t="str">
        <f>IF(SUMIFS(Clients!$A:$A,Clients!$D:$D,$P6)=0,"",INDEX(Clients!H:H,SUMIFS(Clients!$A:$A,Clients!$D:$D,$P6)))</f>
        <v/>
      </c>
      <c r="AD6" s="197">
        <f>IF(W6=lists!$I$11,M6,M6*AC6)</f>
        <v>0</v>
      </c>
      <c r="AE6" s="197">
        <f>IF(W6=lists!$I$11,N6,N6*AC6)</f>
        <v>0</v>
      </c>
      <c r="AF6" s="5" t="str">
        <f>lists!$I$11</f>
        <v>RUR</v>
      </c>
    </row>
    <row r="7" spans="1:32" x14ac:dyDescent="0.25">
      <c r="A7" s="5" t="str">
        <f>IF(V7=1,"???",INDEX(lists!$O:$O,SUMIFS(lists!$A:$A,lists!$M:$M,U7)))</f>
        <v>???</v>
      </c>
      <c r="D7" s="5">
        <f>1</f>
        <v>1</v>
      </c>
      <c r="E7" s="5">
        <f t="shared" si="0"/>
        <v>0</v>
      </c>
      <c r="F7" s="5">
        <f t="shared" si="1"/>
        <v>0</v>
      </c>
      <c r="G7" s="5">
        <f t="shared" si="2"/>
        <v>0</v>
      </c>
      <c r="H7" s="5">
        <f t="shared" si="3"/>
        <v>1</v>
      </c>
      <c r="I7" s="5">
        <f t="shared" si="4"/>
        <v>1900</v>
      </c>
      <c r="J7" s="4">
        <f t="shared" si="5"/>
        <v>0</v>
      </c>
      <c r="L7" s="2"/>
      <c r="V7" s="5">
        <f>IF(OR(U7=0,U7=""),1,IF(COUNTIF(lists!$M:$M,U7)=1,0,1))</f>
        <v>1</v>
      </c>
      <c r="W7" s="5" t="str">
        <f>IF(V7=1,"???",INDEX(lists!$Q:$Q,SUMIFS(lists!$A:$A,lists!$M:$M,U7)))</f>
        <v>???</v>
      </c>
      <c r="X7" s="5" t="str">
        <f>lists!$Z$11</f>
        <v>Поступления выручки от продаж</v>
      </c>
      <c r="Y7" s="5" t="str">
        <f>IF(SUMIFS(Clients!$A:$A,Clients!$D:$D,$P7)=0,"",INDEX(Clients!$I:$I,SUMIFS(Clients!$A:$A,Clients!$D:$D,$P7)))</f>
        <v/>
      </c>
      <c r="Z7" s="5" t="str">
        <f>IF(SUMIFS(Clients!$A:$A,Clients!$D:$D,$P7)=0,"",INDEX(Clients!F:F,SUMIFS(Clients!$A:$A,Clients!$D:$D,$P7)))</f>
        <v/>
      </c>
      <c r="AA7" s="5" t="str">
        <f>IF(SUMIFS(Clients!$A:$A,Clients!$D:$D,$P7)=0,"",INDEX(Clients!G:G,SUMIFS(Clients!$A:$A,Clients!$D:$D,$P7)))</f>
        <v/>
      </c>
      <c r="AB7" s="5" t="str">
        <f>IF(SUMIFS(Clients!$A:$A,Clients!$D:$D,$P7)=0,"",INDEX(Clients!H:H,SUMIFS(Clients!$A:$A,Clients!$D:$D,$P7)))</f>
        <v/>
      </c>
      <c r="AD7" s="197">
        <f>IF(W7=lists!$I$11,M7,M7*AC7)</f>
        <v>0</v>
      </c>
      <c r="AE7" s="197">
        <f>IF(W7=lists!$I$11,N7,N7*AC7)</f>
        <v>0</v>
      </c>
      <c r="AF7" s="5" t="str">
        <f>lists!$I$11</f>
        <v>RUR</v>
      </c>
    </row>
    <row r="8" spans="1:32" x14ac:dyDescent="0.25">
      <c r="A8" s="5" t="str">
        <f>IF(V8=1,"???",INDEX(lists!$O:$O,SUMIFS(lists!$A:$A,lists!$M:$M,U8)))</f>
        <v>???</v>
      </c>
      <c r="D8" s="5">
        <f>1</f>
        <v>1</v>
      </c>
      <c r="E8" s="5">
        <f t="shared" si="0"/>
        <v>0</v>
      </c>
      <c r="F8" s="5">
        <f t="shared" si="1"/>
        <v>0</v>
      </c>
      <c r="G8" s="5">
        <f t="shared" si="2"/>
        <v>0</v>
      </c>
      <c r="H8" s="5">
        <f t="shared" si="3"/>
        <v>1</v>
      </c>
      <c r="I8" s="5">
        <f t="shared" si="4"/>
        <v>1900</v>
      </c>
      <c r="J8" s="4">
        <f t="shared" si="5"/>
        <v>0</v>
      </c>
      <c r="L8" s="2"/>
      <c r="V8" s="5">
        <f>IF(OR(U8=0,U8=""),1,IF(COUNTIF(lists!$M:$M,U8)=1,0,1))</f>
        <v>1</v>
      </c>
      <c r="W8" s="5" t="str">
        <f>IF(V8=1,"???",INDEX(lists!$Q:$Q,SUMIFS(lists!$A:$A,lists!$M:$M,U8)))</f>
        <v>???</v>
      </c>
      <c r="X8" s="5" t="str">
        <f>lists!$Z$11</f>
        <v>Поступления выручки от продаж</v>
      </c>
      <c r="Y8" s="5" t="str">
        <f>IF(SUMIFS(Clients!$A:$A,Clients!$D:$D,$P8)=0,"",INDEX(Clients!$I:$I,SUMIFS(Clients!$A:$A,Clients!$D:$D,$P8)))</f>
        <v/>
      </c>
      <c r="Z8" s="5" t="str">
        <f>IF(SUMIFS(Clients!$A:$A,Clients!$D:$D,$P8)=0,"",INDEX(Clients!F:F,SUMIFS(Clients!$A:$A,Clients!$D:$D,$P8)))</f>
        <v/>
      </c>
      <c r="AA8" s="5" t="str">
        <f>IF(SUMIFS(Clients!$A:$A,Clients!$D:$D,$P8)=0,"",INDEX(Clients!G:G,SUMIFS(Clients!$A:$A,Clients!$D:$D,$P8)))</f>
        <v/>
      </c>
      <c r="AB8" s="5" t="str">
        <f>IF(SUMIFS(Clients!$A:$A,Clients!$D:$D,$P8)=0,"",INDEX(Clients!H:H,SUMIFS(Clients!$A:$A,Clients!$D:$D,$P8)))</f>
        <v/>
      </c>
      <c r="AD8" s="197">
        <f>IF(W8=lists!$I$11,M8,M8*AC8)</f>
        <v>0</v>
      </c>
      <c r="AE8" s="197">
        <f>IF(W8=lists!$I$11,N8,N8*AC8)</f>
        <v>0</v>
      </c>
      <c r="AF8" s="5" t="str">
        <f>lists!$I$11</f>
        <v>RUR</v>
      </c>
    </row>
    <row r="9" spans="1:32" x14ac:dyDescent="0.25">
      <c r="A9" s="5" t="str">
        <f>IF(V9=1,"???",INDEX(lists!$O:$O,SUMIFS(lists!$A:$A,lists!$M:$M,U9)))</f>
        <v>???</v>
      </c>
      <c r="D9" s="5">
        <f>1</f>
        <v>1</v>
      </c>
      <c r="E9" s="5">
        <f t="shared" si="0"/>
        <v>0</v>
      </c>
      <c r="F9" s="5">
        <f t="shared" si="1"/>
        <v>0</v>
      </c>
      <c r="G9" s="5">
        <f t="shared" si="2"/>
        <v>0</v>
      </c>
      <c r="H9" s="5">
        <f t="shared" si="3"/>
        <v>1</v>
      </c>
      <c r="I9" s="5">
        <f t="shared" si="4"/>
        <v>1900</v>
      </c>
      <c r="J9" s="4">
        <f t="shared" si="5"/>
        <v>0</v>
      </c>
      <c r="L9" s="2"/>
      <c r="V9" s="5">
        <f>IF(OR(U9=0,U9=""),1,IF(COUNTIF(lists!$M:$M,U9)=1,0,1))</f>
        <v>1</v>
      </c>
      <c r="W9" s="5" t="str">
        <f>IF(V9=1,"???",INDEX(lists!$Q:$Q,SUMIFS(lists!$A:$A,lists!$M:$M,U9)))</f>
        <v>???</v>
      </c>
      <c r="X9" s="5" t="str">
        <f>lists!$Z$17</f>
        <v>Оплаты поставщикам материалов и подрядчикам за изготовление</v>
      </c>
      <c r="Y9" s="5" t="str">
        <f>lists!$AD$11</f>
        <v>Оплаты за окраску</v>
      </c>
      <c r="Z9" s="5" t="str">
        <f>IF(SUMIFS(Clients!$A:$A,Clients!$D:$D,$P9)=0,"",INDEX(Clients!F:F,SUMIFS(Clients!$A:$A,Clients!$D:$D,$P9)))</f>
        <v/>
      </c>
      <c r="AA9" s="5" t="str">
        <f>IF(SUMIFS(Clients!$A:$A,Clients!$D:$D,$P9)=0,"",INDEX(Clients!G:G,SUMIFS(Clients!$A:$A,Clients!$D:$D,$P9)))</f>
        <v/>
      </c>
      <c r="AB9" s="5" t="str">
        <f>IF(SUMIFS(Clients!$A:$A,Clients!$D:$D,$P9)=0,"",INDEX(Clients!H:H,SUMIFS(Clients!$A:$A,Clients!$D:$D,$P9)))</f>
        <v/>
      </c>
      <c r="AD9" s="197">
        <f>IF(W9=lists!$I$11,M9,M9*AC9)</f>
        <v>0</v>
      </c>
      <c r="AE9" s="197">
        <f>IF(W9=lists!$I$11,N9,N9*AC9)</f>
        <v>0</v>
      </c>
      <c r="AF9" s="5" t="str">
        <f>lists!$I$11</f>
        <v>RUR</v>
      </c>
    </row>
    <row r="10" spans="1:32" x14ac:dyDescent="0.25">
      <c r="A10" s="5" t="str">
        <f>IF(V10=1,"???",INDEX(lists!$O:$O,SUMIFS(lists!$A:$A,lists!$M:$M,U10)))</f>
        <v>???</v>
      </c>
      <c r="D10" s="5">
        <f>1</f>
        <v>1</v>
      </c>
      <c r="E10" s="5">
        <f t="shared" si="0"/>
        <v>0</v>
      </c>
      <c r="F10" s="5">
        <f t="shared" si="1"/>
        <v>0</v>
      </c>
      <c r="G10" s="5">
        <f t="shared" si="2"/>
        <v>0</v>
      </c>
      <c r="H10" s="5">
        <f t="shared" si="3"/>
        <v>1</v>
      </c>
      <c r="I10" s="5">
        <f t="shared" si="4"/>
        <v>1900</v>
      </c>
      <c r="J10" s="4">
        <f t="shared" si="5"/>
        <v>0</v>
      </c>
      <c r="L10" s="2"/>
      <c r="V10" s="5">
        <f>IF(OR(U10=0,U10=""),1,IF(COUNTIF(lists!$M:$M,U10)=1,0,1))</f>
        <v>1</v>
      </c>
      <c r="W10" s="5" t="str">
        <f>IF(V10=1,"???",INDEX(lists!$Q:$Q,SUMIFS(lists!$A:$A,lists!$M:$M,U10)))</f>
        <v>???</v>
      </c>
      <c r="X10" s="5" t="str">
        <f>lists!$Z$35</f>
        <v>Оплаты представительских и командировочных расходов</v>
      </c>
      <c r="Z10" s="5" t="str">
        <f>IF(SUMIFS(Clients!$A:$A,Clients!$D:$D,$P10)=0,"",INDEX(Clients!F:F,SUMIFS(Clients!$A:$A,Clients!$D:$D,$P10)))</f>
        <v/>
      </c>
      <c r="AA10" s="5" t="str">
        <f>IF(SUMIFS(Clients!$A:$A,Clients!$D:$D,$P10)=0,"",INDEX(Clients!G:G,SUMIFS(Clients!$A:$A,Clients!$D:$D,$P10)))</f>
        <v/>
      </c>
      <c r="AB10" s="5" t="str">
        <f>IF(SUMIFS(Clients!$A:$A,Clients!$D:$D,$P10)=0,"",INDEX(Clients!H:H,SUMIFS(Clients!$A:$A,Clients!$D:$D,$P10)))</f>
        <v/>
      </c>
      <c r="AD10" s="197">
        <f>IF(W10=lists!$I$11,M10,M10*AC10)</f>
        <v>0</v>
      </c>
      <c r="AE10" s="197">
        <f>IF(W10=lists!$I$11,N10,N10*AC10)</f>
        <v>0</v>
      </c>
      <c r="AF10" s="5" t="str">
        <f>lists!$I$11</f>
        <v>RUR</v>
      </c>
    </row>
    <row r="11" spans="1:32" x14ac:dyDescent="0.25">
      <c r="A11" s="5" t="str">
        <f>IF(V11=1,"???",INDEX(lists!$O:$O,SUMIFS(lists!$A:$A,lists!$M:$M,U11)))</f>
        <v>???</v>
      </c>
      <c r="D11" s="5">
        <f>1</f>
        <v>1</v>
      </c>
      <c r="E11" s="5">
        <f t="shared" si="0"/>
        <v>0</v>
      </c>
      <c r="F11" s="5">
        <f t="shared" si="1"/>
        <v>0</v>
      </c>
      <c r="G11" s="5">
        <f t="shared" si="2"/>
        <v>0</v>
      </c>
      <c r="H11" s="5">
        <f t="shared" si="3"/>
        <v>1</v>
      </c>
      <c r="I11" s="5">
        <f t="shared" si="4"/>
        <v>1900</v>
      </c>
      <c r="J11" s="4">
        <f t="shared" si="5"/>
        <v>0</v>
      </c>
      <c r="L11" s="2"/>
      <c r="V11" s="5">
        <f>IF(OR(U11=0,U11=""),1,IF(COUNTIF(lists!$M:$M,U11)=1,0,1))</f>
        <v>1</v>
      </c>
      <c r="W11" s="5" t="str">
        <f>IF(V11=1,"???",INDEX(lists!$Q:$Q,SUMIFS(lists!$A:$A,lists!$M:$M,U11)))</f>
        <v>???</v>
      </c>
      <c r="X11" s="5" t="str">
        <f>lists!$Z$11</f>
        <v>Поступления выручки от продаж</v>
      </c>
      <c r="Y11" s="5" t="str">
        <f>IF(SUMIFS(Clients!$A:$A,Clients!$D:$D,$P11)=0,"",INDEX(Clients!$I:$I,SUMIFS(Clients!$A:$A,Clients!$D:$D,$P11)))</f>
        <v/>
      </c>
      <c r="Z11" s="5" t="str">
        <f>IF(SUMIFS(Clients!$A:$A,Clients!$D:$D,$P11)=0,"",INDEX(Clients!F:F,SUMIFS(Clients!$A:$A,Clients!$D:$D,$P11)))</f>
        <v/>
      </c>
      <c r="AA11" s="5" t="str">
        <f>IF(SUMIFS(Clients!$A:$A,Clients!$D:$D,$P11)=0,"",INDEX(Clients!G:G,SUMIFS(Clients!$A:$A,Clients!$D:$D,$P11)))</f>
        <v/>
      </c>
      <c r="AB11" s="5" t="str">
        <f>IF(SUMIFS(Clients!$A:$A,Clients!$D:$D,$P11)=0,"",INDEX(Clients!H:H,SUMIFS(Clients!$A:$A,Clients!$D:$D,$P11)))</f>
        <v/>
      </c>
      <c r="AD11" s="197">
        <f>IF(W11=lists!$I$11,M11,M11*AC11)</f>
        <v>0</v>
      </c>
      <c r="AE11" s="197">
        <f>IF(W11=lists!$I$11,N11,N11*AC11)</f>
        <v>0</v>
      </c>
      <c r="AF11" s="5" t="str">
        <f>lists!$I$11</f>
        <v>RUR</v>
      </c>
    </row>
    <row r="12" spans="1:32" x14ac:dyDescent="0.25">
      <c r="A12" s="5" t="str">
        <f>IF(V12=1,"???",INDEX(lists!$O:$O,SUMIFS(lists!$A:$A,lists!$M:$M,U12)))</f>
        <v>???</v>
      </c>
      <c r="D12" s="5">
        <f>1</f>
        <v>1</v>
      </c>
      <c r="E12" s="5">
        <f t="shared" si="0"/>
        <v>0</v>
      </c>
      <c r="F12" s="5">
        <f t="shared" si="1"/>
        <v>0</v>
      </c>
      <c r="G12" s="5">
        <f t="shared" si="2"/>
        <v>0</v>
      </c>
      <c r="H12" s="5">
        <f t="shared" si="3"/>
        <v>1</v>
      </c>
      <c r="I12" s="5">
        <f t="shared" si="4"/>
        <v>1900</v>
      </c>
      <c r="J12" s="4">
        <f t="shared" si="5"/>
        <v>0</v>
      </c>
      <c r="L12" s="2"/>
      <c r="V12" s="5">
        <f>IF(OR(U12=0,U12=""),1,IF(COUNTIF(lists!$M:$M,U12)=1,0,1))</f>
        <v>1</v>
      </c>
      <c r="W12" s="5" t="str">
        <f>IF(V12=1,"???",INDEX(lists!$Q:$Q,SUMIFS(lists!$A:$A,lists!$M:$M,U12)))</f>
        <v>???</v>
      </c>
      <c r="X12" s="5" t="str">
        <f>lists!$Z$11</f>
        <v>Поступления выручки от продаж</v>
      </c>
      <c r="Y12" s="5" t="str">
        <f>IF(SUMIFS(Clients!$A:$A,Clients!$D:$D,$P12)=0,"",INDEX(Clients!$I:$I,SUMIFS(Clients!$A:$A,Clients!$D:$D,$P12)))</f>
        <v/>
      </c>
      <c r="Z12" s="5" t="str">
        <f>IF(SUMIFS(Clients!$A:$A,Clients!$D:$D,$P12)=0,"",INDEX(Clients!F:F,SUMIFS(Clients!$A:$A,Clients!$D:$D,$P12)))</f>
        <v/>
      </c>
      <c r="AA12" s="5" t="str">
        <f>IF(SUMIFS(Clients!$A:$A,Clients!$D:$D,$P12)=0,"",INDEX(Clients!G:G,SUMIFS(Clients!$A:$A,Clients!$D:$D,$P12)))</f>
        <v/>
      </c>
      <c r="AB12" s="5" t="str">
        <f>IF(SUMIFS(Clients!$A:$A,Clients!$D:$D,$P12)=0,"",INDEX(Clients!H:H,SUMIFS(Clients!$A:$A,Clients!$D:$D,$P12)))</f>
        <v/>
      </c>
      <c r="AD12" s="197">
        <f>IF(W12=lists!$I$11,M12,M12*AC12)</f>
        <v>0</v>
      </c>
      <c r="AE12" s="197">
        <f>IF(W12=lists!$I$11,N12,N12*AC12)</f>
        <v>0</v>
      </c>
      <c r="AF12" s="5" t="str">
        <f>lists!$I$11</f>
        <v>RUR</v>
      </c>
    </row>
    <row r="13" spans="1:32" x14ac:dyDescent="0.25">
      <c r="A13" s="5" t="str">
        <f>IF(V13=1,"???",INDEX(lists!$O:$O,SUMIFS(lists!$A:$A,lists!$M:$M,U13)))</f>
        <v>???</v>
      </c>
      <c r="D13" s="5">
        <f>1</f>
        <v>1</v>
      </c>
      <c r="E13" s="5">
        <f t="shared" si="0"/>
        <v>0</v>
      </c>
      <c r="F13" s="5">
        <f t="shared" si="1"/>
        <v>0</v>
      </c>
      <c r="G13" s="5">
        <f t="shared" si="2"/>
        <v>0</v>
      </c>
      <c r="H13" s="5">
        <f t="shared" si="3"/>
        <v>1</v>
      </c>
      <c r="I13" s="5">
        <f t="shared" si="4"/>
        <v>1900</v>
      </c>
      <c r="J13" s="4">
        <f t="shared" si="5"/>
        <v>0</v>
      </c>
      <c r="L13" s="2"/>
      <c r="V13" s="5">
        <f>IF(OR(U13=0,U13=""),1,IF(COUNTIF(lists!$M:$M,U13)=1,0,1))</f>
        <v>1</v>
      </c>
      <c r="W13" s="5" t="str">
        <f>IF(V13=1,"???",INDEX(lists!$Q:$Q,SUMIFS(lists!$A:$A,lists!$M:$M,U13)))</f>
        <v>???</v>
      </c>
      <c r="X13" s="5" t="str">
        <f>lists!$Z$11</f>
        <v>Поступления выручки от продаж</v>
      </c>
      <c r="Y13" s="5" t="str">
        <f>IF(SUMIFS(Clients!$A:$A,Clients!$D:$D,$P13)=0,"",INDEX(Clients!$I:$I,SUMIFS(Clients!$A:$A,Clients!$D:$D,$P13)))</f>
        <v/>
      </c>
      <c r="Z13" s="5" t="str">
        <f>IF(SUMIFS(Clients!$A:$A,Clients!$D:$D,$P13)=0,"",INDEX(Clients!F:F,SUMIFS(Clients!$A:$A,Clients!$D:$D,$P13)))</f>
        <v/>
      </c>
      <c r="AA13" s="5" t="str">
        <f>IF(SUMIFS(Clients!$A:$A,Clients!$D:$D,$P13)=0,"",INDEX(Clients!G:G,SUMIFS(Clients!$A:$A,Clients!$D:$D,$P13)))</f>
        <v/>
      </c>
      <c r="AB13" s="5" t="str">
        <f>IF(SUMIFS(Clients!$A:$A,Clients!$D:$D,$P13)=0,"",INDEX(Clients!H:H,SUMIFS(Clients!$A:$A,Clients!$D:$D,$P13)))</f>
        <v/>
      </c>
      <c r="AD13" s="197">
        <f>IF(W13=lists!$I$11,M13,M13*AC13)</f>
        <v>0</v>
      </c>
      <c r="AE13" s="197">
        <f>IF(W13=lists!$I$11,N13,N13*AC13)</f>
        <v>0</v>
      </c>
      <c r="AF13" s="5" t="str">
        <f>lists!$I$11</f>
        <v>RUR</v>
      </c>
    </row>
    <row r="14" spans="1:32" x14ac:dyDescent="0.25">
      <c r="A14" s="5" t="str">
        <f>IF(V14=1,"???",INDEX(lists!$O:$O,SUMIFS(lists!$A:$A,lists!$M:$M,U14)))</f>
        <v>???</v>
      </c>
      <c r="D14" s="5">
        <f>1</f>
        <v>1</v>
      </c>
      <c r="E14" s="5">
        <f t="shared" si="0"/>
        <v>0</v>
      </c>
      <c r="F14" s="5">
        <f t="shared" si="1"/>
        <v>0</v>
      </c>
      <c r="G14" s="5">
        <f t="shared" si="2"/>
        <v>0</v>
      </c>
      <c r="H14" s="5">
        <f t="shared" si="3"/>
        <v>1</v>
      </c>
      <c r="I14" s="5">
        <f t="shared" si="4"/>
        <v>1900</v>
      </c>
      <c r="J14" s="4">
        <f t="shared" si="5"/>
        <v>0</v>
      </c>
      <c r="L14" s="2"/>
      <c r="V14" s="5">
        <f>IF(OR(U14=0,U14=""),1,IF(COUNTIF(lists!$M:$M,U14)=1,0,1))</f>
        <v>1</v>
      </c>
      <c r="W14" s="5" t="str">
        <f>IF(V14=1,"???",INDEX(lists!$Q:$Q,SUMIFS(lists!$A:$A,lists!$M:$M,U14)))</f>
        <v>???</v>
      </c>
      <c r="X14" s="5" t="str">
        <f>lists!$Z$11</f>
        <v>Поступления выручки от продаж</v>
      </c>
      <c r="Y14" s="5" t="str">
        <f>IF(SUMIFS(Clients!$A:$A,Clients!$D:$D,$P14)=0,"",INDEX(Clients!$I:$I,SUMIFS(Clients!$A:$A,Clients!$D:$D,$P14)))</f>
        <v/>
      </c>
      <c r="Z14" s="5" t="str">
        <f>IF(SUMIFS(Clients!$A:$A,Clients!$D:$D,$P14)=0,"",INDEX(Clients!F:F,SUMIFS(Clients!$A:$A,Clients!$D:$D,$P14)))</f>
        <v/>
      </c>
      <c r="AA14" s="5" t="str">
        <f>IF(SUMIFS(Clients!$A:$A,Clients!$D:$D,$P14)=0,"",INDEX(Clients!G:G,SUMIFS(Clients!$A:$A,Clients!$D:$D,$P14)))</f>
        <v/>
      </c>
      <c r="AB14" s="5" t="str">
        <f>IF(SUMIFS(Clients!$A:$A,Clients!$D:$D,$P14)=0,"",INDEX(Clients!H:H,SUMIFS(Clients!$A:$A,Clients!$D:$D,$P14)))</f>
        <v/>
      </c>
      <c r="AD14" s="197">
        <f>IF(W14=lists!$I$11,M14,M14*AC14)</f>
        <v>0</v>
      </c>
      <c r="AE14" s="197">
        <f>IF(W14=lists!$I$11,N14,N14*AC14)</f>
        <v>0</v>
      </c>
      <c r="AF14" s="5" t="str">
        <f>lists!$I$11</f>
        <v>RUR</v>
      </c>
    </row>
    <row r="15" spans="1:32" x14ac:dyDescent="0.25">
      <c r="A15" s="5" t="str">
        <f>IF(V15=1,"???",INDEX(lists!$O:$O,SUMIFS(lists!$A:$A,lists!$M:$M,U15)))</f>
        <v>???</v>
      </c>
      <c r="D15" s="5">
        <f>1</f>
        <v>1</v>
      </c>
      <c r="E15" s="5">
        <f t="shared" si="0"/>
        <v>0</v>
      </c>
      <c r="F15" s="5">
        <f t="shared" si="1"/>
        <v>0</v>
      </c>
      <c r="G15" s="5">
        <f t="shared" si="2"/>
        <v>0</v>
      </c>
      <c r="H15" s="5">
        <f t="shared" si="3"/>
        <v>1</v>
      </c>
      <c r="I15" s="5">
        <f t="shared" si="4"/>
        <v>1900</v>
      </c>
      <c r="J15" s="4">
        <f t="shared" si="5"/>
        <v>0</v>
      </c>
      <c r="L15" s="2"/>
      <c r="V15" s="5">
        <f>IF(OR(U15=0,U15=""),1,IF(COUNTIF(lists!$M:$M,U15)=1,0,1))</f>
        <v>1</v>
      </c>
      <c r="W15" s="5" t="str">
        <f>IF(V15=1,"???",INDEX(lists!$Q:$Q,SUMIFS(lists!$A:$A,lists!$M:$M,U15)))</f>
        <v>???</v>
      </c>
      <c r="X15" s="5" t="str">
        <f>lists!$Z$11</f>
        <v>Поступления выручки от продаж</v>
      </c>
      <c r="Y15" s="5" t="str">
        <f>IF(SUMIFS(Clients!$A:$A,Clients!$D:$D,$P15)=0,"",INDEX(Clients!$I:$I,SUMIFS(Clients!$A:$A,Clients!$D:$D,$P15)))</f>
        <v/>
      </c>
      <c r="Z15" s="5" t="str">
        <f>IF(SUMIFS(Clients!$A:$A,Clients!$D:$D,$P15)=0,"",INDEX(Clients!F:F,SUMIFS(Clients!$A:$A,Clients!$D:$D,$P15)))</f>
        <v/>
      </c>
      <c r="AA15" s="5" t="str">
        <f>IF(SUMIFS(Clients!$A:$A,Clients!$D:$D,$P15)=0,"",INDEX(Clients!G:G,SUMIFS(Clients!$A:$A,Clients!$D:$D,$P15)))</f>
        <v/>
      </c>
      <c r="AB15" s="5" t="str">
        <f>IF(SUMIFS(Clients!$A:$A,Clients!$D:$D,$P15)=0,"",INDEX(Clients!H:H,SUMIFS(Clients!$A:$A,Clients!$D:$D,$P15)))</f>
        <v/>
      </c>
      <c r="AD15" s="197">
        <f>IF(W15=lists!$I$11,M15,M15*AC15)</f>
        <v>0</v>
      </c>
      <c r="AE15" s="197">
        <f>IF(W15=lists!$I$11,N15,N15*AC15)</f>
        <v>0</v>
      </c>
      <c r="AF15" s="5" t="str">
        <f>lists!$I$11</f>
        <v>RUR</v>
      </c>
    </row>
    <row r="16" spans="1:32" x14ac:dyDescent="0.25">
      <c r="A16" s="5" t="str">
        <f>IF(V16=1,"???",INDEX(lists!$O:$O,SUMIFS(lists!$A:$A,lists!$M:$M,U16)))</f>
        <v>???</v>
      </c>
      <c r="D16" s="5">
        <f>1</f>
        <v>1</v>
      </c>
      <c r="E16" s="5">
        <f t="shared" si="0"/>
        <v>0</v>
      </c>
      <c r="F16" s="5">
        <f t="shared" si="1"/>
        <v>0</v>
      </c>
      <c r="G16" s="5">
        <f t="shared" si="2"/>
        <v>0</v>
      </c>
      <c r="H16" s="5">
        <f t="shared" si="3"/>
        <v>1</v>
      </c>
      <c r="I16" s="5">
        <f t="shared" si="4"/>
        <v>1900</v>
      </c>
      <c r="J16" s="4">
        <f t="shared" si="5"/>
        <v>0</v>
      </c>
      <c r="L16" s="2"/>
      <c r="V16" s="5">
        <f>IF(OR(U16=0,U16=""),1,IF(COUNTIF(lists!$M:$M,U16)=1,0,1))</f>
        <v>1</v>
      </c>
      <c r="W16" s="5" t="str">
        <f>IF(V16=1,"???",INDEX(lists!$Q:$Q,SUMIFS(lists!$A:$A,lists!$M:$M,U16)))</f>
        <v>???</v>
      </c>
      <c r="X16" s="5" t="str">
        <f>lists!$Z$11</f>
        <v>Поступления выручки от продаж</v>
      </c>
      <c r="Y16" s="5" t="str">
        <f>IF(SUMIFS(Clients!$A:$A,Clients!$D:$D,$P16)=0,"",INDEX(Clients!$I:$I,SUMIFS(Clients!$A:$A,Clients!$D:$D,$P16)))</f>
        <v/>
      </c>
      <c r="Z16" s="5" t="str">
        <f>IF(SUMIFS(Clients!$A:$A,Clients!$D:$D,$P16)=0,"",INDEX(Clients!F:F,SUMIFS(Clients!$A:$A,Clients!$D:$D,$P16)))</f>
        <v/>
      </c>
      <c r="AA16" s="5" t="str">
        <f>IF(SUMIFS(Clients!$A:$A,Clients!$D:$D,$P16)=0,"",INDEX(Clients!G:G,SUMIFS(Clients!$A:$A,Clients!$D:$D,$P16)))</f>
        <v/>
      </c>
      <c r="AB16" s="5" t="str">
        <f>IF(SUMIFS(Clients!$A:$A,Clients!$D:$D,$P16)=0,"",INDEX(Clients!H:H,SUMIFS(Clients!$A:$A,Clients!$D:$D,$P16)))</f>
        <v/>
      </c>
      <c r="AD16" s="197">
        <f>IF(W16=lists!$I$11,M16,M16*AC16)</f>
        <v>0</v>
      </c>
      <c r="AE16" s="197">
        <f>IF(W16=lists!$I$11,N16,N16*AC16)</f>
        <v>0</v>
      </c>
      <c r="AF16" s="5" t="str">
        <f>lists!$I$11</f>
        <v>RUR</v>
      </c>
    </row>
    <row r="17" spans="1:32" x14ac:dyDescent="0.25">
      <c r="A17" s="5" t="str">
        <f>IF(V17=1,"???",INDEX(lists!$O:$O,SUMIFS(lists!$A:$A,lists!$M:$M,U17)))</f>
        <v>???</v>
      </c>
      <c r="D17" s="5">
        <f>1</f>
        <v>1</v>
      </c>
      <c r="E17" s="5">
        <f t="shared" si="0"/>
        <v>0</v>
      </c>
      <c r="F17" s="5">
        <f t="shared" si="1"/>
        <v>0</v>
      </c>
      <c r="G17" s="5">
        <f t="shared" ref="G17:G20" si="6">DAY(J17)</f>
        <v>0</v>
      </c>
      <c r="H17" s="5">
        <f t="shared" ref="H17:H20" si="7">MONTH(J17)</f>
        <v>1</v>
      </c>
      <c r="I17" s="5">
        <f t="shared" ref="I17:I20" si="8">YEAR(J17)</f>
        <v>1900</v>
      </c>
      <c r="J17" s="4">
        <f t="shared" si="5"/>
        <v>0</v>
      </c>
      <c r="L17" s="2"/>
      <c r="V17" s="5">
        <f>IF(OR(U17=0,U17=""),1,IF(COUNTIF(lists!$M:$M,U17)=1,0,1))</f>
        <v>1</v>
      </c>
      <c r="W17" s="5" t="str">
        <f>IF(V17=1,"???",INDEX(lists!$Q:$Q,SUMIFS(lists!$A:$A,lists!$M:$M,U17)))</f>
        <v>???</v>
      </c>
      <c r="X17" s="5" t="str">
        <f>lists!$Z$11</f>
        <v>Поступления выручки от продаж</v>
      </c>
      <c r="Y17" s="5" t="str">
        <f>IF(SUMIFS(Clients!$A:$A,Clients!$D:$D,$P17)=0,"",INDEX(Clients!$I:$I,SUMIFS(Clients!$A:$A,Clients!$D:$D,$P17)))</f>
        <v/>
      </c>
      <c r="Z17" s="5" t="str">
        <f>IF(SUMIFS(Clients!$A:$A,Clients!$D:$D,$P17)=0,"",INDEX(Clients!F:F,SUMIFS(Clients!$A:$A,Clients!$D:$D,$P17)))</f>
        <v/>
      </c>
      <c r="AA17" s="5" t="str">
        <f>IF(SUMIFS(Clients!$A:$A,Clients!$D:$D,$P17)=0,"",INDEX(Clients!G:G,SUMIFS(Clients!$A:$A,Clients!$D:$D,$P17)))</f>
        <v/>
      </c>
      <c r="AB17" s="5" t="str">
        <f>IF(SUMIFS(Clients!$A:$A,Clients!$D:$D,$P17)=0,"",INDEX(Clients!H:H,SUMIFS(Clients!$A:$A,Clients!$D:$D,$P17)))</f>
        <v/>
      </c>
      <c r="AD17" s="197">
        <f>IF(W17=lists!$I$11,M17,M17*AC17)</f>
        <v>0</v>
      </c>
      <c r="AE17" s="197">
        <f>IF(W17=lists!$I$11,N17,N17*AC17)</f>
        <v>0</v>
      </c>
      <c r="AF17" s="5" t="str">
        <f>lists!$I$11</f>
        <v>RUR</v>
      </c>
    </row>
    <row r="18" spans="1:32" x14ac:dyDescent="0.25">
      <c r="A18" s="5" t="str">
        <f>IF(V18=1,"???",INDEX(lists!$O:$O,SUMIFS(lists!$A:$A,lists!$M:$M,U18)))</f>
        <v>???</v>
      </c>
      <c r="D18" s="5">
        <f>1</f>
        <v>1</v>
      </c>
      <c r="E18" s="5">
        <f t="shared" si="0"/>
        <v>0</v>
      </c>
      <c r="F18" s="5">
        <f t="shared" si="1"/>
        <v>0</v>
      </c>
      <c r="G18" s="5">
        <f t="shared" si="6"/>
        <v>0</v>
      </c>
      <c r="H18" s="5">
        <f t="shared" si="7"/>
        <v>1</v>
      </c>
      <c r="I18" s="5">
        <f t="shared" si="8"/>
        <v>1900</v>
      </c>
      <c r="J18" s="4">
        <f t="shared" si="5"/>
        <v>0</v>
      </c>
      <c r="L18" s="2"/>
      <c r="V18" s="5">
        <f>IF(OR(U18=0,U18=""),1,IF(COUNTIF(lists!$M:$M,U18)=1,0,1))</f>
        <v>1</v>
      </c>
      <c r="W18" s="5" t="str">
        <f>IF(V18=1,"???",INDEX(lists!$Q:$Q,SUMIFS(lists!$A:$A,lists!$M:$M,U18)))</f>
        <v>???</v>
      </c>
      <c r="X18" s="5" t="str">
        <f>lists!$Z$11</f>
        <v>Поступления выручки от продаж</v>
      </c>
      <c r="Y18" s="5" t="str">
        <f>IF(SUMIFS(Clients!$A:$A,Clients!$D:$D,$P18)=0,"",INDEX(Clients!$I:$I,SUMIFS(Clients!$A:$A,Clients!$D:$D,$P18)))</f>
        <v/>
      </c>
      <c r="Z18" s="5" t="str">
        <f>IF(SUMIFS(Clients!$A:$A,Clients!$D:$D,$P18)=0,"",INDEX(Clients!F:F,SUMIFS(Clients!$A:$A,Clients!$D:$D,$P18)))</f>
        <v/>
      </c>
      <c r="AA18" s="5" t="str">
        <f>IF(SUMIFS(Clients!$A:$A,Clients!$D:$D,$P18)=0,"",INDEX(Clients!G:G,SUMIFS(Clients!$A:$A,Clients!$D:$D,$P18)))</f>
        <v/>
      </c>
      <c r="AB18" s="5" t="str">
        <f>IF(SUMIFS(Clients!$A:$A,Clients!$D:$D,$P18)=0,"",INDEX(Clients!H:H,SUMIFS(Clients!$A:$A,Clients!$D:$D,$P18)))</f>
        <v/>
      </c>
      <c r="AD18" s="197">
        <f>IF(W18=lists!$I$11,M18,M18*AC18)</f>
        <v>0</v>
      </c>
      <c r="AE18" s="197">
        <f>IF(W18=lists!$I$11,N18,N18*AC18)</f>
        <v>0</v>
      </c>
      <c r="AF18" s="5" t="str">
        <f>lists!$I$11</f>
        <v>RUR</v>
      </c>
    </row>
    <row r="19" spans="1:32" x14ac:dyDescent="0.25">
      <c r="A19" s="5" t="str">
        <f>IF(V19=1,"???",INDEX(lists!$O:$O,SUMIFS(lists!$A:$A,lists!$M:$M,U19)))</f>
        <v>???</v>
      </c>
      <c r="D19" s="5">
        <f>1</f>
        <v>1</v>
      </c>
      <c r="E19" s="5">
        <f t="shared" si="0"/>
        <v>0</v>
      </c>
      <c r="F19" s="5">
        <f t="shared" si="1"/>
        <v>0</v>
      </c>
      <c r="G19" s="5">
        <f t="shared" si="6"/>
        <v>0</v>
      </c>
      <c r="H19" s="5">
        <f t="shared" si="7"/>
        <v>1</v>
      </c>
      <c r="I19" s="5">
        <f t="shared" si="8"/>
        <v>1900</v>
      </c>
      <c r="J19" s="4">
        <f t="shared" si="5"/>
        <v>0</v>
      </c>
      <c r="L19" s="2"/>
      <c r="V19" s="5">
        <f>IF(OR(U19=0,U19=""),1,IF(COUNTIF(lists!$M:$M,U19)=1,0,1))</f>
        <v>1</v>
      </c>
      <c r="W19" s="5" t="str">
        <f>IF(V19=1,"???",INDEX(lists!$Q:$Q,SUMIFS(lists!$A:$A,lists!$M:$M,U19)))</f>
        <v>???</v>
      </c>
      <c r="X19" s="5" t="str">
        <f>lists!$Z$11</f>
        <v>Поступления выручки от продаж</v>
      </c>
      <c r="Y19" s="5" t="str">
        <f>IF(SUMIFS(Clients!$A:$A,Clients!$D:$D,$P19)=0,"",INDEX(Clients!$I:$I,SUMIFS(Clients!$A:$A,Clients!$D:$D,$P19)))</f>
        <v/>
      </c>
      <c r="Z19" s="5" t="str">
        <f>IF(SUMIFS(Clients!$A:$A,Clients!$D:$D,$P19)=0,"",INDEX(Clients!F:F,SUMIFS(Clients!$A:$A,Clients!$D:$D,$P19)))</f>
        <v/>
      </c>
      <c r="AA19" s="5" t="str">
        <f>IF(SUMIFS(Clients!$A:$A,Clients!$D:$D,$P19)=0,"",INDEX(Clients!G:G,SUMIFS(Clients!$A:$A,Clients!$D:$D,$P19)))</f>
        <v/>
      </c>
      <c r="AB19" s="5" t="str">
        <f>IF(SUMIFS(Clients!$A:$A,Clients!$D:$D,$P19)=0,"",INDEX(Clients!H:H,SUMIFS(Clients!$A:$A,Clients!$D:$D,$P19)))</f>
        <v/>
      </c>
      <c r="AD19" s="197">
        <f>IF(W19=lists!$I$11,M19,M19*AC19)</f>
        <v>0</v>
      </c>
      <c r="AE19" s="197">
        <f>IF(W19=lists!$I$11,N19,N19*AC19)</f>
        <v>0</v>
      </c>
      <c r="AF19" s="5" t="str">
        <f>lists!$I$11</f>
        <v>RUR</v>
      </c>
    </row>
    <row r="20" spans="1:32" x14ac:dyDescent="0.25">
      <c r="A20" s="5" t="str">
        <f>IF(V20=1,"???",INDEX(lists!$O:$O,SUMIFS(lists!$A:$A,lists!$M:$M,U20)))</f>
        <v>???</v>
      </c>
      <c r="D20" s="5">
        <f>1</f>
        <v>1</v>
      </c>
      <c r="E20" s="5">
        <f t="shared" si="0"/>
        <v>0</v>
      </c>
      <c r="F20" s="5">
        <f t="shared" si="1"/>
        <v>0</v>
      </c>
      <c r="G20" s="5">
        <f t="shared" si="6"/>
        <v>0</v>
      </c>
      <c r="H20" s="5">
        <f t="shared" si="7"/>
        <v>1</v>
      </c>
      <c r="I20" s="5">
        <f t="shared" si="8"/>
        <v>1900</v>
      </c>
      <c r="J20" s="4">
        <f t="shared" si="5"/>
        <v>0</v>
      </c>
      <c r="L20" s="2"/>
      <c r="V20" s="5">
        <f>IF(OR(U20=0,U20=""),1,IF(COUNTIF(lists!$M:$M,U20)=1,0,1))</f>
        <v>1</v>
      </c>
      <c r="W20" s="5" t="str">
        <f>IF(V20=1,"???",INDEX(lists!$Q:$Q,SUMIFS(lists!$A:$A,lists!$M:$M,U20)))</f>
        <v>???</v>
      </c>
      <c r="X20" s="5" t="str">
        <f>lists!$Z$11</f>
        <v>Поступления выручки от продаж</v>
      </c>
      <c r="Y20" s="5" t="str">
        <f>IF(SUMIFS(Clients!$A:$A,Clients!$D:$D,$P20)=0,"",INDEX(Clients!$I:$I,SUMIFS(Clients!$A:$A,Clients!$D:$D,$P20)))</f>
        <v/>
      </c>
      <c r="Z20" s="5" t="str">
        <f>IF(SUMIFS(Clients!$A:$A,Clients!$D:$D,$P20)=0,"",INDEX(Clients!F:F,SUMIFS(Clients!$A:$A,Clients!$D:$D,$P20)))</f>
        <v/>
      </c>
      <c r="AA20" s="5" t="str">
        <f>IF(SUMIFS(Clients!$A:$A,Clients!$D:$D,$P20)=0,"",INDEX(Clients!G:G,SUMIFS(Clients!$A:$A,Clients!$D:$D,$P20)))</f>
        <v/>
      </c>
      <c r="AB20" s="5" t="str">
        <f>IF(SUMIFS(Clients!$A:$A,Clients!$D:$D,$P20)=0,"",INDEX(Clients!H:H,SUMIFS(Clients!$A:$A,Clients!$D:$D,$P20)))</f>
        <v/>
      </c>
      <c r="AD20" s="197">
        <f>IF(W20=lists!$I$11,M20,M20*AC20)</f>
        <v>0</v>
      </c>
      <c r="AE20" s="197">
        <f>IF(W20=lists!$I$11,N20,N20*AC20)</f>
        <v>0</v>
      </c>
      <c r="AF20" s="5" t="str">
        <f>lists!$I$11</f>
        <v>RUR</v>
      </c>
    </row>
  </sheetData>
  <autoFilter ref="A1:AF20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240"/>
  <sheetViews>
    <sheetView showGridLines="0" workbookViewId="0">
      <pane ySplit="8" topLeftCell="A9" activePane="bottomLeft" state="frozen"/>
      <selection pane="bottomLeft" activeCell="B1" sqref="B1"/>
    </sheetView>
  </sheetViews>
  <sheetFormatPr defaultRowHeight="12" x14ac:dyDescent="0.25"/>
  <cols>
    <col min="1" max="1" width="1.77734375" style="24" customWidth="1"/>
    <col min="2" max="3" width="1.77734375" style="6" customWidth="1"/>
    <col min="4" max="4" width="1.77734375" style="7" customWidth="1"/>
    <col min="5" max="5" width="10.88671875" style="6" bestFit="1" customWidth="1"/>
    <col min="6" max="6" width="1.77734375" style="10" customWidth="1"/>
    <col min="7" max="7" width="0.88671875" style="6" customWidth="1"/>
    <col min="8" max="8" width="1.77734375" style="7" customWidth="1"/>
    <col min="9" max="9" width="7.109375" style="6" customWidth="1"/>
    <col min="10" max="10" width="1.77734375" style="10" customWidth="1"/>
    <col min="11" max="11" width="0.88671875" style="6" customWidth="1"/>
    <col min="12" max="12" width="1.77734375" style="7" customWidth="1"/>
    <col min="13" max="13" width="56.6640625" style="6" customWidth="1"/>
    <col min="14" max="14" width="1.77734375" style="10" customWidth="1"/>
    <col min="15" max="15" width="8.77734375" style="6" bestFit="1" customWidth="1"/>
    <col min="16" max="16" width="1.77734375" style="10" customWidth="1"/>
    <col min="17" max="17" width="6.33203125" style="6" bestFit="1" customWidth="1"/>
    <col min="18" max="19" width="1.77734375" style="10" customWidth="1"/>
    <col min="20" max="20" width="0.88671875" style="6" customWidth="1"/>
    <col min="21" max="21" width="1.77734375" style="7" customWidth="1"/>
    <col min="22" max="22" width="35" style="6" bestFit="1" customWidth="1"/>
    <col min="23" max="23" width="1.77734375" style="10" customWidth="1"/>
    <col min="24" max="24" width="0.88671875" style="6" customWidth="1"/>
    <col min="25" max="25" width="1.77734375" style="7" customWidth="1"/>
    <col min="26" max="26" width="48.88671875" style="6" bestFit="1" customWidth="1"/>
    <col min="27" max="27" width="1.77734375" style="10" customWidth="1"/>
    <col min="28" max="28" width="0.88671875" style="6" customWidth="1"/>
    <col min="29" max="29" width="1.77734375" style="7" customWidth="1"/>
    <col min="30" max="30" width="48.88671875" style="6" bestFit="1" customWidth="1"/>
    <col min="31" max="31" width="1.77734375" style="10" customWidth="1"/>
    <col min="32" max="33" width="0.88671875" style="6" customWidth="1"/>
    <col min="34" max="16384" width="8.88671875" style="6"/>
  </cols>
  <sheetData>
    <row r="1" spans="1:31" x14ac:dyDescent="0.25">
      <c r="A1" s="24">
        <f>ROW()</f>
        <v>1</v>
      </c>
    </row>
    <row r="2" spans="1:31" x14ac:dyDescent="0.25">
      <c r="A2" s="24">
        <f>ROW()</f>
        <v>2</v>
      </c>
    </row>
    <row r="3" spans="1:31" x14ac:dyDescent="0.25">
      <c r="A3" s="24">
        <f>ROW()</f>
        <v>3</v>
      </c>
      <c r="B3" s="16"/>
      <c r="C3" s="18" t="s">
        <v>6</v>
      </c>
      <c r="D3" s="19"/>
      <c r="E3" s="20"/>
      <c r="F3" s="20"/>
      <c r="G3" s="20"/>
      <c r="H3" s="20"/>
      <c r="I3" s="20"/>
      <c r="J3" s="20"/>
      <c r="K3" s="20"/>
      <c r="L3" s="20"/>
      <c r="O3" s="10"/>
      <c r="Q3" s="10"/>
      <c r="T3" s="10"/>
      <c r="U3" s="10"/>
      <c r="V3" s="10"/>
      <c r="Y3" s="10"/>
      <c r="Z3" s="10"/>
      <c r="AC3" s="10"/>
      <c r="AD3" s="10"/>
    </row>
    <row r="4" spans="1:31" x14ac:dyDescent="0.25">
      <c r="A4" s="24">
        <f>ROW()</f>
        <v>4</v>
      </c>
    </row>
    <row r="5" spans="1:31" x14ac:dyDescent="0.25">
      <c r="A5" s="24">
        <f>ROW()</f>
        <v>5</v>
      </c>
    </row>
    <row r="6" spans="1:31" x14ac:dyDescent="0.25">
      <c r="A6" s="24">
        <f>ROW()</f>
        <v>6</v>
      </c>
    </row>
    <row r="7" spans="1:31" s="1" customFormat="1" x14ac:dyDescent="0.25">
      <c r="A7" s="25">
        <f>ROW()</f>
        <v>7</v>
      </c>
      <c r="D7" s="7" t="s">
        <v>3</v>
      </c>
      <c r="E7" s="1" t="s">
        <v>32</v>
      </c>
      <c r="F7" s="10"/>
      <c r="H7" s="7" t="s">
        <v>3</v>
      </c>
      <c r="I7" s="1" t="s">
        <v>27</v>
      </c>
      <c r="J7" s="10"/>
      <c r="L7" s="7" t="s">
        <v>3</v>
      </c>
      <c r="M7" s="1" t="s">
        <v>28</v>
      </c>
      <c r="N7" s="10"/>
      <c r="O7" s="1" t="str">
        <f>$E$7</f>
        <v>ЦФО</v>
      </c>
      <c r="P7" s="10"/>
      <c r="Q7" s="1" t="str">
        <f>$I$7</f>
        <v>валюты</v>
      </c>
      <c r="R7" s="10"/>
      <c r="S7" s="10"/>
      <c r="U7" s="7"/>
      <c r="V7" s="1" t="s">
        <v>2</v>
      </c>
      <c r="W7" s="10"/>
      <c r="Y7" s="7"/>
      <c r="Z7" s="1" t="s">
        <v>5</v>
      </c>
      <c r="AA7" s="10"/>
      <c r="AC7" s="7"/>
      <c r="AD7" s="1" t="s">
        <v>76</v>
      </c>
      <c r="AE7" s="10"/>
    </row>
    <row r="8" spans="1:31" ht="4.05" customHeight="1" x14ac:dyDescent="0.25">
      <c r="A8" s="24">
        <f>ROW()</f>
        <v>8</v>
      </c>
      <c r="D8" s="12"/>
      <c r="E8" s="13"/>
      <c r="F8" s="14"/>
      <c r="H8" s="12"/>
      <c r="I8" s="13"/>
      <c r="J8" s="14"/>
      <c r="L8" s="12"/>
      <c r="M8" s="13"/>
      <c r="N8" s="14"/>
      <c r="O8" s="13"/>
      <c r="P8" s="14"/>
      <c r="Q8" s="13"/>
      <c r="R8" s="14"/>
      <c r="S8" s="14"/>
      <c r="U8" s="12"/>
      <c r="V8" s="13"/>
      <c r="W8" s="14"/>
      <c r="Y8" s="12"/>
      <c r="Z8" s="13"/>
      <c r="AA8" s="14"/>
      <c r="AC8" s="12"/>
      <c r="AD8" s="13"/>
      <c r="AE8" s="14"/>
    </row>
    <row r="9" spans="1:31" ht="7.05" customHeight="1" x14ac:dyDescent="0.25">
      <c r="A9" s="24">
        <f>ROW()</f>
        <v>9</v>
      </c>
      <c r="D9" s="15"/>
      <c r="E9" s="16"/>
      <c r="F9" s="17"/>
      <c r="H9" s="15"/>
      <c r="I9" s="16"/>
      <c r="J9" s="17"/>
      <c r="L9" s="15"/>
      <c r="M9" s="16"/>
      <c r="N9" s="17"/>
      <c r="O9" s="16"/>
      <c r="P9" s="17"/>
      <c r="Q9" s="16"/>
      <c r="R9" s="17"/>
      <c r="S9" s="17"/>
      <c r="U9" s="15"/>
      <c r="V9" s="16"/>
      <c r="W9" s="17"/>
      <c r="Y9" s="15"/>
      <c r="Z9" s="16"/>
      <c r="AA9" s="17"/>
      <c r="AC9" s="15"/>
      <c r="AD9" s="16"/>
      <c r="AE9" s="17"/>
    </row>
    <row r="10" spans="1:31" x14ac:dyDescent="0.25">
      <c r="A10" s="24">
        <f>ROW()</f>
        <v>10</v>
      </c>
      <c r="D10" s="8" t="s">
        <v>3</v>
      </c>
      <c r="E10" s="9" t="s">
        <v>4</v>
      </c>
      <c r="F10" s="11">
        <f>IF(OR(E10=0,E10=""),0,IF(COUNTIF(E:E,E10)=1,0,1))</f>
        <v>0</v>
      </c>
      <c r="H10" s="8" t="s">
        <v>3</v>
      </c>
      <c r="I10" s="9" t="s">
        <v>4</v>
      </c>
      <c r="J10" s="11">
        <f>IF(OR(I10=0,I10=""),0,IF(COUNTIF(I:I,I10)=1,0,1))</f>
        <v>0</v>
      </c>
      <c r="L10" s="8" t="s">
        <v>3</v>
      </c>
      <c r="M10" s="9" t="s">
        <v>4</v>
      </c>
      <c r="N10" s="11">
        <f t="shared" ref="N10:N15" si="0">IF(OR(M10=0,M10=""),0,IF(COUNTIF(M:M,M10)=1,0,1))</f>
        <v>0</v>
      </c>
      <c r="O10" s="9" t="s">
        <v>4</v>
      </c>
      <c r="P10" s="11">
        <f>IF(OR(O10=0,O10=""),0,IF(COUNTIF(E:E,O10)=1,0,1))</f>
        <v>0</v>
      </c>
      <c r="Q10" s="9" t="s">
        <v>4</v>
      </c>
      <c r="R10" s="11">
        <f t="shared" ref="R10:R29" si="1">IF(OR(Q10=0,Q10=""),0,IF(COUNTIF(I:I,Q10)=1,0,1))</f>
        <v>0</v>
      </c>
      <c r="S10" s="11">
        <f>IF(OR(M10=0,M10=""),0,IF(COUNTIFS(M:M,M10,Q:Q,Q10)=1,0,1))</f>
        <v>0</v>
      </c>
      <c r="U10" s="8" t="s">
        <v>3</v>
      </c>
      <c r="V10" s="9" t="s">
        <v>4</v>
      </c>
      <c r="W10" s="11">
        <f>IF(OR(V10=0,V10=""),0,IF(COUNTIF(V:V,V10)=1,0,1))</f>
        <v>0</v>
      </c>
      <c r="Y10" s="8" t="s">
        <v>3</v>
      </c>
      <c r="Z10" s="9" t="s">
        <v>4</v>
      </c>
      <c r="AA10" s="11">
        <f t="shared" ref="AA10:AA41" si="2">IF(OR(Z10=0,Z10=""),0,IF(COUNTIF(Z:Z,Z10)=1,0,1))</f>
        <v>0</v>
      </c>
      <c r="AC10" s="8" t="s">
        <v>3</v>
      </c>
      <c r="AD10" s="9" t="s">
        <v>4</v>
      </c>
      <c r="AE10" s="11">
        <f t="shared" ref="AE10:AE53" si="3">IF(OR(AD10=0,AD10=""),0,IF(COUNTIF(AD:AD,AD10)=1,0,1))</f>
        <v>0</v>
      </c>
    </row>
    <row r="11" spans="1:31" x14ac:dyDescent="0.25">
      <c r="A11" s="24">
        <f>ROW()</f>
        <v>11</v>
      </c>
      <c r="D11" s="8" t="s">
        <v>3</v>
      </c>
      <c r="E11" s="9" t="s">
        <v>184</v>
      </c>
      <c r="F11" s="11">
        <f t="shared" ref="F11:F29" si="4">IF(OR(E11=0,E11=""),0,IF(COUNTIF(E:E,E11)=1,0,1))</f>
        <v>0</v>
      </c>
      <c r="H11" s="8" t="s">
        <v>3</v>
      </c>
      <c r="I11" s="9" t="s">
        <v>20</v>
      </c>
      <c r="J11" s="11">
        <f t="shared" ref="J11:J29" si="5">IF(OR(I11=0,I11=""),0,IF(COUNTIF(I:I,I11)=1,0,1))</f>
        <v>0</v>
      </c>
      <c r="L11" s="8" t="s">
        <v>3</v>
      </c>
      <c r="M11" s="9" t="s">
        <v>160</v>
      </c>
      <c r="N11" s="11">
        <f t="shared" si="0"/>
        <v>0</v>
      </c>
      <c r="O11" s="9" t="s">
        <v>184</v>
      </c>
      <c r="P11" s="11">
        <f t="shared" ref="P11:P29" si="6">IF(OR(O11=0,O11=""),0,IF(COUNTIF(E:E,O11)=1,0,1))</f>
        <v>0</v>
      </c>
      <c r="Q11" s="9" t="s">
        <v>20</v>
      </c>
      <c r="R11" s="11">
        <f t="shared" si="1"/>
        <v>0</v>
      </c>
      <c r="S11" s="11">
        <f t="shared" ref="S11:S29" si="7">IF(OR(M11=0,M11=""),0,IF(COUNTIFS(M:M,M11,Q:Q,Q11)=1,0,1))</f>
        <v>0</v>
      </c>
      <c r="U11" s="8" t="s">
        <v>3</v>
      </c>
      <c r="V11" s="9" t="s">
        <v>35</v>
      </c>
      <c r="W11" s="11">
        <f t="shared" ref="W11:W29" si="8">IF(OR(V11=0,V11=""),0,IF(COUNTIF(V:V,V11)=1,0,1))</f>
        <v>0</v>
      </c>
      <c r="Y11" s="8" t="s">
        <v>3</v>
      </c>
      <c r="Z11" s="9" t="s">
        <v>43</v>
      </c>
      <c r="AA11" s="11">
        <f t="shared" si="2"/>
        <v>0</v>
      </c>
      <c r="AC11" s="8" t="s">
        <v>3</v>
      </c>
      <c r="AD11" s="9" t="s">
        <v>198</v>
      </c>
      <c r="AE11" s="11">
        <f t="shared" si="3"/>
        <v>0</v>
      </c>
    </row>
    <row r="12" spans="1:31" x14ac:dyDescent="0.25">
      <c r="A12" s="24">
        <f>ROW()</f>
        <v>12</v>
      </c>
      <c r="D12" s="8" t="s">
        <v>3</v>
      </c>
      <c r="E12" s="9" t="s">
        <v>185</v>
      </c>
      <c r="F12" s="11">
        <f t="shared" si="4"/>
        <v>0</v>
      </c>
      <c r="H12" s="8" t="s">
        <v>3</v>
      </c>
      <c r="I12" s="9" t="s">
        <v>21</v>
      </c>
      <c r="J12" s="11">
        <f t="shared" si="5"/>
        <v>0</v>
      </c>
      <c r="L12" s="8" t="s">
        <v>3</v>
      </c>
      <c r="M12" s="9" t="s">
        <v>161</v>
      </c>
      <c r="N12" s="11">
        <f t="shared" si="0"/>
        <v>0</v>
      </c>
      <c r="O12" s="9" t="s">
        <v>184</v>
      </c>
      <c r="P12" s="11">
        <f t="shared" si="6"/>
        <v>0</v>
      </c>
      <c r="Q12" s="9" t="s">
        <v>20</v>
      </c>
      <c r="R12" s="11">
        <f t="shared" si="1"/>
        <v>0</v>
      </c>
      <c r="S12" s="11">
        <f t="shared" si="7"/>
        <v>0</v>
      </c>
      <c r="U12" s="8" t="s">
        <v>3</v>
      </c>
      <c r="V12" s="9" t="s">
        <v>33</v>
      </c>
      <c r="W12" s="11">
        <f t="shared" si="8"/>
        <v>0</v>
      </c>
      <c r="Y12" s="8" t="s">
        <v>3</v>
      </c>
      <c r="Z12" s="9" t="s">
        <v>44</v>
      </c>
      <c r="AA12" s="11">
        <f t="shared" si="2"/>
        <v>0</v>
      </c>
      <c r="AC12" s="8" t="s">
        <v>3</v>
      </c>
      <c r="AD12" s="9" t="s">
        <v>79</v>
      </c>
      <c r="AE12" s="11">
        <f t="shared" si="3"/>
        <v>0</v>
      </c>
    </row>
    <row r="13" spans="1:31" x14ac:dyDescent="0.25">
      <c r="A13" s="24">
        <f>ROW()</f>
        <v>13</v>
      </c>
      <c r="D13" s="8" t="s">
        <v>3</v>
      </c>
      <c r="E13" s="9" t="s">
        <v>186</v>
      </c>
      <c r="F13" s="11">
        <f t="shared" si="4"/>
        <v>0</v>
      </c>
      <c r="H13" s="8" t="s">
        <v>3</v>
      </c>
      <c r="I13" s="9" t="s">
        <v>22</v>
      </c>
      <c r="J13" s="11">
        <f t="shared" si="5"/>
        <v>0</v>
      </c>
      <c r="L13" s="8" t="s">
        <v>3</v>
      </c>
      <c r="M13" s="9" t="s">
        <v>162</v>
      </c>
      <c r="N13" s="11">
        <f t="shared" si="0"/>
        <v>0</v>
      </c>
      <c r="O13" s="9" t="s">
        <v>184</v>
      </c>
      <c r="P13" s="11">
        <f t="shared" si="6"/>
        <v>0</v>
      </c>
      <c r="Q13" s="9" t="s">
        <v>20</v>
      </c>
      <c r="R13" s="11">
        <f t="shared" si="1"/>
        <v>0</v>
      </c>
      <c r="S13" s="11">
        <f t="shared" si="7"/>
        <v>0</v>
      </c>
      <c r="U13" s="8" t="s">
        <v>3</v>
      </c>
      <c r="V13" s="9" t="s">
        <v>34</v>
      </c>
      <c r="W13" s="11">
        <f t="shared" si="8"/>
        <v>0</v>
      </c>
      <c r="Y13" s="8" t="s">
        <v>3</v>
      </c>
      <c r="Z13" s="9" t="s">
        <v>45</v>
      </c>
      <c r="AA13" s="11">
        <f t="shared" si="2"/>
        <v>0</v>
      </c>
      <c r="AC13" s="8" t="s">
        <v>3</v>
      </c>
      <c r="AD13" s="9" t="s">
        <v>80</v>
      </c>
      <c r="AE13" s="11">
        <f t="shared" si="3"/>
        <v>0</v>
      </c>
    </row>
    <row r="14" spans="1:31" x14ac:dyDescent="0.25">
      <c r="A14" s="24">
        <f>ROW()</f>
        <v>14</v>
      </c>
      <c r="D14" s="8" t="s">
        <v>3</v>
      </c>
      <c r="E14" s="9"/>
      <c r="F14" s="11">
        <f t="shared" si="4"/>
        <v>0</v>
      </c>
      <c r="H14" s="8" t="s">
        <v>3</v>
      </c>
      <c r="I14" s="9"/>
      <c r="J14" s="11">
        <f t="shared" si="5"/>
        <v>0</v>
      </c>
      <c r="L14" s="8" t="s">
        <v>3</v>
      </c>
      <c r="M14" s="9" t="s">
        <v>163</v>
      </c>
      <c r="N14" s="11">
        <f t="shared" si="0"/>
        <v>0</v>
      </c>
      <c r="O14" s="9" t="s">
        <v>184</v>
      </c>
      <c r="P14" s="11">
        <f t="shared" si="6"/>
        <v>0</v>
      </c>
      <c r="Q14" s="9" t="s">
        <v>20</v>
      </c>
      <c r="R14" s="11">
        <f t="shared" si="1"/>
        <v>0</v>
      </c>
      <c r="S14" s="11">
        <f t="shared" si="7"/>
        <v>0</v>
      </c>
      <c r="U14" s="8" t="s">
        <v>3</v>
      </c>
      <c r="V14" s="9" t="s">
        <v>37</v>
      </c>
      <c r="W14" s="11">
        <f t="shared" si="8"/>
        <v>0</v>
      </c>
      <c r="Y14" s="8" t="s">
        <v>3</v>
      </c>
      <c r="Z14" s="9" t="s">
        <v>46</v>
      </c>
      <c r="AA14" s="11">
        <f t="shared" si="2"/>
        <v>0</v>
      </c>
      <c r="AC14" s="8" t="s">
        <v>3</v>
      </c>
      <c r="AD14" s="9" t="s">
        <v>81</v>
      </c>
      <c r="AE14" s="11">
        <f t="shared" si="3"/>
        <v>0</v>
      </c>
    </row>
    <row r="15" spans="1:31" x14ac:dyDescent="0.25">
      <c r="A15" s="24">
        <f>ROW()</f>
        <v>15</v>
      </c>
      <c r="D15" s="8" t="s">
        <v>3</v>
      </c>
      <c r="E15" s="9"/>
      <c r="F15" s="11">
        <f t="shared" si="4"/>
        <v>0</v>
      </c>
      <c r="H15" s="8" t="s">
        <v>3</v>
      </c>
      <c r="I15" s="9"/>
      <c r="J15" s="11">
        <f t="shared" si="5"/>
        <v>0</v>
      </c>
      <c r="L15" s="8" t="s">
        <v>3</v>
      </c>
      <c r="M15" s="9" t="s">
        <v>164</v>
      </c>
      <c r="N15" s="11">
        <f t="shared" si="0"/>
        <v>0</v>
      </c>
      <c r="O15" s="9" t="s">
        <v>184</v>
      </c>
      <c r="P15" s="11">
        <f t="shared" si="6"/>
        <v>0</v>
      </c>
      <c r="Q15" s="9" t="s">
        <v>21</v>
      </c>
      <c r="R15" s="11">
        <f t="shared" si="1"/>
        <v>0</v>
      </c>
      <c r="S15" s="11">
        <f t="shared" si="7"/>
        <v>0</v>
      </c>
      <c r="U15" s="8" t="s">
        <v>3</v>
      </c>
      <c r="V15" s="9" t="s">
        <v>36</v>
      </c>
      <c r="W15" s="11">
        <f t="shared" si="8"/>
        <v>0</v>
      </c>
      <c r="Y15" s="8" t="s">
        <v>3</v>
      </c>
      <c r="Z15" s="9" t="s">
        <v>69</v>
      </c>
      <c r="AA15" s="11">
        <f t="shared" si="2"/>
        <v>0</v>
      </c>
      <c r="AC15" s="8" t="s">
        <v>3</v>
      </c>
      <c r="AD15" s="9" t="s">
        <v>199</v>
      </c>
      <c r="AE15" s="11">
        <f t="shared" si="3"/>
        <v>0</v>
      </c>
    </row>
    <row r="16" spans="1:31" x14ac:dyDescent="0.25">
      <c r="A16" s="24">
        <f>ROW()</f>
        <v>16</v>
      </c>
      <c r="D16" s="8" t="s">
        <v>3</v>
      </c>
      <c r="E16" s="9"/>
      <c r="F16" s="11">
        <f t="shared" si="4"/>
        <v>0</v>
      </c>
      <c r="H16" s="8" t="s">
        <v>3</v>
      </c>
      <c r="I16" s="9"/>
      <c r="J16" s="11">
        <f t="shared" si="5"/>
        <v>0</v>
      </c>
      <c r="L16" s="8" t="s">
        <v>3</v>
      </c>
      <c r="M16" s="9" t="s">
        <v>165</v>
      </c>
      <c r="N16" s="11">
        <f t="shared" ref="N16:N29" si="9">IF(OR(M16=0,M16=""),0,IF(COUNTIF(M:M,M16)=1,0,1))</f>
        <v>0</v>
      </c>
      <c r="O16" s="9" t="s">
        <v>184</v>
      </c>
      <c r="P16" s="11">
        <f t="shared" si="6"/>
        <v>0</v>
      </c>
      <c r="Q16" s="9" t="s">
        <v>22</v>
      </c>
      <c r="R16" s="11">
        <f t="shared" si="1"/>
        <v>0</v>
      </c>
      <c r="S16" s="11">
        <f t="shared" si="7"/>
        <v>0</v>
      </c>
      <c r="U16" s="8" t="s">
        <v>3</v>
      </c>
      <c r="V16" s="9" t="s">
        <v>135</v>
      </c>
      <c r="W16" s="11">
        <f t="shared" si="8"/>
        <v>0</v>
      </c>
      <c r="Y16" s="8" t="s">
        <v>3</v>
      </c>
      <c r="Z16" s="9" t="s">
        <v>47</v>
      </c>
      <c r="AA16" s="11">
        <f t="shared" si="2"/>
        <v>0</v>
      </c>
      <c r="AC16" s="8" t="s">
        <v>3</v>
      </c>
      <c r="AD16" s="9" t="s">
        <v>82</v>
      </c>
      <c r="AE16" s="11">
        <f t="shared" si="3"/>
        <v>0</v>
      </c>
    </row>
    <row r="17" spans="1:31" x14ac:dyDescent="0.25">
      <c r="A17" s="24">
        <f>ROW()</f>
        <v>17</v>
      </c>
      <c r="D17" s="8" t="s">
        <v>3</v>
      </c>
      <c r="E17" s="9"/>
      <c r="F17" s="11">
        <f t="shared" si="4"/>
        <v>0</v>
      </c>
      <c r="H17" s="8" t="s">
        <v>3</v>
      </c>
      <c r="I17" s="9"/>
      <c r="J17" s="11">
        <f t="shared" si="5"/>
        <v>0</v>
      </c>
      <c r="L17" s="8" t="s">
        <v>3</v>
      </c>
      <c r="M17" s="9" t="s">
        <v>188</v>
      </c>
      <c r="N17" s="11">
        <f t="shared" si="9"/>
        <v>0</v>
      </c>
      <c r="O17" s="9" t="s">
        <v>185</v>
      </c>
      <c r="P17" s="11">
        <f t="shared" si="6"/>
        <v>0</v>
      </c>
      <c r="Q17" s="9" t="s">
        <v>20</v>
      </c>
      <c r="R17" s="11">
        <f t="shared" si="1"/>
        <v>0</v>
      </c>
      <c r="S17" s="11">
        <f t="shared" si="7"/>
        <v>0</v>
      </c>
      <c r="U17" s="8" t="s">
        <v>3</v>
      </c>
      <c r="V17" s="9" t="s">
        <v>136</v>
      </c>
      <c r="W17" s="11">
        <f t="shared" si="8"/>
        <v>0</v>
      </c>
      <c r="Y17" s="8" t="s">
        <v>3</v>
      </c>
      <c r="Z17" s="9" t="s">
        <v>48</v>
      </c>
      <c r="AA17" s="11">
        <f t="shared" si="2"/>
        <v>0</v>
      </c>
      <c r="AC17" s="8" t="s">
        <v>3</v>
      </c>
      <c r="AD17" s="9" t="s">
        <v>200</v>
      </c>
      <c r="AE17" s="11">
        <f t="shared" si="3"/>
        <v>0</v>
      </c>
    </row>
    <row r="18" spans="1:31" x14ac:dyDescent="0.25">
      <c r="A18" s="24">
        <f>ROW()</f>
        <v>18</v>
      </c>
      <c r="D18" s="8" t="s">
        <v>3</v>
      </c>
      <c r="E18" s="9"/>
      <c r="F18" s="11">
        <f t="shared" si="4"/>
        <v>0</v>
      </c>
      <c r="H18" s="8" t="s">
        <v>3</v>
      </c>
      <c r="I18" s="9"/>
      <c r="J18" s="11">
        <f t="shared" si="5"/>
        <v>0</v>
      </c>
      <c r="L18" s="8" t="s">
        <v>3</v>
      </c>
      <c r="M18" s="9" t="s">
        <v>187</v>
      </c>
      <c r="N18" s="11">
        <f t="shared" si="9"/>
        <v>0</v>
      </c>
      <c r="O18" s="9" t="s">
        <v>186</v>
      </c>
      <c r="P18" s="11">
        <f t="shared" si="6"/>
        <v>0</v>
      </c>
      <c r="Q18" s="9" t="s">
        <v>20</v>
      </c>
      <c r="R18" s="11">
        <f t="shared" si="1"/>
        <v>0</v>
      </c>
      <c r="S18" s="11">
        <f t="shared" si="7"/>
        <v>0</v>
      </c>
      <c r="U18" s="8" t="s">
        <v>3</v>
      </c>
      <c r="V18" s="9"/>
      <c r="W18" s="11">
        <f t="shared" si="8"/>
        <v>0</v>
      </c>
      <c r="Y18" s="8" t="s">
        <v>3</v>
      </c>
      <c r="Z18" s="9" t="s">
        <v>75</v>
      </c>
      <c r="AA18" s="11">
        <f t="shared" si="2"/>
        <v>0</v>
      </c>
      <c r="AC18" s="8" t="s">
        <v>3</v>
      </c>
      <c r="AD18" s="9" t="s">
        <v>201</v>
      </c>
      <c r="AE18" s="11">
        <f t="shared" si="3"/>
        <v>0</v>
      </c>
    </row>
    <row r="19" spans="1:31" x14ac:dyDescent="0.25">
      <c r="A19" s="24">
        <f>ROW()</f>
        <v>19</v>
      </c>
      <c r="D19" s="8" t="s">
        <v>3</v>
      </c>
      <c r="E19" s="9"/>
      <c r="F19" s="11">
        <f t="shared" si="4"/>
        <v>0</v>
      </c>
      <c r="H19" s="8" t="s">
        <v>3</v>
      </c>
      <c r="I19" s="9"/>
      <c r="J19" s="11">
        <f t="shared" si="5"/>
        <v>0</v>
      </c>
      <c r="L19" s="8" t="s">
        <v>3</v>
      </c>
      <c r="M19" s="9" t="str">
        <f>$E$12</f>
        <v>Партнер-1</v>
      </c>
      <c r="N19" s="11">
        <f t="shared" si="9"/>
        <v>0</v>
      </c>
      <c r="O19" s="9" t="s">
        <v>185</v>
      </c>
      <c r="P19" s="11">
        <f t="shared" si="6"/>
        <v>0</v>
      </c>
      <c r="Q19" s="9" t="s">
        <v>20</v>
      </c>
      <c r="R19" s="11">
        <f t="shared" si="1"/>
        <v>0</v>
      </c>
      <c r="S19" s="11">
        <f t="shared" si="7"/>
        <v>0</v>
      </c>
      <c r="U19" s="8" t="s">
        <v>3</v>
      </c>
      <c r="V19" s="9"/>
      <c r="W19" s="11">
        <f t="shared" si="8"/>
        <v>0</v>
      </c>
      <c r="Y19" s="8" t="s">
        <v>3</v>
      </c>
      <c r="Z19" s="9" t="s">
        <v>49</v>
      </c>
      <c r="AA19" s="11">
        <f t="shared" si="2"/>
        <v>0</v>
      </c>
      <c r="AC19" s="8" t="s">
        <v>3</v>
      </c>
      <c r="AD19" s="9" t="s">
        <v>96</v>
      </c>
      <c r="AE19" s="11">
        <f t="shared" si="3"/>
        <v>0</v>
      </c>
    </row>
    <row r="20" spans="1:31" x14ac:dyDescent="0.25">
      <c r="A20" s="24">
        <f>ROW()</f>
        <v>20</v>
      </c>
      <c r="D20" s="8" t="s">
        <v>3</v>
      </c>
      <c r="E20" s="9"/>
      <c r="F20" s="11">
        <f t="shared" si="4"/>
        <v>0</v>
      </c>
      <c r="H20" s="8" t="s">
        <v>3</v>
      </c>
      <c r="I20" s="9"/>
      <c r="J20" s="11">
        <f t="shared" si="5"/>
        <v>0</v>
      </c>
      <c r="L20" s="8" t="s">
        <v>3</v>
      </c>
      <c r="M20" s="9" t="str">
        <f>E13</f>
        <v>Партнер-2</v>
      </c>
      <c r="N20" s="11">
        <f t="shared" si="9"/>
        <v>0</v>
      </c>
      <c r="O20" s="9" t="s">
        <v>186</v>
      </c>
      <c r="P20" s="11">
        <f t="shared" si="6"/>
        <v>0</v>
      </c>
      <c r="Q20" s="9" t="s">
        <v>20</v>
      </c>
      <c r="R20" s="11">
        <f t="shared" si="1"/>
        <v>0</v>
      </c>
      <c r="S20" s="11">
        <f t="shared" si="7"/>
        <v>0</v>
      </c>
      <c r="U20" s="8" t="s">
        <v>3</v>
      </c>
      <c r="V20" s="9"/>
      <c r="W20" s="11">
        <f t="shared" si="8"/>
        <v>0</v>
      </c>
      <c r="Y20" s="8" t="s">
        <v>3</v>
      </c>
      <c r="Z20" s="9" t="s">
        <v>78</v>
      </c>
      <c r="AA20" s="11">
        <f t="shared" si="2"/>
        <v>0</v>
      </c>
      <c r="AC20" s="8" t="s">
        <v>3</v>
      </c>
      <c r="AD20" s="9" t="s">
        <v>86</v>
      </c>
      <c r="AE20" s="11">
        <f t="shared" si="3"/>
        <v>0</v>
      </c>
    </row>
    <row r="21" spans="1:31" x14ac:dyDescent="0.25">
      <c r="A21" s="24">
        <f>ROW()</f>
        <v>21</v>
      </c>
      <c r="D21" s="8" t="s">
        <v>3</v>
      </c>
      <c r="E21" s="9"/>
      <c r="F21" s="11">
        <f t="shared" si="4"/>
        <v>0</v>
      </c>
      <c r="H21" s="8" t="s">
        <v>3</v>
      </c>
      <c r="I21" s="9"/>
      <c r="J21" s="11">
        <f t="shared" si="5"/>
        <v>0</v>
      </c>
      <c r="L21" s="8" t="s">
        <v>3</v>
      </c>
      <c r="M21" s="9"/>
      <c r="N21" s="11">
        <f t="shared" si="9"/>
        <v>0</v>
      </c>
      <c r="O21" s="9"/>
      <c r="P21" s="11">
        <f t="shared" si="6"/>
        <v>0</v>
      </c>
      <c r="Q21" s="9"/>
      <c r="R21" s="11">
        <f t="shared" si="1"/>
        <v>0</v>
      </c>
      <c r="S21" s="11">
        <f t="shared" si="7"/>
        <v>0</v>
      </c>
      <c r="U21" s="8" t="s">
        <v>3</v>
      </c>
      <c r="V21" s="9"/>
      <c r="W21" s="11">
        <f t="shared" si="8"/>
        <v>0</v>
      </c>
      <c r="Y21" s="8" t="s">
        <v>3</v>
      </c>
      <c r="Z21" s="9" t="s">
        <v>70</v>
      </c>
      <c r="AA21" s="11">
        <f t="shared" si="2"/>
        <v>0</v>
      </c>
      <c r="AC21" s="8" t="s">
        <v>3</v>
      </c>
      <c r="AD21" s="9" t="s">
        <v>87</v>
      </c>
      <c r="AE21" s="11">
        <f t="shared" si="3"/>
        <v>0</v>
      </c>
    </row>
    <row r="22" spans="1:31" x14ac:dyDescent="0.25">
      <c r="A22" s="24">
        <f>ROW()</f>
        <v>22</v>
      </c>
      <c r="D22" s="8" t="s">
        <v>3</v>
      </c>
      <c r="E22" s="9"/>
      <c r="F22" s="11">
        <f t="shared" si="4"/>
        <v>0</v>
      </c>
      <c r="H22" s="8" t="s">
        <v>3</v>
      </c>
      <c r="I22" s="9"/>
      <c r="J22" s="11">
        <f t="shared" si="5"/>
        <v>0</v>
      </c>
      <c r="L22" s="8" t="s">
        <v>3</v>
      </c>
      <c r="M22" s="9"/>
      <c r="N22" s="11">
        <f t="shared" si="9"/>
        <v>0</v>
      </c>
      <c r="O22" s="9"/>
      <c r="P22" s="11">
        <f t="shared" si="6"/>
        <v>0</v>
      </c>
      <c r="Q22" s="9"/>
      <c r="R22" s="11">
        <f t="shared" si="1"/>
        <v>0</v>
      </c>
      <c r="S22" s="11">
        <f t="shared" si="7"/>
        <v>0</v>
      </c>
      <c r="U22" s="8" t="s">
        <v>3</v>
      </c>
      <c r="V22" s="9"/>
      <c r="W22" s="11">
        <f t="shared" si="8"/>
        <v>0</v>
      </c>
      <c r="Y22" s="8" t="s">
        <v>3</v>
      </c>
      <c r="Z22" s="9" t="s">
        <v>50</v>
      </c>
      <c r="AA22" s="11">
        <f t="shared" si="2"/>
        <v>0</v>
      </c>
      <c r="AC22" s="8" t="s">
        <v>3</v>
      </c>
      <c r="AD22" s="9" t="s">
        <v>88</v>
      </c>
      <c r="AE22" s="11">
        <f t="shared" si="3"/>
        <v>0</v>
      </c>
    </row>
    <row r="23" spans="1:31" x14ac:dyDescent="0.25">
      <c r="A23" s="24">
        <f>ROW()</f>
        <v>23</v>
      </c>
      <c r="D23" s="8" t="s">
        <v>3</v>
      </c>
      <c r="E23" s="9"/>
      <c r="F23" s="11">
        <f t="shared" si="4"/>
        <v>0</v>
      </c>
      <c r="H23" s="8" t="s">
        <v>3</v>
      </c>
      <c r="I23" s="9"/>
      <c r="J23" s="11">
        <f t="shared" si="5"/>
        <v>0</v>
      </c>
      <c r="L23" s="8" t="s">
        <v>3</v>
      </c>
      <c r="M23" s="9"/>
      <c r="N23" s="11">
        <f t="shared" si="9"/>
        <v>0</v>
      </c>
      <c r="O23" s="9"/>
      <c r="P23" s="11">
        <f t="shared" si="6"/>
        <v>0</v>
      </c>
      <c r="Q23" s="9"/>
      <c r="R23" s="11">
        <f t="shared" si="1"/>
        <v>0</v>
      </c>
      <c r="S23" s="11">
        <f t="shared" si="7"/>
        <v>0</v>
      </c>
      <c r="U23" s="8" t="s">
        <v>3</v>
      </c>
      <c r="V23" s="9"/>
      <c r="W23" s="11">
        <f t="shared" si="8"/>
        <v>0</v>
      </c>
      <c r="Y23" s="8" t="s">
        <v>3</v>
      </c>
      <c r="Z23" s="9" t="s">
        <v>71</v>
      </c>
      <c r="AA23" s="11">
        <f t="shared" si="2"/>
        <v>0</v>
      </c>
      <c r="AC23" s="8" t="s">
        <v>3</v>
      </c>
      <c r="AD23" s="9" t="s">
        <v>202</v>
      </c>
      <c r="AE23" s="11">
        <f t="shared" si="3"/>
        <v>0</v>
      </c>
    </row>
    <row r="24" spans="1:31" x14ac:dyDescent="0.25">
      <c r="A24" s="24">
        <f>ROW()</f>
        <v>24</v>
      </c>
      <c r="D24" s="8" t="s">
        <v>3</v>
      </c>
      <c r="E24" s="9"/>
      <c r="F24" s="11">
        <f t="shared" si="4"/>
        <v>0</v>
      </c>
      <c r="H24" s="8" t="s">
        <v>3</v>
      </c>
      <c r="I24" s="9"/>
      <c r="J24" s="11">
        <f t="shared" si="5"/>
        <v>0</v>
      </c>
      <c r="L24" s="8" t="s">
        <v>3</v>
      </c>
      <c r="M24" s="9"/>
      <c r="N24" s="11">
        <f t="shared" si="9"/>
        <v>0</v>
      </c>
      <c r="O24" s="9"/>
      <c r="P24" s="11">
        <f t="shared" si="6"/>
        <v>0</v>
      </c>
      <c r="Q24" s="9"/>
      <c r="R24" s="11">
        <f t="shared" si="1"/>
        <v>0</v>
      </c>
      <c r="S24" s="11">
        <f t="shared" si="7"/>
        <v>0</v>
      </c>
      <c r="U24" s="8" t="s">
        <v>3</v>
      </c>
      <c r="V24" s="9"/>
      <c r="W24" s="11">
        <f t="shared" si="8"/>
        <v>0</v>
      </c>
      <c r="Y24" s="8" t="s">
        <v>3</v>
      </c>
      <c r="Z24" s="9" t="s">
        <v>111</v>
      </c>
      <c r="AA24" s="11">
        <f t="shared" si="2"/>
        <v>0</v>
      </c>
      <c r="AC24" s="8" t="s">
        <v>3</v>
      </c>
      <c r="AD24" s="9" t="s">
        <v>89</v>
      </c>
      <c r="AE24" s="11">
        <f t="shared" si="3"/>
        <v>0</v>
      </c>
    </row>
    <row r="25" spans="1:31" x14ac:dyDescent="0.25">
      <c r="A25" s="24">
        <f>ROW()</f>
        <v>25</v>
      </c>
      <c r="D25" s="8" t="s">
        <v>3</v>
      </c>
      <c r="E25" s="9"/>
      <c r="F25" s="11">
        <f t="shared" si="4"/>
        <v>0</v>
      </c>
      <c r="H25" s="8" t="s">
        <v>3</v>
      </c>
      <c r="I25" s="9"/>
      <c r="J25" s="11">
        <f t="shared" si="5"/>
        <v>0</v>
      </c>
      <c r="L25" s="8" t="s">
        <v>3</v>
      </c>
      <c r="M25" s="9"/>
      <c r="N25" s="11">
        <f t="shared" si="9"/>
        <v>0</v>
      </c>
      <c r="O25" s="9"/>
      <c r="P25" s="11">
        <f t="shared" si="6"/>
        <v>0</v>
      </c>
      <c r="Q25" s="9"/>
      <c r="R25" s="11">
        <f t="shared" si="1"/>
        <v>0</v>
      </c>
      <c r="S25" s="11">
        <f t="shared" si="7"/>
        <v>0</v>
      </c>
      <c r="U25" s="8" t="s">
        <v>3</v>
      </c>
      <c r="V25" s="9"/>
      <c r="W25" s="11">
        <f t="shared" si="8"/>
        <v>0</v>
      </c>
      <c r="Y25" s="8" t="s">
        <v>3</v>
      </c>
      <c r="Z25" s="9" t="s">
        <v>112</v>
      </c>
      <c r="AA25" s="11">
        <f t="shared" si="2"/>
        <v>0</v>
      </c>
      <c r="AC25" s="8" t="s">
        <v>3</v>
      </c>
      <c r="AD25" s="9" t="s">
        <v>90</v>
      </c>
      <c r="AE25" s="11">
        <f t="shared" si="3"/>
        <v>0</v>
      </c>
    </row>
    <row r="26" spans="1:31" x14ac:dyDescent="0.25">
      <c r="A26" s="24">
        <f>ROW()</f>
        <v>26</v>
      </c>
      <c r="D26" s="8" t="s">
        <v>3</v>
      </c>
      <c r="E26" s="9"/>
      <c r="F26" s="11">
        <f t="shared" si="4"/>
        <v>0</v>
      </c>
      <c r="H26" s="8" t="s">
        <v>3</v>
      </c>
      <c r="I26" s="9"/>
      <c r="J26" s="11">
        <f t="shared" si="5"/>
        <v>0</v>
      </c>
      <c r="L26" s="8" t="s">
        <v>3</v>
      </c>
      <c r="M26" s="9"/>
      <c r="N26" s="11">
        <f t="shared" si="9"/>
        <v>0</v>
      </c>
      <c r="O26" s="9"/>
      <c r="P26" s="11">
        <f t="shared" si="6"/>
        <v>0</v>
      </c>
      <c r="Q26" s="9"/>
      <c r="R26" s="11">
        <f t="shared" si="1"/>
        <v>0</v>
      </c>
      <c r="S26" s="11">
        <f t="shared" si="7"/>
        <v>0</v>
      </c>
      <c r="U26" s="8" t="s">
        <v>3</v>
      </c>
      <c r="V26" s="9"/>
      <c r="W26" s="11">
        <f t="shared" si="8"/>
        <v>0</v>
      </c>
      <c r="Y26" s="8" t="s">
        <v>3</v>
      </c>
      <c r="Z26" s="9" t="s">
        <v>72</v>
      </c>
      <c r="AA26" s="11">
        <f t="shared" si="2"/>
        <v>0</v>
      </c>
      <c r="AC26" s="8" t="s">
        <v>3</v>
      </c>
      <c r="AD26" s="9" t="s">
        <v>91</v>
      </c>
      <c r="AE26" s="11">
        <f t="shared" si="3"/>
        <v>0</v>
      </c>
    </row>
    <row r="27" spans="1:31" x14ac:dyDescent="0.25">
      <c r="A27" s="24">
        <f>ROW()</f>
        <v>27</v>
      </c>
      <c r="D27" s="8" t="s">
        <v>3</v>
      </c>
      <c r="E27" s="9"/>
      <c r="F27" s="11">
        <f t="shared" si="4"/>
        <v>0</v>
      </c>
      <c r="H27" s="8" t="s">
        <v>3</v>
      </c>
      <c r="I27" s="9"/>
      <c r="J27" s="11">
        <f t="shared" si="5"/>
        <v>0</v>
      </c>
      <c r="L27" s="8" t="s">
        <v>3</v>
      </c>
      <c r="M27" s="9"/>
      <c r="N27" s="11">
        <f t="shared" si="9"/>
        <v>0</v>
      </c>
      <c r="O27" s="9"/>
      <c r="P27" s="11">
        <f t="shared" si="6"/>
        <v>0</v>
      </c>
      <c r="Q27" s="9"/>
      <c r="R27" s="11">
        <f t="shared" si="1"/>
        <v>0</v>
      </c>
      <c r="S27" s="11">
        <f t="shared" si="7"/>
        <v>0</v>
      </c>
      <c r="U27" s="8" t="s">
        <v>3</v>
      </c>
      <c r="V27" s="9"/>
      <c r="W27" s="11">
        <f t="shared" si="8"/>
        <v>0</v>
      </c>
      <c r="Y27" s="8" t="s">
        <v>3</v>
      </c>
      <c r="Z27" s="9" t="s">
        <v>113</v>
      </c>
      <c r="AA27" s="11">
        <f t="shared" si="2"/>
        <v>0</v>
      </c>
      <c r="AC27" s="8" t="s">
        <v>3</v>
      </c>
      <c r="AD27" s="9" t="s">
        <v>203</v>
      </c>
      <c r="AE27" s="11">
        <f t="shared" si="3"/>
        <v>0</v>
      </c>
    </row>
    <row r="28" spans="1:31" x14ac:dyDescent="0.25">
      <c r="A28" s="24">
        <f>ROW()</f>
        <v>28</v>
      </c>
      <c r="D28" s="8" t="s">
        <v>3</v>
      </c>
      <c r="E28" s="9"/>
      <c r="F28" s="11">
        <f t="shared" si="4"/>
        <v>0</v>
      </c>
      <c r="H28" s="8" t="s">
        <v>3</v>
      </c>
      <c r="I28" s="9"/>
      <c r="J28" s="11">
        <f t="shared" si="5"/>
        <v>0</v>
      </c>
      <c r="L28" s="8" t="s">
        <v>3</v>
      </c>
      <c r="M28" s="9"/>
      <c r="N28" s="11">
        <f t="shared" si="9"/>
        <v>0</v>
      </c>
      <c r="O28" s="9"/>
      <c r="P28" s="11">
        <f t="shared" si="6"/>
        <v>0</v>
      </c>
      <c r="Q28" s="9"/>
      <c r="R28" s="11">
        <f t="shared" si="1"/>
        <v>0</v>
      </c>
      <c r="S28" s="11">
        <f t="shared" si="7"/>
        <v>0</v>
      </c>
      <c r="U28" s="8" t="s">
        <v>3</v>
      </c>
      <c r="V28" s="9"/>
      <c r="W28" s="11">
        <f t="shared" si="8"/>
        <v>0</v>
      </c>
      <c r="Y28" s="8" t="s">
        <v>3</v>
      </c>
      <c r="Z28" s="9" t="s">
        <v>93</v>
      </c>
      <c r="AA28" s="11">
        <f t="shared" si="2"/>
        <v>0</v>
      </c>
      <c r="AC28" s="8" t="s">
        <v>3</v>
      </c>
      <c r="AD28" s="9" t="s">
        <v>92</v>
      </c>
      <c r="AE28" s="11">
        <f t="shared" si="3"/>
        <v>0</v>
      </c>
    </row>
    <row r="29" spans="1:31" x14ac:dyDescent="0.25">
      <c r="A29" s="24">
        <f>ROW()</f>
        <v>29</v>
      </c>
      <c r="D29" s="8" t="s">
        <v>3</v>
      </c>
      <c r="E29" s="9"/>
      <c r="F29" s="11">
        <f t="shared" si="4"/>
        <v>0</v>
      </c>
      <c r="H29" s="8" t="s">
        <v>3</v>
      </c>
      <c r="I29" s="9"/>
      <c r="J29" s="11">
        <f t="shared" si="5"/>
        <v>0</v>
      </c>
      <c r="L29" s="8" t="s">
        <v>3</v>
      </c>
      <c r="M29" s="9"/>
      <c r="N29" s="11">
        <f t="shared" si="9"/>
        <v>0</v>
      </c>
      <c r="O29" s="9"/>
      <c r="P29" s="11">
        <f t="shared" si="6"/>
        <v>0</v>
      </c>
      <c r="Q29" s="9"/>
      <c r="R29" s="11">
        <f t="shared" si="1"/>
        <v>0</v>
      </c>
      <c r="S29" s="11">
        <f t="shared" si="7"/>
        <v>0</v>
      </c>
      <c r="U29" s="8" t="s">
        <v>3</v>
      </c>
      <c r="V29" s="9"/>
      <c r="W29" s="11">
        <f t="shared" si="8"/>
        <v>0</v>
      </c>
      <c r="Y29" s="8" t="s">
        <v>3</v>
      </c>
      <c r="Z29" s="9" t="s">
        <v>84</v>
      </c>
      <c r="AA29" s="11">
        <f t="shared" si="2"/>
        <v>0</v>
      </c>
      <c r="AC29" s="8" t="s">
        <v>3</v>
      </c>
      <c r="AD29" s="9" t="s">
        <v>204</v>
      </c>
      <c r="AE29" s="11">
        <f t="shared" si="3"/>
        <v>0</v>
      </c>
    </row>
    <row r="30" spans="1:31" x14ac:dyDescent="0.25">
      <c r="A30" s="24">
        <f>ROW()</f>
        <v>30</v>
      </c>
      <c r="Y30" s="8" t="s">
        <v>3</v>
      </c>
      <c r="Z30" s="9" t="s">
        <v>105</v>
      </c>
      <c r="AA30" s="11">
        <f t="shared" si="2"/>
        <v>0</v>
      </c>
      <c r="AC30" s="8" t="s">
        <v>3</v>
      </c>
      <c r="AD30" s="9" t="s">
        <v>205</v>
      </c>
      <c r="AE30" s="11">
        <f t="shared" si="3"/>
        <v>0</v>
      </c>
    </row>
    <row r="31" spans="1:31" x14ac:dyDescent="0.25">
      <c r="A31" s="24">
        <f>ROW()</f>
        <v>31</v>
      </c>
      <c r="Y31" s="8" t="s">
        <v>3</v>
      </c>
      <c r="Z31" s="9" t="s">
        <v>77</v>
      </c>
      <c r="AA31" s="11">
        <f t="shared" si="2"/>
        <v>0</v>
      </c>
      <c r="AC31" s="8" t="s">
        <v>3</v>
      </c>
      <c r="AD31" s="9" t="s">
        <v>94</v>
      </c>
      <c r="AE31" s="11">
        <f t="shared" si="3"/>
        <v>0</v>
      </c>
    </row>
    <row r="32" spans="1:31" x14ac:dyDescent="0.25">
      <c r="A32" s="24">
        <f>ROW()</f>
        <v>32</v>
      </c>
      <c r="Y32" s="8" t="s">
        <v>3</v>
      </c>
      <c r="Z32" s="9" t="s">
        <v>97</v>
      </c>
      <c r="AA32" s="11">
        <f t="shared" si="2"/>
        <v>0</v>
      </c>
      <c r="AC32" s="8" t="s">
        <v>3</v>
      </c>
      <c r="AD32" s="9" t="s">
        <v>95</v>
      </c>
      <c r="AE32" s="11">
        <f t="shared" si="3"/>
        <v>0</v>
      </c>
    </row>
    <row r="33" spans="1:31" x14ac:dyDescent="0.25">
      <c r="A33" s="24">
        <f>ROW()</f>
        <v>33</v>
      </c>
      <c r="Y33" s="8" t="s">
        <v>3</v>
      </c>
      <c r="Z33" s="9" t="s">
        <v>99</v>
      </c>
      <c r="AA33" s="11">
        <f t="shared" si="2"/>
        <v>0</v>
      </c>
      <c r="AC33" s="8" t="s">
        <v>3</v>
      </c>
      <c r="AD33" s="9" t="s">
        <v>102</v>
      </c>
      <c r="AE33" s="11">
        <f t="shared" si="3"/>
        <v>0</v>
      </c>
    </row>
    <row r="34" spans="1:31" x14ac:dyDescent="0.25">
      <c r="A34" s="24">
        <f>ROW()</f>
        <v>34</v>
      </c>
      <c r="Y34" s="8" t="s">
        <v>3</v>
      </c>
      <c r="Z34" s="9" t="s">
        <v>85</v>
      </c>
      <c r="AA34" s="11">
        <f t="shared" si="2"/>
        <v>0</v>
      </c>
      <c r="AC34" s="8" t="s">
        <v>3</v>
      </c>
      <c r="AD34" s="9" t="s">
        <v>103</v>
      </c>
      <c r="AE34" s="11">
        <f t="shared" si="3"/>
        <v>0</v>
      </c>
    </row>
    <row r="35" spans="1:31" x14ac:dyDescent="0.25">
      <c r="A35" s="24">
        <f>ROW()</f>
        <v>35</v>
      </c>
      <c r="Y35" s="8" t="s">
        <v>3</v>
      </c>
      <c r="Z35" s="9" t="s">
        <v>83</v>
      </c>
      <c r="AA35" s="11">
        <f t="shared" si="2"/>
        <v>0</v>
      </c>
      <c r="AC35" s="8" t="s">
        <v>3</v>
      </c>
      <c r="AD35" s="9" t="s">
        <v>104</v>
      </c>
      <c r="AE35" s="11">
        <f t="shared" si="3"/>
        <v>0</v>
      </c>
    </row>
    <row r="36" spans="1:31" x14ac:dyDescent="0.25">
      <c r="A36" s="24">
        <f>ROW()</f>
        <v>36</v>
      </c>
      <c r="Y36" s="8" t="s">
        <v>3</v>
      </c>
      <c r="Z36" s="9" t="s">
        <v>98</v>
      </c>
      <c r="AA36" s="11">
        <f t="shared" si="2"/>
        <v>0</v>
      </c>
      <c r="AC36" s="8" t="s">
        <v>3</v>
      </c>
      <c r="AD36" s="9" t="s">
        <v>206</v>
      </c>
      <c r="AE36" s="11">
        <f t="shared" si="3"/>
        <v>0</v>
      </c>
    </row>
    <row r="37" spans="1:31" x14ac:dyDescent="0.25">
      <c r="A37" s="24">
        <f>ROW()</f>
        <v>37</v>
      </c>
      <c r="Y37" s="8" t="s">
        <v>3</v>
      </c>
      <c r="Z37" s="9" t="s">
        <v>101</v>
      </c>
      <c r="AA37" s="11">
        <f t="shared" si="2"/>
        <v>0</v>
      </c>
      <c r="AC37" s="8" t="s">
        <v>3</v>
      </c>
      <c r="AD37" s="9" t="s">
        <v>207</v>
      </c>
      <c r="AE37" s="11">
        <f t="shared" si="3"/>
        <v>0</v>
      </c>
    </row>
    <row r="38" spans="1:31" x14ac:dyDescent="0.25">
      <c r="A38" s="24">
        <f>ROW()</f>
        <v>38</v>
      </c>
      <c r="Y38" s="8" t="s">
        <v>3</v>
      </c>
      <c r="Z38" s="9" t="s">
        <v>108</v>
      </c>
      <c r="AA38" s="11">
        <f t="shared" si="2"/>
        <v>0</v>
      </c>
      <c r="AC38" s="8" t="s">
        <v>3</v>
      </c>
      <c r="AD38" s="9" t="s">
        <v>107</v>
      </c>
      <c r="AE38" s="11">
        <f t="shared" si="3"/>
        <v>0</v>
      </c>
    </row>
    <row r="39" spans="1:31" x14ac:dyDescent="0.25">
      <c r="A39" s="24">
        <f>ROW()</f>
        <v>39</v>
      </c>
      <c r="Y39" s="8" t="s">
        <v>3</v>
      </c>
      <c r="Z39" s="9" t="s">
        <v>106</v>
      </c>
      <c r="AA39" s="11">
        <f t="shared" si="2"/>
        <v>0</v>
      </c>
      <c r="AC39" s="8" t="s">
        <v>3</v>
      </c>
      <c r="AD39" s="9" t="s">
        <v>109</v>
      </c>
      <c r="AE39" s="11">
        <f t="shared" si="3"/>
        <v>0</v>
      </c>
    </row>
    <row r="40" spans="1:31" x14ac:dyDescent="0.25">
      <c r="A40" s="24">
        <f>ROW()</f>
        <v>40</v>
      </c>
      <c r="Y40" s="8" t="s">
        <v>3</v>
      </c>
      <c r="Z40" s="9" t="s">
        <v>100</v>
      </c>
      <c r="AA40" s="11">
        <f t="shared" si="2"/>
        <v>0</v>
      </c>
      <c r="AC40" s="8" t="s">
        <v>3</v>
      </c>
      <c r="AD40" s="9" t="str">
        <f>Clients!D2</f>
        <v>Заказчик-1</v>
      </c>
      <c r="AE40" s="11">
        <f t="shared" si="3"/>
        <v>0</v>
      </c>
    </row>
    <row r="41" spans="1:31" x14ac:dyDescent="0.25">
      <c r="A41" s="24">
        <f>ROW()</f>
        <v>41</v>
      </c>
      <c r="Y41" s="8" t="s">
        <v>3</v>
      </c>
      <c r="Z41" s="9" t="s">
        <v>110</v>
      </c>
      <c r="AA41" s="11">
        <f t="shared" si="2"/>
        <v>0</v>
      </c>
      <c r="AC41" s="8" t="s">
        <v>3</v>
      </c>
      <c r="AD41" s="9" t="str">
        <f>Clients!D3</f>
        <v>Заказчик-2</v>
      </c>
      <c r="AE41" s="11">
        <f t="shared" si="3"/>
        <v>0</v>
      </c>
    </row>
    <row r="42" spans="1:31" x14ac:dyDescent="0.25">
      <c r="A42" s="24">
        <f>ROW()</f>
        <v>42</v>
      </c>
      <c r="Y42" s="8" t="s">
        <v>3</v>
      </c>
      <c r="Z42" s="9" t="s">
        <v>73</v>
      </c>
      <c r="AA42" s="11">
        <f t="shared" ref="AA42:AA61" si="10">IF(OR(Z42=0,Z42=""),0,IF(COUNTIF(Z:Z,Z42)=1,0,1))</f>
        <v>0</v>
      </c>
      <c r="AC42" s="8" t="s">
        <v>3</v>
      </c>
      <c r="AD42" s="9" t="str">
        <f>Clients!D4</f>
        <v>Заказчик-3</v>
      </c>
      <c r="AE42" s="11">
        <f t="shared" si="3"/>
        <v>0</v>
      </c>
    </row>
    <row r="43" spans="1:31" x14ac:dyDescent="0.25">
      <c r="A43" s="24">
        <f>ROW()</f>
        <v>43</v>
      </c>
      <c r="Y43" s="8" t="s">
        <v>3</v>
      </c>
      <c r="Z43" s="9" t="s">
        <v>57</v>
      </c>
      <c r="AA43" s="11">
        <f t="shared" si="10"/>
        <v>0</v>
      </c>
      <c r="AC43" s="8" t="s">
        <v>3</v>
      </c>
      <c r="AD43" s="9" t="str">
        <f>Clients!D5</f>
        <v>Заказчик-4</v>
      </c>
      <c r="AE43" s="11">
        <f t="shared" si="3"/>
        <v>0</v>
      </c>
    </row>
    <row r="44" spans="1:31" x14ac:dyDescent="0.25">
      <c r="A44" s="24">
        <f>ROW()</f>
        <v>44</v>
      </c>
      <c r="Y44" s="8" t="s">
        <v>3</v>
      </c>
      <c r="Z44" s="9" t="s">
        <v>56</v>
      </c>
      <c r="AA44" s="11">
        <f t="shared" si="10"/>
        <v>0</v>
      </c>
      <c r="AC44" s="8" t="s">
        <v>3</v>
      </c>
      <c r="AD44" s="9" t="str">
        <f>Clients!D6</f>
        <v>Заказчик-5</v>
      </c>
      <c r="AE44" s="11">
        <f t="shared" si="3"/>
        <v>0</v>
      </c>
    </row>
    <row r="45" spans="1:31" x14ac:dyDescent="0.25">
      <c r="A45" s="24">
        <f>ROW()</f>
        <v>45</v>
      </c>
      <c r="Y45" s="8" t="s">
        <v>3</v>
      </c>
      <c r="Z45" s="9" t="s">
        <v>51</v>
      </c>
      <c r="AA45" s="11">
        <f t="shared" si="10"/>
        <v>0</v>
      </c>
      <c r="AC45" s="8" t="s">
        <v>3</v>
      </c>
      <c r="AD45" s="9" t="s">
        <v>208</v>
      </c>
      <c r="AE45" s="11">
        <f t="shared" si="3"/>
        <v>0</v>
      </c>
    </row>
    <row r="46" spans="1:31" x14ac:dyDescent="0.25">
      <c r="A46" s="24">
        <f>ROW()</f>
        <v>46</v>
      </c>
      <c r="Y46" s="8" t="s">
        <v>3</v>
      </c>
      <c r="Z46" s="9" t="s">
        <v>52</v>
      </c>
      <c r="AA46" s="11">
        <f t="shared" si="10"/>
        <v>0</v>
      </c>
      <c r="AC46" s="8" t="s">
        <v>3</v>
      </c>
      <c r="AD46" s="9" t="s">
        <v>209</v>
      </c>
      <c r="AE46" s="11">
        <f t="shared" si="3"/>
        <v>0</v>
      </c>
    </row>
    <row r="47" spans="1:31" x14ac:dyDescent="0.25">
      <c r="A47" s="24">
        <f>ROW()</f>
        <v>47</v>
      </c>
      <c r="Y47" s="8" t="s">
        <v>3</v>
      </c>
      <c r="Z47" s="9" t="s">
        <v>54</v>
      </c>
      <c r="AA47" s="11">
        <f t="shared" si="10"/>
        <v>0</v>
      </c>
      <c r="AC47" s="8" t="s">
        <v>3</v>
      </c>
      <c r="AD47" s="9" t="s">
        <v>210</v>
      </c>
      <c r="AE47" s="11">
        <f t="shared" si="3"/>
        <v>0</v>
      </c>
    </row>
    <row r="48" spans="1:31" x14ac:dyDescent="0.25">
      <c r="A48" s="24">
        <f>ROW()</f>
        <v>48</v>
      </c>
      <c r="Y48" s="8" t="s">
        <v>3</v>
      </c>
      <c r="Z48" s="9" t="s">
        <v>55</v>
      </c>
      <c r="AA48" s="11">
        <f t="shared" si="10"/>
        <v>0</v>
      </c>
      <c r="AC48" s="8" t="s">
        <v>3</v>
      </c>
      <c r="AD48" s="9" t="s">
        <v>143</v>
      </c>
      <c r="AE48" s="11">
        <f t="shared" si="3"/>
        <v>0</v>
      </c>
    </row>
    <row r="49" spans="1:31" x14ac:dyDescent="0.25">
      <c r="A49" s="24">
        <f>ROW()</f>
        <v>49</v>
      </c>
      <c r="Y49" s="8" t="s">
        <v>3</v>
      </c>
      <c r="Z49" s="9" t="s">
        <v>74</v>
      </c>
      <c r="AA49" s="11">
        <f t="shared" si="10"/>
        <v>0</v>
      </c>
      <c r="AC49" s="8" t="s">
        <v>3</v>
      </c>
      <c r="AD49" s="9" t="s">
        <v>156</v>
      </c>
      <c r="AE49" s="11">
        <f t="shared" si="3"/>
        <v>0</v>
      </c>
    </row>
    <row r="50" spans="1:31" x14ac:dyDescent="0.25">
      <c r="A50" s="24">
        <f>ROW()</f>
        <v>50</v>
      </c>
      <c r="Y50" s="8" t="s">
        <v>3</v>
      </c>
      <c r="Z50" s="9" t="s">
        <v>53</v>
      </c>
      <c r="AA50" s="11">
        <f t="shared" si="10"/>
        <v>0</v>
      </c>
      <c r="AC50" s="8" t="s">
        <v>3</v>
      </c>
      <c r="AD50" s="9" t="s">
        <v>211</v>
      </c>
      <c r="AE50" s="11">
        <f t="shared" si="3"/>
        <v>0</v>
      </c>
    </row>
    <row r="51" spans="1:31" x14ac:dyDescent="0.25">
      <c r="A51" s="24">
        <f>ROW()</f>
        <v>51</v>
      </c>
      <c r="Y51" s="8" t="s">
        <v>3</v>
      </c>
      <c r="Z51" s="9" t="s">
        <v>60</v>
      </c>
      <c r="AA51" s="11">
        <f t="shared" si="10"/>
        <v>0</v>
      </c>
      <c r="AC51" s="8" t="s">
        <v>3</v>
      </c>
      <c r="AD51" s="9"/>
      <c r="AE51" s="11">
        <f t="shared" si="3"/>
        <v>0</v>
      </c>
    </row>
    <row r="52" spans="1:31" x14ac:dyDescent="0.25">
      <c r="A52" s="24">
        <f>ROW()</f>
        <v>52</v>
      </c>
      <c r="Y52" s="8" t="s">
        <v>3</v>
      </c>
      <c r="Z52" s="9" t="s">
        <v>58</v>
      </c>
      <c r="AA52" s="11">
        <f t="shared" si="10"/>
        <v>0</v>
      </c>
      <c r="AC52" s="8" t="s">
        <v>3</v>
      </c>
      <c r="AD52" s="9"/>
      <c r="AE52" s="11">
        <f t="shared" si="3"/>
        <v>0</v>
      </c>
    </row>
    <row r="53" spans="1:31" x14ac:dyDescent="0.25">
      <c r="A53" s="24">
        <f>ROW()</f>
        <v>53</v>
      </c>
      <c r="Y53" s="8" t="s">
        <v>3</v>
      </c>
      <c r="Z53" s="9" t="s">
        <v>59</v>
      </c>
      <c r="AA53" s="11">
        <f t="shared" si="10"/>
        <v>0</v>
      </c>
      <c r="AC53" s="8" t="s">
        <v>3</v>
      </c>
      <c r="AD53" s="9"/>
      <c r="AE53" s="11">
        <f t="shared" si="3"/>
        <v>0</v>
      </c>
    </row>
    <row r="54" spans="1:31" x14ac:dyDescent="0.25">
      <c r="A54" s="24">
        <f>ROW()</f>
        <v>54</v>
      </c>
      <c r="Y54" s="8" t="s">
        <v>3</v>
      </c>
      <c r="Z54" s="9" t="s">
        <v>61</v>
      </c>
      <c r="AA54" s="11">
        <f t="shared" si="10"/>
        <v>0</v>
      </c>
    </row>
    <row r="55" spans="1:31" x14ac:dyDescent="0.25">
      <c r="A55" s="24">
        <f>ROW()</f>
        <v>55</v>
      </c>
      <c r="Y55" s="8" t="s">
        <v>3</v>
      </c>
      <c r="Z55" s="9" t="s">
        <v>62</v>
      </c>
      <c r="AA55" s="11">
        <f t="shared" si="10"/>
        <v>0</v>
      </c>
    </row>
    <row r="56" spans="1:31" x14ac:dyDescent="0.25">
      <c r="A56" s="24">
        <f>ROW()</f>
        <v>56</v>
      </c>
      <c r="Y56" s="8" t="s">
        <v>3</v>
      </c>
      <c r="Z56" s="9" t="s">
        <v>63</v>
      </c>
      <c r="AA56" s="11">
        <f t="shared" si="10"/>
        <v>0</v>
      </c>
    </row>
    <row r="57" spans="1:31" x14ac:dyDescent="0.25">
      <c r="A57" s="24">
        <f>ROW()</f>
        <v>57</v>
      </c>
      <c r="Y57" s="8" t="s">
        <v>3</v>
      </c>
      <c r="Z57" s="9" t="s">
        <v>65</v>
      </c>
      <c r="AA57" s="11">
        <f t="shared" si="10"/>
        <v>0</v>
      </c>
    </row>
    <row r="58" spans="1:31" x14ac:dyDescent="0.25">
      <c r="A58" s="24">
        <f>ROW()</f>
        <v>58</v>
      </c>
      <c r="Y58" s="8" t="s">
        <v>3</v>
      </c>
      <c r="Z58" s="9" t="s">
        <v>64</v>
      </c>
      <c r="AA58" s="11">
        <f t="shared" si="10"/>
        <v>0</v>
      </c>
    </row>
    <row r="59" spans="1:31" x14ac:dyDescent="0.25">
      <c r="A59" s="24">
        <f>ROW()</f>
        <v>59</v>
      </c>
      <c r="Y59" s="8" t="s">
        <v>3</v>
      </c>
      <c r="Z59" s="9" t="s">
        <v>66</v>
      </c>
      <c r="AA59" s="11">
        <f t="shared" si="10"/>
        <v>0</v>
      </c>
    </row>
    <row r="60" spans="1:31" x14ac:dyDescent="0.25">
      <c r="A60" s="24">
        <f>ROW()</f>
        <v>60</v>
      </c>
      <c r="Y60" s="8" t="s">
        <v>3</v>
      </c>
      <c r="Z60" s="9" t="s">
        <v>67</v>
      </c>
      <c r="AA60" s="11">
        <f t="shared" si="10"/>
        <v>0</v>
      </c>
    </row>
    <row r="61" spans="1:31" x14ac:dyDescent="0.25">
      <c r="A61" s="24">
        <f>ROW()</f>
        <v>61</v>
      </c>
      <c r="Y61" s="8" t="s">
        <v>3</v>
      </c>
      <c r="Z61" s="9" t="s">
        <v>192</v>
      </c>
      <c r="AA61" s="11">
        <f t="shared" si="10"/>
        <v>0</v>
      </c>
    </row>
    <row r="62" spans="1:31" x14ac:dyDescent="0.25">
      <c r="A62" s="24">
        <f>ROW()</f>
        <v>62</v>
      </c>
      <c r="Y62" s="8" t="s">
        <v>3</v>
      </c>
      <c r="Z62" s="9" t="s">
        <v>193</v>
      </c>
      <c r="AA62" s="11">
        <f t="shared" ref="AA62:AA68" si="11">IF(OR(Z62=0,Z62=""),0,IF(COUNTIF(Z:Z,Z62)=1,0,1))</f>
        <v>0</v>
      </c>
    </row>
    <row r="63" spans="1:31" x14ac:dyDescent="0.25">
      <c r="A63" s="24">
        <f>ROW()</f>
        <v>63</v>
      </c>
      <c r="Y63" s="8" t="s">
        <v>3</v>
      </c>
      <c r="Z63" s="9" t="s">
        <v>194</v>
      </c>
      <c r="AA63" s="11">
        <f t="shared" si="11"/>
        <v>0</v>
      </c>
    </row>
    <row r="64" spans="1:31" x14ac:dyDescent="0.25">
      <c r="A64" s="24">
        <f>ROW()</f>
        <v>64</v>
      </c>
      <c r="Y64" s="8" t="s">
        <v>3</v>
      </c>
      <c r="Z64" s="9" t="s">
        <v>195</v>
      </c>
      <c r="AA64" s="11">
        <f t="shared" si="11"/>
        <v>0</v>
      </c>
    </row>
    <row r="65" spans="1:27" x14ac:dyDescent="0.25">
      <c r="A65" s="24">
        <f>ROW()</f>
        <v>65</v>
      </c>
      <c r="Y65" s="8" t="s">
        <v>3</v>
      </c>
      <c r="Z65" s="9" t="s">
        <v>196</v>
      </c>
      <c r="AA65" s="11">
        <f t="shared" si="11"/>
        <v>0</v>
      </c>
    </row>
    <row r="66" spans="1:27" x14ac:dyDescent="0.25">
      <c r="A66" s="24">
        <f>ROW()</f>
        <v>66</v>
      </c>
      <c r="Y66" s="8" t="s">
        <v>3</v>
      </c>
      <c r="Z66" s="9" t="s">
        <v>158</v>
      </c>
      <c r="AA66" s="11">
        <f t="shared" si="11"/>
        <v>0</v>
      </c>
    </row>
    <row r="67" spans="1:27" x14ac:dyDescent="0.25">
      <c r="A67" s="24">
        <f>ROW()</f>
        <v>67</v>
      </c>
      <c r="Y67" s="8" t="s">
        <v>3</v>
      </c>
      <c r="Z67" s="9" t="s">
        <v>197</v>
      </c>
      <c r="AA67" s="11">
        <f t="shared" si="11"/>
        <v>0</v>
      </c>
    </row>
    <row r="68" spans="1:27" x14ac:dyDescent="0.25">
      <c r="A68" s="24">
        <f>ROW()</f>
        <v>68</v>
      </c>
      <c r="Y68" s="8" t="s">
        <v>3</v>
      </c>
      <c r="Z68" s="9"/>
      <c r="AA68" s="11">
        <f t="shared" si="11"/>
        <v>0</v>
      </c>
    </row>
    <row r="69" spans="1:27" x14ac:dyDescent="0.25">
      <c r="A69" s="24">
        <f>ROW()</f>
        <v>69</v>
      </c>
    </row>
    <row r="70" spans="1:27" x14ac:dyDescent="0.25">
      <c r="A70" s="24">
        <f>ROW()</f>
        <v>70</v>
      </c>
    </row>
    <row r="71" spans="1:27" x14ac:dyDescent="0.25">
      <c r="A71" s="24">
        <f>ROW()</f>
        <v>71</v>
      </c>
    </row>
    <row r="72" spans="1:27" x14ac:dyDescent="0.25">
      <c r="A72" s="24">
        <f>ROW()</f>
        <v>72</v>
      </c>
    </row>
    <row r="73" spans="1:27" x14ac:dyDescent="0.25">
      <c r="A73" s="24">
        <f>ROW()</f>
        <v>73</v>
      </c>
    </row>
    <row r="74" spans="1:27" x14ac:dyDescent="0.25">
      <c r="A74" s="24">
        <f>ROW()</f>
        <v>74</v>
      </c>
    </row>
    <row r="75" spans="1:27" x14ac:dyDescent="0.25">
      <c r="A75" s="24">
        <f>ROW()</f>
        <v>75</v>
      </c>
    </row>
    <row r="76" spans="1:27" x14ac:dyDescent="0.25">
      <c r="A76" s="24">
        <f>ROW()</f>
        <v>76</v>
      </c>
    </row>
    <row r="77" spans="1:27" x14ac:dyDescent="0.25">
      <c r="A77" s="24">
        <f>ROW()</f>
        <v>77</v>
      </c>
    </row>
    <row r="78" spans="1:27" x14ac:dyDescent="0.25">
      <c r="A78" s="24">
        <f>ROW()</f>
        <v>78</v>
      </c>
    </row>
    <row r="79" spans="1:27" x14ac:dyDescent="0.25">
      <c r="A79" s="24">
        <f>ROW()</f>
        <v>79</v>
      </c>
    </row>
    <row r="80" spans="1:27" x14ac:dyDescent="0.25">
      <c r="A80" s="24">
        <f>ROW()</f>
        <v>80</v>
      </c>
    </row>
    <row r="81" spans="1:1" x14ac:dyDescent="0.25">
      <c r="A81" s="24">
        <f>ROW()</f>
        <v>81</v>
      </c>
    </row>
    <row r="82" spans="1:1" x14ac:dyDescent="0.25">
      <c r="A82" s="24">
        <f>ROW()</f>
        <v>82</v>
      </c>
    </row>
    <row r="83" spans="1:1" x14ac:dyDescent="0.25">
      <c r="A83" s="24">
        <f>ROW()</f>
        <v>83</v>
      </c>
    </row>
    <row r="84" spans="1:1" x14ac:dyDescent="0.25">
      <c r="A84" s="24">
        <f>ROW()</f>
        <v>84</v>
      </c>
    </row>
    <row r="85" spans="1:1" x14ac:dyDescent="0.25">
      <c r="A85" s="24">
        <f>ROW()</f>
        <v>85</v>
      </c>
    </row>
    <row r="86" spans="1:1" x14ac:dyDescent="0.25">
      <c r="A86" s="24">
        <f>ROW()</f>
        <v>86</v>
      </c>
    </row>
    <row r="87" spans="1:1" x14ac:dyDescent="0.25">
      <c r="A87" s="24">
        <f>ROW()</f>
        <v>87</v>
      </c>
    </row>
    <row r="88" spans="1:1" x14ac:dyDescent="0.25">
      <c r="A88" s="24">
        <f>ROW()</f>
        <v>88</v>
      </c>
    </row>
    <row r="89" spans="1:1" x14ac:dyDescent="0.25">
      <c r="A89" s="24">
        <f>ROW()</f>
        <v>89</v>
      </c>
    </row>
    <row r="90" spans="1:1" x14ac:dyDescent="0.25">
      <c r="A90" s="24">
        <f>ROW()</f>
        <v>90</v>
      </c>
    </row>
    <row r="91" spans="1:1" x14ac:dyDescent="0.25">
      <c r="A91" s="24">
        <f>ROW()</f>
        <v>91</v>
      </c>
    </row>
    <row r="92" spans="1:1" x14ac:dyDescent="0.25">
      <c r="A92" s="24">
        <f>ROW()</f>
        <v>92</v>
      </c>
    </row>
    <row r="93" spans="1:1" x14ac:dyDescent="0.25">
      <c r="A93" s="24">
        <f>ROW()</f>
        <v>93</v>
      </c>
    </row>
    <row r="94" spans="1:1" x14ac:dyDescent="0.25">
      <c r="A94" s="24">
        <f>ROW()</f>
        <v>94</v>
      </c>
    </row>
    <row r="95" spans="1:1" x14ac:dyDescent="0.25">
      <c r="A95" s="24">
        <f>ROW()</f>
        <v>95</v>
      </c>
    </row>
    <row r="96" spans="1:1" x14ac:dyDescent="0.25">
      <c r="A96" s="24">
        <f>ROW()</f>
        <v>96</v>
      </c>
    </row>
    <row r="97" spans="1:1" x14ac:dyDescent="0.25">
      <c r="A97" s="24">
        <f>ROW()</f>
        <v>97</v>
      </c>
    </row>
    <row r="98" spans="1:1" x14ac:dyDescent="0.25">
      <c r="A98" s="24">
        <f>ROW()</f>
        <v>98</v>
      </c>
    </row>
    <row r="99" spans="1:1" x14ac:dyDescent="0.25">
      <c r="A99" s="24">
        <f>ROW()</f>
        <v>99</v>
      </c>
    </row>
    <row r="100" spans="1:1" x14ac:dyDescent="0.25">
      <c r="A100" s="24">
        <f>ROW()</f>
        <v>100</v>
      </c>
    </row>
    <row r="101" spans="1:1" x14ac:dyDescent="0.25">
      <c r="A101" s="24">
        <f>ROW()</f>
        <v>101</v>
      </c>
    </row>
    <row r="102" spans="1:1" x14ac:dyDescent="0.25">
      <c r="A102" s="24">
        <f>ROW()</f>
        <v>102</v>
      </c>
    </row>
    <row r="103" spans="1:1" x14ac:dyDescent="0.25">
      <c r="A103" s="24">
        <f>ROW()</f>
        <v>103</v>
      </c>
    </row>
    <row r="104" spans="1:1" x14ac:dyDescent="0.25">
      <c r="A104" s="24">
        <f>ROW()</f>
        <v>104</v>
      </c>
    </row>
    <row r="105" spans="1:1" x14ac:dyDescent="0.25">
      <c r="A105" s="24">
        <f>ROW()</f>
        <v>105</v>
      </c>
    </row>
    <row r="106" spans="1:1" x14ac:dyDescent="0.25">
      <c r="A106" s="24">
        <f>ROW()</f>
        <v>106</v>
      </c>
    </row>
    <row r="107" spans="1:1" x14ac:dyDescent="0.25">
      <c r="A107" s="24">
        <f>ROW()</f>
        <v>107</v>
      </c>
    </row>
    <row r="108" spans="1:1" x14ac:dyDescent="0.25">
      <c r="A108" s="24">
        <f>ROW()</f>
        <v>108</v>
      </c>
    </row>
    <row r="109" spans="1:1" x14ac:dyDescent="0.25">
      <c r="A109" s="24">
        <f>ROW()</f>
        <v>109</v>
      </c>
    </row>
    <row r="110" spans="1:1" x14ac:dyDescent="0.25">
      <c r="A110" s="24">
        <f>ROW()</f>
        <v>110</v>
      </c>
    </row>
    <row r="111" spans="1:1" x14ac:dyDescent="0.25">
      <c r="A111" s="24">
        <f>ROW()</f>
        <v>111</v>
      </c>
    </row>
    <row r="112" spans="1:1" x14ac:dyDescent="0.25">
      <c r="A112" s="24">
        <f>ROW()</f>
        <v>112</v>
      </c>
    </row>
    <row r="113" spans="1:1" x14ac:dyDescent="0.25">
      <c r="A113" s="24">
        <f>ROW()</f>
        <v>113</v>
      </c>
    </row>
    <row r="114" spans="1:1" x14ac:dyDescent="0.25">
      <c r="A114" s="24">
        <f>ROW()</f>
        <v>114</v>
      </c>
    </row>
    <row r="115" spans="1:1" x14ac:dyDescent="0.25">
      <c r="A115" s="24">
        <f>ROW()</f>
        <v>115</v>
      </c>
    </row>
    <row r="116" spans="1:1" x14ac:dyDescent="0.25">
      <c r="A116" s="24">
        <f>ROW()</f>
        <v>116</v>
      </c>
    </row>
    <row r="117" spans="1:1" x14ac:dyDescent="0.25">
      <c r="A117" s="24">
        <f>ROW()</f>
        <v>117</v>
      </c>
    </row>
    <row r="118" spans="1:1" x14ac:dyDescent="0.25">
      <c r="A118" s="24">
        <f>ROW()</f>
        <v>118</v>
      </c>
    </row>
    <row r="119" spans="1:1" x14ac:dyDescent="0.25">
      <c r="A119" s="24">
        <f>ROW()</f>
        <v>119</v>
      </c>
    </row>
    <row r="120" spans="1:1" x14ac:dyDescent="0.25">
      <c r="A120" s="24">
        <f>ROW()</f>
        <v>120</v>
      </c>
    </row>
    <row r="121" spans="1:1" x14ac:dyDescent="0.25">
      <c r="A121" s="24">
        <f>ROW()</f>
        <v>121</v>
      </c>
    </row>
    <row r="122" spans="1:1" x14ac:dyDescent="0.25">
      <c r="A122" s="24">
        <f>ROW()</f>
        <v>122</v>
      </c>
    </row>
    <row r="123" spans="1:1" x14ac:dyDescent="0.25">
      <c r="A123" s="24">
        <f>ROW()</f>
        <v>123</v>
      </c>
    </row>
    <row r="124" spans="1:1" x14ac:dyDescent="0.25">
      <c r="A124" s="24">
        <f>ROW()</f>
        <v>124</v>
      </c>
    </row>
    <row r="125" spans="1:1" x14ac:dyDescent="0.25">
      <c r="A125" s="24">
        <f>ROW()</f>
        <v>125</v>
      </c>
    </row>
    <row r="126" spans="1:1" x14ac:dyDescent="0.25">
      <c r="A126" s="24">
        <f>ROW()</f>
        <v>126</v>
      </c>
    </row>
    <row r="127" spans="1:1" x14ac:dyDescent="0.25">
      <c r="A127" s="24">
        <f>ROW()</f>
        <v>127</v>
      </c>
    </row>
    <row r="128" spans="1:1" x14ac:dyDescent="0.25">
      <c r="A128" s="24">
        <f>ROW()</f>
        <v>128</v>
      </c>
    </row>
    <row r="129" spans="1:1" x14ac:dyDescent="0.25">
      <c r="A129" s="24">
        <f>ROW()</f>
        <v>129</v>
      </c>
    </row>
    <row r="130" spans="1:1" x14ac:dyDescent="0.25">
      <c r="A130" s="24">
        <f>ROW()</f>
        <v>130</v>
      </c>
    </row>
    <row r="131" spans="1:1" x14ac:dyDescent="0.25">
      <c r="A131" s="24">
        <f>ROW()</f>
        <v>131</v>
      </c>
    </row>
    <row r="132" spans="1:1" x14ac:dyDescent="0.25">
      <c r="A132" s="24">
        <f>ROW()</f>
        <v>132</v>
      </c>
    </row>
    <row r="133" spans="1:1" x14ac:dyDescent="0.25">
      <c r="A133" s="24">
        <f>ROW()</f>
        <v>133</v>
      </c>
    </row>
    <row r="134" spans="1:1" x14ac:dyDescent="0.25">
      <c r="A134" s="24">
        <f>ROW()</f>
        <v>134</v>
      </c>
    </row>
    <row r="135" spans="1:1" x14ac:dyDescent="0.25">
      <c r="A135" s="24">
        <f>ROW()</f>
        <v>135</v>
      </c>
    </row>
    <row r="136" spans="1:1" x14ac:dyDescent="0.25">
      <c r="A136" s="24">
        <f>ROW()</f>
        <v>136</v>
      </c>
    </row>
    <row r="137" spans="1:1" x14ac:dyDescent="0.25">
      <c r="A137" s="24">
        <f>ROW()</f>
        <v>137</v>
      </c>
    </row>
    <row r="138" spans="1:1" x14ac:dyDescent="0.25">
      <c r="A138" s="24">
        <f>ROW()</f>
        <v>138</v>
      </c>
    </row>
    <row r="139" spans="1:1" x14ac:dyDescent="0.25">
      <c r="A139" s="24">
        <f>ROW()</f>
        <v>139</v>
      </c>
    </row>
    <row r="140" spans="1:1" x14ac:dyDescent="0.25">
      <c r="A140" s="24">
        <f>ROW()</f>
        <v>140</v>
      </c>
    </row>
    <row r="141" spans="1:1" x14ac:dyDescent="0.25">
      <c r="A141" s="24">
        <f>ROW()</f>
        <v>141</v>
      </c>
    </row>
    <row r="142" spans="1:1" x14ac:dyDescent="0.25">
      <c r="A142" s="24">
        <f>ROW()</f>
        <v>142</v>
      </c>
    </row>
    <row r="143" spans="1:1" x14ac:dyDescent="0.25">
      <c r="A143" s="24">
        <f>ROW()</f>
        <v>143</v>
      </c>
    </row>
    <row r="144" spans="1:1" x14ac:dyDescent="0.25">
      <c r="A144" s="24">
        <f>ROW()</f>
        <v>144</v>
      </c>
    </row>
    <row r="145" spans="1:1" x14ac:dyDescent="0.25">
      <c r="A145" s="24">
        <f>ROW()</f>
        <v>145</v>
      </c>
    </row>
    <row r="146" spans="1:1" x14ac:dyDescent="0.25">
      <c r="A146" s="24">
        <f>ROW()</f>
        <v>146</v>
      </c>
    </row>
    <row r="147" spans="1:1" x14ac:dyDescent="0.25">
      <c r="A147" s="24">
        <f>ROW()</f>
        <v>147</v>
      </c>
    </row>
    <row r="148" spans="1:1" x14ac:dyDescent="0.25">
      <c r="A148" s="24">
        <f>ROW()</f>
        <v>148</v>
      </c>
    </row>
    <row r="149" spans="1:1" x14ac:dyDescent="0.25">
      <c r="A149" s="24">
        <f>ROW()</f>
        <v>149</v>
      </c>
    </row>
    <row r="150" spans="1:1" x14ac:dyDescent="0.25">
      <c r="A150" s="24">
        <f>ROW()</f>
        <v>150</v>
      </c>
    </row>
    <row r="151" spans="1:1" x14ac:dyDescent="0.25">
      <c r="A151" s="24">
        <f>ROW()</f>
        <v>151</v>
      </c>
    </row>
    <row r="152" spans="1:1" x14ac:dyDescent="0.25">
      <c r="A152" s="24">
        <f>ROW()</f>
        <v>152</v>
      </c>
    </row>
    <row r="153" spans="1:1" x14ac:dyDescent="0.25">
      <c r="A153" s="24">
        <f>ROW()</f>
        <v>153</v>
      </c>
    </row>
    <row r="154" spans="1:1" x14ac:dyDescent="0.25">
      <c r="A154" s="24">
        <f>ROW()</f>
        <v>154</v>
      </c>
    </row>
    <row r="155" spans="1:1" x14ac:dyDescent="0.25">
      <c r="A155" s="24">
        <f>ROW()</f>
        <v>155</v>
      </c>
    </row>
    <row r="156" spans="1:1" x14ac:dyDescent="0.25">
      <c r="A156" s="24">
        <f>ROW()</f>
        <v>156</v>
      </c>
    </row>
    <row r="157" spans="1:1" x14ac:dyDescent="0.25">
      <c r="A157" s="24">
        <f>ROW()</f>
        <v>157</v>
      </c>
    </row>
    <row r="158" spans="1:1" x14ac:dyDescent="0.25">
      <c r="A158" s="24">
        <f>ROW()</f>
        <v>158</v>
      </c>
    </row>
    <row r="159" spans="1:1" x14ac:dyDescent="0.25">
      <c r="A159" s="24">
        <f>ROW()</f>
        <v>159</v>
      </c>
    </row>
    <row r="160" spans="1:1" x14ac:dyDescent="0.25">
      <c r="A160" s="24">
        <f>ROW()</f>
        <v>160</v>
      </c>
    </row>
    <row r="161" spans="1:1" x14ac:dyDescent="0.25">
      <c r="A161" s="24">
        <f>ROW()</f>
        <v>161</v>
      </c>
    </row>
    <row r="162" spans="1:1" x14ac:dyDescent="0.25">
      <c r="A162" s="24">
        <f>ROW()</f>
        <v>162</v>
      </c>
    </row>
    <row r="163" spans="1:1" x14ac:dyDescent="0.25">
      <c r="A163" s="24">
        <f>ROW()</f>
        <v>163</v>
      </c>
    </row>
    <row r="164" spans="1:1" x14ac:dyDescent="0.25">
      <c r="A164" s="24">
        <f>ROW()</f>
        <v>164</v>
      </c>
    </row>
    <row r="165" spans="1:1" x14ac:dyDescent="0.25">
      <c r="A165" s="24">
        <f>ROW()</f>
        <v>165</v>
      </c>
    </row>
    <row r="166" spans="1:1" x14ac:dyDescent="0.25">
      <c r="A166" s="24">
        <f>ROW()</f>
        <v>166</v>
      </c>
    </row>
    <row r="167" spans="1:1" x14ac:dyDescent="0.25">
      <c r="A167" s="24">
        <f>ROW()</f>
        <v>167</v>
      </c>
    </row>
    <row r="168" spans="1:1" x14ac:dyDescent="0.25">
      <c r="A168" s="24">
        <f>ROW()</f>
        <v>168</v>
      </c>
    </row>
    <row r="169" spans="1:1" x14ac:dyDescent="0.25">
      <c r="A169" s="24">
        <f>ROW()</f>
        <v>169</v>
      </c>
    </row>
    <row r="170" spans="1:1" x14ac:dyDescent="0.25">
      <c r="A170" s="24">
        <f>ROW()</f>
        <v>170</v>
      </c>
    </row>
    <row r="171" spans="1:1" x14ac:dyDescent="0.25">
      <c r="A171" s="24">
        <f>ROW()</f>
        <v>171</v>
      </c>
    </row>
    <row r="172" spans="1:1" x14ac:dyDescent="0.25">
      <c r="A172" s="24">
        <f>ROW()</f>
        <v>172</v>
      </c>
    </row>
    <row r="173" spans="1:1" x14ac:dyDescent="0.25">
      <c r="A173" s="24">
        <f>ROW()</f>
        <v>173</v>
      </c>
    </row>
    <row r="174" spans="1:1" x14ac:dyDescent="0.25">
      <c r="A174" s="24">
        <f>ROW()</f>
        <v>174</v>
      </c>
    </row>
    <row r="175" spans="1:1" x14ac:dyDescent="0.25">
      <c r="A175" s="24">
        <f>ROW()</f>
        <v>175</v>
      </c>
    </row>
    <row r="176" spans="1:1" x14ac:dyDescent="0.25">
      <c r="A176" s="24">
        <f>ROW()</f>
        <v>176</v>
      </c>
    </row>
    <row r="177" spans="1:1" x14ac:dyDescent="0.25">
      <c r="A177" s="24">
        <f>ROW()</f>
        <v>177</v>
      </c>
    </row>
    <row r="178" spans="1:1" x14ac:dyDescent="0.25">
      <c r="A178" s="24">
        <f>ROW()</f>
        <v>178</v>
      </c>
    </row>
    <row r="179" spans="1:1" x14ac:dyDescent="0.25">
      <c r="A179" s="24">
        <f>ROW()</f>
        <v>179</v>
      </c>
    </row>
    <row r="180" spans="1:1" x14ac:dyDescent="0.25">
      <c r="A180" s="24">
        <f>ROW()</f>
        <v>180</v>
      </c>
    </row>
    <row r="181" spans="1:1" x14ac:dyDescent="0.25">
      <c r="A181" s="24">
        <f>ROW()</f>
        <v>181</v>
      </c>
    </row>
    <row r="182" spans="1:1" x14ac:dyDescent="0.25">
      <c r="A182" s="24">
        <f>ROW()</f>
        <v>182</v>
      </c>
    </row>
    <row r="183" spans="1:1" x14ac:dyDescent="0.25">
      <c r="A183" s="24">
        <f>ROW()</f>
        <v>183</v>
      </c>
    </row>
    <row r="184" spans="1:1" x14ac:dyDescent="0.25">
      <c r="A184" s="24">
        <f>ROW()</f>
        <v>184</v>
      </c>
    </row>
    <row r="185" spans="1:1" x14ac:dyDescent="0.25">
      <c r="A185" s="24">
        <f>ROW()</f>
        <v>185</v>
      </c>
    </row>
    <row r="186" spans="1:1" x14ac:dyDescent="0.25">
      <c r="A186" s="24">
        <f>ROW()</f>
        <v>186</v>
      </c>
    </row>
    <row r="187" spans="1:1" x14ac:dyDescent="0.25">
      <c r="A187" s="24">
        <f>ROW()</f>
        <v>187</v>
      </c>
    </row>
    <row r="188" spans="1:1" x14ac:dyDescent="0.25">
      <c r="A188" s="24">
        <f>ROW()</f>
        <v>188</v>
      </c>
    </row>
    <row r="189" spans="1:1" x14ac:dyDescent="0.25">
      <c r="A189" s="24">
        <f>ROW()</f>
        <v>189</v>
      </c>
    </row>
    <row r="190" spans="1:1" x14ac:dyDescent="0.25">
      <c r="A190" s="24">
        <f>ROW()</f>
        <v>190</v>
      </c>
    </row>
    <row r="191" spans="1:1" x14ac:dyDescent="0.25">
      <c r="A191" s="24">
        <f>ROW()</f>
        <v>191</v>
      </c>
    </row>
    <row r="192" spans="1:1" x14ac:dyDescent="0.25">
      <c r="A192" s="24">
        <f>ROW()</f>
        <v>192</v>
      </c>
    </row>
    <row r="193" spans="1:1" x14ac:dyDescent="0.25">
      <c r="A193" s="24">
        <f>ROW()</f>
        <v>193</v>
      </c>
    </row>
    <row r="194" spans="1:1" x14ac:dyDescent="0.25">
      <c r="A194" s="24">
        <f>ROW()</f>
        <v>194</v>
      </c>
    </row>
    <row r="195" spans="1:1" x14ac:dyDescent="0.25">
      <c r="A195" s="24">
        <f>ROW()</f>
        <v>195</v>
      </c>
    </row>
    <row r="196" spans="1:1" x14ac:dyDescent="0.25">
      <c r="A196" s="24">
        <f>ROW()</f>
        <v>196</v>
      </c>
    </row>
    <row r="197" spans="1:1" x14ac:dyDescent="0.25">
      <c r="A197" s="24">
        <f>ROW()</f>
        <v>197</v>
      </c>
    </row>
    <row r="198" spans="1:1" x14ac:dyDescent="0.25">
      <c r="A198" s="24">
        <f>ROW()</f>
        <v>198</v>
      </c>
    </row>
    <row r="199" spans="1:1" x14ac:dyDescent="0.25">
      <c r="A199" s="24">
        <f>ROW()</f>
        <v>199</v>
      </c>
    </row>
    <row r="200" spans="1:1" x14ac:dyDescent="0.25">
      <c r="A200" s="24">
        <f>ROW()</f>
        <v>200</v>
      </c>
    </row>
    <row r="201" spans="1:1" x14ac:dyDescent="0.25">
      <c r="A201" s="24">
        <f>ROW()</f>
        <v>201</v>
      </c>
    </row>
    <row r="202" spans="1:1" x14ac:dyDescent="0.25">
      <c r="A202" s="24">
        <f>ROW()</f>
        <v>202</v>
      </c>
    </row>
    <row r="203" spans="1:1" x14ac:dyDescent="0.25">
      <c r="A203" s="24">
        <f>ROW()</f>
        <v>203</v>
      </c>
    </row>
    <row r="204" spans="1:1" x14ac:dyDescent="0.25">
      <c r="A204" s="24">
        <f>ROW()</f>
        <v>204</v>
      </c>
    </row>
    <row r="205" spans="1:1" x14ac:dyDescent="0.25">
      <c r="A205" s="24">
        <f>ROW()</f>
        <v>205</v>
      </c>
    </row>
    <row r="206" spans="1:1" x14ac:dyDescent="0.25">
      <c r="A206" s="24">
        <f>ROW()</f>
        <v>206</v>
      </c>
    </row>
    <row r="207" spans="1:1" x14ac:dyDescent="0.25">
      <c r="A207" s="24">
        <f>ROW()</f>
        <v>207</v>
      </c>
    </row>
    <row r="208" spans="1:1" x14ac:dyDescent="0.25">
      <c r="A208" s="24">
        <f>ROW()</f>
        <v>208</v>
      </c>
    </row>
    <row r="209" spans="1:1" x14ac:dyDescent="0.25">
      <c r="A209" s="24">
        <f>ROW()</f>
        <v>209</v>
      </c>
    </row>
    <row r="210" spans="1:1" x14ac:dyDescent="0.25">
      <c r="A210" s="24">
        <f>ROW()</f>
        <v>210</v>
      </c>
    </row>
    <row r="211" spans="1:1" x14ac:dyDescent="0.25">
      <c r="A211" s="24">
        <f>ROW()</f>
        <v>211</v>
      </c>
    </row>
    <row r="212" spans="1:1" x14ac:dyDescent="0.25">
      <c r="A212" s="24">
        <f>ROW()</f>
        <v>212</v>
      </c>
    </row>
    <row r="213" spans="1:1" x14ac:dyDescent="0.25">
      <c r="A213" s="24">
        <f>ROW()</f>
        <v>213</v>
      </c>
    </row>
    <row r="214" spans="1:1" x14ac:dyDescent="0.25">
      <c r="A214" s="24">
        <f>ROW()</f>
        <v>214</v>
      </c>
    </row>
    <row r="215" spans="1:1" x14ac:dyDescent="0.25">
      <c r="A215" s="24">
        <f>ROW()</f>
        <v>215</v>
      </c>
    </row>
    <row r="216" spans="1:1" x14ac:dyDescent="0.25">
      <c r="A216" s="24">
        <f>ROW()</f>
        <v>216</v>
      </c>
    </row>
    <row r="217" spans="1:1" x14ac:dyDescent="0.25">
      <c r="A217" s="24">
        <f>ROW()</f>
        <v>217</v>
      </c>
    </row>
    <row r="218" spans="1:1" x14ac:dyDescent="0.25">
      <c r="A218" s="24">
        <f>ROW()</f>
        <v>218</v>
      </c>
    </row>
    <row r="219" spans="1:1" x14ac:dyDescent="0.25">
      <c r="A219" s="24">
        <f>ROW()</f>
        <v>219</v>
      </c>
    </row>
    <row r="220" spans="1:1" x14ac:dyDescent="0.25">
      <c r="A220" s="24">
        <f>ROW()</f>
        <v>220</v>
      </c>
    </row>
    <row r="221" spans="1:1" x14ac:dyDescent="0.25">
      <c r="A221" s="24">
        <f>ROW()</f>
        <v>221</v>
      </c>
    </row>
    <row r="222" spans="1:1" x14ac:dyDescent="0.25">
      <c r="A222" s="24">
        <f>ROW()</f>
        <v>222</v>
      </c>
    </row>
    <row r="223" spans="1:1" x14ac:dyDescent="0.25">
      <c r="A223" s="24">
        <f>ROW()</f>
        <v>223</v>
      </c>
    </row>
    <row r="224" spans="1:1" x14ac:dyDescent="0.25">
      <c r="A224" s="24">
        <f>ROW()</f>
        <v>224</v>
      </c>
    </row>
    <row r="225" spans="1:1" x14ac:dyDescent="0.25">
      <c r="A225" s="24">
        <f>ROW()</f>
        <v>225</v>
      </c>
    </row>
    <row r="226" spans="1:1" x14ac:dyDescent="0.25">
      <c r="A226" s="24">
        <f>ROW()</f>
        <v>226</v>
      </c>
    </row>
    <row r="227" spans="1:1" x14ac:dyDescent="0.25">
      <c r="A227" s="24">
        <f>ROW()</f>
        <v>227</v>
      </c>
    </row>
    <row r="228" spans="1:1" x14ac:dyDescent="0.25">
      <c r="A228" s="24">
        <f>ROW()</f>
        <v>228</v>
      </c>
    </row>
    <row r="229" spans="1:1" x14ac:dyDescent="0.25">
      <c r="A229" s="24">
        <f>ROW()</f>
        <v>229</v>
      </c>
    </row>
    <row r="230" spans="1:1" x14ac:dyDescent="0.25">
      <c r="A230" s="24">
        <f>ROW()</f>
        <v>230</v>
      </c>
    </row>
    <row r="231" spans="1:1" x14ac:dyDescent="0.25">
      <c r="A231" s="24">
        <f>ROW()</f>
        <v>231</v>
      </c>
    </row>
    <row r="232" spans="1:1" x14ac:dyDescent="0.25">
      <c r="A232" s="24">
        <f>ROW()</f>
        <v>232</v>
      </c>
    </row>
    <row r="233" spans="1:1" x14ac:dyDescent="0.25">
      <c r="A233" s="24">
        <f>ROW()</f>
        <v>233</v>
      </c>
    </row>
    <row r="234" spans="1:1" x14ac:dyDescent="0.25">
      <c r="A234" s="24">
        <f>ROW()</f>
        <v>234</v>
      </c>
    </row>
    <row r="235" spans="1:1" x14ac:dyDescent="0.25">
      <c r="A235" s="24">
        <f>ROW()</f>
        <v>235</v>
      </c>
    </row>
    <row r="236" spans="1:1" x14ac:dyDescent="0.25">
      <c r="A236" s="24">
        <f>ROW()</f>
        <v>236</v>
      </c>
    </row>
    <row r="237" spans="1:1" x14ac:dyDescent="0.25">
      <c r="A237" s="24">
        <f>ROW()</f>
        <v>237</v>
      </c>
    </row>
    <row r="238" spans="1:1" x14ac:dyDescent="0.25">
      <c r="A238" s="24">
        <f>ROW()</f>
        <v>238</v>
      </c>
    </row>
    <row r="239" spans="1:1" x14ac:dyDescent="0.25">
      <c r="A239" s="24">
        <f>ROW()</f>
        <v>239</v>
      </c>
    </row>
    <row r="240" spans="1:1" x14ac:dyDescent="0.25">
      <c r="A240" s="24">
        <f>ROW()</f>
        <v>240</v>
      </c>
    </row>
  </sheetData>
  <conditionalFormatting sqref="AA1:AA1048576 AE1:AE1048576">
    <cfRule type="cellIs" dxfId="22" priority="31" operator="notEqual">
      <formula>0</formula>
    </cfRule>
  </conditionalFormatting>
  <conditionalFormatting sqref="T1:T2 T4:T1048576 Q3:T3 A1:N1048576 Y1:XFD1048576">
    <cfRule type="cellIs" dxfId="21" priority="30" operator="equal">
      <formula>0</formula>
    </cfRule>
  </conditionalFormatting>
  <conditionalFormatting sqref="Z10:Z68 AD10:AD53">
    <cfRule type="containsBlanks" dxfId="20" priority="29">
      <formula>LEN(TRIM(Z10))=0</formula>
    </cfRule>
  </conditionalFormatting>
  <conditionalFormatting sqref="J1:J1048576">
    <cfRule type="cellIs" dxfId="19" priority="26" operator="notEqual">
      <formula>0</formula>
    </cfRule>
  </conditionalFormatting>
  <conditionalFormatting sqref="I10:I29">
    <cfRule type="containsBlanks" dxfId="18" priority="25">
      <formula>LEN(TRIM(I10))=0</formula>
    </cfRule>
  </conditionalFormatting>
  <conditionalFormatting sqref="N1:N1048576 Q3:T3">
    <cfRule type="cellIs" dxfId="17" priority="24" operator="notEqual">
      <formula>0</formula>
    </cfRule>
  </conditionalFormatting>
  <conditionalFormatting sqref="M10:M29">
    <cfRule type="containsBlanks" dxfId="16" priority="23">
      <formula>LEN(TRIM(M10))=0</formula>
    </cfRule>
  </conditionalFormatting>
  <conditionalFormatting sqref="Q10:Q29">
    <cfRule type="containsBlanks" dxfId="15" priority="19">
      <formula>LEN(TRIM(Q10))=0</formula>
    </cfRule>
  </conditionalFormatting>
  <conditionalFormatting sqref="R1:S2 R4:S1048576">
    <cfRule type="cellIs" dxfId="14" priority="21" operator="equal">
      <formula>0</formula>
    </cfRule>
  </conditionalFormatting>
  <conditionalFormatting sqref="R1:S2 R4:S1048576">
    <cfRule type="cellIs" dxfId="13" priority="20" operator="notEqual">
      <formula>0</formula>
    </cfRule>
  </conditionalFormatting>
  <conditionalFormatting sqref="F1:F1048576">
    <cfRule type="cellIs" dxfId="12" priority="18" operator="notEqual">
      <formula>0</formula>
    </cfRule>
  </conditionalFormatting>
  <conditionalFormatting sqref="E10:E29">
    <cfRule type="containsBlanks" dxfId="11" priority="17">
      <formula>LEN(TRIM(E10))=0</formula>
    </cfRule>
  </conditionalFormatting>
  <conditionalFormatting sqref="O3:P3">
    <cfRule type="cellIs" dxfId="10" priority="16" operator="equal">
      <formula>0</formula>
    </cfRule>
  </conditionalFormatting>
  <conditionalFormatting sqref="O3:P3">
    <cfRule type="cellIs" dxfId="9" priority="15" operator="notEqual">
      <formula>0</formula>
    </cfRule>
  </conditionalFormatting>
  <conditionalFormatting sqref="O10:O29">
    <cfRule type="containsBlanks" dxfId="8" priority="12">
      <formula>LEN(TRIM(O10))=0</formula>
    </cfRule>
  </conditionalFormatting>
  <conditionalFormatting sqref="P1:P2 P4:P1048576">
    <cfRule type="cellIs" dxfId="7" priority="14" operator="equal">
      <formula>0</formula>
    </cfRule>
  </conditionalFormatting>
  <conditionalFormatting sqref="P1:P2 P4:P1048576">
    <cfRule type="cellIs" dxfId="6" priority="13" operator="notEqual">
      <formula>0</formula>
    </cfRule>
  </conditionalFormatting>
  <conditionalFormatting sqref="W1:W1048576">
    <cfRule type="cellIs" dxfId="5" priority="11" operator="notEqual">
      <formula>0</formula>
    </cfRule>
  </conditionalFormatting>
  <conditionalFormatting sqref="U1:X1048576">
    <cfRule type="cellIs" dxfId="4" priority="10" operator="equal">
      <formula>0</formula>
    </cfRule>
  </conditionalFormatting>
  <conditionalFormatting sqref="V10:V29">
    <cfRule type="containsBlanks" dxfId="3" priority="9">
      <formula>LEN(TRIM(V10))=0</formula>
    </cfRule>
  </conditionalFormatting>
  <conditionalFormatting sqref="U3:V3">
    <cfRule type="cellIs" dxfId="2" priority="8" operator="notEqual">
      <formula>0</formula>
    </cfRule>
  </conditionalFormatting>
  <conditionalFormatting sqref="Y3:Z3">
    <cfRule type="cellIs" dxfId="1" priority="4" operator="notEqual">
      <formula>0</formula>
    </cfRule>
  </conditionalFormatting>
  <conditionalFormatting sqref="AC3:AD3">
    <cfRule type="cellIs" dxfId="0" priority="1" operator="notEqual">
      <formula>0</formula>
    </cfRule>
  </conditionalFormatting>
  <dataValidations count="2">
    <dataValidation type="list" allowBlank="1" showInputMessage="1" showErrorMessage="1" sqref="Q10:Q29">
      <formula1>$I$10:$I$29</formula1>
    </dataValidation>
    <dataValidation type="list" allowBlank="1" showInputMessage="1" showErrorMessage="1" sqref="O10:O29">
      <formula1>$E$10:$E$29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1"/>
  <sheetViews>
    <sheetView showGridLines="0" workbookViewId="0">
      <pane ySplit="1" topLeftCell="A2" activePane="bottomLeft" state="frozen"/>
      <selection pane="bottomLeft" activeCell="D1" sqref="D1"/>
    </sheetView>
  </sheetViews>
  <sheetFormatPr defaultRowHeight="14.4" x14ac:dyDescent="0.3"/>
  <cols>
    <col min="1" max="1" width="2.33203125" style="353" bestFit="1" customWidth="1"/>
    <col min="2" max="3" width="1.77734375" customWidth="1"/>
    <col min="4" max="4" width="34.21875" bestFit="1" customWidth="1"/>
    <col min="5" max="5" width="1.77734375" customWidth="1"/>
    <col min="6" max="6" width="17.77734375" bestFit="1" customWidth="1"/>
    <col min="7" max="7" width="17.21875" bestFit="1" customWidth="1"/>
    <col min="8" max="8" width="15.109375" bestFit="1" customWidth="1"/>
    <col min="9" max="9" width="19.44140625" bestFit="1" customWidth="1"/>
    <col min="10" max="10" width="2.77734375" customWidth="1"/>
    <col min="11" max="11" width="19.44140625" bestFit="1" customWidth="1"/>
    <col min="12" max="12" width="15.5546875" bestFit="1" customWidth="1"/>
    <col min="13" max="13" width="15.109375" bestFit="1" customWidth="1"/>
  </cols>
  <sheetData>
    <row r="1" spans="1:13" ht="15" thickBot="1" x14ac:dyDescent="0.35">
      <c r="A1" s="353">
        <f>ROW()</f>
        <v>1</v>
      </c>
      <c r="D1" s="212" t="s">
        <v>167</v>
      </c>
      <c r="E1" s="212" t="s">
        <v>138</v>
      </c>
      <c r="F1" s="213" t="s">
        <v>122</v>
      </c>
      <c r="G1" s="213" t="s">
        <v>117</v>
      </c>
      <c r="H1" s="213" t="s">
        <v>123</v>
      </c>
      <c r="I1" s="213" t="s">
        <v>124</v>
      </c>
      <c r="K1" s="213" t="s">
        <v>124</v>
      </c>
      <c r="L1" s="213" t="s">
        <v>122</v>
      </c>
      <c r="M1" s="213" t="s">
        <v>123</v>
      </c>
    </row>
    <row r="2" spans="1:13" ht="15" thickTop="1" x14ac:dyDescent="0.3">
      <c r="A2" s="353">
        <f>ROW()</f>
        <v>2</v>
      </c>
      <c r="D2" s="214" t="s">
        <v>168</v>
      </c>
      <c r="E2" s="215"/>
      <c r="F2" s="216" t="s">
        <v>175</v>
      </c>
      <c r="G2" s="216" t="s">
        <v>183</v>
      </c>
      <c r="H2" s="216" t="s">
        <v>129</v>
      </c>
      <c r="I2" s="216" t="s">
        <v>126</v>
      </c>
      <c r="K2" s="211" t="s">
        <v>126</v>
      </c>
      <c r="L2" s="211" t="s">
        <v>175</v>
      </c>
      <c r="M2" s="211" t="s">
        <v>179</v>
      </c>
    </row>
    <row r="3" spans="1:13" x14ac:dyDescent="0.3">
      <c r="A3" s="353">
        <f>ROW()</f>
        <v>3</v>
      </c>
      <c r="D3" s="210" t="s">
        <v>169</v>
      </c>
      <c r="F3" s="211" t="s">
        <v>175</v>
      </c>
      <c r="G3" s="211" t="s">
        <v>127</v>
      </c>
      <c r="H3" s="211" t="s">
        <v>141</v>
      </c>
      <c r="I3" s="211" t="s">
        <v>126</v>
      </c>
      <c r="K3" s="211" t="s">
        <v>130</v>
      </c>
      <c r="L3" s="211" t="s">
        <v>176</v>
      </c>
      <c r="M3" s="211" t="s">
        <v>129</v>
      </c>
    </row>
    <row r="4" spans="1:13" x14ac:dyDescent="0.3">
      <c r="A4" s="353">
        <f>ROW()</f>
        <v>4</v>
      </c>
      <c r="D4" s="210" t="s">
        <v>170</v>
      </c>
      <c r="F4" s="211" t="s">
        <v>176</v>
      </c>
      <c r="G4" s="211" t="s">
        <v>183</v>
      </c>
      <c r="H4" s="211" t="s">
        <v>179</v>
      </c>
      <c r="I4" s="211" t="s">
        <v>126</v>
      </c>
      <c r="K4" s="211" t="s">
        <v>133</v>
      </c>
      <c r="L4" s="211" t="s">
        <v>177</v>
      </c>
      <c r="M4" s="211" t="s">
        <v>141</v>
      </c>
    </row>
    <row r="5" spans="1:13" x14ac:dyDescent="0.3">
      <c r="A5" s="353">
        <f>ROW()</f>
        <v>5</v>
      </c>
      <c r="D5" s="210" t="s">
        <v>171</v>
      </c>
      <c r="F5" s="211" t="s">
        <v>176</v>
      </c>
      <c r="G5" s="211" t="s">
        <v>183</v>
      </c>
      <c r="H5" s="211" t="s">
        <v>141</v>
      </c>
      <c r="I5" s="211" t="s">
        <v>130</v>
      </c>
      <c r="K5" s="211" t="s">
        <v>132</v>
      </c>
      <c r="L5" s="211" t="s">
        <v>178</v>
      </c>
      <c r="M5" s="211" t="s">
        <v>128</v>
      </c>
    </row>
    <row r="6" spans="1:13" x14ac:dyDescent="0.3">
      <c r="A6" s="353">
        <f>ROW()</f>
        <v>6</v>
      </c>
      <c r="D6" s="210" t="s">
        <v>172</v>
      </c>
      <c r="F6" s="211" t="s">
        <v>175</v>
      </c>
      <c r="G6" s="211" t="s">
        <v>125</v>
      </c>
      <c r="H6" s="211" t="s">
        <v>128</v>
      </c>
      <c r="I6" s="211" t="s">
        <v>133</v>
      </c>
      <c r="M6" s="211" t="s">
        <v>131</v>
      </c>
    </row>
    <row r="7" spans="1:13" x14ac:dyDescent="0.3">
      <c r="A7" s="353">
        <f>ROW()</f>
        <v>7</v>
      </c>
      <c r="D7" s="210" t="s">
        <v>173</v>
      </c>
      <c r="F7" s="211" t="s">
        <v>175</v>
      </c>
      <c r="G7" s="211" t="s">
        <v>134</v>
      </c>
      <c r="H7" s="211" t="s">
        <v>129</v>
      </c>
      <c r="I7" s="211" t="s">
        <v>130</v>
      </c>
      <c r="K7" s="209"/>
      <c r="M7" s="211" t="s">
        <v>132</v>
      </c>
    </row>
    <row r="8" spans="1:13" x14ac:dyDescent="0.3">
      <c r="A8" s="353">
        <f>ROW()</f>
        <v>8</v>
      </c>
      <c r="D8" s="210" t="s">
        <v>174</v>
      </c>
      <c r="F8" s="211" t="s">
        <v>176</v>
      </c>
      <c r="G8" s="211" t="s">
        <v>125</v>
      </c>
      <c r="H8" s="211" t="s">
        <v>132</v>
      </c>
      <c r="I8" s="211" t="s">
        <v>133</v>
      </c>
      <c r="K8" s="209"/>
    </row>
    <row r="9" spans="1:13" x14ac:dyDescent="0.3">
      <c r="A9" s="353">
        <f>ROW()</f>
        <v>9</v>
      </c>
      <c r="D9" s="210" t="s">
        <v>180</v>
      </c>
      <c r="F9" s="211" t="s">
        <v>176</v>
      </c>
      <c r="G9" s="211" t="s">
        <v>139</v>
      </c>
      <c r="H9" s="211" t="s">
        <v>131</v>
      </c>
      <c r="I9" s="211" t="s">
        <v>130</v>
      </c>
      <c r="K9" s="209"/>
    </row>
    <row r="10" spans="1:13" x14ac:dyDescent="0.3">
      <c r="A10" s="353">
        <f>ROW()</f>
        <v>10</v>
      </c>
      <c r="D10" s="210" t="s">
        <v>181</v>
      </c>
      <c r="F10" s="211" t="s">
        <v>175</v>
      </c>
      <c r="G10" s="211" t="s">
        <v>125</v>
      </c>
      <c r="H10" s="211" t="s">
        <v>141</v>
      </c>
      <c r="I10" s="211" t="s">
        <v>133</v>
      </c>
      <c r="K10" s="209"/>
    </row>
    <row r="11" spans="1:13" x14ac:dyDescent="0.3">
      <c r="A11" s="353">
        <f>ROW()</f>
        <v>11</v>
      </c>
      <c r="D11" s="210" t="s">
        <v>182</v>
      </c>
      <c r="F11" s="211" t="s">
        <v>177</v>
      </c>
      <c r="G11" s="211" t="s">
        <v>140</v>
      </c>
      <c r="H11" s="211" t="s">
        <v>141</v>
      </c>
      <c r="I11" s="211" t="s">
        <v>132</v>
      </c>
      <c r="K11" s="209"/>
    </row>
  </sheetData>
  <autoFilter ref="D1:I11"/>
  <dataValidations count="3">
    <dataValidation type="list" allowBlank="1" showInputMessage="1" showErrorMessage="1" sqref="F2:F11">
      <formula1>$L$2:$L$6</formula1>
    </dataValidation>
    <dataValidation type="list" allowBlank="1" showInputMessage="1" showErrorMessage="1" sqref="H2:H11">
      <formula1>$M$2:$M$8</formula1>
    </dataValidation>
    <dataValidation type="list" allowBlank="1" showInputMessage="1" showErrorMessage="1" sqref="I2:I11">
      <formula1>$K$2:$K$6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Control</vt:lpstr>
      <vt:lpstr>CF1S</vt:lpstr>
      <vt:lpstr>CF1SRUR</vt:lpstr>
      <vt:lpstr>IRR-M</vt:lpstr>
      <vt:lpstr>IRR-Y</vt:lpstr>
      <vt:lpstr>CFin1</vt:lpstr>
      <vt:lpstr>CFin2</vt:lpstr>
      <vt:lpstr>CFin3</vt:lpstr>
      <vt:lpstr>CFin4</vt:lpstr>
      <vt:lpstr>Bank-1S</vt:lpstr>
      <vt:lpstr>lists</vt:lpstr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2022-02-15T08:01:54Z</dcterms:modified>
</cp:coreProperties>
</file>