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0000000000-Новый-СТАРТ\1-Сайты\1-mngmnt.ru\docs\xl\bezmeth\"/>
    </mc:Choice>
  </mc:AlternateContent>
  <bookViews>
    <workbookView xWindow="0" yWindow="0" windowWidth="22260" windowHeight="12648" tabRatio="831"/>
  </bookViews>
  <sheets>
    <sheet name="Model" sheetId="1" r:id="rId1"/>
    <sheet name="List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4" l="1"/>
  <c r="T52" i="4"/>
  <c r="X52" i="4"/>
  <c r="AB52" i="4"/>
  <c r="AB51" i="4"/>
  <c r="X51" i="4"/>
  <c r="T51" i="4"/>
  <c r="S51" i="4"/>
  <c r="AB50" i="4"/>
  <c r="X50" i="4"/>
  <c r="T50" i="4"/>
  <c r="S50" i="4"/>
  <c r="S49" i="4"/>
  <c r="T49" i="4"/>
  <c r="X49" i="4"/>
  <c r="AB49" i="4"/>
  <c r="S48" i="4"/>
  <c r="T48" i="4"/>
  <c r="X48" i="4"/>
  <c r="AB48" i="4"/>
  <c r="AB47" i="4"/>
  <c r="X47" i="4"/>
  <c r="T47" i="4"/>
  <c r="S47" i="4"/>
  <c r="AB46" i="4"/>
  <c r="X46" i="4"/>
  <c r="T46" i="4"/>
  <c r="S46" i="4"/>
  <c r="S45" i="4"/>
  <c r="T45" i="4"/>
  <c r="X45" i="4"/>
  <c r="AB45" i="4"/>
  <c r="S44" i="4"/>
  <c r="T44" i="4"/>
  <c r="X44" i="4"/>
  <c r="AB44" i="4"/>
  <c r="S42" i="4" l="1"/>
  <c r="T42" i="4"/>
  <c r="X42" i="4"/>
  <c r="AB42" i="4"/>
  <c r="S43" i="4"/>
  <c r="T43" i="4"/>
  <c r="AB43" i="4"/>
  <c r="S41" i="4"/>
  <c r="T41" i="4"/>
  <c r="X41" i="4"/>
  <c r="AB41" i="4"/>
  <c r="S39" i="4"/>
  <c r="T39" i="4"/>
  <c r="X39" i="4"/>
  <c r="AB39" i="4"/>
  <c r="S40" i="4"/>
  <c r="T40" i="4"/>
  <c r="AB40" i="4"/>
  <c r="S37" i="4"/>
  <c r="T37" i="4"/>
  <c r="X37" i="4"/>
  <c r="AB37" i="4"/>
  <c r="S38" i="4"/>
  <c r="T38" i="4"/>
  <c r="AB38" i="4"/>
  <c r="S36" i="4"/>
  <c r="T36" i="4"/>
  <c r="X36" i="4"/>
  <c r="AB36" i="4"/>
  <c r="S35" i="4"/>
  <c r="T35" i="4"/>
  <c r="X35" i="4"/>
  <c r="AB35" i="4"/>
  <c r="S34" i="4"/>
  <c r="T34" i="4"/>
  <c r="X34" i="4"/>
  <c r="AB34" i="4"/>
  <c r="S33" i="4"/>
  <c r="T33" i="4"/>
  <c r="X33" i="4"/>
  <c r="AB33" i="4"/>
  <c r="S32" i="4"/>
  <c r="T32" i="4"/>
  <c r="X32" i="4"/>
  <c r="AB32" i="4"/>
  <c r="S31" i="4"/>
  <c r="T31" i="4"/>
  <c r="X31" i="4"/>
  <c r="AB31" i="4"/>
  <c r="S30" i="4"/>
  <c r="T30" i="4"/>
  <c r="X30" i="4"/>
  <c r="AB30" i="4"/>
  <c r="S29" i="4"/>
  <c r="T29" i="4"/>
  <c r="X29" i="4"/>
  <c r="AB29" i="4"/>
  <c r="S28" i="4"/>
  <c r="T28" i="4"/>
  <c r="X28" i="4"/>
  <c r="AB28" i="4"/>
  <c r="AG6" i="4"/>
  <c r="AG7" i="4" s="1"/>
  <c r="AF1" i="4"/>
  <c r="AF2" i="4" s="1"/>
  <c r="X43" i="4" l="1"/>
  <c r="X40" i="4"/>
  <c r="X38" i="4"/>
  <c r="AF4" i="4"/>
  <c r="S26" i="4"/>
  <c r="I4" i="4" s="1"/>
  <c r="S27" i="4"/>
  <c r="N4" i="4" s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6" i="4"/>
  <c r="AB6" i="4"/>
  <c r="AB7" i="4" s="1"/>
  <c r="AA1" i="4"/>
  <c r="AA2" i="4" s="1"/>
  <c r="X6" i="4"/>
  <c r="W1" i="4"/>
  <c r="W2" i="4" s="1"/>
  <c r="T6" i="4"/>
  <c r="S1" i="4"/>
  <c r="S2" i="4" s="1"/>
  <c r="AF5" i="4" l="1"/>
  <c r="AB8" i="4"/>
  <c r="X7" i="4"/>
  <c r="T7" i="4"/>
  <c r="AH6" i="4" l="1"/>
  <c r="AH7" i="4"/>
  <c r="T8" i="4"/>
  <c r="AB9" i="4"/>
  <c r="X8" i="4"/>
  <c r="N6" i="4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T9" i="4" l="1"/>
  <c r="X9" i="4"/>
  <c r="T10" i="4"/>
  <c r="AB10" i="4"/>
  <c r="N19" i="4"/>
  <c r="T11" i="4" l="1"/>
  <c r="AB11" i="4"/>
  <c r="AB12" i="4" s="1"/>
  <c r="X11" i="4"/>
  <c r="X10" i="4"/>
  <c r="N20" i="4"/>
  <c r="O6" i="4"/>
  <c r="N1" i="4"/>
  <c r="N2" i="4" s="1"/>
  <c r="J6" i="4"/>
  <c r="J7" i="4" s="1"/>
  <c r="J8" i="4" s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5" i="4"/>
  <c r="I1" i="4"/>
  <c r="I2" i="4" s="1"/>
  <c r="AB13" i="4" l="1"/>
  <c r="T12" i="4"/>
  <c r="X12" i="4"/>
  <c r="J9" i="4"/>
  <c r="I5" i="4" s="1"/>
  <c r="O7" i="4"/>
  <c r="O8" i="4" s="1"/>
  <c r="N21" i="4"/>
  <c r="T13" i="4" l="1"/>
  <c r="T14" i="4"/>
  <c r="T15" i="4" s="1"/>
  <c r="AB14" i="4"/>
  <c r="X13" i="4"/>
  <c r="K9" i="4"/>
  <c r="K7" i="4"/>
  <c r="K8" i="4"/>
  <c r="K6" i="4"/>
  <c r="O9" i="4"/>
  <c r="N22" i="4"/>
  <c r="T16" i="4" l="1"/>
  <c r="T17" i="4" s="1"/>
  <c r="T18" i="4" s="1"/>
  <c r="T19" i="4" s="1"/>
  <c r="T20" i="4" s="1"/>
  <c r="T21" i="4" s="1"/>
  <c r="T22" i="4"/>
  <c r="X14" i="4"/>
  <c r="AB15" i="4"/>
  <c r="O10" i="4"/>
  <c r="O11" i="4" s="1"/>
  <c r="O12" i="4"/>
  <c r="O13" i="4" s="1"/>
  <c r="N23" i="4"/>
  <c r="T23" i="4" l="1"/>
  <c r="X15" i="4"/>
  <c r="X16" i="4" s="1"/>
  <c r="X17" i="4" s="1"/>
  <c r="X18" i="4" s="1"/>
  <c r="X19" i="4" s="1"/>
  <c r="AB16" i="4"/>
  <c r="AB17" i="4" s="1"/>
  <c r="AB18" i="4" s="1"/>
  <c r="AB19" i="4" s="1"/>
  <c r="AB20" i="4" s="1"/>
  <c r="AB21" i="4" s="1"/>
  <c r="AB22" i="4" s="1"/>
  <c r="AB23" i="4" s="1"/>
  <c r="T24" i="4"/>
  <c r="T25" i="4" s="1"/>
  <c r="T26" i="4" s="1"/>
  <c r="T27" i="4" s="1"/>
  <c r="O14" i="4"/>
  <c r="N24" i="4"/>
  <c r="X22" i="4" l="1"/>
  <c r="X20" i="4"/>
  <c r="X21" i="4" s="1"/>
  <c r="AB24" i="4"/>
  <c r="AB25" i="4" s="1"/>
  <c r="AB26" i="4" s="1"/>
  <c r="AB27" i="4" s="1"/>
  <c r="O15" i="4"/>
  <c r="N25" i="4"/>
  <c r="X25" i="4" l="1"/>
  <c r="X26" i="4" s="1"/>
  <c r="X27" i="4" s="1"/>
  <c r="X23" i="4"/>
  <c r="X24" i="4"/>
  <c r="S5" i="4"/>
  <c r="O16" i="4"/>
  <c r="N26" i="4"/>
  <c r="U52" i="4" l="1"/>
  <c r="U50" i="4"/>
  <c r="U51" i="4"/>
  <c r="U48" i="4"/>
  <c r="U49" i="4"/>
  <c r="U46" i="4"/>
  <c r="U47" i="4"/>
  <c r="U44" i="4"/>
  <c r="U45" i="4"/>
  <c r="U41" i="4"/>
  <c r="U42" i="4"/>
  <c r="U43" i="4"/>
  <c r="U39" i="4"/>
  <c r="U40" i="4"/>
  <c r="U37" i="4"/>
  <c r="U38" i="4"/>
  <c r="U35" i="4"/>
  <c r="U36" i="4"/>
  <c r="U33" i="4"/>
  <c r="U34" i="4"/>
  <c r="U32" i="4"/>
  <c r="U30" i="4"/>
  <c r="U31" i="4"/>
  <c r="U28" i="4"/>
  <c r="U29" i="4"/>
  <c r="U26" i="4"/>
  <c r="U27" i="4"/>
  <c r="U6" i="4"/>
  <c r="U15" i="4"/>
  <c r="U20" i="4"/>
  <c r="U18" i="4"/>
  <c r="U12" i="4"/>
  <c r="U19" i="4"/>
  <c r="U16" i="4"/>
  <c r="U13" i="4"/>
  <c r="U14" i="4"/>
  <c r="U11" i="4"/>
  <c r="U17" i="4"/>
  <c r="U10" i="4"/>
  <c r="U21" i="4"/>
  <c r="U23" i="4"/>
  <c r="U22" i="4"/>
  <c r="U9" i="4"/>
  <c r="U7" i="4"/>
  <c r="U8" i="4"/>
  <c r="U24" i="4"/>
  <c r="U25" i="4"/>
  <c r="O17" i="4"/>
  <c r="N27" i="4"/>
  <c r="N28" i="4" s="1"/>
  <c r="O18" i="4" l="1"/>
  <c r="O19" i="4" s="1"/>
  <c r="O20" i="4" s="1"/>
  <c r="O21" i="4" s="1"/>
  <c r="N29" i="4"/>
  <c r="AA5" i="4" l="1"/>
  <c r="W5" i="4"/>
  <c r="O22" i="4"/>
  <c r="O23" i="4" s="1"/>
  <c r="AC52" i="4" l="1"/>
  <c r="Y52" i="4"/>
  <c r="AC50" i="4"/>
  <c r="AC51" i="4"/>
  <c r="Y50" i="4"/>
  <c r="Y51" i="4"/>
  <c r="AC48" i="4"/>
  <c r="AC49" i="4"/>
  <c r="Y48" i="4"/>
  <c r="Y49" i="4"/>
  <c r="AC46" i="4"/>
  <c r="AC47" i="4"/>
  <c r="Y46" i="4"/>
  <c r="Y47" i="4"/>
  <c r="Y44" i="4"/>
  <c r="Y45" i="4"/>
  <c r="AC44" i="4"/>
  <c r="AC45" i="4"/>
  <c r="AC41" i="4"/>
  <c r="AC42" i="4"/>
  <c r="AC43" i="4"/>
  <c r="Y41" i="4"/>
  <c r="Y42" i="4"/>
  <c r="Y43" i="4"/>
  <c r="Y39" i="4"/>
  <c r="Y40" i="4"/>
  <c r="AC39" i="4"/>
  <c r="AC40" i="4"/>
  <c r="AC37" i="4"/>
  <c r="AC38" i="4"/>
  <c r="Y37" i="4"/>
  <c r="Y38" i="4"/>
  <c r="Y35" i="4"/>
  <c r="Y36" i="4"/>
  <c r="AC35" i="4"/>
  <c r="AC36" i="4"/>
  <c r="Y33" i="4"/>
  <c r="Y34" i="4"/>
  <c r="AC33" i="4"/>
  <c r="AC34" i="4"/>
  <c r="Y32" i="4"/>
  <c r="AC32" i="4"/>
  <c r="Y30" i="4"/>
  <c r="Y31" i="4"/>
  <c r="AC30" i="4"/>
  <c r="AC31" i="4"/>
  <c r="AC28" i="4"/>
  <c r="AC29" i="4"/>
  <c r="Y28" i="4"/>
  <c r="Y29" i="4"/>
  <c r="Y26" i="4"/>
  <c r="Y27" i="4"/>
  <c r="AC6" i="4"/>
  <c r="AC17" i="4"/>
  <c r="AC11" i="4"/>
  <c r="AC15" i="4"/>
  <c r="AC13" i="4"/>
  <c r="AC26" i="4"/>
  <c r="AC10" i="4"/>
  <c r="AC16" i="4"/>
  <c r="AC27" i="4"/>
  <c r="AC18" i="4"/>
  <c r="AC14" i="4"/>
  <c r="AC12" i="4"/>
  <c r="AC7" i="4"/>
  <c r="AC19" i="4"/>
  <c r="AC8" i="4"/>
  <c r="AC20" i="4"/>
  <c r="AC21" i="4"/>
  <c r="AC9" i="4"/>
  <c r="AC22" i="4"/>
  <c r="AC23" i="4"/>
  <c r="AC24" i="4"/>
  <c r="AC25" i="4"/>
  <c r="Y6" i="4"/>
  <c r="Y16" i="4"/>
  <c r="Y10" i="4"/>
  <c r="Y12" i="4"/>
  <c r="Y14" i="4"/>
  <c r="Y18" i="4"/>
  <c r="Y19" i="4"/>
  <c r="Y11" i="4"/>
  <c r="Y15" i="4"/>
  <c r="Y13" i="4"/>
  <c r="Y17" i="4"/>
  <c r="Y7" i="4"/>
  <c r="Y20" i="4"/>
  <c r="Y9" i="4"/>
  <c r="Y8" i="4"/>
  <c r="Y21" i="4"/>
  <c r="Y22" i="4"/>
  <c r="Y23" i="4"/>
  <c r="Y24" i="4"/>
  <c r="Y25" i="4"/>
  <c r="O24" i="4"/>
  <c r="O25" i="4" l="1"/>
  <c r="O26" i="4" l="1"/>
  <c r="O27" i="4" l="1"/>
  <c r="O28" i="4" l="1"/>
  <c r="O29" i="4" l="1"/>
  <c r="P29" i="4" l="1"/>
  <c r="N5" i="4"/>
  <c r="P13" i="4" l="1"/>
  <c r="P9" i="4"/>
  <c r="P10" i="4"/>
  <c r="P11" i="4"/>
  <c r="P12" i="4"/>
  <c r="P14" i="4"/>
  <c r="P7" i="4"/>
  <c r="P17" i="4"/>
  <c r="P15" i="4"/>
  <c r="P6" i="4"/>
  <c r="P8" i="4"/>
  <c r="P20" i="4"/>
  <c r="P16" i="4"/>
  <c r="P22" i="4"/>
  <c r="P21" i="4"/>
  <c r="P19" i="4"/>
  <c r="P18" i="4"/>
  <c r="P23" i="4"/>
  <c r="P24" i="4"/>
  <c r="P25" i="4"/>
  <c r="P26" i="4"/>
  <c r="P27" i="4"/>
  <c r="P28" i="4"/>
</calcChain>
</file>

<file path=xl/sharedStrings.xml><?xml version="1.0" encoding="utf-8"?>
<sst xmlns="http://schemas.openxmlformats.org/spreadsheetml/2006/main" count="441" uniqueCount="105">
  <si>
    <t>показатель</t>
  </si>
  <si>
    <t>ед.изм.</t>
  </si>
  <si>
    <t>значение</t>
  </si>
  <si>
    <t>итого</t>
  </si>
  <si>
    <t>*</t>
  </si>
  <si>
    <t>^</t>
  </si>
  <si>
    <t>месяц</t>
  </si>
  <si>
    <t>квартал</t>
  </si>
  <si>
    <t>старт моделирования</t>
  </si>
  <si>
    <t>минимальный период расчетов</t>
  </si>
  <si>
    <t>горизонт моделирования</t>
  </si>
  <si>
    <t>тип периода</t>
  </si>
  <si>
    <t>кол-во пер.</t>
  </si>
  <si>
    <t>год текущий</t>
  </si>
  <si>
    <t>год календарный</t>
  </si>
  <si>
    <t>размер дохода в начальный период</t>
  </si>
  <si>
    <t>руб.</t>
  </si>
  <si>
    <t>%</t>
  </si>
  <si>
    <t>% от дохода</t>
  </si>
  <si>
    <t>размер расхода в месяц</t>
  </si>
  <si>
    <t>прирост дохода период-к-периоду</t>
  </si>
  <si>
    <t>EBITDA</t>
  </si>
  <si>
    <t>названия</t>
  </si>
  <si>
    <t>названия на русском</t>
  </si>
  <si>
    <t>названия на английском</t>
  </si>
  <si>
    <t>indicator</t>
  </si>
  <si>
    <t>unit change</t>
  </si>
  <si>
    <t>value</t>
  </si>
  <si>
    <t>total</t>
  </si>
  <si>
    <t>amount of income in the initial period income</t>
  </si>
  <si>
    <t>growth period-to-period</t>
  </si>
  <si>
    <t>% of income</t>
  </si>
  <si>
    <t>month</t>
  </si>
  <si>
    <t>minimum calculation period</t>
  </si>
  <si>
    <t>start of simulation</t>
  </si>
  <si>
    <t>monthly expense amount</t>
  </si>
  <si>
    <t>RUR</t>
  </si>
  <si>
    <t>тип прогрессии</t>
  </si>
  <si>
    <t>линейная</t>
  </si>
  <si>
    <t>геометрическая</t>
  </si>
  <si>
    <t>type of progression</t>
  </si>
  <si>
    <t>прирост</t>
  </si>
  <si>
    <t>increment</t>
  </si>
  <si>
    <t>сумма дохода вручную</t>
  </si>
  <si>
    <t>the amount of income manually</t>
  </si>
  <si>
    <t>максимальный доход за период</t>
  </si>
  <si>
    <t>maximum income for the period</t>
  </si>
  <si>
    <t>частота прироста</t>
  </si>
  <si>
    <t>frequency of growth</t>
  </si>
  <si>
    <t>number of prds.</t>
  </si>
  <si>
    <t>Инвестиции</t>
  </si>
  <si>
    <t>Investment</t>
  </si>
  <si>
    <t>общая сумма инвестиций</t>
  </si>
  <si>
    <t>total investment</t>
  </si>
  <si>
    <t>Финпоток</t>
  </si>
  <si>
    <t>Cashflow</t>
  </si>
  <si>
    <t>Финпоток накопительно</t>
  </si>
  <si>
    <t>Cashflow cumulative</t>
  </si>
  <si>
    <t>IRR</t>
  </si>
  <si>
    <t>Ставка дисконтирования</t>
  </si>
  <si>
    <t>Discount rate</t>
  </si>
  <si>
    <t>коэффициенты дисконтирования</t>
  </si>
  <si>
    <t>discount coefficients</t>
  </si>
  <si>
    <t>%г</t>
  </si>
  <si>
    <t>Доход</t>
  </si>
  <si>
    <t>Income</t>
  </si>
  <si>
    <t>Себестоимость</t>
  </si>
  <si>
    <t>Cost value</t>
  </si>
  <si>
    <t>Рентабельность продаж</t>
  </si>
  <si>
    <t>Return on sales</t>
  </si>
  <si>
    <t>Чистый доход</t>
  </si>
  <si>
    <t>Net income</t>
  </si>
  <si>
    <t>Переменные расходы</t>
  </si>
  <si>
    <t>Variable costs</t>
  </si>
  <si>
    <t>Маржинальная прибыль</t>
  </si>
  <si>
    <t>Margin profit</t>
  </si>
  <si>
    <t>Постоянные расходы</t>
  </si>
  <si>
    <t>Fixed costs</t>
  </si>
  <si>
    <t>NPV</t>
  </si>
  <si>
    <t>индикатор точки безубыточности</t>
  </si>
  <si>
    <t>break-even point indicator</t>
  </si>
  <si>
    <t>индикатор окупаемости</t>
  </si>
  <si>
    <t>индикатор дисконтированной окупаемости</t>
  </si>
  <si>
    <t>discounted payback indicator</t>
  </si>
  <si>
    <t>payback indicator</t>
  </si>
  <si>
    <t>кол-во лет</t>
  </si>
  <si>
    <t>number of Ys</t>
  </si>
  <si>
    <t>NPV накопительно</t>
  </si>
  <si>
    <t>NPV cumulative</t>
  </si>
  <si>
    <t>Profitability of operating activities</t>
  </si>
  <si>
    <t>Рентабельность операционной деят-сти</t>
  </si>
  <si>
    <t>Точка безубыточности</t>
  </si>
  <si>
    <t>Период окупаемости (PBP)</t>
  </si>
  <si>
    <t>Дисконтир. период окупаемости (DPBP)</t>
  </si>
  <si>
    <t>Payback period (PBP)</t>
  </si>
  <si>
    <t>Discounted payback period (DPBP)</t>
  </si>
  <si>
    <t>Break-even point</t>
  </si>
  <si>
    <t>ROI</t>
  </si>
  <si>
    <t>DROI</t>
  </si>
  <si>
    <t>modeling horizon</t>
  </si>
  <si>
    <t>period type</t>
  </si>
  <si>
    <t/>
  </si>
  <si>
    <t>РУС</t>
  </si>
  <si>
    <t>нет</t>
  </si>
  <si>
    <t>mngmnt.ru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</si>
</sst>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mmmm\ yyyy;@"/>
    <numFmt numFmtId="165" formatCode="[$-409]mmm\-yy;@"/>
    <numFmt numFmtId="166" formatCode="dd/mm/yy;@"/>
    <numFmt numFmtId="167" formatCode="0.0%"/>
    <numFmt numFmtId="168" formatCode="#,##0.0"/>
    <numFmt numFmtId="169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theme="8" tint="-0.499984740745262"/>
      </left>
      <right style="dashed">
        <color theme="8" tint="-0.499984740745262"/>
      </right>
      <top style="dashed">
        <color theme="8" tint="-0.499984740745262"/>
      </top>
      <bottom style="dashed">
        <color theme="8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0" xfId="0" applyNumberForma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6" fillId="0" borderId="0" xfId="0" applyNumberFormat="1" applyFont="1"/>
    <xf numFmtId="3" fontId="7" fillId="0" borderId="0" xfId="0" applyNumberFormat="1" applyFont="1"/>
    <xf numFmtId="3" fontId="8" fillId="0" borderId="2" xfId="0" applyNumberFormat="1" applyFont="1" applyBorder="1" applyAlignment="1">
      <alignment horizontal="left" indent="1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4" fillId="2" borderId="3" xfId="0" applyNumberFormat="1" applyFont="1" applyFill="1" applyBorder="1" applyAlignment="1">
      <alignment horizontal="left" indent="1"/>
    </xf>
    <xf numFmtId="164" fontId="4" fillId="2" borderId="3" xfId="0" applyNumberFormat="1" applyFont="1" applyFill="1" applyBorder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165" fontId="1" fillId="0" borderId="1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 indent="1"/>
    </xf>
    <xf numFmtId="166" fontId="0" fillId="0" borderId="0" xfId="0" applyNumberFormat="1" applyAlignment="1">
      <alignment horizontal="right" indent="1"/>
    </xf>
    <xf numFmtId="167" fontId="4" fillId="2" borderId="3" xfId="0" applyNumberFormat="1" applyFont="1" applyFill="1" applyBorder="1" applyAlignment="1">
      <alignment horizontal="left" indent="1"/>
    </xf>
    <xf numFmtId="3" fontId="11" fillId="3" borderId="0" xfId="0" applyNumberFormat="1" applyFont="1" applyFill="1"/>
    <xf numFmtId="3" fontId="11" fillId="0" borderId="0" xfId="0" applyNumberFormat="1" applyFont="1" applyFill="1"/>
    <xf numFmtId="167" fontId="0" fillId="0" borderId="0" xfId="0" applyNumberFormat="1" applyAlignment="1">
      <alignment horizontal="right" indent="1"/>
    </xf>
    <xf numFmtId="3" fontId="12" fillId="0" borderId="0" xfId="0" applyNumberFormat="1" applyFont="1"/>
    <xf numFmtId="3" fontId="0" fillId="4" borderId="0" xfId="0" applyNumberFormat="1" applyFill="1"/>
    <xf numFmtId="3" fontId="0" fillId="5" borderId="0" xfId="0" applyNumberFormat="1" applyFill="1"/>
    <xf numFmtId="168" fontId="0" fillId="0" borderId="0" xfId="0" applyNumberFormat="1" applyAlignment="1">
      <alignment horizontal="right" indent="1"/>
    </xf>
    <xf numFmtId="169" fontId="0" fillId="0" borderId="0" xfId="0" applyNumberFormat="1" applyAlignment="1">
      <alignment horizontal="right" indent="1"/>
    </xf>
    <xf numFmtId="3" fontId="0" fillId="6" borderId="0" xfId="0" applyNumberFormat="1" applyFill="1"/>
    <xf numFmtId="3" fontId="1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right" indent="1"/>
    </xf>
  </cellXfs>
  <cellStyles count="1">
    <cellStyle name="Обычный" xfId="0" builtinId="0"/>
  </cellStyles>
  <dxfs count="41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numFmt numFmtId="4" formatCode="#,##0.00"/>
    </dxf>
    <dxf>
      <numFmt numFmtId="167" formatCode="0.0%"/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BB60"/>
  <sheetViews>
    <sheetView showGridLines="0" tabSelected="1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/>
    </sheetView>
  </sheetViews>
  <sheetFormatPr defaultRowHeight="14.4" x14ac:dyDescent="0.3"/>
  <cols>
    <col min="1" max="1" width="1.77734375" style="1" customWidth="1"/>
    <col min="2" max="2" width="1.77734375" style="13" customWidth="1"/>
    <col min="3" max="9" width="1.77734375" style="1" customWidth="1"/>
    <col min="10" max="10" width="35.33203125" style="1" customWidth="1"/>
    <col min="11" max="12" width="0.88671875" style="1" customWidth="1"/>
    <col min="13" max="13" width="12.44140625" style="1" customWidth="1"/>
    <col min="14" max="14" width="0.88671875" style="1" customWidth="1"/>
    <col min="15" max="15" width="1.77734375" style="8" customWidth="1"/>
    <col min="16" max="16" width="18.6640625" style="10" customWidth="1"/>
    <col min="17" max="17" width="1.77734375" style="9" customWidth="1"/>
    <col min="18" max="20" width="0.88671875" style="1" customWidth="1"/>
    <col min="21" max="21" width="14.77734375" style="5" customWidth="1"/>
    <col min="22" max="23" width="1.77734375" style="1" customWidth="1"/>
    <col min="24" max="54" width="12.77734375" style="5" customWidth="1"/>
    <col min="55" max="16384" width="8.88671875" style="1"/>
  </cols>
  <sheetData>
    <row r="1" spans="2:54" s="13" customFormat="1" ht="10.050000000000001" customHeight="1" x14ac:dyDescent="0.2">
      <c r="J1" s="13" t="s">
        <v>104</v>
      </c>
      <c r="O1" s="22"/>
      <c r="P1" s="23"/>
      <c r="Q1" s="22"/>
      <c r="U1" s="24"/>
      <c r="X1" s="24">
        <v>1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K1" s="24">
        <v>14</v>
      </c>
      <c r="AL1" s="24">
        <v>15</v>
      </c>
      <c r="AM1" s="24">
        <v>16</v>
      </c>
      <c r="AN1" s="24">
        <v>17</v>
      </c>
      <c r="AO1" s="24">
        <v>18</v>
      </c>
      <c r="AP1" s="24">
        <v>19</v>
      </c>
      <c r="AQ1" s="24">
        <v>20</v>
      </c>
      <c r="AR1" s="24">
        <v>21</v>
      </c>
      <c r="AS1" s="24">
        <v>22</v>
      </c>
      <c r="AT1" s="24">
        <v>23</v>
      </c>
      <c r="AU1" s="24">
        <v>24</v>
      </c>
      <c r="AV1" s="24">
        <v>25</v>
      </c>
      <c r="AW1" s="24">
        <v>26</v>
      </c>
      <c r="AX1" s="24">
        <v>27</v>
      </c>
      <c r="AY1" s="24">
        <v>28</v>
      </c>
      <c r="AZ1" s="24">
        <v>29</v>
      </c>
      <c r="BA1" s="24">
        <v>30</v>
      </c>
      <c r="BB1" s="24">
        <v>31</v>
      </c>
    </row>
    <row r="2" spans="2:54" s="13" customFormat="1" ht="10.050000000000001" customHeight="1" x14ac:dyDescent="0.2">
      <c r="O2" s="22"/>
      <c r="P2" s="23"/>
      <c r="Q2" s="22"/>
      <c r="U2" s="24"/>
      <c r="X2" s="24">
        <v>24</v>
      </c>
      <c r="Y2" s="24">
        <v>25</v>
      </c>
      <c r="Z2" s="24">
        <v>26</v>
      </c>
      <c r="AA2" s="24">
        <v>27</v>
      </c>
      <c r="AB2" s="24">
        <v>28</v>
      </c>
      <c r="AC2" s="24">
        <v>29</v>
      </c>
      <c r="AD2" s="24">
        <v>30</v>
      </c>
      <c r="AE2" s="24">
        <v>31</v>
      </c>
      <c r="AF2" s="24">
        <v>32</v>
      </c>
      <c r="AG2" s="24">
        <v>33</v>
      </c>
      <c r="AH2" s="24">
        <v>34</v>
      </c>
      <c r="AI2" s="24">
        <v>35</v>
      </c>
      <c r="AJ2" s="24">
        <v>36</v>
      </c>
      <c r="AK2" s="24">
        <v>37</v>
      </c>
      <c r="AL2" s="24">
        <v>38</v>
      </c>
      <c r="AM2" s="24">
        <v>39</v>
      </c>
      <c r="AN2" s="24">
        <v>40</v>
      </c>
      <c r="AO2" s="24">
        <v>41</v>
      </c>
      <c r="AP2" s="24">
        <v>42</v>
      </c>
      <c r="AQ2" s="24">
        <v>43</v>
      </c>
      <c r="AR2" s="24">
        <v>44</v>
      </c>
      <c r="AS2" s="24">
        <v>45</v>
      </c>
      <c r="AT2" s="24">
        <v>46</v>
      </c>
      <c r="AU2" s="24">
        <v>47</v>
      </c>
      <c r="AV2" s="24">
        <v>48</v>
      </c>
      <c r="AW2" s="24">
        <v>49</v>
      </c>
      <c r="AX2" s="24">
        <v>50</v>
      </c>
      <c r="AY2" s="24">
        <v>51</v>
      </c>
      <c r="AZ2" s="24">
        <v>52</v>
      </c>
      <c r="BA2" s="24">
        <v>53</v>
      </c>
      <c r="BB2" s="24">
        <v>54</v>
      </c>
    </row>
    <row r="3" spans="2:54" s="13" customFormat="1" ht="10.050000000000001" customHeight="1" x14ac:dyDescent="0.2">
      <c r="O3" s="22"/>
      <c r="P3" s="23"/>
      <c r="Q3" s="22"/>
      <c r="U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2:54" s="2" customFormat="1" x14ac:dyDescent="0.3">
      <c r="B4" s="14"/>
      <c r="C4" s="13"/>
      <c r="D4" s="13"/>
      <c r="E4" s="27"/>
      <c r="F4" s="28"/>
      <c r="H4" s="3" t="s">
        <v>0</v>
      </c>
      <c r="I4" s="3"/>
      <c r="J4" s="3"/>
      <c r="M4" s="3" t="s">
        <v>1</v>
      </c>
      <c r="O4" s="8"/>
      <c r="P4" s="11" t="s">
        <v>2</v>
      </c>
      <c r="Q4" s="9"/>
      <c r="U4" s="6" t="s">
        <v>3</v>
      </c>
      <c r="X4" s="21" t="s">
        <v>101</v>
      </c>
      <c r="Y4" s="21" t="s">
        <v>101</v>
      </c>
      <c r="Z4" s="21" t="s">
        <v>101</v>
      </c>
      <c r="AA4" s="21" t="s">
        <v>101</v>
      </c>
      <c r="AB4" s="21" t="s">
        <v>101</v>
      </c>
      <c r="AC4" s="21" t="s">
        <v>101</v>
      </c>
      <c r="AD4" s="21" t="s">
        <v>101</v>
      </c>
      <c r="AE4" s="21" t="s">
        <v>101</v>
      </c>
      <c r="AF4" s="21" t="s">
        <v>101</v>
      </c>
      <c r="AG4" s="21" t="s">
        <v>101</v>
      </c>
      <c r="AH4" s="21" t="s">
        <v>101</v>
      </c>
      <c r="AI4" s="21" t="s">
        <v>101</v>
      </c>
      <c r="AJ4" s="21" t="s">
        <v>101</v>
      </c>
      <c r="AK4" s="21" t="s">
        <v>101</v>
      </c>
      <c r="AL4" s="21" t="s">
        <v>101</v>
      </c>
      <c r="AM4" s="21" t="s">
        <v>101</v>
      </c>
      <c r="AN4" s="21" t="s">
        <v>101</v>
      </c>
      <c r="AO4" s="21" t="s">
        <v>101</v>
      </c>
      <c r="AP4" s="21" t="s">
        <v>101</v>
      </c>
      <c r="AQ4" s="21" t="s">
        <v>101</v>
      </c>
      <c r="AR4" s="21" t="s">
        <v>101</v>
      </c>
      <c r="AS4" s="21" t="s">
        <v>101</v>
      </c>
      <c r="AT4" s="21" t="s">
        <v>101</v>
      </c>
      <c r="AU4" s="21" t="s">
        <v>101</v>
      </c>
      <c r="AV4" s="21" t="s">
        <v>101</v>
      </c>
      <c r="AW4" s="21" t="s">
        <v>101</v>
      </c>
      <c r="AX4" s="21" t="s">
        <v>101</v>
      </c>
      <c r="AY4" s="21" t="s">
        <v>101</v>
      </c>
      <c r="AZ4" s="21" t="s">
        <v>101</v>
      </c>
      <c r="BA4" s="21" t="s">
        <v>101</v>
      </c>
      <c r="BB4" s="21" t="s">
        <v>101</v>
      </c>
    </row>
    <row r="5" spans="2:54" ht="3" customHeight="1" x14ac:dyDescent="0.3">
      <c r="H5" s="4"/>
      <c r="I5" s="4"/>
      <c r="J5" s="4"/>
      <c r="M5" s="4"/>
      <c r="P5" s="12"/>
      <c r="U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2:54" ht="12" customHeight="1" x14ac:dyDescent="0.3">
      <c r="B6" s="13">
        <v>6</v>
      </c>
      <c r="E6" s="36" t="s">
        <v>102</v>
      </c>
      <c r="H6" s="1" t="s">
        <v>9</v>
      </c>
      <c r="I6" s="1" t="s">
        <v>9</v>
      </c>
      <c r="M6" s="1" t="s">
        <v>11</v>
      </c>
      <c r="O6" s="8" t="s">
        <v>4</v>
      </c>
      <c r="P6" s="18"/>
      <c r="Q6" s="9" t="s">
        <v>5</v>
      </c>
      <c r="U6" s="25" t="s">
        <v>101</v>
      </c>
      <c r="X6" s="25" t="s">
        <v>101</v>
      </c>
      <c r="Y6" s="25" t="s">
        <v>101</v>
      </c>
      <c r="Z6" s="25" t="s">
        <v>101</v>
      </c>
      <c r="AA6" s="25" t="s">
        <v>101</v>
      </c>
      <c r="AB6" s="25" t="s">
        <v>101</v>
      </c>
      <c r="AC6" s="25" t="s">
        <v>101</v>
      </c>
      <c r="AD6" s="25" t="s">
        <v>101</v>
      </c>
      <c r="AE6" s="25" t="s">
        <v>101</v>
      </c>
      <c r="AF6" s="25" t="s">
        <v>101</v>
      </c>
      <c r="AG6" s="25" t="s">
        <v>101</v>
      </c>
      <c r="AH6" s="25" t="s">
        <v>101</v>
      </c>
      <c r="AI6" s="25" t="s">
        <v>101</v>
      </c>
      <c r="AJ6" s="25" t="s">
        <v>101</v>
      </c>
      <c r="AK6" s="25" t="s">
        <v>101</v>
      </c>
      <c r="AL6" s="25" t="s">
        <v>101</v>
      </c>
      <c r="AM6" s="25" t="s">
        <v>101</v>
      </c>
      <c r="AN6" s="25" t="s">
        <v>101</v>
      </c>
      <c r="AO6" s="25" t="s">
        <v>101</v>
      </c>
      <c r="AP6" s="25" t="s">
        <v>101</v>
      </c>
      <c r="AQ6" s="25" t="s">
        <v>101</v>
      </c>
      <c r="AR6" s="25" t="s">
        <v>101</v>
      </c>
      <c r="AS6" s="25" t="s">
        <v>101</v>
      </c>
      <c r="AT6" s="25" t="s">
        <v>101</v>
      </c>
      <c r="AU6" s="25" t="s">
        <v>101</v>
      </c>
      <c r="AV6" s="25" t="s">
        <v>101</v>
      </c>
      <c r="AW6" s="25" t="s">
        <v>101</v>
      </c>
      <c r="AX6" s="25" t="s">
        <v>101</v>
      </c>
      <c r="AY6" s="25" t="s">
        <v>101</v>
      </c>
      <c r="AZ6" s="25" t="s">
        <v>101</v>
      </c>
      <c r="BA6" s="25" t="s">
        <v>101</v>
      </c>
      <c r="BB6" s="25" t="s">
        <v>101</v>
      </c>
    </row>
    <row r="7" spans="2:54" ht="12" customHeight="1" x14ac:dyDescent="0.3">
      <c r="B7" s="13">
        <v>7</v>
      </c>
      <c r="H7" s="1" t="s">
        <v>8</v>
      </c>
      <c r="I7" s="1" t="s">
        <v>8</v>
      </c>
      <c r="M7" s="1" t="s">
        <v>6</v>
      </c>
      <c r="O7" s="8" t="s">
        <v>4</v>
      </c>
      <c r="P7" s="19"/>
      <c r="Q7" s="9" t="s">
        <v>5</v>
      </c>
      <c r="U7" s="25">
        <v>0</v>
      </c>
      <c r="X7" s="25" t="s">
        <v>101</v>
      </c>
      <c r="Y7" s="25" t="s">
        <v>101</v>
      </c>
      <c r="Z7" s="25" t="s">
        <v>101</v>
      </c>
      <c r="AA7" s="25" t="s">
        <v>101</v>
      </c>
      <c r="AB7" s="25" t="s">
        <v>101</v>
      </c>
      <c r="AC7" s="25" t="s">
        <v>101</v>
      </c>
      <c r="AD7" s="25" t="s">
        <v>101</v>
      </c>
      <c r="AE7" s="25" t="s">
        <v>101</v>
      </c>
      <c r="AF7" s="25" t="s">
        <v>101</v>
      </c>
      <c r="AG7" s="25" t="s">
        <v>101</v>
      </c>
      <c r="AH7" s="25" t="s">
        <v>101</v>
      </c>
      <c r="AI7" s="25" t="s">
        <v>101</v>
      </c>
      <c r="AJ7" s="25" t="s">
        <v>101</v>
      </c>
      <c r="AK7" s="25" t="s">
        <v>101</v>
      </c>
      <c r="AL7" s="25" t="s">
        <v>101</v>
      </c>
      <c r="AM7" s="25" t="s">
        <v>101</v>
      </c>
      <c r="AN7" s="25" t="s">
        <v>101</v>
      </c>
      <c r="AO7" s="25" t="s">
        <v>101</v>
      </c>
      <c r="AP7" s="25" t="s">
        <v>101</v>
      </c>
      <c r="AQ7" s="25" t="s">
        <v>101</v>
      </c>
      <c r="AR7" s="25" t="s">
        <v>101</v>
      </c>
      <c r="AS7" s="25" t="s">
        <v>101</v>
      </c>
      <c r="AT7" s="25" t="s">
        <v>101</v>
      </c>
      <c r="AU7" s="25" t="s">
        <v>101</v>
      </c>
      <c r="AV7" s="25" t="s">
        <v>101</v>
      </c>
      <c r="AW7" s="25" t="s">
        <v>101</v>
      </c>
      <c r="AX7" s="25" t="s">
        <v>101</v>
      </c>
      <c r="AY7" s="25" t="s">
        <v>101</v>
      </c>
      <c r="AZ7" s="25" t="s">
        <v>101</v>
      </c>
      <c r="BA7" s="25" t="s">
        <v>101</v>
      </c>
      <c r="BB7" s="25" t="s">
        <v>101</v>
      </c>
    </row>
    <row r="8" spans="2:54" ht="12" customHeight="1" x14ac:dyDescent="0.3">
      <c r="B8" s="13">
        <v>8</v>
      </c>
      <c r="H8" s="1" t="s">
        <v>10</v>
      </c>
      <c r="I8" s="1" t="s">
        <v>10</v>
      </c>
      <c r="M8" s="1" t="s">
        <v>12</v>
      </c>
      <c r="O8" s="8" t="s">
        <v>4</v>
      </c>
      <c r="P8" s="18"/>
      <c r="U8" s="5">
        <v>0</v>
      </c>
      <c r="X8" s="5" t="s">
        <v>101</v>
      </c>
      <c r="Y8" s="5" t="s">
        <v>101</v>
      </c>
      <c r="Z8" s="5" t="s">
        <v>101</v>
      </c>
      <c r="AA8" s="5" t="s">
        <v>101</v>
      </c>
      <c r="AB8" s="5" t="s">
        <v>101</v>
      </c>
      <c r="AC8" s="5" t="s">
        <v>101</v>
      </c>
      <c r="AD8" s="5" t="s">
        <v>101</v>
      </c>
      <c r="AE8" s="5" t="s">
        <v>101</v>
      </c>
      <c r="AF8" s="5" t="s">
        <v>101</v>
      </c>
      <c r="AG8" s="5" t="s">
        <v>101</v>
      </c>
      <c r="AH8" s="5" t="s">
        <v>101</v>
      </c>
      <c r="AI8" s="5" t="s">
        <v>101</v>
      </c>
      <c r="AJ8" s="5" t="s">
        <v>101</v>
      </c>
      <c r="AK8" s="5" t="s">
        <v>101</v>
      </c>
      <c r="AL8" s="5" t="s">
        <v>101</v>
      </c>
      <c r="AM8" s="5" t="s">
        <v>101</v>
      </c>
      <c r="AN8" s="5" t="s">
        <v>101</v>
      </c>
      <c r="AO8" s="5" t="s">
        <v>101</v>
      </c>
      <c r="AP8" s="5" t="s">
        <v>101</v>
      </c>
      <c r="AQ8" s="5" t="s">
        <v>101</v>
      </c>
      <c r="AR8" s="5" t="s">
        <v>101</v>
      </c>
      <c r="AS8" s="5" t="s">
        <v>101</v>
      </c>
      <c r="AT8" s="5" t="s">
        <v>101</v>
      </c>
      <c r="AU8" s="5" t="s">
        <v>101</v>
      </c>
      <c r="AV8" s="5" t="s">
        <v>101</v>
      </c>
      <c r="AW8" s="5" t="s">
        <v>101</v>
      </c>
      <c r="AX8" s="5" t="s">
        <v>101</v>
      </c>
      <c r="AY8" s="5" t="s">
        <v>101</v>
      </c>
      <c r="AZ8" s="5" t="s">
        <v>101</v>
      </c>
      <c r="BA8" s="5" t="s">
        <v>101</v>
      </c>
      <c r="BB8" s="5" t="s">
        <v>101</v>
      </c>
    </row>
    <row r="9" spans="2:54" ht="3" customHeight="1" x14ac:dyDescent="0.3">
      <c r="B9" s="13">
        <v>9</v>
      </c>
    </row>
    <row r="10" spans="2:54" x14ac:dyDescent="0.3">
      <c r="B10" s="13">
        <v>10</v>
      </c>
    </row>
    <row r="11" spans="2:54" x14ac:dyDescent="0.3">
      <c r="B11" s="13">
        <v>11</v>
      </c>
      <c r="H11" s="1" t="s">
        <v>64</v>
      </c>
      <c r="M11" s="1" t="s">
        <v>16</v>
      </c>
      <c r="U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</row>
    <row r="12" spans="2:54" x14ac:dyDescent="0.3">
      <c r="B12" s="13">
        <v>12</v>
      </c>
      <c r="H12" s="1" t="s">
        <v>64</v>
      </c>
      <c r="I12" s="1" t="s">
        <v>15</v>
      </c>
      <c r="M12" s="1" t="s">
        <v>16</v>
      </c>
      <c r="O12" s="8" t="s">
        <v>4</v>
      </c>
      <c r="P12" s="18"/>
    </row>
    <row r="13" spans="2:54" x14ac:dyDescent="0.3">
      <c r="B13" s="13">
        <v>13</v>
      </c>
      <c r="H13" s="1" t="s">
        <v>64</v>
      </c>
      <c r="I13" s="1" t="s">
        <v>37</v>
      </c>
      <c r="O13" s="8" t="s">
        <v>4</v>
      </c>
      <c r="P13" s="18"/>
      <c r="Q13" s="9" t="s">
        <v>5</v>
      </c>
    </row>
    <row r="14" spans="2:54" x14ac:dyDescent="0.3">
      <c r="B14" s="13">
        <v>14</v>
      </c>
      <c r="H14" s="1" t="s">
        <v>64</v>
      </c>
      <c r="I14" s="1" t="s">
        <v>41</v>
      </c>
      <c r="M14" s="1" t="s">
        <v>101</v>
      </c>
      <c r="O14" s="8" t="s">
        <v>4</v>
      </c>
      <c r="P14" s="18"/>
    </row>
    <row r="15" spans="2:54" x14ac:dyDescent="0.3">
      <c r="B15" s="13">
        <v>15</v>
      </c>
      <c r="H15" s="1" t="s">
        <v>64</v>
      </c>
      <c r="I15" s="1" t="s">
        <v>47</v>
      </c>
      <c r="M15" s="1" t="s">
        <v>12</v>
      </c>
      <c r="O15" s="8" t="s">
        <v>4</v>
      </c>
      <c r="P15" s="18"/>
    </row>
    <row r="16" spans="2:54" x14ac:dyDescent="0.3">
      <c r="B16" s="13">
        <v>16</v>
      </c>
      <c r="H16" s="1" t="s">
        <v>64</v>
      </c>
      <c r="I16" s="1" t="s">
        <v>43</v>
      </c>
      <c r="M16" s="1" t="s">
        <v>16</v>
      </c>
      <c r="W16" s="8" t="s">
        <v>4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</row>
    <row r="17" spans="2:54" x14ac:dyDescent="0.3">
      <c r="B17" s="13">
        <v>17</v>
      </c>
      <c r="H17" s="1" t="s">
        <v>64</v>
      </c>
      <c r="I17" s="1" t="s">
        <v>45</v>
      </c>
      <c r="M17" s="1" t="s">
        <v>16</v>
      </c>
      <c r="O17" s="8" t="s">
        <v>4</v>
      </c>
      <c r="P17" s="18"/>
    </row>
    <row r="18" spans="2:54" x14ac:dyDescent="0.3">
      <c r="B18" s="13">
        <v>18</v>
      </c>
    </row>
    <row r="19" spans="2:54" x14ac:dyDescent="0.3">
      <c r="B19" s="13">
        <v>19</v>
      </c>
      <c r="H19" s="1" t="s">
        <v>66</v>
      </c>
      <c r="U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</row>
    <row r="20" spans="2:54" x14ac:dyDescent="0.3">
      <c r="B20" s="13">
        <v>20</v>
      </c>
      <c r="H20" s="1" t="s">
        <v>66</v>
      </c>
      <c r="I20" s="1" t="s">
        <v>68</v>
      </c>
      <c r="M20" s="1" t="s">
        <v>17</v>
      </c>
      <c r="O20" s="8" t="s">
        <v>4</v>
      </c>
      <c r="P20" s="26"/>
    </row>
    <row r="21" spans="2:54" x14ac:dyDescent="0.3">
      <c r="B21" s="13">
        <v>21</v>
      </c>
    </row>
    <row r="22" spans="2:54" x14ac:dyDescent="0.3">
      <c r="B22" s="13">
        <v>22</v>
      </c>
      <c r="H22" s="1" t="s">
        <v>70</v>
      </c>
      <c r="M22" s="1" t="s">
        <v>16</v>
      </c>
      <c r="U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</row>
    <row r="23" spans="2:54" x14ac:dyDescent="0.3">
      <c r="B23" s="13">
        <v>23</v>
      </c>
    </row>
    <row r="24" spans="2:54" x14ac:dyDescent="0.3">
      <c r="B24" s="13">
        <v>24</v>
      </c>
      <c r="H24" s="1" t="s">
        <v>72</v>
      </c>
      <c r="U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</row>
    <row r="25" spans="2:54" x14ac:dyDescent="0.3">
      <c r="B25" s="13">
        <v>25</v>
      </c>
      <c r="H25" s="1" t="s">
        <v>72</v>
      </c>
      <c r="I25" s="1" t="s">
        <v>18</v>
      </c>
      <c r="M25" s="1" t="s">
        <v>17</v>
      </c>
      <c r="O25" s="8" t="s">
        <v>4</v>
      </c>
      <c r="P25" s="26"/>
    </row>
    <row r="26" spans="2:54" x14ac:dyDescent="0.3">
      <c r="B26" s="13">
        <v>26</v>
      </c>
    </row>
    <row r="27" spans="2:54" x14ac:dyDescent="0.3">
      <c r="B27" s="13">
        <v>27</v>
      </c>
      <c r="G27" s="31"/>
      <c r="H27" s="30" t="s">
        <v>74</v>
      </c>
      <c r="I27" s="30"/>
      <c r="J27" s="30"/>
      <c r="M27" s="1" t="s">
        <v>16</v>
      </c>
      <c r="T27" s="31"/>
      <c r="U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</row>
    <row r="28" spans="2:54" x14ac:dyDescent="0.3">
      <c r="B28" s="13">
        <v>28</v>
      </c>
    </row>
    <row r="29" spans="2:54" x14ac:dyDescent="0.3">
      <c r="B29" s="13">
        <v>29</v>
      </c>
      <c r="H29" s="1" t="s">
        <v>76</v>
      </c>
      <c r="M29" s="1" t="s">
        <v>16</v>
      </c>
      <c r="U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</row>
    <row r="30" spans="2:54" x14ac:dyDescent="0.3">
      <c r="B30" s="13">
        <v>30</v>
      </c>
      <c r="H30" s="1" t="s">
        <v>76</v>
      </c>
      <c r="I30" s="1" t="s">
        <v>19</v>
      </c>
      <c r="M30" s="1" t="s">
        <v>16</v>
      </c>
      <c r="O30" s="8" t="s">
        <v>4</v>
      </c>
      <c r="P30" s="18"/>
    </row>
    <row r="31" spans="2:54" x14ac:dyDescent="0.3">
      <c r="B31" s="13">
        <v>31</v>
      </c>
    </row>
    <row r="32" spans="2:54" x14ac:dyDescent="0.3">
      <c r="B32" s="13">
        <v>32</v>
      </c>
      <c r="G32" s="31"/>
      <c r="H32" s="30" t="s">
        <v>21</v>
      </c>
      <c r="I32" s="30"/>
      <c r="J32" s="30"/>
      <c r="M32" s="1" t="s">
        <v>16</v>
      </c>
      <c r="T32" s="31"/>
      <c r="U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</row>
    <row r="33" spans="2:54" x14ac:dyDescent="0.3">
      <c r="B33" s="13">
        <v>33</v>
      </c>
      <c r="G33" s="32"/>
      <c r="H33" s="1" t="s">
        <v>21</v>
      </c>
      <c r="I33" s="1" t="s">
        <v>90</v>
      </c>
      <c r="M33" s="1" t="s">
        <v>17</v>
      </c>
      <c r="T33" s="32"/>
      <c r="U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</row>
    <row r="34" spans="2:54" x14ac:dyDescent="0.3">
      <c r="B34" s="13">
        <v>34</v>
      </c>
      <c r="G34" s="35"/>
      <c r="H34" s="1" t="s">
        <v>21</v>
      </c>
      <c r="I34" s="1" t="s">
        <v>91</v>
      </c>
      <c r="M34" s="1" t="s">
        <v>16</v>
      </c>
      <c r="T34" s="35"/>
      <c r="U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</row>
    <row r="35" spans="2:54" x14ac:dyDescent="0.3">
      <c r="B35" s="13">
        <v>35</v>
      </c>
    </row>
    <row r="36" spans="2:54" x14ac:dyDescent="0.3">
      <c r="B36" s="13">
        <v>36</v>
      </c>
      <c r="G36" s="31"/>
      <c r="H36" s="1" t="s">
        <v>50</v>
      </c>
      <c r="M36" s="1" t="s">
        <v>16</v>
      </c>
      <c r="T36" s="31"/>
      <c r="U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</row>
    <row r="37" spans="2:54" x14ac:dyDescent="0.3">
      <c r="B37" s="13">
        <v>37</v>
      </c>
      <c r="H37" s="1" t="s">
        <v>50</v>
      </c>
      <c r="I37" s="1" t="s">
        <v>52</v>
      </c>
      <c r="M37" s="1" t="s">
        <v>16</v>
      </c>
      <c r="O37" s="8" t="s">
        <v>4</v>
      </c>
      <c r="P37" s="18"/>
    </row>
    <row r="38" spans="2:54" x14ac:dyDescent="0.3">
      <c r="B38" s="13">
        <v>38</v>
      </c>
    </row>
    <row r="39" spans="2:54" x14ac:dyDescent="0.3">
      <c r="B39" s="13">
        <v>39</v>
      </c>
      <c r="G39" s="31"/>
      <c r="H39" s="30" t="s">
        <v>54</v>
      </c>
      <c r="I39" s="30"/>
      <c r="J39" s="30"/>
      <c r="M39" s="1" t="s">
        <v>16</v>
      </c>
      <c r="T39" s="31"/>
      <c r="U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</row>
    <row r="40" spans="2:54" x14ac:dyDescent="0.3">
      <c r="B40" s="13">
        <v>40</v>
      </c>
    </row>
    <row r="41" spans="2:54" x14ac:dyDescent="0.3">
      <c r="B41" s="13">
        <v>41</v>
      </c>
      <c r="H41" s="30" t="s">
        <v>56</v>
      </c>
      <c r="I41" s="30"/>
      <c r="J41" s="30"/>
      <c r="M41" s="1" t="s">
        <v>16</v>
      </c>
      <c r="U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</row>
    <row r="42" spans="2:54" x14ac:dyDescent="0.3">
      <c r="B42" s="13">
        <v>42</v>
      </c>
      <c r="H42" s="1" t="s">
        <v>56</v>
      </c>
      <c r="I42" s="1" t="s">
        <v>81</v>
      </c>
      <c r="U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</row>
    <row r="43" spans="2:54" x14ac:dyDescent="0.3">
      <c r="B43" s="13">
        <v>43</v>
      </c>
      <c r="G43" s="35"/>
      <c r="H43" s="1" t="s">
        <v>56</v>
      </c>
      <c r="I43" s="1" t="s">
        <v>92</v>
      </c>
      <c r="M43" s="1" t="s">
        <v>85</v>
      </c>
      <c r="T43" s="35"/>
      <c r="U43" s="33" t="s">
        <v>103</v>
      </c>
    </row>
    <row r="44" spans="2:54" x14ac:dyDescent="0.3">
      <c r="B44" s="13">
        <v>44</v>
      </c>
    </row>
    <row r="45" spans="2:54" x14ac:dyDescent="0.3">
      <c r="B45" s="13">
        <v>45</v>
      </c>
      <c r="G45" s="32"/>
      <c r="H45" s="30" t="s">
        <v>58</v>
      </c>
      <c r="I45" s="30"/>
      <c r="J45" s="30"/>
      <c r="M45" s="1" t="s">
        <v>63</v>
      </c>
      <c r="T45" s="32"/>
      <c r="U45" s="29" t="s">
        <v>103</v>
      </c>
    </row>
    <row r="46" spans="2:54" x14ac:dyDescent="0.3">
      <c r="B46" s="13">
        <v>46</v>
      </c>
      <c r="U46" s="37"/>
    </row>
    <row r="47" spans="2:54" x14ac:dyDescent="0.3">
      <c r="B47" s="13">
        <v>47</v>
      </c>
      <c r="H47" s="1" t="s">
        <v>61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</row>
    <row r="48" spans="2:54" x14ac:dyDescent="0.3">
      <c r="B48" s="13">
        <v>48</v>
      </c>
      <c r="H48" s="1" t="s">
        <v>61</v>
      </c>
      <c r="I48" s="1" t="s">
        <v>59</v>
      </c>
      <c r="M48" s="1" t="s">
        <v>63</v>
      </c>
      <c r="O48" s="8" t="s">
        <v>4</v>
      </c>
      <c r="P48" s="26"/>
    </row>
    <row r="49" spans="2:54" x14ac:dyDescent="0.3">
      <c r="B49" s="13">
        <v>49</v>
      </c>
    </row>
    <row r="50" spans="2:54" x14ac:dyDescent="0.3">
      <c r="B50" s="13">
        <v>50</v>
      </c>
      <c r="G50" s="31"/>
      <c r="H50" s="30" t="s">
        <v>78</v>
      </c>
      <c r="I50" s="30"/>
      <c r="J50" s="30"/>
      <c r="M50" s="1" t="s">
        <v>16</v>
      </c>
      <c r="T50" s="31"/>
      <c r="U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</row>
    <row r="51" spans="2:54" x14ac:dyDescent="0.3">
      <c r="B51" s="13">
        <v>51</v>
      </c>
    </row>
    <row r="52" spans="2:54" x14ac:dyDescent="0.3">
      <c r="B52" s="13">
        <v>52</v>
      </c>
      <c r="H52" s="30" t="s">
        <v>87</v>
      </c>
      <c r="I52" s="30"/>
      <c r="J52" s="30"/>
      <c r="M52" s="1" t="s">
        <v>16</v>
      </c>
      <c r="U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</row>
    <row r="53" spans="2:54" x14ac:dyDescent="0.3">
      <c r="B53" s="13">
        <v>53</v>
      </c>
      <c r="H53" s="1" t="s">
        <v>87</v>
      </c>
      <c r="I53" s="1" t="s">
        <v>81</v>
      </c>
      <c r="U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</row>
    <row r="54" spans="2:54" x14ac:dyDescent="0.3">
      <c r="B54" s="13">
        <v>54</v>
      </c>
      <c r="G54" s="35"/>
      <c r="H54" s="1" t="s">
        <v>87</v>
      </c>
      <c r="I54" s="1" t="s">
        <v>93</v>
      </c>
      <c r="M54" s="1" t="s">
        <v>85</v>
      </c>
      <c r="T54" s="35"/>
      <c r="U54" s="33" t="s">
        <v>103</v>
      </c>
    </row>
    <row r="55" spans="2:54" x14ac:dyDescent="0.3">
      <c r="B55" s="13">
        <v>55</v>
      </c>
    </row>
    <row r="56" spans="2:54" x14ac:dyDescent="0.3">
      <c r="B56" s="13">
        <v>56</v>
      </c>
      <c r="G56" s="32"/>
      <c r="H56" s="30" t="s">
        <v>97</v>
      </c>
      <c r="I56" s="30"/>
      <c r="J56" s="30"/>
      <c r="M56" s="1" t="s">
        <v>17</v>
      </c>
      <c r="T56" s="32"/>
      <c r="U56" s="29">
        <v>0</v>
      </c>
    </row>
    <row r="57" spans="2:54" x14ac:dyDescent="0.3">
      <c r="B57" s="13">
        <v>57</v>
      </c>
    </row>
    <row r="58" spans="2:54" x14ac:dyDescent="0.3">
      <c r="B58" s="13">
        <v>58</v>
      </c>
      <c r="G58" s="32"/>
      <c r="H58" s="30" t="s">
        <v>98</v>
      </c>
      <c r="I58" s="30"/>
      <c r="J58" s="30"/>
      <c r="M58" s="1" t="s">
        <v>17</v>
      </c>
      <c r="T58" s="32"/>
      <c r="U58" s="29">
        <v>0</v>
      </c>
    </row>
    <row r="59" spans="2:54" x14ac:dyDescent="0.3">
      <c r="B59" s="13">
        <v>59</v>
      </c>
    </row>
    <row r="60" spans="2:54" x14ac:dyDescent="0.3">
      <c r="B60" s="13">
        <v>60</v>
      </c>
    </row>
  </sheetData>
  <conditionalFormatting sqref="X4:Z4">
    <cfRule type="containsBlanks" dxfId="413" priority="505">
      <formula>LEN(TRIM(X4))=0</formula>
    </cfRule>
  </conditionalFormatting>
  <conditionalFormatting sqref="X1:Z1">
    <cfRule type="containsBlanks" dxfId="412" priority="504">
      <formula>LEN(TRIM(X1))=0</formula>
    </cfRule>
  </conditionalFormatting>
  <conditionalFormatting sqref="H6:J6 H59:J60 U59:U60 X59:BB60">
    <cfRule type="expression" dxfId="411" priority="500">
      <formula>AND($H6&lt;&gt;"",$I6&lt;&gt;"",$J6&lt;&gt;"")</formula>
    </cfRule>
    <cfRule type="expression" dxfId="410" priority="501">
      <formula>AND($H6&lt;&gt;"",$I6&lt;&gt;"",$J6="")</formula>
    </cfRule>
    <cfRule type="expression" dxfId="409" priority="503">
      <formula>AND($H6&lt;&gt;"",$I6="",$J6="")</formula>
    </cfRule>
  </conditionalFormatting>
  <conditionalFormatting sqref="X6:Z6 U6">
    <cfRule type="expression" dxfId="408" priority="497">
      <formula>AND($H6&lt;&gt;"",$I6&lt;&gt;"",$J6&lt;&gt;"")</formula>
    </cfRule>
    <cfRule type="expression" dxfId="407" priority="498">
      <formula>AND($H6&lt;&gt;"",$I6&lt;&gt;"",$J6="")</formula>
    </cfRule>
    <cfRule type="expression" dxfId="406" priority="499">
      <formula>AND($H6&lt;&gt;"",$I6="",$J6="")</formula>
    </cfRule>
  </conditionalFormatting>
  <conditionalFormatting sqref="H6 H59:H60">
    <cfRule type="expression" dxfId="405" priority="496">
      <formula>AND($H6&lt;&gt;"",$I6&lt;&gt;"")</formula>
    </cfRule>
  </conditionalFormatting>
  <conditionalFormatting sqref="I6 I59:I60">
    <cfRule type="expression" dxfId="404" priority="495">
      <formula>AND($I6&lt;&gt;"",$J6&lt;&gt;"")</formula>
    </cfRule>
  </conditionalFormatting>
  <conditionalFormatting sqref="H7:J13 H26:J26 H28:J28 H31:J31 H35:J35 H18:J23 H38:J38 H40:J40 H44:J46 H49:J49 H51:J51 H55:J55">
    <cfRule type="expression" dxfId="403" priority="492">
      <formula>AND($H7&lt;&gt;"",$I7&lt;&gt;"",$J7&lt;&gt;"")</formula>
    </cfRule>
    <cfRule type="expression" dxfId="402" priority="493">
      <formula>AND($H7&lt;&gt;"",$I7&lt;&gt;"",$J7="")</formula>
    </cfRule>
    <cfRule type="expression" dxfId="401" priority="494">
      <formula>AND($H7&lt;&gt;"",$I7="",$J7="")</formula>
    </cfRule>
  </conditionalFormatting>
  <conditionalFormatting sqref="X7:Z11 U7:U11 U26 X26:Z26 X28:Z28 U28 U31 X31:Z31 X35:Z35 U35 U18:U19 X18:Z19 U38 X38:Z38 X40:Z40 U40 U44 X44:Z44 U46 U49 X49:Z49 X51:Z51 U51 U55 X55:Z55 X21:Z23 U21:U23 X46:Z46">
    <cfRule type="expression" dxfId="400" priority="489">
      <formula>AND($H7&lt;&gt;"",$I7&lt;&gt;"",$J7&lt;&gt;"")</formula>
    </cfRule>
    <cfRule type="expression" dxfId="399" priority="490">
      <formula>AND($H7&lt;&gt;"",$I7&lt;&gt;"",$J7="")</formula>
    </cfRule>
    <cfRule type="expression" dxfId="398" priority="491">
      <formula>AND($H7&lt;&gt;"",$I7="",$J7="")</formula>
    </cfRule>
  </conditionalFormatting>
  <conditionalFormatting sqref="H7:H13 H26 H28 H31 H35 H18:H23 H38 H40 H44:H46 H49 H51 H55">
    <cfRule type="expression" dxfId="397" priority="488">
      <formula>AND($H7&lt;&gt;"",$I7&lt;&gt;"")</formula>
    </cfRule>
  </conditionalFormatting>
  <conditionalFormatting sqref="I7:I13 I26 I28 I31 I35 I18:I23 I38 I40 I44:I46 I49 I51 I55">
    <cfRule type="expression" dxfId="396" priority="487">
      <formula>AND($I7&lt;&gt;"",$J7&lt;&gt;"")</formula>
    </cfRule>
  </conditionalFormatting>
  <conditionalFormatting sqref="A6:A13 A26 A28 A31 A35 A18:A23 A38 A40 A44:A46 A49 A51 A55">
    <cfRule type="containsBlanks" dxfId="395" priority="486">
      <formula>LEN(TRIM(A6))=0</formula>
    </cfRule>
  </conditionalFormatting>
  <conditionalFormatting sqref="AA4:AB4">
    <cfRule type="containsBlanks" dxfId="394" priority="485">
      <formula>LEN(TRIM(AA4))=0</formula>
    </cfRule>
  </conditionalFormatting>
  <conditionalFormatting sqref="AA1:AB1">
    <cfRule type="containsBlanks" dxfId="393" priority="484">
      <formula>LEN(TRIM(AA1))=0</formula>
    </cfRule>
  </conditionalFormatting>
  <conditionalFormatting sqref="AA6:AB6">
    <cfRule type="expression" dxfId="392" priority="481">
      <formula>AND($H6&lt;&gt;"",$I6&lt;&gt;"",$J6&lt;&gt;"")</formula>
    </cfRule>
    <cfRule type="expression" dxfId="391" priority="482">
      <formula>AND($H6&lt;&gt;"",$I6&lt;&gt;"",$J6="")</formula>
    </cfRule>
    <cfRule type="expression" dxfId="390" priority="483">
      <formula>AND($H6&lt;&gt;"",$I6="",$J6="")</formula>
    </cfRule>
  </conditionalFormatting>
  <conditionalFormatting sqref="AA7:AB11 AA26:AB26 AA28:AB28 AA31:AB31 AA35:AB35 AA18:AB19 AA38:AB38 AA40:AB40 AA44:AB44 AA49:AB49 AA51:AB51 AA55:AB55 AA21:AB23 AA46:AB46">
    <cfRule type="expression" dxfId="389" priority="478">
      <formula>AND($H7&lt;&gt;"",$I7&lt;&gt;"",$J7&lt;&gt;"")</formula>
    </cfRule>
    <cfRule type="expression" dxfId="388" priority="479">
      <formula>AND($H7&lt;&gt;"",$I7&lt;&gt;"",$J7="")</formula>
    </cfRule>
    <cfRule type="expression" dxfId="387" priority="480">
      <formula>AND($H7&lt;&gt;"",$I7="",$J7="")</formula>
    </cfRule>
  </conditionalFormatting>
  <conditionalFormatting sqref="AC4:AD4">
    <cfRule type="containsBlanks" dxfId="386" priority="477">
      <formula>LEN(TRIM(AC4))=0</formula>
    </cfRule>
  </conditionalFormatting>
  <conditionalFormatting sqref="AC1:AD1">
    <cfRule type="containsBlanks" dxfId="385" priority="476">
      <formula>LEN(TRIM(AC1))=0</formula>
    </cfRule>
  </conditionalFormatting>
  <conditionalFormatting sqref="AC6:AD6">
    <cfRule type="expression" dxfId="384" priority="473">
      <formula>AND($H6&lt;&gt;"",$I6&lt;&gt;"",$J6&lt;&gt;"")</formula>
    </cfRule>
    <cfRule type="expression" dxfId="383" priority="474">
      <formula>AND($H6&lt;&gt;"",$I6&lt;&gt;"",$J6="")</formula>
    </cfRule>
    <cfRule type="expression" dxfId="382" priority="475">
      <formula>AND($H6&lt;&gt;"",$I6="",$J6="")</formula>
    </cfRule>
  </conditionalFormatting>
  <conditionalFormatting sqref="AC7:AD11 AC26:AD26 AC28:AD28 AC31:AD31 AC35:AD35 AC18:AD19 AC38:AD38 AC40:AD40 AC44:AD44 AC49:AD49 AC51:AD51 AC55:AD55 AC21:AD23 AC46:AD46">
    <cfRule type="expression" dxfId="381" priority="470">
      <formula>AND($H7&lt;&gt;"",$I7&lt;&gt;"",$J7&lt;&gt;"")</formula>
    </cfRule>
    <cfRule type="expression" dxfId="380" priority="471">
      <formula>AND($H7&lt;&gt;"",$I7&lt;&gt;"",$J7="")</formula>
    </cfRule>
    <cfRule type="expression" dxfId="379" priority="472">
      <formula>AND($H7&lt;&gt;"",$I7="",$J7="")</formula>
    </cfRule>
  </conditionalFormatting>
  <conditionalFormatting sqref="H24:J25">
    <cfRule type="expression" dxfId="378" priority="467">
      <formula>AND($H24&lt;&gt;"",$I24&lt;&gt;"",$J24&lt;&gt;"")</formula>
    </cfRule>
    <cfRule type="expression" dxfId="377" priority="468">
      <formula>AND($H24&lt;&gt;"",$I24&lt;&gt;"",$J24="")</formula>
    </cfRule>
    <cfRule type="expression" dxfId="376" priority="469">
      <formula>AND($H24&lt;&gt;"",$I24="",$J24="")</formula>
    </cfRule>
  </conditionalFormatting>
  <conditionalFormatting sqref="X24:Z24 U24">
    <cfRule type="expression" dxfId="375" priority="464">
      <formula>AND($H24&lt;&gt;"",$I24&lt;&gt;"",$J24&lt;&gt;"")</formula>
    </cfRule>
    <cfRule type="expression" dxfId="374" priority="465">
      <formula>AND($H24&lt;&gt;"",$I24&lt;&gt;"",$J24="")</formula>
    </cfRule>
    <cfRule type="expression" dxfId="373" priority="466">
      <formula>AND($H24&lt;&gt;"",$I24="",$J24="")</formula>
    </cfRule>
  </conditionalFormatting>
  <conditionalFormatting sqref="H24:H25">
    <cfRule type="expression" dxfId="372" priority="463">
      <formula>AND($H24&lt;&gt;"",$I24&lt;&gt;"")</formula>
    </cfRule>
  </conditionalFormatting>
  <conditionalFormatting sqref="I24:I25">
    <cfRule type="expression" dxfId="371" priority="462">
      <formula>AND($I24&lt;&gt;"",$J24&lt;&gt;"")</formula>
    </cfRule>
  </conditionalFormatting>
  <conditionalFormatting sqref="A24:A25">
    <cfRule type="containsBlanks" dxfId="370" priority="461">
      <formula>LEN(TRIM(A24))=0</formula>
    </cfRule>
  </conditionalFormatting>
  <conditionalFormatting sqref="AA24:AB24">
    <cfRule type="expression" dxfId="369" priority="458">
      <formula>AND($H24&lt;&gt;"",$I24&lt;&gt;"",$J24&lt;&gt;"")</formula>
    </cfRule>
    <cfRule type="expression" dxfId="368" priority="459">
      <formula>AND($H24&lt;&gt;"",$I24&lt;&gt;"",$J24="")</formula>
    </cfRule>
    <cfRule type="expression" dxfId="367" priority="460">
      <formula>AND($H24&lt;&gt;"",$I24="",$J24="")</formula>
    </cfRule>
  </conditionalFormatting>
  <conditionalFormatting sqref="AC24:AD24">
    <cfRule type="expression" dxfId="366" priority="455">
      <formula>AND($H24&lt;&gt;"",$I24&lt;&gt;"",$J24&lt;&gt;"")</formula>
    </cfRule>
    <cfRule type="expression" dxfId="365" priority="456">
      <formula>AND($H24&lt;&gt;"",$I24&lt;&gt;"",$J24="")</formula>
    </cfRule>
    <cfRule type="expression" dxfId="364" priority="457">
      <formula>AND($H24&lt;&gt;"",$I24="",$J24="")</formula>
    </cfRule>
  </conditionalFormatting>
  <conditionalFormatting sqref="H27:J27">
    <cfRule type="expression" dxfId="363" priority="452">
      <formula>AND($H27&lt;&gt;"",$I27&lt;&gt;"",$J27&lt;&gt;"")</formula>
    </cfRule>
    <cfRule type="expression" dxfId="362" priority="453">
      <formula>AND($H27&lt;&gt;"",$I27&lt;&gt;"",$J27="")</formula>
    </cfRule>
    <cfRule type="expression" dxfId="361" priority="454">
      <formula>AND($H27&lt;&gt;"",$I27="",$J27="")</formula>
    </cfRule>
  </conditionalFormatting>
  <conditionalFormatting sqref="X27:Z27 U27">
    <cfRule type="expression" dxfId="360" priority="449">
      <formula>AND($H27&lt;&gt;"",$I27&lt;&gt;"",$J27&lt;&gt;"")</formula>
    </cfRule>
    <cfRule type="expression" dxfId="359" priority="450">
      <formula>AND($H27&lt;&gt;"",$I27&lt;&gt;"",$J27="")</formula>
    </cfRule>
    <cfRule type="expression" dxfId="358" priority="451">
      <formula>AND($H27&lt;&gt;"",$I27="",$J27="")</formula>
    </cfRule>
  </conditionalFormatting>
  <conditionalFormatting sqref="H27">
    <cfRule type="expression" dxfId="357" priority="448">
      <formula>AND($H27&lt;&gt;"",$I27&lt;&gt;"")</formula>
    </cfRule>
  </conditionalFormatting>
  <conditionalFormatting sqref="I27">
    <cfRule type="expression" dxfId="356" priority="447">
      <formula>AND($I27&lt;&gt;"",$J27&lt;&gt;"")</formula>
    </cfRule>
  </conditionalFormatting>
  <conditionalFormatting sqref="A27">
    <cfRule type="containsBlanks" dxfId="355" priority="446">
      <formula>LEN(TRIM(A27))=0</formula>
    </cfRule>
  </conditionalFormatting>
  <conditionalFormatting sqref="AA27:AB27">
    <cfRule type="expression" dxfId="354" priority="443">
      <formula>AND($H27&lt;&gt;"",$I27&lt;&gt;"",$J27&lt;&gt;"")</formula>
    </cfRule>
    <cfRule type="expression" dxfId="353" priority="444">
      <formula>AND($H27&lt;&gt;"",$I27&lt;&gt;"",$J27="")</formula>
    </cfRule>
    <cfRule type="expression" dxfId="352" priority="445">
      <formula>AND($H27&lt;&gt;"",$I27="",$J27="")</formula>
    </cfRule>
  </conditionalFormatting>
  <conditionalFormatting sqref="AC27:AD27">
    <cfRule type="expression" dxfId="351" priority="440">
      <formula>AND($H27&lt;&gt;"",$I27&lt;&gt;"",$J27&lt;&gt;"")</formula>
    </cfRule>
    <cfRule type="expression" dxfId="350" priority="441">
      <formula>AND($H27&lt;&gt;"",$I27&lt;&gt;"",$J27="")</formula>
    </cfRule>
    <cfRule type="expression" dxfId="349" priority="442">
      <formula>AND($H27&lt;&gt;"",$I27="",$J27="")</formula>
    </cfRule>
  </conditionalFormatting>
  <conditionalFormatting sqref="H29:J30">
    <cfRule type="expression" dxfId="348" priority="437">
      <formula>AND($H29&lt;&gt;"",$I29&lt;&gt;"",$J29&lt;&gt;"")</formula>
    </cfRule>
    <cfRule type="expression" dxfId="347" priority="438">
      <formula>AND($H29&lt;&gt;"",$I29&lt;&gt;"",$J29="")</formula>
    </cfRule>
    <cfRule type="expression" dxfId="346" priority="439">
      <formula>AND($H29&lt;&gt;"",$I29="",$J29="")</formula>
    </cfRule>
  </conditionalFormatting>
  <conditionalFormatting sqref="X29:Z29 U29">
    <cfRule type="expression" dxfId="345" priority="434">
      <formula>AND($H29&lt;&gt;"",$I29&lt;&gt;"",$J29&lt;&gt;"")</formula>
    </cfRule>
    <cfRule type="expression" dxfId="344" priority="435">
      <formula>AND($H29&lt;&gt;"",$I29&lt;&gt;"",$J29="")</formula>
    </cfRule>
    <cfRule type="expression" dxfId="343" priority="436">
      <formula>AND($H29&lt;&gt;"",$I29="",$J29="")</formula>
    </cfRule>
  </conditionalFormatting>
  <conditionalFormatting sqref="H29:H30">
    <cfRule type="expression" dxfId="342" priority="433">
      <formula>AND($H29&lt;&gt;"",$I29&lt;&gt;"")</formula>
    </cfRule>
  </conditionalFormatting>
  <conditionalFormatting sqref="I29:I30">
    <cfRule type="expression" dxfId="341" priority="432">
      <formula>AND($I29&lt;&gt;"",$J29&lt;&gt;"")</formula>
    </cfRule>
  </conditionalFormatting>
  <conditionalFormatting sqref="A29:A30">
    <cfRule type="containsBlanks" dxfId="340" priority="431">
      <formula>LEN(TRIM(A29))=0</formula>
    </cfRule>
  </conditionalFormatting>
  <conditionalFormatting sqref="AA29:AB29">
    <cfRule type="expression" dxfId="339" priority="428">
      <formula>AND($H29&lt;&gt;"",$I29&lt;&gt;"",$J29&lt;&gt;"")</formula>
    </cfRule>
    <cfRule type="expression" dxfId="338" priority="429">
      <formula>AND($H29&lt;&gt;"",$I29&lt;&gt;"",$J29="")</formula>
    </cfRule>
    <cfRule type="expression" dxfId="337" priority="430">
      <formula>AND($H29&lt;&gt;"",$I29="",$J29="")</formula>
    </cfRule>
  </conditionalFormatting>
  <conditionalFormatting sqref="AC29:AD29">
    <cfRule type="expression" dxfId="336" priority="425">
      <formula>AND($H29&lt;&gt;"",$I29&lt;&gt;"",$J29&lt;&gt;"")</formula>
    </cfRule>
    <cfRule type="expression" dxfId="335" priority="426">
      <formula>AND($H29&lt;&gt;"",$I29&lt;&gt;"",$J29="")</formula>
    </cfRule>
    <cfRule type="expression" dxfId="334" priority="427">
      <formula>AND($H29&lt;&gt;"",$I29="",$J29="")</formula>
    </cfRule>
  </conditionalFormatting>
  <conditionalFormatting sqref="H32:J32">
    <cfRule type="expression" dxfId="333" priority="422">
      <formula>AND($H32&lt;&gt;"",$I32&lt;&gt;"",$J32&lt;&gt;"")</formula>
    </cfRule>
    <cfRule type="expression" dxfId="332" priority="423">
      <formula>AND($H32&lt;&gt;"",$I32&lt;&gt;"",$J32="")</formula>
    </cfRule>
    <cfRule type="expression" dxfId="331" priority="424">
      <formula>AND($H32&lt;&gt;"",$I32="",$J32="")</formula>
    </cfRule>
  </conditionalFormatting>
  <conditionalFormatting sqref="X32:Z32 U32">
    <cfRule type="expression" dxfId="330" priority="419">
      <formula>AND($H32&lt;&gt;"",$I32&lt;&gt;"",$J32&lt;&gt;"")</formula>
    </cfRule>
    <cfRule type="expression" dxfId="329" priority="420">
      <formula>AND($H32&lt;&gt;"",$I32&lt;&gt;"",$J32="")</formula>
    </cfRule>
    <cfRule type="expression" dxfId="328" priority="421">
      <formula>AND($H32&lt;&gt;"",$I32="",$J32="")</formula>
    </cfRule>
  </conditionalFormatting>
  <conditionalFormatting sqref="H32">
    <cfRule type="expression" dxfId="327" priority="418">
      <formula>AND($H32&lt;&gt;"",$I32&lt;&gt;"")</formula>
    </cfRule>
  </conditionalFormatting>
  <conditionalFormatting sqref="I32">
    <cfRule type="expression" dxfId="326" priority="417">
      <formula>AND($I32&lt;&gt;"",$J32&lt;&gt;"")</formula>
    </cfRule>
  </conditionalFormatting>
  <conditionalFormatting sqref="A32">
    <cfRule type="containsBlanks" dxfId="325" priority="416">
      <formula>LEN(TRIM(A32))=0</formula>
    </cfRule>
  </conditionalFormatting>
  <conditionalFormatting sqref="AA32:AB32">
    <cfRule type="expression" dxfId="324" priority="413">
      <formula>AND($H32&lt;&gt;"",$I32&lt;&gt;"",$J32&lt;&gt;"")</formula>
    </cfRule>
    <cfRule type="expression" dxfId="323" priority="414">
      <formula>AND($H32&lt;&gt;"",$I32&lt;&gt;"",$J32="")</formula>
    </cfRule>
    <cfRule type="expression" dxfId="322" priority="415">
      <formula>AND($H32&lt;&gt;"",$I32="",$J32="")</formula>
    </cfRule>
  </conditionalFormatting>
  <conditionalFormatting sqref="AC32:AD32">
    <cfRule type="expression" dxfId="321" priority="410">
      <formula>AND($H32&lt;&gt;"",$I32&lt;&gt;"",$J32&lt;&gt;"")</formula>
    </cfRule>
    <cfRule type="expression" dxfId="320" priority="411">
      <formula>AND($H32&lt;&gt;"",$I32&lt;&gt;"",$J32="")</formula>
    </cfRule>
    <cfRule type="expression" dxfId="319" priority="412">
      <formula>AND($H32&lt;&gt;"",$I32="",$J32="")</formula>
    </cfRule>
  </conditionalFormatting>
  <conditionalFormatting sqref="AE4:BB4">
    <cfRule type="containsBlanks" dxfId="318" priority="409">
      <formula>LEN(TRIM(AE4))=0</formula>
    </cfRule>
  </conditionalFormatting>
  <conditionalFormatting sqref="AE1:BB1">
    <cfRule type="containsBlanks" dxfId="317" priority="408">
      <formula>LEN(TRIM(AE1))=0</formula>
    </cfRule>
  </conditionalFormatting>
  <conditionalFormatting sqref="AE6:BB6">
    <cfRule type="expression" dxfId="316" priority="405">
      <formula>AND($H6&lt;&gt;"",$I6&lt;&gt;"",$J6&lt;&gt;"")</formula>
    </cfRule>
    <cfRule type="expression" dxfId="315" priority="406">
      <formula>AND($H6&lt;&gt;"",$I6&lt;&gt;"",$J6="")</formula>
    </cfRule>
    <cfRule type="expression" dxfId="314" priority="407">
      <formula>AND($H6&lt;&gt;"",$I6="",$J6="")</formula>
    </cfRule>
  </conditionalFormatting>
  <conditionalFormatting sqref="AE7:BB11 AE26:BB26 AE28:BB28 AE31:BB31 AE35:BB35 AE18:BB19 AE38:BB38 AE40:BB40 AE44:BB44 AE49:BB49 AE51:BB51 AE55:BB55 AE21:BB23 AE46:BB46">
    <cfRule type="expression" dxfId="313" priority="402">
      <formula>AND($H7&lt;&gt;"",$I7&lt;&gt;"",$J7&lt;&gt;"")</formula>
    </cfRule>
    <cfRule type="expression" dxfId="312" priority="403">
      <formula>AND($H7&lt;&gt;"",$I7&lt;&gt;"",$J7="")</formula>
    </cfRule>
    <cfRule type="expression" dxfId="311" priority="404">
      <formula>AND($H7&lt;&gt;"",$I7="",$J7="")</formula>
    </cfRule>
  </conditionalFormatting>
  <conditionalFormatting sqref="AE24:BB24">
    <cfRule type="expression" dxfId="310" priority="399">
      <formula>AND($H24&lt;&gt;"",$I24&lt;&gt;"",$J24&lt;&gt;"")</formula>
    </cfRule>
    <cfRule type="expression" dxfId="309" priority="400">
      <formula>AND($H24&lt;&gt;"",$I24&lt;&gt;"",$J24="")</formula>
    </cfRule>
    <cfRule type="expression" dxfId="308" priority="401">
      <formula>AND($H24&lt;&gt;"",$I24="",$J24="")</formula>
    </cfRule>
  </conditionalFormatting>
  <conditionalFormatting sqref="AE27:BB27">
    <cfRule type="expression" dxfId="307" priority="396">
      <formula>AND($H27&lt;&gt;"",$I27&lt;&gt;"",$J27&lt;&gt;"")</formula>
    </cfRule>
    <cfRule type="expression" dxfId="306" priority="397">
      <formula>AND($H27&lt;&gt;"",$I27&lt;&gt;"",$J27="")</formula>
    </cfRule>
    <cfRule type="expression" dxfId="305" priority="398">
      <formula>AND($H27&lt;&gt;"",$I27="",$J27="")</formula>
    </cfRule>
  </conditionalFormatting>
  <conditionalFormatting sqref="AE29:BB29">
    <cfRule type="expression" dxfId="304" priority="393">
      <formula>AND($H29&lt;&gt;"",$I29&lt;&gt;"",$J29&lt;&gt;"")</formula>
    </cfRule>
    <cfRule type="expression" dxfId="303" priority="394">
      <formula>AND($H29&lt;&gt;"",$I29&lt;&gt;"",$J29="")</formula>
    </cfRule>
    <cfRule type="expression" dxfId="302" priority="395">
      <formula>AND($H29&lt;&gt;"",$I29="",$J29="")</formula>
    </cfRule>
  </conditionalFormatting>
  <conditionalFormatting sqref="AE32:BB32">
    <cfRule type="expression" dxfId="301" priority="390">
      <formula>AND($H32&lt;&gt;"",$I32&lt;&gt;"",$J32&lt;&gt;"")</formula>
    </cfRule>
    <cfRule type="expression" dxfId="300" priority="391">
      <formula>AND($H32&lt;&gt;"",$I32&lt;&gt;"",$J32="")</formula>
    </cfRule>
    <cfRule type="expression" dxfId="299" priority="392">
      <formula>AND($H32&lt;&gt;"",$I32="",$J32="")</formula>
    </cfRule>
  </conditionalFormatting>
  <conditionalFormatting sqref="U32 X32:BB32">
    <cfRule type="cellIs" dxfId="298" priority="388" operator="greaterThan">
      <formula>0</formula>
    </cfRule>
    <cfRule type="cellIs" dxfId="297" priority="389" operator="lessThan">
      <formula>0</formula>
    </cfRule>
  </conditionalFormatting>
  <conditionalFormatting sqref="U27 X27:BB27">
    <cfRule type="cellIs" dxfId="296" priority="386" operator="greaterThan">
      <formula>0</formula>
    </cfRule>
    <cfRule type="cellIs" dxfId="295" priority="387" operator="lessThan">
      <formula>0</formula>
    </cfRule>
  </conditionalFormatting>
  <conditionalFormatting sqref="H14:J14">
    <cfRule type="expression" dxfId="294" priority="383">
      <formula>AND($H14&lt;&gt;"",$I14&lt;&gt;"",$J14&lt;&gt;"")</formula>
    </cfRule>
    <cfRule type="expression" dxfId="293" priority="384">
      <formula>AND($H14&lt;&gt;"",$I14&lt;&gt;"",$J14="")</formula>
    </cfRule>
    <cfRule type="expression" dxfId="292" priority="385">
      <formula>AND($H14&lt;&gt;"",$I14="",$J14="")</formula>
    </cfRule>
  </conditionalFormatting>
  <conditionalFormatting sqref="H14">
    <cfRule type="expression" dxfId="291" priority="379">
      <formula>AND($H14&lt;&gt;"",$I14&lt;&gt;"")</formula>
    </cfRule>
  </conditionalFormatting>
  <conditionalFormatting sqref="I14">
    <cfRule type="expression" dxfId="290" priority="378">
      <formula>AND($I14&lt;&gt;"",$J14&lt;&gt;"")</formula>
    </cfRule>
  </conditionalFormatting>
  <conditionalFormatting sqref="A14">
    <cfRule type="containsBlanks" dxfId="289" priority="377">
      <formula>LEN(TRIM(A14))=0</formula>
    </cfRule>
  </conditionalFormatting>
  <conditionalFormatting sqref="H16:J16">
    <cfRule type="expression" dxfId="288" priority="363">
      <formula>AND($H16&lt;&gt;"",$I16&lt;&gt;"",$J16&lt;&gt;"")</formula>
    </cfRule>
    <cfRule type="expression" dxfId="287" priority="364">
      <formula>AND($H16&lt;&gt;"",$I16&lt;&gt;"",$J16="")</formula>
    </cfRule>
    <cfRule type="expression" dxfId="286" priority="365">
      <formula>AND($H16&lt;&gt;"",$I16="",$J16="")</formula>
    </cfRule>
  </conditionalFormatting>
  <conditionalFormatting sqref="Y16:Z16">
    <cfRule type="expression" dxfId="285" priority="360">
      <formula>AND($H16&lt;&gt;"",$I16&lt;&gt;"",$J16&lt;&gt;"")</formula>
    </cfRule>
    <cfRule type="expression" dxfId="284" priority="361">
      <formula>AND($H16&lt;&gt;"",$I16&lt;&gt;"",$J16="")</formula>
    </cfRule>
    <cfRule type="expression" dxfId="283" priority="362">
      <formula>AND($H16&lt;&gt;"",$I16="",$J16="")</formula>
    </cfRule>
  </conditionalFormatting>
  <conditionalFormatting sqref="H16">
    <cfRule type="expression" dxfId="282" priority="359">
      <formula>AND($H16&lt;&gt;"",$I16&lt;&gt;"")</formula>
    </cfRule>
  </conditionalFormatting>
  <conditionalFormatting sqref="I16">
    <cfRule type="expression" dxfId="281" priority="358">
      <formula>AND($I16&lt;&gt;"",$J16&lt;&gt;"")</formula>
    </cfRule>
  </conditionalFormatting>
  <conditionalFormatting sqref="A16">
    <cfRule type="containsBlanks" dxfId="280" priority="357">
      <formula>LEN(TRIM(A16))=0</formula>
    </cfRule>
  </conditionalFormatting>
  <conditionalFormatting sqref="AA16:AB16">
    <cfRule type="expression" dxfId="279" priority="354">
      <formula>AND($H16&lt;&gt;"",$I16&lt;&gt;"",$J16&lt;&gt;"")</formula>
    </cfRule>
    <cfRule type="expression" dxfId="278" priority="355">
      <formula>AND($H16&lt;&gt;"",$I16&lt;&gt;"",$J16="")</formula>
    </cfRule>
    <cfRule type="expression" dxfId="277" priority="356">
      <formula>AND($H16&lt;&gt;"",$I16="",$J16="")</formula>
    </cfRule>
  </conditionalFormatting>
  <conditionalFormatting sqref="AC16:AD16">
    <cfRule type="expression" dxfId="276" priority="351">
      <formula>AND($H16&lt;&gt;"",$I16&lt;&gt;"",$J16&lt;&gt;"")</formula>
    </cfRule>
    <cfRule type="expression" dxfId="275" priority="352">
      <formula>AND($H16&lt;&gt;"",$I16&lt;&gt;"",$J16="")</formula>
    </cfRule>
    <cfRule type="expression" dxfId="274" priority="353">
      <formula>AND($H16&lt;&gt;"",$I16="",$J16="")</formula>
    </cfRule>
  </conditionalFormatting>
  <conditionalFormatting sqref="AE16:BB16">
    <cfRule type="expression" dxfId="273" priority="348">
      <formula>AND($H16&lt;&gt;"",$I16&lt;&gt;"",$J16&lt;&gt;"")</formula>
    </cfRule>
    <cfRule type="expression" dxfId="272" priority="349">
      <formula>AND($H16&lt;&gt;"",$I16&lt;&gt;"",$J16="")</formula>
    </cfRule>
    <cfRule type="expression" dxfId="271" priority="350">
      <formula>AND($H16&lt;&gt;"",$I16="",$J16="")</formula>
    </cfRule>
  </conditionalFormatting>
  <conditionalFormatting sqref="H17:J17">
    <cfRule type="expression" dxfId="270" priority="345">
      <formula>AND($H17&lt;&gt;"",$I17&lt;&gt;"",$J17&lt;&gt;"")</formula>
    </cfRule>
    <cfRule type="expression" dxfId="269" priority="346">
      <formula>AND($H17&lt;&gt;"",$I17&lt;&gt;"",$J17="")</formula>
    </cfRule>
    <cfRule type="expression" dxfId="268" priority="347">
      <formula>AND($H17&lt;&gt;"",$I17="",$J17="")</formula>
    </cfRule>
  </conditionalFormatting>
  <conditionalFormatting sqref="H17">
    <cfRule type="expression" dxfId="267" priority="341">
      <formula>AND($H17&lt;&gt;"",$I17&lt;&gt;"")</formula>
    </cfRule>
  </conditionalFormatting>
  <conditionalFormatting sqref="I17">
    <cfRule type="expression" dxfId="266" priority="340">
      <formula>AND($I17&lt;&gt;"",$J17&lt;&gt;"")</formula>
    </cfRule>
  </conditionalFormatting>
  <conditionalFormatting sqref="A17">
    <cfRule type="containsBlanks" dxfId="265" priority="339">
      <formula>LEN(TRIM(A17))=0</formula>
    </cfRule>
  </conditionalFormatting>
  <conditionalFormatting sqref="H15:J15">
    <cfRule type="expression" dxfId="264" priority="327">
      <formula>AND($H15&lt;&gt;"",$I15&lt;&gt;"",$J15&lt;&gt;"")</formula>
    </cfRule>
    <cfRule type="expression" dxfId="263" priority="328">
      <formula>AND($H15&lt;&gt;"",$I15&lt;&gt;"",$J15="")</formula>
    </cfRule>
    <cfRule type="expression" dxfId="262" priority="329">
      <formula>AND($H15&lt;&gt;"",$I15="",$J15="")</formula>
    </cfRule>
  </conditionalFormatting>
  <conditionalFormatting sqref="H15">
    <cfRule type="expression" dxfId="261" priority="323">
      <formula>AND($H15&lt;&gt;"",$I15&lt;&gt;"")</formula>
    </cfRule>
  </conditionalFormatting>
  <conditionalFormatting sqref="I15">
    <cfRule type="expression" dxfId="260" priority="322">
      <formula>AND($I15&lt;&gt;"",$J15&lt;&gt;"")</formula>
    </cfRule>
  </conditionalFormatting>
  <conditionalFormatting sqref="A15">
    <cfRule type="containsBlanks" dxfId="259" priority="321">
      <formula>LEN(TRIM(A15))=0</formula>
    </cfRule>
  </conditionalFormatting>
  <conditionalFormatting sqref="H36:J37">
    <cfRule type="expression" dxfId="258" priority="309">
      <formula>AND($H36&lt;&gt;"",$I36&lt;&gt;"",$J36&lt;&gt;"")</formula>
    </cfRule>
    <cfRule type="expression" dxfId="257" priority="310">
      <formula>AND($H36&lt;&gt;"",$I36&lt;&gt;"",$J36="")</formula>
    </cfRule>
    <cfRule type="expression" dxfId="256" priority="311">
      <formula>AND($H36&lt;&gt;"",$I36="",$J36="")</formula>
    </cfRule>
  </conditionalFormatting>
  <conditionalFormatting sqref="X36:Z36 U36">
    <cfRule type="expression" dxfId="255" priority="306">
      <formula>AND($H36&lt;&gt;"",$I36&lt;&gt;"",$J36&lt;&gt;"")</formula>
    </cfRule>
    <cfRule type="expression" dxfId="254" priority="307">
      <formula>AND($H36&lt;&gt;"",$I36&lt;&gt;"",$J36="")</formula>
    </cfRule>
    <cfRule type="expression" dxfId="253" priority="308">
      <formula>AND($H36&lt;&gt;"",$I36="",$J36="")</formula>
    </cfRule>
  </conditionalFormatting>
  <conditionalFormatting sqref="H36:H37">
    <cfRule type="expression" dxfId="252" priority="305">
      <formula>AND($H36&lt;&gt;"",$I36&lt;&gt;"")</formula>
    </cfRule>
  </conditionalFormatting>
  <conditionalFormatting sqref="I36:I37">
    <cfRule type="expression" dxfId="251" priority="304">
      <formula>AND($I36&lt;&gt;"",$J36&lt;&gt;"")</formula>
    </cfRule>
  </conditionalFormatting>
  <conditionalFormatting sqref="A36:A37">
    <cfRule type="containsBlanks" dxfId="250" priority="303">
      <formula>LEN(TRIM(A36))=0</formula>
    </cfRule>
  </conditionalFormatting>
  <conditionalFormatting sqref="AA36:AB36">
    <cfRule type="expression" dxfId="249" priority="300">
      <formula>AND($H36&lt;&gt;"",$I36&lt;&gt;"",$J36&lt;&gt;"")</formula>
    </cfRule>
    <cfRule type="expression" dxfId="248" priority="301">
      <formula>AND($H36&lt;&gt;"",$I36&lt;&gt;"",$J36="")</formula>
    </cfRule>
    <cfRule type="expression" dxfId="247" priority="302">
      <formula>AND($H36&lt;&gt;"",$I36="",$J36="")</formula>
    </cfRule>
  </conditionalFormatting>
  <conditionalFormatting sqref="AC36:AD36">
    <cfRule type="expression" dxfId="246" priority="297">
      <formula>AND($H36&lt;&gt;"",$I36&lt;&gt;"",$J36&lt;&gt;"")</formula>
    </cfRule>
    <cfRule type="expression" dxfId="245" priority="298">
      <formula>AND($H36&lt;&gt;"",$I36&lt;&gt;"",$J36="")</formula>
    </cfRule>
    <cfRule type="expression" dxfId="244" priority="299">
      <formula>AND($H36&lt;&gt;"",$I36="",$J36="")</formula>
    </cfRule>
  </conditionalFormatting>
  <conditionalFormatting sqref="AE36:BB36">
    <cfRule type="expression" dxfId="243" priority="294">
      <formula>AND($H36&lt;&gt;"",$I36&lt;&gt;"",$J36&lt;&gt;"")</formula>
    </cfRule>
    <cfRule type="expression" dxfId="242" priority="295">
      <formula>AND($H36&lt;&gt;"",$I36&lt;&gt;"",$J36="")</formula>
    </cfRule>
    <cfRule type="expression" dxfId="241" priority="296">
      <formula>AND($H36&lt;&gt;"",$I36="",$J36="")</formula>
    </cfRule>
  </conditionalFormatting>
  <conditionalFormatting sqref="H39:J39">
    <cfRule type="expression" dxfId="240" priority="291">
      <formula>AND($H39&lt;&gt;"",$I39&lt;&gt;"",$J39&lt;&gt;"")</formula>
    </cfRule>
    <cfRule type="expression" dxfId="239" priority="292">
      <formula>AND($H39&lt;&gt;"",$I39&lt;&gt;"",$J39="")</formula>
    </cfRule>
    <cfRule type="expression" dxfId="238" priority="293">
      <formula>AND($H39&lt;&gt;"",$I39="",$J39="")</formula>
    </cfRule>
  </conditionalFormatting>
  <conditionalFormatting sqref="X39:Z39 U39">
    <cfRule type="expression" dxfId="237" priority="288">
      <formula>AND($H39&lt;&gt;"",$I39&lt;&gt;"",$J39&lt;&gt;"")</formula>
    </cfRule>
    <cfRule type="expression" dxfId="236" priority="289">
      <formula>AND($H39&lt;&gt;"",$I39&lt;&gt;"",$J39="")</formula>
    </cfRule>
    <cfRule type="expression" dxfId="235" priority="290">
      <formula>AND($H39&lt;&gt;"",$I39="",$J39="")</formula>
    </cfRule>
  </conditionalFormatting>
  <conditionalFormatting sqref="H39">
    <cfRule type="expression" dxfId="234" priority="287">
      <formula>AND($H39&lt;&gt;"",$I39&lt;&gt;"")</formula>
    </cfRule>
  </conditionalFormatting>
  <conditionalFormatting sqref="I39">
    <cfRule type="expression" dxfId="233" priority="286">
      <formula>AND($I39&lt;&gt;"",$J39&lt;&gt;"")</formula>
    </cfRule>
  </conditionalFormatting>
  <conditionalFormatting sqref="A39">
    <cfRule type="containsBlanks" dxfId="232" priority="285">
      <formula>LEN(TRIM(A39))=0</formula>
    </cfRule>
  </conditionalFormatting>
  <conditionalFormatting sqref="AA39:AB39">
    <cfRule type="expression" dxfId="231" priority="282">
      <formula>AND($H39&lt;&gt;"",$I39&lt;&gt;"",$J39&lt;&gt;"")</formula>
    </cfRule>
    <cfRule type="expression" dxfId="230" priority="283">
      <formula>AND($H39&lt;&gt;"",$I39&lt;&gt;"",$J39="")</formula>
    </cfRule>
    <cfRule type="expression" dxfId="229" priority="284">
      <formula>AND($H39&lt;&gt;"",$I39="",$J39="")</formula>
    </cfRule>
  </conditionalFormatting>
  <conditionalFormatting sqref="AC39:AD39">
    <cfRule type="expression" dxfId="228" priority="279">
      <formula>AND($H39&lt;&gt;"",$I39&lt;&gt;"",$J39&lt;&gt;"")</formula>
    </cfRule>
    <cfRule type="expression" dxfId="227" priority="280">
      <formula>AND($H39&lt;&gt;"",$I39&lt;&gt;"",$J39="")</formula>
    </cfRule>
    <cfRule type="expression" dxfId="226" priority="281">
      <formula>AND($H39&lt;&gt;"",$I39="",$J39="")</formula>
    </cfRule>
  </conditionalFormatting>
  <conditionalFormatting sqref="AE39:BB39">
    <cfRule type="expression" dxfId="225" priority="276">
      <formula>AND($H39&lt;&gt;"",$I39&lt;&gt;"",$J39&lt;&gt;"")</formula>
    </cfRule>
    <cfRule type="expression" dxfId="224" priority="277">
      <formula>AND($H39&lt;&gt;"",$I39&lt;&gt;"",$J39="")</formula>
    </cfRule>
    <cfRule type="expression" dxfId="223" priority="278">
      <formula>AND($H39&lt;&gt;"",$I39="",$J39="")</formula>
    </cfRule>
  </conditionalFormatting>
  <conditionalFormatting sqref="U39 X39:BB39">
    <cfRule type="cellIs" dxfId="222" priority="274" operator="greaterThan">
      <formula>0</formula>
    </cfRule>
    <cfRule type="cellIs" dxfId="221" priority="275" operator="lessThan">
      <formula>0</formula>
    </cfRule>
  </conditionalFormatting>
  <conditionalFormatting sqref="H41:J41">
    <cfRule type="expression" dxfId="220" priority="271">
      <formula>AND($H41&lt;&gt;"",$I41&lt;&gt;"",$J41&lt;&gt;"")</formula>
    </cfRule>
    <cfRule type="expression" dxfId="219" priority="272">
      <formula>AND($H41&lt;&gt;"",$I41&lt;&gt;"",$J41="")</formula>
    </cfRule>
    <cfRule type="expression" dxfId="218" priority="273">
      <formula>AND($H41&lt;&gt;"",$I41="",$J41="")</formula>
    </cfRule>
  </conditionalFormatting>
  <conditionalFormatting sqref="X41:Z41 U41">
    <cfRule type="expression" dxfId="217" priority="268">
      <formula>AND($H41&lt;&gt;"",$I41&lt;&gt;"",$J41&lt;&gt;"")</formula>
    </cfRule>
    <cfRule type="expression" dxfId="216" priority="269">
      <formula>AND($H41&lt;&gt;"",$I41&lt;&gt;"",$J41="")</formula>
    </cfRule>
    <cfRule type="expression" dxfId="215" priority="270">
      <formula>AND($H41&lt;&gt;"",$I41="",$J41="")</formula>
    </cfRule>
  </conditionalFormatting>
  <conditionalFormatting sqref="H41">
    <cfRule type="expression" dxfId="214" priority="267">
      <formula>AND($H41&lt;&gt;"",$I41&lt;&gt;"")</formula>
    </cfRule>
  </conditionalFormatting>
  <conditionalFormatting sqref="I41">
    <cfRule type="expression" dxfId="213" priority="266">
      <formula>AND($I41&lt;&gt;"",$J41&lt;&gt;"")</formula>
    </cfRule>
  </conditionalFormatting>
  <conditionalFormatting sqref="A41">
    <cfRule type="containsBlanks" dxfId="212" priority="265">
      <formula>LEN(TRIM(A41))=0</formula>
    </cfRule>
  </conditionalFormatting>
  <conditionalFormatting sqref="AA41:AB41">
    <cfRule type="expression" dxfId="211" priority="262">
      <formula>AND($H41&lt;&gt;"",$I41&lt;&gt;"",$J41&lt;&gt;"")</formula>
    </cfRule>
    <cfRule type="expression" dxfId="210" priority="263">
      <formula>AND($H41&lt;&gt;"",$I41&lt;&gt;"",$J41="")</formula>
    </cfRule>
    <cfRule type="expression" dxfId="209" priority="264">
      <formula>AND($H41&lt;&gt;"",$I41="",$J41="")</formula>
    </cfRule>
  </conditionalFormatting>
  <conditionalFormatting sqref="AC41:AD41">
    <cfRule type="expression" dxfId="208" priority="259">
      <formula>AND($H41&lt;&gt;"",$I41&lt;&gt;"",$J41&lt;&gt;"")</formula>
    </cfRule>
    <cfRule type="expression" dxfId="207" priority="260">
      <formula>AND($H41&lt;&gt;"",$I41&lt;&gt;"",$J41="")</formula>
    </cfRule>
    <cfRule type="expression" dxfId="206" priority="261">
      <formula>AND($H41&lt;&gt;"",$I41="",$J41="")</formula>
    </cfRule>
  </conditionalFormatting>
  <conditionalFormatting sqref="AE41:BB41">
    <cfRule type="expression" dxfId="205" priority="256">
      <formula>AND($H41&lt;&gt;"",$I41&lt;&gt;"",$J41&lt;&gt;"")</formula>
    </cfRule>
    <cfRule type="expression" dxfId="204" priority="257">
      <formula>AND($H41&lt;&gt;"",$I41&lt;&gt;"",$J41="")</formula>
    </cfRule>
    <cfRule type="expression" dxfId="203" priority="258">
      <formula>AND($H41&lt;&gt;"",$I41="",$J41="")</formula>
    </cfRule>
  </conditionalFormatting>
  <conditionalFormatting sqref="U41 X41:BB41">
    <cfRule type="cellIs" dxfId="202" priority="254" operator="greaterThan">
      <formula>0</formula>
    </cfRule>
    <cfRule type="cellIs" dxfId="201" priority="255" operator="lessThan">
      <formula>0</formula>
    </cfRule>
  </conditionalFormatting>
  <conditionalFormatting sqref="U45">
    <cfRule type="expression" dxfId="200" priority="251">
      <formula>AND($H45&lt;&gt;"",$I45&lt;&gt;"",$J45&lt;&gt;"")</formula>
    </cfRule>
    <cfRule type="expression" dxfId="199" priority="252">
      <formula>AND($H45&lt;&gt;"",$I45&lt;&gt;"",$J45="")</formula>
    </cfRule>
    <cfRule type="expression" dxfId="198" priority="253">
      <formula>AND($H45&lt;&gt;"",$I45="",$J45="")</formula>
    </cfRule>
  </conditionalFormatting>
  <conditionalFormatting sqref="U45">
    <cfRule type="cellIs" dxfId="197" priority="249" operator="greaterThan">
      <formula>0</formula>
    </cfRule>
    <cfRule type="cellIs" dxfId="196" priority="250" operator="lessThan">
      <formula>0</formula>
    </cfRule>
  </conditionalFormatting>
  <conditionalFormatting sqref="H47:J48">
    <cfRule type="expression" dxfId="195" priority="246">
      <formula>AND($H47&lt;&gt;"",$I47&lt;&gt;"",$J47&lt;&gt;"")</formula>
    </cfRule>
    <cfRule type="expression" dxfId="194" priority="247">
      <formula>AND($H47&lt;&gt;"",$I47&lt;&gt;"",$J47="")</formula>
    </cfRule>
    <cfRule type="expression" dxfId="193" priority="248">
      <formula>AND($H47&lt;&gt;"",$I47="",$J47="")</formula>
    </cfRule>
  </conditionalFormatting>
  <conditionalFormatting sqref="X47:Z47">
    <cfRule type="expression" dxfId="192" priority="243">
      <formula>AND($H47&lt;&gt;"",$I47&lt;&gt;"",$J47&lt;&gt;"")</formula>
    </cfRule>
    <cfRule type="expression" dxfId="191" priority="244">
      <formula>AND($H47&lt;&gt;"",$I47&lt;&gt;"",$J47="")</formula>
    </cfRule>
    <cfRule type="expression" dxfId="190" priority="245">
      <formula>AND($H47&lt;&gt;"",$I47="",$J47="")</formula>
    </cfRule>
  </conditionalFormatting>
  <conditionalFormatting sqref="H47:H48">
    <cfRule type="expression" dxfId="189" priority="242">
      <formula>AND($H47&lt;&gt;"",$I47&lt;&gt;"")</formula>
    </cfRule>
  </conditionalFormatting>
  <conditionalFormatting sqref="I47:I48">
    <cfRule type="expression" dxfId="188" priority="241">
      <formula>AND($I47&lt;&gt;"",$J47&lt;&gt;"")</formula>
    </cfRule>
  </conditionalFormatting>
  <conditionalFormatting sqref="A47:A48">
    <cfRule type="containsBlanks" dxfId="187" priority="240">
      <formula>LEN(TRIM(A47))=0</formula>
    </cfRule>
  </conditionalFormatting>
  <conditionalFormatting sqref="AA47:AB47">
    <cfRule type="expression" dxfId="186" priority="237">
      <formula>AND($H47&lt;&gt;"",$I47&lt;&gt;"",$J47&lt;&gt;"")</formula>
    </cfRule>
    <cfRule type="expression" dxfId="185" priority="238">
      <formula>AND($H47&lt;&gt;"",$I47&lt;&gt;"",$J47="")</formula>
    </cfRule>
    <cfRule type="expression" dxfId="184" priority="239">
      <formula>AND($H47&lt;&gt;"",$I47="",$J47="")</formula>
    </cfRule>
  </conditionalFormatting>
  <conditionalFormatting sqref="AC47:AD47">
    <cfRule type="expression" dxfId="183" priority="234">
      <formula>AND($H47&lt;&gt;"",$I47&lt;&gt;"",$J47&lt;&gt;"")</formula>
    </cfRule>
    <cfRule type="expression" dxfId="182" priority="235">
      <formula>AND($H47&lt;&gt;"",$I47&lt;&gt;"",$J47="")</formula>
    </cfRule>
    <cfRule type="expression" dxfId="181" priority="236">
      <formula>AND($H47&lt;&gt;"",$I47="",$J47="")</formula>
    </cfRule>
  </conditionalFormatting>
  <conditionalFormatting sqref="AE47:BB47">
    <cfRule type="expression" dxfId="180" priority="231">
      <formula>AND($H47&lt;&gt;"",$I47&lt;&gt;"",$J47&lt;&gt;"")</formula>
    </cfRule>
    <cfRule type="expression" dxfId="179" priority="232">
      <formula>AND($H47&lt;&gt;"",$I47&lt;&gt;"",$J47="")</formula>
    </cfRule>
    <cfRule type="expression" dxfId="178" priority="233">
      <formula>AND($H47&lt;&gt;"",$I47="",$J47="")</formula>
    </cfRule>
  </conditionalFormatting>
  <conditionalFormatting sqref="H50:J50">
    <cfRule type="expression" dxfId="177" priority="228">
      <formula>AND($H50&lt;&gt;"",$I50&lt;&gt;"",$J50&lt;&gt;"")</formula>
    </cfRule>
    <cfRule type="expression" dxfId="176" priority="229">
      <formula>AND($H50&lt;&gt;"",$I50&lt;&gt;"",$J50="")</formula>
    </cfRule>
    <cfRule type="expression" dxfId="175" priority="230">
      <formula>AND($H50&lt;&gt;"",$I50="",$J50="")</formula>
    </cfRule>
  </conditionalFormatting>
  <conditionalFormatting sqref="X50:Z50 U50">
    <cfRule type="expression" dxfId="174" priority="225">
      <formula>AND($H50&lt;&gt;"",$I50&lt;&gt;"",$J50&lt;&gt;"")</formula>
    </cfRule>
    <cfRule type="expression" dxfId="173" priority="226">
      <formula>AND($H50&lt;&gt;"",$I50&lt;&gt;"",$J50="")</formula>
    </cfRule>
    <cfRule type="expression" dxfId="172" priority="227">
      <formula>AND($H50&lt;&gt;"",$I50="",$J50="")</formula>
    </cfRule>
  </conditionalFormatting>
  <conditionalFormatting sqref="H50">
    <cfRule type="expression" dxfId="171" priority="224">
      <formula>AND($H50&lt;&gt;"",$I50&lt;&gt;"")</formula>
    </cfRule>
  </conditionalFormatting>
  <conditionalFormatting sqref="I50">
    <cfRule type="expression" dxfId="170" priority="223">
      <formula>AND($I50&lt;&gt;"",$J50&lt;&gt;"")</formula>
    </cfRule>
  </conditionalFormatting>
  <conditionalFormatting sqref="A50">
    <cfRule type="containsBlanks" dxfId="169" priority="222">
      <formula>LEN(TRIM(A50))=0</formula>
    </cfRule>
  </conditionalFormatting>
  <conditionalFormatting sqref="AA50:AB50">
    <cfRule type="expression" dxfId="168" priority="219">
      <formula>AND($H50&lt;&gt;"",$I50&lt;&gt;"",$J50&lt;&gt;"")</formula>
    </cfRule>
    <cfRule type="expression" dxfId="167" priority="220">
      <formula>AND($H50&lt;&gt;"",$I50&lt;&gt;"",$J50="")</formula>
    </cfRule>
    <cfRule type="expression" dxfId="166" priority="221">
      <formula>AND($H50&lt;&gt;"",$I50="",$J50="")</formula>
    </cfRule>
  </conditionalFormatting>
  <conditionalFormatting sqref="AC50:AD50">
    <cfRule type="expression" dxfId="165" priority="216">
      <formula>AND($H50&lt;&gt;"",$I50&lt;&gt;"",$J50&lt;&gt;"")</formula>
    </cfRule>
    <cfRule type="expression" dxfId="164" priority="217">
      <formula>AND($H50&lt;&gt;"",$I50&lt;&gt;"",$J50="")</formula>
    </cfRule>
    <cfRule type="expression" dxfId="163" priority="218">
      <formula>AND($H50&lt;&gt;"",$I50="",$J50="")</formula>
    </cfRule>
  </conditionalFormatting>
  <conditionalFormatting sqref="AE50:BB50">
    <cfRule type="expression" dxfId="162" priority="213">
      <formula>AND($H50&lt;&gt;"",$I50&lt;&gt;"",$J50&lt;&gt;"")</formula>
    </cfRule>
    <cfRule type="expression" dxfId="161" priority="214">
      <formula>AND($H50&lt;&gt;"",$I50&lt;&gt;"",$J50="")</formula>
    </cfRule>
    <cfRule type="expression" dxfId="160" priority="215">
      <formula>AND($H50&lt;&gt;"",$I50="",$J50="")</formula>
    </cfRule>
  </conditionalFormatting>
  <conditionalFormatting sqref="U50 X50:BB50">
    <cfRule type="cellIs" dxfId="159" priority="211" operator="greaterThan">
      <formula>0</formula>
    </cfRule>
    <cfRule type="cellIs" dxfId="158" priority="212" operator="lessThan">
      <formula>0</formula>
    </cfRule>
  </conditionalFormatting>
  <conditionalFormatting sqref="AE57:BB57">
    <cfRule type="expression" dxfId="157" priority="193">
      <formula>AND($H57&lt;&gt;"",$I57&lt;&gt;"",$J57&lt;&gt;"")</formula>
    </cfRule>
    <cfRule type="expression" dxfId="156" priority="194">
      <formula>AND($H57&lt;&gt;"",$I57&lt;&gt;"",$J57="")</formula>
    </cfRule>
    <cfRule type="expression" dxfId="155" priority="195">
      <formula>AND($H57&lt;&gt;"",$I57="",$J57="")</formula>
    </cfRule>
  </conditionalFormatting>
  <conditionalFormatting sqref="AE42:BB42">
    <cfRule type="expression" dxfId="154" priority="175">
      <formula>AND($H42&lt;&gt;"",$I42&lt;&gt;"",$J42&lt;&gt;"")</formula>
    </cfRule>
    <cfRule type="expression" dxfId="153" priority="176">
      <formula>AND($H42&lt;&gt;"",$I42&lt;&gt;"",$J42="")</formula>
    </cfRule>
    <cfRule type="expression" dxfId="152" priority="177">
      <formula>AND($H42&lt;&gt;"",$I42="",$J42="")</formula>
    </cfRule>
  </conditionalFormatting>
  <conditionalFormatting sqref="H57:J57">
    <cfRule type="expression" dxfId="151" priority="208">
      <formula>AND($H57&lt;&gt;"",$I57&lt;&gt;"",$J57&lt;&gt;"")</formula>
    </cfRule>
    <cfRule type="expression" dxfId="150" priority="209">
      <formula>AND($H57&lt;&gt;"",$I57&lt;&gt;"",$J57="")</formula>
    </cfRule>
    <cfRule type="expression" dxfId="149" priority="210">
      <formula>AND($H57&lt;&gt;"",$I57="",$J57="")</formula>
    </cfRule>
  </conditionalFormatting>
  <conditionalFormatting sqref="X57:Z57 U57">
    <cfRule type="expression" dxfId="148" priority="205">
      <formula>AND($H57&lt;&gt;"",$I57&lt;&gt;"",$J57&lt;&gt;"")</formula>
    </cfRule>
    <cfRule type="expression" dxfId="147" priority="206">
      <formula>AND($H57&lt;&gt;"",$I57&lt;&gt;"",$J57="")</formula>
    </cfRule>
    <cfRule type="expression" dxfId="146" priority="207">
      <formula>AND($H57&lt;&gt;"",$I57="",$J57="")</formula>
    </cfRule>
  </conditionalFormatting>
  <conditionalFormatting sqref="H57">
    <cfRule type="expression" dxfId="145" priority="204">
      <formula>AND($H57&lt;&gt;"",$I57&lt;&gt;"")</formula>
    </cfRule>
  </conditionalFormatting>
  <conditionalFormatting sqref="I57">
    <cfRule type="expression" dxfId="144" priority="203">
      <formula>AND($I57&lt;&gt;"",$J57&lt;&gt;"")</formula>
    </cfRule>
  </conditionalFormatting>
  <conditionalFormatting sqref="A57 A59:A60">
    <cfRule type="containsBlanks" dxfId="143" priority="202">
      <formula>LEN(TRIM(A57))=0</formula>
    </cfRule>
  </conditionalFormatting>
  <conditionalFormatting sqref="AA57:AB57">
    <cfRule type="expression" dxfId="142" priority="199">
      <formula>AND($H57&lt;&gt;"",$I57&lt;&gt;"",$J57&lt;&gt;"")</formula>
    </cfRule>
    <cfRule type="expression" dxfId="141" priority="200">
      <formula>AND($H57&lt;&gt;"",$I57&lt;&gt;"",$J57="")</formula>
    </cfRule>
    <cfRule type="expression" dxfId="140" priority="201">
      <formula>AND($H57&lt;&gt;"",$I57="",$J57="")</formula>
    </cfRule>
  </conditionalFormatting>
  <conditionalFormatting sqref="AC57:AD57">
    <cfRule type="expression" dxfId="139" priority="196">
      <formula>AND($H57&lt;&gt;"",$I57&lt;&gt;"",$J57&lt;&gt;"")</formula>
    </cfRule>
    <cfRule type="expression" dxfId="138" priority="197">
      <formula>AND($H57&lt;&gt;"",$I57&lt;&gt;"",$J57="")</formula>
    </cfRule>
    <cfRule type="expression" dxfId="137" priority="198">
      <formula>AND($H57&lt;&gt;"",$I57="",$J57="")</formula>
    </cfRule>
  </conditionalFormatting>
  <conditionalFormatting sqref="H42:J42">
    <cfRule type="expression" dxfId="136" priority="190">
      <formula>AND($H42&lt;&gt;"",$I42&lt;&gt;"",$J42&lt;&gt;"")</formula>
    </cfRule>
    <cfRule type="expression" dxfId="135" priority="191">
      <formula>AND($H42&lt;&gt;"",$I42&lt;&gt;"",$J42="")</formula>
    </cfRule>
    <cfRule type="expression" dxfId="134" priority="192">
      <formula>AND($H42&lt;&gt;"",$I42="",$J42="")</formula>
    </cfRule>
  </conditionalFormatting>
  <conditionalFormatting sqref="X42:Z42 U42">
    <cfRule type="expression" dxfId="133" priority="187">
      <formula>AND($H42&lt;&gt;"",$I42&lt;&gt;"",$J42&lt;&gt;"")</formula>
    </cfRule>
    <cfRule type="expression" dxfId="132" priority="188">
      <formula>AND($H42&lt;&gt;"",$I42&lt;&gt;"",$J42="")</formula>
    </cfRule>
    <cfRule type="expression" dxfId="131" priority="189">
      <formula>AND($H42&lt;&gt;"",$I42="",$J42="")</formula>
    </cfRule>
  </conditionalFormatting>
  <conditionalFormatting sqref="H42">
    <cfRule type="expression" dxfId="130" priority="186">
      <formula>AND($H42&lt;&gt;"",$I42&lt;&gt;"")</formula>
    </cfRule>
  </conditionalFormatting>
  <conditionalFormatting sqref="I42">
    <cfRule type="expression" dxfId="129" priority="185">
      <formula>AND($I42&lt;&gt;"",$J42&lt;&gt;"")</formula>
    </cfRule>
  </conditionalFormatting>
  <conditionalFormatting sqref="A42">
    <cfRule type="containsBlanks" dxfId="128" priority="184">
      <formula>LEN(TRIM(A42))=0</formula>
    </cfRule>
  </conditionalFormatting>
  <conditionalFormatting sqref="AA42:AB42">
    <cfRule type="expression" dxfId="127" priority="181">
      <formula>AND($H42&lt;&gt;"",$I42&lt;&gt;"",$J42&lt;&gt;"")</formula>
    </cfRule>
    <cfRule type="expression" dxfId="126" priority="182">
      <formula>AND($H42&lt;&gt;"",$I42&lt;&gt;"",$J42="")</formula>
    </cfRule>
    <cfRule type="expression" dxfId="125" priority="183">
      <formula>AND($H42&lt;&gt;"",$I42="",$J42="")</formula>
    </cfRule>
  </conditionalFormatting>
  <conditionalFormatting sqref="AC42:AD42">
    <cfRule type="expression" dxfId="124" priority="178">
      <formula>AND($H42&lt;&gt;"",$I42&lt;&gt;"",$J42&lt;&gt;"")</formula>
    </cfRule>
    <cfRule type="expression" dxfId="123" priority="179">
      <formula>AND($H42&lt;&gt;"",$I42&lt;&gt;"",$J42="")</formula>
    </cfRule>
    <cfRule type="expression" dxfId="122" priority="180">
      <formula>AND($H42&lt;&gt;"",$I42="",$J42="")</formula>
    </cfRule>
  </conditionalFormatting>
  <conditionalFormatting sqref="H43:J43">
    <cfRule type="expression" dxfId="121" priority="172">
      <formula>AND($H43&lt;&gt;"",$I43&lt;&gt;"",$J43&lt;&gt;"")</formula>
    </cfRule>
    <cfRule type="expression" dxfId="120" priority="173">
      <formula>AND($H43&lt;&gt;"",$I43&lt;&gt;"",$J43="")</formula>
    </cfRule>
    <cfRule type="expression" dxfId="119" priority="174">
      <formula>AND($H43&lt;&gt;"",$I43="",$J43="")</formula>
    </cfRule>
  </conditionalFormatting>
  <conditionalFormatting sqref="U43">
    <cfRule type="expression" dxfId="118" priority="169">
      <formula>AND($H43&lt;&gt;"",$I43&lt;&gt;"",$J43&lt;&gt;"")</formula>
    </cfRule>
    <cfRule type="expression" dxfId="117" priority="170">
      <formula>AND($H43&lt;&gt;"",$I43&lt;&gt;"",$J43="")</formula>
    </cfRule>
    <cfRule type="expression" dxfId="116" priority="171">
      <formula>AND($H43&lt;&gt;"",$I43="",$J43="")</formula>
    </cfRule>
  </conditionalFormatting>
  <conditionalFormatting sqref="H43">
    <cfRule type="expression" dxfId="115" priority="168">
      <formula>AND($H43&lt;&gt;"",$I43&lt;&gt;"")</formula>
    </cfRule>
  </conditionalFormatting>
  <conditionalFormatting sqref="I43">
    <cfRule type="expression" dxfId="114" priority="167">
      <formula>AND($I43&lt;&gt;"",$J43&lt;&gt;"")</formula>
    </cfRule>
  </conditionalFormatting>
  <conditionalFormatting sqref="A43">
    <cfRule type="containsBlanks" dxfId="113" priority="166">
      <formula>LEN(TRIM(A43))=0</formula>
    </cfRule>
  </conditionalFormatting>
  <conditionalFormatting sqref="H52:J52">
    <cfRule type="expression" dxfId="112" priority="154">
      <formula>AND($H52&lt;&gt;"",$I52&lt;&gt;"",$J52&lt;&gt;"")</formula>
    </cfRule>
    <cfRule type="expression" dxfId="111" priority="155">
      <formula>AND($H52&lt;&gt;"",$I52&lt;&gt;"",$J52="")</formula>
    </cfRule>
    <cfRule type="expression" dxfId="110" priority="156">
      <formula>AND($H52&lt;&gt;"",$I52="",$J52="")</formula>
    </cfRule>
  </conditionalFormatting>
  <conditionalFormatting sqref="X52:Z52 U52">
    <cfRule type="expression" dxfId="109" priority="151">
      <formula>AND($H52&lt;&gt;"",$I52&lt;&gt;"",$J52&lt;&gt;"")</formula>
    </cfRule>
    <cfRule type="expression" dxfId="108" priority="152">
      <formula>AND($H52&lt;&gt;"",$I52&lt;&gt;"",$J52="")</formula>
    </cfRule>
    <cfRule type="expression" dxfId="107" priority="153">
      <formula>AND($H52&lt;&gt;"",$I52="",$J52="")</formula>
    </cfRule>
  </conditionalFormatting>
  <conditionalFormatting sqref="H52">
    <cfRule type="expression" dxfId="106" priority="150">
      <formula>AND($H52&lt;&gt;"",$I52&lt;&gt;"")</formula>
    </cfRule>
  </conditionalFormatting>
  <conditionalFormatting sqref="I52">
    <cfRule type="expression" dxfId="105" priority="149">
      <formula>AND($I52&lt;&gt;"",$J52&lt;&gt;"")</formula>
    </cfRule>
  </conditionalFormatting>
  <conditionalFormatting sqref="A52">
    <cfRule type="containsBlanks" dxfId="104" priority="148">
      <formula>LEN(TRIM(A52))=0</formula>
    </cfRule>
  </conditionalFormatting>
  <conditionalFormatting sqref="AA52:AB52">
    <cfRule type="expression" dxfId="103" priority="145">
      <formula>AND($H52&lt;&gt;"",$I52&lt;&gt;"",$J52&lt;&gt;"")</formula>
    </cfRule>
    <cfRule type="expression" dxfId="102" priority="146">
      <formula>AND($H52&lt;&gt;"",$I52&lt;&gt;"",$J52="")</formula>
    </cfRule>
    <cfRule type="expression" dxfId="101" priority="147">
      <formula>AND($H52&lt;&gt;"",$I52="",$J52="")</formula>
    </cfRule>
  </conditionalFormatting>
  <conditionalFormatting sqref="AC52:AD52">
    <cfRule type="expression" dxfId="100" priority="142">
      <formula>AND($H52&lt;&gt;"",$I52&lt;&gt;"",$J52&lt;&gt;"")</formula>
    </cfRule>
    <cfRule type="expression" dxfId="99" priority="143">
      <formula>AND($H52&lt;&gt;"",$I52&lt;&gt;"",$J52="")</formula>
    </cfRule>
    <cfRule type="expression" dxfId="98" priority="144">
      <formula>AND($H52&lt;&gt;"",$I52="",$J52="")</formula>
    </cfRule>
  </conditionalFormatting>
  <conditionalFormatting sqref="AE52:BB52">
    <cfRule type="expression" dxfId="97" priority="139">
      <formula>AND($H52&lt;&gt;"",$I52&lt;&gt;"",$J52&lt;&gt;"")</formula>
    </cfRule>
    <cfRule type="expression" dxfId="96" priority="140">
      <formula>AND($H52&lt;&gt;"",$I52&lt;&gt;"",$J52="")</formula>
    </cfRule>
    <cfRule type="expression" dxfId="95" priority="141">
      <formula>AND($H52&lt;&gt;"",$I52="",$J52="")</formula>
    </cfRule>
  </conditionalFormatting>
  <conditionalFormatting sqref="U52 X52:BB52">
    <cfRule type="cellIs" dxfId="94" priority="137" operator="greaterThan">
      <formula>0</formula>
    </cfRule>
    <cfRule type="cellIs" dxfId="93" priority="138" operator="lessThan">
      <formula>0</formula>
    </cfRule>
  </conditionalFormatting>
  <conditionalFormatting sqref="AE53:BB53">
    <cfRule type="expression" dxfId="92" priority="119">
      <formula>AND($H53&lt;&gt;"",$I53&lt;&gt;"",$J53&lt;&gt;"")</formula>
    </cfRule>
    <cfRule type="expression" dxfId="91" priority="120">
      <formula>AND($H53&lt;&gt;"",$I53&lt;&gt;"",$J53="")</formula>
    </cfRule>
    <cfRule type="expression" dxfId="90" priority="121">
      <formula>AND($H53&lt;&gt;"",$I53="",$J53="")</formula>
    </cfRule>
  </conditionalFormatting>
  <conditionalFormatting sqref="H53:J53">
    <cfRule type="expression" dxfId="89" priority="134">
      <formula>AND($H53&lt;&gt;"",$I53&lt;&gt;"",$J53&lt;&gt;"")</formula>
    </cfRule>
    <cfRule type="expression" dxfId="88" priority="135">
      <formula>AND($H53&lt;&gt;"",$I53&lt;&gt;"",$J53="")</formula>
    </cfRule>
    <cfRule type="expression" dxfId="87" priority="136">
      <formula>AND($H53&lt;&gt;"",$I53="",$J53="")</formula>
    </cfRule>
  </conditionalFormatting>
  <conditionalFormatting sqref="X53:Z53 U53">
    <cfRule type="expression" dxfId="86" priority="131">
      <formula>AND($H53&lt;&gt;"",$I53&lt;&gt;"",$J53&lt;&gt;"")</formula>
    </cfRule>
    <cfRule type="expression" dxfId="85" priority="132">
      <formula>AND($H53&lt;&gt;"",$I53&lt;&gt;"",$J53="")</formula>
    </cfRule>
    <cfRule type="expression" dxfId="84" priority="133">
      <formula>AND($H53&lt;&gt;"",$I53="",$J53="")</formula>
    </cfRule>
  </conditionalFormatting>
  <conditionalFormatting sqref="H53">
    <cfRule type="expression" dxfId="83" priority="130">
      <formula>AND($H53&lt;&gt;"",$I53&lt;&gt;"")</formula>
    </cfRule>
  </conditionalFormatting>
  <conditionalFormatting sqref="I53">
    <cfRule type="expression" dxfId="82" priority="129">
      <formula>AND($I53&lt;&gt;"",$J53&lt;&gt;"")</formula>
    </cfRule>
  </conditionalFormatting>
  <conditionalFormatting sqref="A53">
    <cfRule type="containsBlanks" dxfId="81" priority="128">
      <formula>LEN(TRIM(A53))=0</formula>
    </cfRule>
  </conditionalFormatting>
  <conditionalFormatting sqref="AA53:AB53">
    <cfRule type="expression" dxfId="80" priority="125">
      <formula>AND($H53&lt;&gt;"",$I53&lt;&gt;"",$J53&lt;&gt;"")</formula>
    </cfRule>
    <cfRule type="expression" dxfId="79" priority="126">
      <formula>AND($H53&lt;&gt;"",$I53&lt;&gt;"",$J53="")</formula>
    </cfRule>
    <cfRule type="expression" dxfId="78" priority="127">
      <formula>AND($H53&lt;&gt;"",$I53="",$J53="")</formula>
    </cfRule>
  </conditionalFormatting>
  <conditionalFormatting sqref="AC53:AD53">
    <cfRule type="expression" dxfId="77" priority="122">
      <formula>AND($H53&lt;&gt;"",$I53&lt;&gt;"",$J53&lt;&gt;"")</formula>
    </cfRule>
    <cfRule type="expression" dxfId="76" priority="123">
      <formula>AND($H53&lt;&gt;"",$I53&lt;&gt;"",$J53="")</formula>
    </cfRule>
    <cfRule type="expression" dxfId="75" priority="124">
      <formula>AND($H53&lt;&gt;"",$I53="",$J53="")</formula>
    </cfRule>
  </conditionalFormatting>
  <conditionalFormatting sqref="H54:J54">
    <cfRule type="expression" dxfId="74" priority="116">
      <formula>AND($H54&lt;&gt;"",$I54&lt;&gt;"",$J54&lt;&gt;"")</formula>
    </cfRule>
    <cfRule type="expression" dxfId="73" priority="117">
      <formula>AND($H54&lt;&gt;"",$I54&lt;&gt;"",$J54="")</formula>
    </cfRule>
    <cfRule type="expression" dxfId="72" priority="118">
      <formula>AND($H54&lt;&gt;"",$I54="",$J54="")</formula>
    </cfRule>
  </conditionalFormatting>
  <conditionalFormatting sqref="U54">
    <cfRule type="expression" dxfId="71" priority="113">
      <formula>AND($H54&lt;&gt;"",$I54&lt;&gt;"",$J54&lt;&gt;"")</formula>
    </cfRule>
    <cfRule type="expression" dxfId="70" priority="114">
      <formula>AND($H54&lt;&gt;"",$I54&lt;&gt;"",$J54="")</formula>
    </cfRule>
    <cfRule type="expression" dxfId="69" priority="115">
      <formula>AND($H54&lt;&gt;"",$I54="",$J54="")</formula>
    </cfRule>
  </conditionalFormatting>
  <conditionalFormatting sqref="H54">
    <cfRule type="expression" dxfId="68" priority="112">
      <formula>AND($H54&lt;&gt;"",$I54&lt;&gt;"")</formula>
    </cfRule>
  </conditionalFormatting>
  <conditionalFormatting sqref="I54">
    <cfRule type="expression" dxfId="67" priority="111">
      <formula>AND($I54&lt;&gt;"",$J54&lt;&gt;"")</formula>
    </cfRule>
  </conditionalFormatting>
  <conditionalFormatting sqref="A54">
    <cfRule type="containsBlanks" dxfId="66" priority="110">
      <formula>LEN(TRIM(A54))=0</formula>
    </cfRule>
  </conditionalFormatting>
  <conditionalFormatting sqref="AE33:BB33">
    <cfRule type="expression" dxfId="65" priority="83">
      <formula>AND($H33&lt;&gt;"",$I33&lt;&gt;"",$J33&lt;&gt;"")</formula>
    </cfRule>
    <cfRule type="expression" dxfId="64" priority="84">
      <formula>AND($H33&lt;&gt;"",$I33&lt;&gt;"",$J33="")</formula>
    </cfRule>
    <cfRule type="expression" dxfId="63" priority="85">
      <formula>AND($H33&lt;&gt;"",$I33="",$J33="")</formula>
    </cfRule>
  </conditionalFormatting>
  <conditionalFormatting sqref="H33:J33">
    <cfRule type="expression" dxfId="62" priority="98">
      <formula>AND($H33&lt;&gt;"",$I33&lt;&gt;"",$J33&lt;&gt;"")</formula>
    </cfRule>
    <cfRule type="expression" dxfId="61" priority="99">
      <formula>AND($H33&lt;&gt;"",$I33&lt;&gt;"",$J33="")</formula>
    </cfRule>
    <cfRule type="expression" dxfId="60" priority="100">
      <formula>AND($H33&lt;&gt;"",$I33="",$J33="")</formula>
    </cfRule>
  </conditionalFormatting>
  <conditionalFormatting sqref="X33:Z33 U33">
    <cfRule type="expression" dxfId="59" priority="95">
      <formula>AND($H33&lt;&gt;"",$I33&lt;&gt;"",$J33&lt;&gt;"")</formula>
    </cfRule>
    <cfRule type="expression" dxfId="58" priority="96">
      <formula>AND($H33&lt;&gt;"",$I33&lt;&gt;"",$J33="")</formula>
    </cfRule>
    <cfRule type="expression" dxfId="57" priority="97">
      <formula>AND($H33&lt;&gt;"",$I33="",$J33="")</formula>
    </cfRule>
  </conditionalFormatting>
  <conditionalFormatting sqref="H33">
    <cfRule type="expression" dxfId="56" priority="94">
      <formula>AND($H33&lt;&gt;"",$I33&lt;&gt;"")</formula>
    </cfRule>
  </conditionalFormatting>
  <conditionalFormatting sqref="I33">
    <cfRule type="expression" dxfId="55" priority="93">
      <formula>AND($I33&lt;&gt;"",$J33&lt;&gt;"")</formula>
    </cfRule>
  </conditionalFormatting>
  <conditionalFormatting sqref="A33">
    <cfRule type="containsBlanks" dxfId="54" priority="92">
      <formula>LEN(TRIM(A33))=0</formula>
    </cfRule>
  </conditionalFormatting>
  <conditionalFormatting sqref="AA33:AB33">
    <cfRule type="expression" dxfId="53" priority="89">
      <formula>AND($H33&lt;&gt;"",$I33&lt;&gt;"",$J33&lt;&gt;"")</formula>
    </cfRule>
    <cfRule type="expression" dxfId="52" priority="90">
      <formula>AND($H33&lt;&gt;"",$I33&lt;&gt;"",$J33="")</formula>
    </cfRule>
    <cfRule type="expression" dxfId="51" priority="91">
      <formula>AND($H33&lt;&gt;"",$I33="",$J33="")</formula>
    </cfRule>
  </conditionalFormatting>
  <conditionalFormatting sqref="AC33:AD33">
    <cfRule type="expression" dxfId="50" priority="86">
      <formula>AND($H33&lt;&gt;"",$I33&lt;&gt;"",$J33&lt;&gt;"")</formula>
    </cfRule>
    <cfRule type="expression" dxfId="49" priority="87">
      <formula>AND($H33&lt;&gt;"",$I33&lt;&gt;"",$J33="")</formula>
    </cfRule>
    <cfRule type="expression" dxfId="48" priority="88">
      <formula>AND($H33&lt;&gt;"",$I33="",$J33="")</formula>
    </cfRule>
  </conditionalFormatting>
  <conditionalFormatting sqref="AE34:BB34">
    <cfRule type="expression" dxfId="47" priority="65">
      <formula>AND($H34&lt;&gt;"",$I34&lt;&gt;"",$J34&lt;&gt;"")</formula>
    </cfRule>
    <cfRule type="expression" dxfId="46" priority="66">
      <formula>AND($H34&lt;&gt;"",$I34&lt;&gt;"",$J34="")</formula>
    </cfRule>
    <cfRule type="expression" dxfId="45" priority="67">
      <formula>AND($H34&lt;&gt;"",$I34="",$J34="")</formula>
    </cfRule>
  </conditionalFormatting>
  <conditionalFormatting sqref="H34:J34">
    <cfRule type="expression" dxfId="44" priority="80">
      <formula>AND($H34&lt;&gt;"",$I34&lt;&gt;"",$J34&lt;&gt;"")</formula>
    </cfRule>
    <cfRule type="expression" dxfId="43" priority="81">
      <formula>AND($H34&lt;&gt;"",$I34&lt;&gt;"",$J34="")</formula>
    </cfRule>
    <cfRule type="expression" dxfId="42" priority="82">
      <formula>AND($H34&lt;&gt;"",$I34="",$J34="")</formula>
    </cfRule>
  </conditionalFormatting>
  <conditionalFormatting sqref="X34:Z34 U34">
    <cfRule type="expression" dxfId="41" priority="77">
      <formula>AND($H34&lt;&gt;"",$I34&lt;&gt;"",$J34&lt;&gt;"")</formula>
    </cfRule>
    <cfRule type="expression" dxfId="40" priority="78">
      <formula>AND($H34&lt;&gt;"",$I34&lt;&gt;"",$J34="")</formula>
    </cfRule>
    <cfRule type="expression" dxfId="39" priority="79">
      <formula>AND($H34&lt;&gt;"",$I34="",$J34="")</formula>
    </cfRule>
  </conditionalFormatting>
  <conditionalFormatting sqref="H34">
    <cfRule type="expression" dxfId="38" priority="76">
      <formula>AND($H34&lt;&gt;"",$I34&lt;&gt;"")</formula>
    </cfRule>
  </conditionalFormatting>
  <conditionalFormatting sqref="I34">
    <cfRule type="expression" dxfId="37" priority="75">
      <formula>AND($I34&lt;&gt;"",$J34&lt;&gt;"")</formula>
    </cfRule>
  </conditionalFormatting>
  <conditionalFormatting sqref="A34">
    <cfRule type="containsBlanks" dxfId="36" priority="74">
      <formula>LEN(TRIM(A34))=0</formula>
    </cfRule>
  </conditionalFormatting>
  <conditionalFormatting sqref="AA34:AB34">
    <cfRule type="expression" dxfId="35" priority="71">
      <formula>AND($H34&lt;&gt;"",$I34&lt;&gt;"",$J34&lt;&gt;"")</formula>
    </cfRule>
    <cfRule type="expression" dxfId="34" priority="72">
      <formula>AND($H34&lt;&gt;"",$I34&lt;&gt;"",$J34="")</formula>
    </cfRule>
    <cfRule type="expression" dxfId="33" priority="73">
      <formula>AND($H34&lt;&gt;"",$I34="",$J34="")</formula>
    </cfRule>
  </conditionalFormatting>
  <conditionalFormatting sqref="AC34:AD34">
    <cfRule type="expression" dxfId="32" priority="68">
      <formula>AND($H34&lt;&gt;"",$I34&lt;&gt;"",$J34&lt;&gt;"")</formula>
    </cfRule>
    <cfRule type="expression" dxfId="31" priority="69">
      <formula>AND($H34&lt;&gt;"",$I34&lt;&gt;"",$J34="")</formula>
    </cfRule>
    <cfRule type="expression" dxfId="30" priority="70">
      <formula>AND($H34&lt;&gt;"",$I34="",$J34="")</formula>
    </cfRule>
  </conditionalFormatting>
  <conditionalFormatting sqref="H56:J56">
    <cfRule type="expression" dxfId="29" priority="62">
      <formula>AND($H56&lt;&gt;"",$I56&lt;&gt;"",$J56&lt;&gt;"")</formula>
    </cfRule>
    <cfRule type="expression" dxfId="28" priority="63">
      <formula>AND($H56&lt;&gt;"",$I56&lt;&gt;"",$J56="")</formula>
    </cfRule>
    <cfRule type="expression" dxfId="27" priority="64">
      <formula>AND($H56&lt;&gt;"",$I56="",$J56="")</formula>
    </cfRule>
  </conditionalFormatting>
  <conditionalFormatting sqref="H56">
    <cfRule type="expression" dxfId="26" priority="58">
      <formula>AND($H56&lt;&gt;"",$I56&lt;&gt;"")</formula>
    </cfRule>
  </conditionalFormatting>
  <conditionalFormatting sqref="I56">
    <cfRule type="expression" dxfId="25" priority="57">
      <formula>AND($I56&lt;&gt;"",$J56&lt;&gt;"")</formula>
    </cfRule>
  </conditionalFormatting>
  <conditionalFormatting sqref="A56">
    <cfRule type="containsBlanks" dxfId="24" priority="56">
      <formula>LEN(TRIM(A56))=0</formula>
    </cfRule>
  </conditionalFormatting>
  <conditionalFormatting sqref="U56">
    <cfRule type="expression" dxfId="23" priority="44">
      <formula>AND($H56&lt;&gt;"",$I56&lt;&gt;"",$J56&lt;&gt;"")</formula>
    </cfRule>
    <cfRule type="expression" dxfId="22" priority="45">
      <formula>AND($H56&lt;&gt;"",$I56&lt;&gt;"",$J56="")</formula>
    </cfRule>
    <cfRule type="expression" dxfId="21" priority="46">
      <formula>AND($H56&lt;&gt;"",$I56="",$J56="")</formula>
    </cfRule>
  </conditionalFormatting>
  <conditionalFormatting sqref="U56">
    <cfRule type="cellIs" dxfId="20" priority="42" operator="greaterThan">
      <formula>0</formula>
    </cfRule>
    <cfRule type="cellIs" dxfId="19" priority="43" operator="lessThan">
      <formula>0</formula>
    </cfRule>
  </conditionalFormatting>
  <conditionalFormatting sqref="H58:J58">
    <cfRule type="expression" dxfId="18" priority="39">
      <formula>AND($H58&lt;&gt;"",$I58&lt;&gt;"",$J58&lt;&gt;"")</formula>
    </cfRule>
    <cfRule type="expression" dxfId="17" priority="40">
      <formula>AND($H58&lt;&gt;"",$I58&lt;&gt;"",$J58="")</formula>
    </cfRule>
    <cfRule type="expression" dxfId="16" priority="41">
      <formula>AND($H58&lt;&gt;"",$I58="",$J58="")</formula>
    </cfRule>
  </conditionalFormatting>
  <conditionalFormatting sqref="H58">
    <cfRule type="expression" dxfId="15" priority="35">
      <formula>AND($H58&lt;&gt;"",$I58&lt;&gt;"")</formula>
    </cfRule>
  </conditionalFormatting>
  <conditionalFormatting sqref="I58">
    <cfRule type="expression" dxfId="14" priority="34">
      <formula>AND($I58&lt;&gt;"",$J58&lt;&gt;"")</formula>
    </cfRule>
  </conditionalFormatting>
  <conditionalFormatting sqref="A58">
    <cfRule type="containsBlanks" dxfId="13" priority="33">
      <formula>LEN(TRIM(A58))=0</formula>
    </cfRule>
  </conditionalFormatting>
  <conditionalFormatting sqref="U58">
    <cfRule type="expression" dxfId="12" priority="21">
      <formula>AND($H58&lt;&gt;"",$I58&lt;&gt;"",$J58&lt;&gt;"")</formula>
    </cfRule>
    <cfRule type="expression" dxfId="11" priority="22">
      <formula>AND($H58&lt;&gt;"",$I58&lt;&gt;"",$J58="")</formula>
    </cfRule>
    <cfRule type="expression" dxfId="10" priority="23">
      <formula>AND($H58&lt;&gt;"",$I58="",$J58="")</formula>
    </cfRule>
  </conditionalFormatting>
  <conditionalFormatting sqref="U58">
    <cfRule type="cellIs" dxfId="9" priority="19" operator="greaterThan">
      <formula>0</formula>
    </cfRule>
    <cfRule type="cellIs" dxfId="8" priority="20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6" id="{2959565C-0B21-451C-B9FC-23625300BF90}">
            <xm:f>P13=Lists!$AF$7</xm:f>
            <x14:dxf>
              <numFmt numFmtId="167" formatCode="0.0%"/>
            </x14:dxf>
          </x14:cfRule>
          <x14:cfRule type="expression" priority="367" id="{481BD922-1990-437D-8442-5A520FC9C479}">
            <xm:f>P13=Lists!$AF$6</xm:f>
            <x14:dxf>
              <numFmt numFmtId="4" formatCode="#,##0.00"/>
            </x14:dxf>
          </x14:cfRule>
          <xm:sqref>P14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INDIRECT(INDEX(Lists!$5:$5,1,SUMIFS(Lists!$1:$1,Lists!$4:$4,$I6)))</xm:f>
          </x14:formula1>
          <xm:sqref>P6:P7 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H52"/>
  <sheetViews>
    <sheetView showGridLines="0" topLeftCell="L1" workbookViewId="0">
      <pane ySplit="4" topLeftCell="A26" activePane="bottomLeft" state="frozen"/>
      <selection pane="bottomLeft" activeCell="AA45" sqref="AA45"/>
    </sheetView>
  </sheetViews>
  <sheetFormatPr defaultRowHeight="14.4" x14ac:dyDescent="0.3"/>
  <cols>
    <col min="1" max="1" width="2.33203125" style="13" bestFit="1" customWidth="1"/>
    <col min="2" max="7" width="1.77734375" style="1" customWidth="1"/>
    <col min="8" max="8" width="1.77734375" style="8" customWidth="1"/>
    <col min="9" max="9" width="31.109375" style="10" bestFit="1" customWidth="1"/>
    <col min="10" max="10" width="1.77734375" style="9" customWidth="1"/>
    <col min="11" max="11" width="1.77734375" style="16" customWidth="1"/>
    <col min="12" max="12" width="1.77734375" style="1" customWidth="1"/>
    <col min="13" max="13" width="1.77734375" style="8" customWidth="1"/>
    <col min="14" max="14" width="21.88671875" style="10" bestFit="1" customWidth="1"/>
    <col min="15" max="15" width="2.33203125" style="9" bestFit="1" customWidth="1"/>
    <col min="16" max="16" width="1.77734375" style="16" customWidth="1"/>
    <col min="17" max="17" width="1.77734375" style="1" customWidth="1"/>
    <col min="18" max="18" width="1.77734375" style="8" customWidth="1"/>
    <col min="19" max="19" width="41" style="10" bestFit="1" customWidth="1"/>
    <col min="20" max="20" width="2.33203125" style="9" bestFit="1" customWidth="1"/>
    <col min="21" max="21" width="1.77734375" style="16" customWidth="1"/>
    <col min="22" max="22" width="1.77734375" style="8" customWidth="1"/>
    <col min="23" max="23" width="44.33203125" style="10" bestFit="1" customWidth="1"/>
    <col min="24" max="24" width="2.33203125" style="9" bestFit="1" customWidth="1"/>
    <col min="25" max="25" width="1.77734375" style="16" customWidth="1"/>
    <col min="26" max="26" width="1.77734375" style="8" customWidth="1"/>
    <col min="27" max="27" width="31.109375" style="10" bestFit="1" customWidth="1"/>
    <col min="28" max="28" width="2.33203125" style="9" bestFit="1" customWidth="1"/>
    <col min="29" max="29" width="1.77734375" style="16" customWidth="1"/>
    <col min="30" max="30" width="1.77734375" style="1" customWidth="1"/>
    <col min="31" max="31" width="1.77734375" style="8" customWidth="1"/>
    <col min="32" max="32" width="31.109375" style="10" bestFit="1" customWidth="1"/>
    <col min="33" max="33" width="1.77734375" style="9" customWidth="1"/>
    <col min="34" max="34" width="1.77734375" style="16" customWidth="1"/>
    <col min="35" max="35" width="1.77734375" style="1" customWidth="1"/>
    <col min="36" max="16384" width="8.88671875" style="1"/>
  </cols>
  <sheetData>
    <row r="1" spans="1:34" ht="12" customHeight="1" x14ac:dyDescent="0.3">
      <c r="I1" s="20">
        <f>COLUMN()</f>
        <v>9</v>
      </c>
      <c r="N1" s="20">
        <f>COLUMN()</f>
        <v>14</v>
      </c>
      <c r="S1" s="20">
        <f>COLUMN()</f>
        <v>19</v>
      </c>
      <c r="W1" s="20">
        <f>COLUMN()</f>
        <v>23</v>
      </c>
      <c r="AA1" s="20">
        <f>COLUMN()</f>
        <v>27</v>
      </c>
      <c r="AF1" s="20">
        <f>COLUMN()</f>
        <v>32</v>
      </c>
    </row>
    <row r="2" spans="1:34" ht="12" customHeight="1" x14ac:dyDescent="0.3">
      <c r="I2" s="20" t="str">
        <f>LEFT(ADDRESS(1,I1,4),(LEN(ADDRESS(1,I1,4))-1))</f>
        <v>I</v>
      </c>
      <c r="N2" s="20" t="str">
        <f>LEFT(ADDRESS(1,N1,4),(LEN(ADDRESS(1,N1,4))-1))</f>
        <v>N</v>
      </c>
      <c r="S2" s="20" t="str">
        <f>LEFT(ADDRESS(1,S1,4),(LEN(ADDRESS(1,S1,4))-1))</f>
        <v>S</v>
      </c>
      <c r="W2" s="20" t="str">
        <f>LEFT(ADDRESS(1,W1,4),(LEN(ADDRESS(1,W1,4))-1))</f>
        <v>W</v>
      </c>
      <c r="AA2" s="20" t="str">
        <f>LEFT(ADDRESS(1,AA1,4),(LEN(ADDRESS(1,AA1,4))-1))</f>
        <v>AA</v>
      </c>
      <c r="AF2" s="20" t="str">
        <f>LEFT(ADDRESS(1,AF1,4),(LEN(ADDRESS(1,AF1,4))-1))</f>
        <v>AF</v>
      </c>
    </row>
    <row r="3" spans="1:34" ht="12" customHeight="1" x14ac:dyDescent="0.3"/>
    <row r="4" spans="1:34" s="2" customFormat="1" x14ac:dyDescent="0.3">
      <c r="A4" s="14"/>
      <c r="H4" s="8"/>
      <c r="I4" s="11" t="str">
        <f>$S$26</f>
        <v>минимальный период расчетов</v>
      </c>
      <c r="J4" s="9"/>
      <c r="K4" s="17"/>
      <c r="M4" s="8"/>
      <c r="N4" s="11" t="str">
        <f>$S$27</f>
        <v>старт моделирования</v>
      </c>
      <c r="O4" s="9"/>
      <c r="P4" s="17"/>
      <c r="R4" s="8"/>
      <c r="S4" s="11" t="s">
        <v>22</v>
      </c>
      <c r="T4" s="9"/>
      <c r="U4" s="17"/>
      <c r="V4" s="8"/>
      <c r="W4" s="11" t="s">
        <v>23</v>
      </c>
      <c r="X4" s="9"/>
      <c r="Y4" s="17"/>
      <c r="Z4" s="8"/>
      <c r="AA4" s="11" t="s">
        <v>24</v>
      </c>
      <c r="AB4" s="9"/>
      <c r="AC4" s="17"/>
      <c r="AE4" s="8"/>
      <c r="AF4" s="11" t="str">
        <f>$S$28</f>
        <v>тип прогрессии</v>
      </c>
      <c r="AG4" s="9"/>
      <c r="AH4" s="17"/>
    </row>
    <row r="5" spans="1:34" x14ac:dyDescent="0.3">
      <c r="A5" s="13">
        <f>ROW()</f>
        <v>5</v>
      </c>
      <c r="I5" s="15" t="str">
        <f>"Lists!"&amp;I$2&amp;$A6&amp;":"&amp;I$2&amp;($A5+MAX(J:J))</f>
        <v>Lists!I6:I9</v>
      </c>
      <c r="N5" s="15" t="str">
        <f>"Lists!"&amp;N$2&amp;$A6&amp;":"&amp;N$2&amp;($A5+MAX(O:O))</f>
        <v>Lists!N6:N29</v>
      </c>
      <c r="S5" s="15" t="str">
        <f>"Lists!"&amp;S$2&amp;$A6&amp;":"&amp;S$2&amp;($A5+MAX(T:T))</f>
        <v>Lists!S6:S52</v>
      </c>
      <c r="W5" s="15" t="str">
        <f>"Lists!"&amp;W$2&amp;$A6&amp;":"&amp;W$2&amp;($A5+MAX(X:X))</f>
        <v>Lists!W6:W52</v>
      </c>
      <c r="AA5" s="15" t="str">
        <f>"Lists!"&amp;AA$2&amp;$A6&amp;":"&amp;AA$2&amp;($A5+MAX(AB:AB))</f>
        <v>Lists!AA6:AA52</v>
      </c>
      <c r="AF5" s="15" t="str">
        <f>"Lists!"&amp;AF$2&amp;$A6&amp;":"&amp;AF$2&amp;($A5+MAX(AG:AG))</f>
        <v>Lists!AF6:AF7</v>
      </c>
    </row>
    <row r="6" spans="1:34" x14ac:dyDescent="0.3">
      <c r="A6" s="13">
        <f>ROW()</f>
        <v>6</v>
      </c>
      <c r="H6" s="8" t="s">
        <v>4</v>
      </c>
      <c r="I6" s="18" t="s">
        <v>6</v>
      </c>
      <c r="J6" s="9">
        <f>MAX(J$5:J5)+1</f>
        <v>1</v>
      </c>
      <c r="K6" s="16">
        <f>IF(AND(I6="",J6&lt;&gt;0),1,IF(COUNTIF(I:I,I6)&lt;&gt;1,1,0))</f>
        <v>0</v>
      </c>
      <c r="M6" s="8" t="s">
        <v>4</v>
      </c>
      <c r="N6" s="19">
        <f ca="1">EOMONTH(TODAY(),0)+1</f>
        <v>45200</v>
      </c>
      <c r="O6" s="9">
        <f>MAX(O$5:O5)+1</f>
        <v>1</v>
      </c>
      <c r="P6" s="16">
        <f t="shared" ref="P6:P29" ca="1" si="0">IF(AND(N6="",O6&lt;&gt;0),1,IF(COUNTIF(N:N,N6)&lt;&gt;1,1,0))</f>
        <v>0</v>
      </c>
      <c r="S6" s="18" t="str">
        <f>IF(Model!$E$4=1,Lists!$AA6,Lists!$W6)</f>
        <v>показатель</v>
      </c>
      <c r="T6" s="9">
        <f>MAX(T$5:T5)+1</f>
        <v>1</v>
      </c>
      <c r="U6" s="16">
        <f>IF(AND(S6="",T6&lt;&gt;0),1,IF(COUNTIF(S:S,S6)&lt;&gt;1,1,0))</f>
        <v>0</v>
      </c>
      <c r="V6" s="8" t="s">
        <v>4</v>
      </c>
      <c r="W6" s="18" t="s">
        <v>0</v>
      </c>
      <c r="X6" s="9">
        <f>MAX(X$5:X5)+1</f>
        <v>1</v>
      </c>
      <c r="Y6" s="16">
        <f>IF(AND(W6="",X6&lt;&gt;0),1,IF(COUNTIF(W:W,W6)&lt;&gt;1,1,0))</f>
        <v>0</v>
      </c>
      <c r="Z6" s="8" t="s">
        <v>4</v>
      </c>
      <c r="AA6" s="18" t="s">
        <v>25</v>
      </c>
      <c r="AB6" s="9">
        <f>MAX(AB$5:AB5)+1</f>
        <v>1</v>
      </c>
      <c r="AC6" s="16">
        <f>IF(AND(AA6="",AB6&lt;&gt;0),1,IF(COUNTIF(AA:AA,AA6)&lt;&gt;1,1,0))</f>
        <v>0</v>
      </c>
      <c r="AE6" s="8" t="s">
        <v>4</v>
      </c>
      <c r="AF6" s="18" t="s">
        <v>38</v>
      </c>
      <c r="AG6" s="9">
        <f>MAX(AG$5:AG5)+1</f>
        <v>1</v>
      </c>
      <c r="AH6" s="16">
        <f>IF(AND(AF6="",AG6&lt;&gt;0),1,IF(COUNTIF(AF:AF,AF6)&lt;&gt;1,1,0))</f>
        <v>0</v>
      </c>
    </row>
    <row r="7" spans="1:34" x14ac:dyDescent="0.3">
      <c r="A7" s="13">
        <f>ROW()</f>
        <v>7</v>
      </c>
      <c r="H7" s="8" t="s">
        <v>4</v>
      </c>
      <c r="I7" s="18" t="s">
        <v>7</v>
      </c>
      <c r="J7" s="9">
        <f>MAX(J$5:J6)+1</f>
        <v>2</v>
      </c>
      <c r="K7" s="16">
        <f>IF(AND(I7="",J7&lt;&gt;0),1,IF(COUNTIF(I:I,I7)&lt;&gt;1,1,0))</f>
        <v>0</v>
      </c>
      <c r="N7" s="19">
        <f ca="1">EOMONTH(N6,0)+1</f>
        <v>45231</v>
      </c>
      <c r="O7" s="9">
        <f>MAX(O$5:O6)+1</f>
        <v>2</v>
      </c>
      <c r="P7" s="16">
        <f t="shared" ca="1" si="0"/>
        <v>0</v>
      </c>
      <c r="S7" s="18" t="str">
        <f>IF(Model!$E$4=1,Lists!$AA7,Lists!$W7)</f>
        <v>ед.изм.</v>
      </c>
      <c r="T7" s="9">
        <f>MAX(T$5:T6)+1</f>
        <v>2</v>
      </c>
      <c r="U7" s="16">
        <f>IF(AND(S7="",T7&lt;&gt;0),1,IF(COUNTIF(S:S,S7)&lt;&gt;1,1,0))</f>
        <v>0</v>
      </c>
      <c r="V7" s="8" t="s">
        <v>4</v>
      </c>
      <c r="W7" s="18" t="s">
        <v>1</v>
      </c>
      <c r="X7" s="9">
        <f>MAX(X$5:X6)+1</f>
        <v>2</v>
      </c>
      <c r="Y7" s="16">
        <f>IF(AND(W7="",X7&lt;&gt;0),1,IF(COUNTIF(W:W,W7)&lt;&gt;1,1,0))</f>
        <v>0</v>
      </c>
      <c r="Z7" s="8" t="s">
        <v>4</v>
      </c>
      <c r="AA7" s="18" t="s">
        <v>26</v>
      </c>
      <c r="AB7" s="9">
        <f>MAX(AB$5:AB6)+1</f>
        <v>2</v>
      </c>
      <c r="AC7" s="16">
        <f>IF(AND(AA7="",AB7&lt;&gt;0),1,IF(COUNTIF(AA:AA,AA7)&lt;&gt;1,1,0))</f>
        <v>0</v>
      </c>
      <c r="AE7" s="8" t="s">
        <v>4</v>
      </c>
      <c r="AF7" s="18" t="s">
        <v>39</v>
      </c>
      <c r="AG7" s="9">
        <f>MAX(AG$5:AG6)+1</f>
        <v>2</v>
      </c>
      <c r="AH7" s="16">
        <f>IF(AND(AF7="",AG7&lt;&gt;0),1,IF(COUNTIF(AF:AF,AF7)&lt;&gt;1,1,0))</f>
        <v>0</v>
      </c>
    </row>
    <row r="8" spans="1:34" x14ac:dyDescent="0.3">
      <c r="A8" s="13">
        <f>ROW()</f>
        <v>8</v>
      </c>
      <c r="H8" s="8" t="s">
        <v>4</v>
      </c>
      <c r="I8" s="18" t="s">
        <v>13</v>
      </c>
      <c r="J8" s="9">
        <f>MAX(J$5:J7)+1</f>
        <v>3</v>
      </c>
      <c r="K8" s="16">
        <f>IF(AND(I8="",J8&lt;&gt;0),1,IF(COUNTIF(I:I,I8)&lt;&gt;1,1,0))</f>
        <v>0</v>
      </c>
      <c r="N8" s="19">
        <f t="shared" ref="N8:N17" ca="1" si="1">EOMONTH(N7,0)+1</f>
        <v>45261</v>
      </c>
      <c r="O8" s="9">
        <f>MAX(O$5:O7)+1</f>
        <v>3</v>
      </c>
      <c r="P8" s="16">
        <f t="shared" ca="1" si="0"/>
        <v>0</v>
      </c>
      <c r="S8" s="18" t="str">
        <f>IF(Model!$E$4=1,Lists!$AA8,Lists!$W8)</f>
        <v>значение</v>
      </c>
      <c r="T8" s="9">
        <f>MAX(T$5:T7)+1</f>
        <v>3</v>
      </c>
      <c r="U8" s="16">
        <f>IF(AND(S8="",T8&lt;&gt;0),1,IF(COUNTIF(S:S,S8)&lt;&gt;1,1,0))</f>
        <v>0</v>
      </c>
      <c r="V8" s="8" t="s">
        <v>4</v>
      </c>
      <c r="W8" s="18" t="s">
        <v>2</v>
      </c>
      <c r="X8" s="9">
        <f>MAX(X$5:X7)+1</f>
        <v>3</v>
      </c>
      <c r="Y8" s="16">
        <f>IF(AND(W8="",X8&lt;&gt;0),1,IF(COUNTIF(W:W,W8)&lt;&gt;1,1,0))</f>
        <v>0</v>
      </c>
      <c r="Z8" s="8" t="s">
        <v>4</v>
      </c>
      <c r="AA8" s="18" t="s">
        <v>27</v>
      </c>
      <c r="AB8" s="9">
        <f>MAX(AB$5:AB7)+1</f>
        <v>3</v>
      </c>
      <c r="AC8" s="16">
        <f>IF(AND(AA8="",AB8&lt;&gt;0),1,IF(COUNTIF(AA:AA,AA8)&lt;&gt;1,1,0))</f>
        <v>0</v>
      </c>
    </row>
    <row r="9" spans="1:34" x14ac:dyDescent="0.3">
      <c r="A9" s="13">
        <f>ROW()</f>
        <v>9</v>
      </c>
      <c r="H9" s="8" t="s">
        <v>4</v>
      </c>
      <c r="I9" s="18" t="s">
        <v>14</v>
      </c>
      <c r="J9" s="9">
        <f>MAX(J$5:J8)+1</f>
        <v>4</v>
      </c>
      <c r="K9" s="16">
        <f>IF(AND(I9="",J9&lt;&gt;0),1,IF(COUNTIF(I:I,I9)&lt;&gt;1,1,0))</f>
        <v>0</v>
      </c>
      <c r="N9" s="19">
        <f t="shared" ca="1" si="1"/>
        <v>45292</v>
      </c>
      <c r="O9" s="9">
        <f>MAX(O$5:O8)+1</f>
        <v>4</v>
      </c>
      <c r="P9" s="16">
        <f t="shared" ca="1" si="0"/>
        <v>0</v>
      </c>
      <c r="S9" s="18" t="str">
        <f>IF(Model!$E$4=1,Lists!$AA9,Lists!$W9)</f>
        <v>итого</v>
      </c>
      <c r="T9" s="9">
        <f>MAX(T$5:T8)+1</f>
        <v>4</v>
      </c>
      <c r="U9" s="16">
        <f>IF(AND(S9="",T9&lt;&gt;0),1,IF(COUNTIF(S:S,S9)&lt;&gt;1,1,0))</f>
        <v>0</v>
      </c>
      <c r="V9" s="8" t="s">
        <v>4</v>
      </c>
      <c r="W9" s="18" t="s">
        <v>3</v>
      </c>
      <c r="X9" s="9">
        <f>MAX(X$5:X8)+1</f>
        <v>4</v>
      </c>
      <c r="Y9" s="16">
        <f>IF(AND(W9="",X9&lt;&gt;0),1,IF(COUNTIF(W:W,W9)&lt;&gt;1,1,0))</f>
        <v>0</v>
      </c>
      <c r="Z9" s="8" t="s">
        <v>4</v>
      </c>
      <c r="AA9" s="18" t="s">
        <v>28</v>
      </c>
      <c r="AB9" s="9">
        <f>MAX(AB$5:AB8)+1</f>
        <v>4</v>
      </c>
      <c r="AC9" s="16">
        <f>IF(AND(AA9="",AB9&lt;&gt;0),1,IF(COUNTIF(AA:AA,AA9)&lt;&gt;1,1,0))</f>
        <v>0</v>
      </c>
    </row>
    <row r="10" spans="1:34" x14ac:dyDescent="0.3">
      <c r="A10" s="13">
        <f>ROW()</f>
        <v>10</v>
      </c>
      <c r="N10" s="19">
        <f t="shared" ca="1" si="1"/>
        <v>45323</v>
      </c>
      <c r="O10" s="9">
        <f>MAX(O$5:O9)+1</f>
        <v>5</v>
      </c>
      <c r="P10" s="16">
        <f t="shared" ca="1" si="0"/>
        <v>0</v>
      </c>
      <c r="S10" s="18" t="str">
        <f>IF(Model!$E$4=1,Lists!$AA10,Lists!$W10)</f>
        <v>Доход</v>
      </c>
      <c r="T10" s="9">
        <f>MAX(T$5:T9)+1</f>
        <v>5</v>
      </c>
      <c r="U10" s="16">
        <f t="shared" ref="U10:U25" si="2">IF(AND(S10="",T10&lt;&gt;0),1,IF(COUNTIF(S:S,S10)&lt;&gt;1,1,0))</f>
        <v>0</v>
      </c>
      <c r="V10" s="8" t="s">
        <v>4</v>
      </c>
      <c r="W10" s="18" t="s">
        <v>64</v>
      </c>
      <c r="X10" s="9">
        <f>MAX(X$5:X9)+1</f>
        <v>5</v>
      </c>
      <c r="Y10" s="16">
        <f t="shared" ref="Y10:Y25" si="3">IF(AND(W10="",X10&lt;&gt;0),1,IF(COUNTIF(W:W,W10)&lt;&gt;1,1,0))</f>
        <v>0</v>
      </c>
      <c r="Z10" s="8" t="s">
        <v>4</v>
      </c>
      <c r="AA10" s="18" t="s">
        <v>65</v>
      </c>
      <c r="AB10" s="9">
        <f>MAX(AB$5:AB9)+1</f>
        <v>5</v>
      </c>
      <c r="AC10" s="16">
        <f t="shared" ref="AC10:AC25" si="4">IF(AND(AA10="",AB10&lt;&gt;0),1,IF(COUNTIF(AA:AA,AA10)&lt;&gt;1,1,0))</f>
        <v>0</v>
      </c>
    </row>
    <row r="11" spans="1:34" x14ac:dyDescent="0.3">
      <c r="A11" s="13">
        <f>ROW()</f>
        <v>11</v>
      </c>
      <c r="N11" s="19">
        <f t="shared" ca="1" si="1"/>
        <v>45352</v>
      </c>
      <c r="O11" s="9">
        <f>MAX(O$5:O10)+1</f>
        <v>6</v>
      </c>
      <c r="P11" s="16">
        <f t="shared" ca="1" si="0"/>
        <v>0</v>
      </c>
      <c r="S11" s="18" t="str">
        <f>IF(Model!$E$4=1,Lists!$AA11,Lists!$W11)</f>
        <v>размер дохода в начальный период</v>
      </c>
      <c r="T11" s="9">
        <f>MAX(T$5:T10)+1</f>
        <v>6</v>
      </c>
      <c r="U11" s="16">
        <f t="shared" si="2"/>
        <v>0</v>
      </c>
      <c r="V11" s="8" t="s">
        <v>4</v>
      </c>
      <c r="W11" s="18" t="s">
        <v>15</v>
      </c>
      <c r="X11" s="9">
        <f>MAX(X$5:X10)+1</f>
        <v>6</v>
      </c>
      <c r="Y11" s="16">
        <f t="shared" si="3"/>
        <v>0</v>
      </c>
      <c r="Z11" s="8" t="s">
        <v>4</v>
      </c>
      <c r="AA11" s="18" t="s">
        <v>29</v>
      </c>
      <c r="AB11" s="9">
        <f>MAX(AB$5:AB10)+1</f>
        <v>6</v>
      </c>
      <c r="AC11" s="16">
        <f t="shared" si="4"/>
        <v>0</v>
      </c>
    </row>
    <row r="12" spans="1:34" x14ac:dyDescent="0.3">
      <c r="A12" s="13">
        <f>ROW()</f>
        <v>12</v>
      </c>
      <c r="N12" s="19">
        <f t="shared" ca="1" si="1"/>
        <v>45383</v>
      </c>
      <c r="O12" s="9">
        <f>MAX(O$5:O11)+1</f>
        <v>7</v>
      </c>
      <c r="P12" s="16">
        <f t="shared" ca="1" si="0"/>
        <v>0</v>
      </c>
      <c r="S12" s="18" t="str">
        <f>IF(Model!$E$4=1,Lists!$AA12,Lists!$W12)</f>
        <v>прирост дохода период-к-периоду</v>
      </c>
      <c r="T12" s="9">
        <f>MAX(T$5:T11)+1</f>
        <v>7</v>
      </c>
      <c r="U12" s="16">
        <f t="shared" si="2"/>
        <v>0</v>
      </c>
      <c r="V12" s="8" t="s">
        <v>4</v>
      </c>
      <c r="W12" s="18" t="s">
        <v>20</v>
      </c>
      <c r="X12" s="9">
        <f>MAX(X$5:X11)+1</f>
        <v>7</v>
      </c>
      <c r="Y12" s="16">
        <f t="shared" si="3"/>
        <v>0</v>
      </c>
      <c r="Z12" s="8" t="s">
        <v>4</v>
      </c>
      <c r="AA12" s="18" t="s">
        <v>30</v>
      </c>
      <c r="AB12" s="9">
        <f>MAX(AB$5:AB11)+1</f>
        <v>7</v>
      </c>
      <c r="AC12" s="16">
        <f t="shared" si="4"/>
        <v>0</v>
      </c>
    </row>
    <row r="13" spans="1:34" x14ac:dyDescent="0.3">
      <c r="A13" s="13">
        <f>ROW()</f>
        <v>13</v>
      </c>
      <c r="N13" s="19">
        <f t="shared" ca="1" si="1"/>
        <v>45413</v>
      </c>
      <c r="O13" s="9">
        <f>MAX(O$5:O12)+1</f>
        <v>8</v>
      </c>
      <c r="P13" s="16">
        <f t="shared" ca="1" si="0"/>
        <v>0</v>
      </c>
      <c r="S13" s="18" t="str">
        <f>IF(Model!$E$4=1,Lists!$AA13,Lists!$W13)</f>
        <v>Себестоимость</v>
      </c>
      <c r="T13" s="9">
        <f>MAX(T$5:T12)+1</f>
        <v>8</v>
      </c>
      <c r="U13" s="16">
        <f t="shared" si="2"/>
        <v>0</v>
      </c>
      <c r="V13" s="8" t="s">
        <v>4</v>
      </c>
      <c r="W13" s="18" t="s">
        <v>66</v>
      </c>
      <c r="X13" s="9">
        <f>MAX(X$5:X12)+1</f>
        <v>8</v>
      </c>
      <c r="Y13" s="16">
        <f t="shared" si="3"/>
        <v>0</v>
      </c>
      <c r="Z13" s="8" t="s">
        <v>4</v>
      </c>
      <c r="AA13" s="18" t="s">
        <v>67</v>
      </c>
      <c r="AB13" s="9">
        <f>MAX(AB$5:AB12)+1</f>
        <v>8</v>
      </c>
      <c r="AC13" s="16">
        <f t="shared" si="4"/>
        <v>0</v>
      </c>
    </row>
    <row r="14" spans="1:34" x14ac:dyDescent="0.3">
      <c r="A14" s="13">
        <f>ROW()</f>
        <v>14</v>
      </c>
      <c r="N14" s="19">
        <f t="shared" ca="1" si="1"/>
        <v>45444</v>
      </c>
      <c r="O14" s="9">
        <f>MAX(O$5:O13)+1</f>
        <v>9</v>
      </c>
      <c r="P14" s="16">
        <f t="shared" ca="1" si="0"/>
        <v>0</v>
      </c>
      <c r="S14" s="18" t="str">
        <f>IF(Model!$E$4=1,Lists!$AA14,Lists!$W14)</f>
        <v>Рентабельность продаж</v>
      </c>
      <c r="T14" s="9">
        <f>MAX(T$5:T13)+1</f>
        <v>9</v>
      </c>
      <c r="U14" s="16">
        <f t="shared" si="2"/>
        <v>0</v>
      </c>
      <c r="V14" s="8" t="s">
        <v>4</v>
      </c>
      <c r="W14" s="18" t="s">
        <v>68</v>
      </c>
      <c r="X14" s="9">
        <f>MAX(X$5:X13)+1</f>
        <v>9</v>
      </c>
      <c r="Y14" s="16">
        <f t="shared" si="3"/>
        <v>0</v>
      </c>
      <c r="Z14" s="8" t="s">
        <v>4</v>
      </c>
      <c r="AA14" s="18" t="s">
        <v>69</v>
      </c>
      <c r="AB14" s="9">
        <f>MAX(AB$5:AB13)+1</f>
        <v>9</v>
      </c>
      <c r="AC14" s="16">
        <f t="shared" si="4"/>
        <v>0</v>
      </c>
    </row>
    <row r="15" spans="1:34" x14ac:dyDescent="0.3">
      <c r="A15" s="13">
        <f>ROW()</f>
        <v>15</v>
      </c>
      <c r="N15" s="19">
        <f t="shared" ca="1" si="1"/>
        <v>45474</v>
      </c>
      <c r="O15" s="9">
        <f>MAX(O$5:O14)+1</f>
        <v>10</v>
      </c>
      <c r="P15" s="16">
        <f t="shared" ca="1" si="0"/>
        <v>0</v>
      </c>
      <c r="S15" s="18" t="str">
        <f>IF(Model!$E$4=1,Lists!$AA15,Lists!$W15)</f>
        <v>Чистый доход</v>
      </c>
      <c r="T15" s="9">
        <f>MAX(T$5:T14)+1</f>
        <v>10</v>
      </c>
      <c r="U15" s="16">
        <f t="shared" si="2"/>
        <v>0</v>
      </c>
      <c r="V15" s="8" t="s">
        <v>4</v>
      </c>
      <c r="W15" s="18" t="s">
        <v>70</v>
      </c>
      <c r="X15" s="9">
        <f>MAX(X$5:X14)+1</f>
        <v>10</v>
      </c>
      <c r="Y15" s="16">
        <f t="shared" si="3"/>
        <v>0</v>
      </c>
      <c r="Z15" s="8" t="s">
        <v>4</v>
      </c>
      <c r="AA15" s="18" t="s">
        <v>71</v>
      </c>
      <c r="AB15" s="9">
        <f>MAX(AB$5:AB14)+1</f>
        <v>10</v>
      </c>
      <c r="AC15" s="16">
        <f t="shared" si="4"/>
        <v>0</v>
      </c>
    </row>
    <row r="16" spans="1:34" x14ac:dyDescent="0.3">
      <c r="A16" s="13">
        <f>ROW()</f>
        <v>16</v>
      </c>
      <c r="N16" s="19">
        <f t="shared" ca="1" si="1"/>
        <v>45505</v>
      </c>
      <c r="O16" s="9">
        <f>MAX(O$5:O15)+1</f>
        <v>11</v>
      </c>
      <c r="P16" s="16">
        <f t="shared" ca="1" si="0"/>
        <v>0</v>
      </c>
      <c r="S16" s="18" t="str">
        <f>IF(Model!$E$4=1,Lists!$AA16,Lists!$W16)</f>
        <v>% от дохода</v>
      </c>
      <c r="T16" s="9">
        <f>MAX(T$5:T15)+1</f>
        <v>11</v>
      </c>
      <c r="U16" s="16">
        <f t="shared" si="2"/>
        <v>0</v>
      </c>
      <c r="V16" s="8" t="s">
        <v>4</v>
      </c>
      <c r="W16" s="18" t="s">
        <v>18</v>
      </c>
      <c r="X16" s="9">
        <f>MAX(X$5:X15)+1</f>
        <v>11</v>
      </c>
      <c r="Y16" s="16">
        <f t="shared" si="3"/>
        <v>0</v>
      </c>
      <c r="Z16" s="8" t="s">
        <v>4</v>
      </c>
      <c r="AA16" s="18" t="s">
        <v>31</v>
      </c>
      <c r="AB16" s="9">
        <f>MAX(AB$5:AB15)+1</f>
        <v>11</v>
      </c>
      <c r="AC16" s="16">
        <f t="shared" si="4"/>
        <v>0</v>
      </c>
    </row>
    <row r="17" spans="1:29" x14ac:dyDescent="0.3">
      <c r="A17" s="13">
        <f>ROW()</f>
        <v>17</v>
      </c>
      <c r="N17" s="19">
        <f t="shared" ca="1" si="1"/>
        <v>45536</v>
      </c>
      <c r="O17" s="9">
        <f>MAX(O$5:O16)+1</f>
        <v>12</v>
      </c>
      <c r="P17" s="16">
        <f t="shared" ca="1" si="0"/>
        <v>0</v>
      </c>
      <c r="S17" s="18" t="str">
        <f>IF(Model!$E$4=1,Lists!$AA17,Lists!$W17)</f>
        <v>Переменные расходы</v>
      </c>
      <c r="T17" s="9">
        <f>MAX(T$5:T16)+1</f>
        <v>12</v>
      </c>
      <c r="U17" s="16">
        <f t="shared" si="2"/>
        <v>0</v>
      </c>
      <c r="V17" s="8" t="s">
        <v>4</v>
      </c>
      <c r="W17" s="18" t="s">
        <v>72</v>
      </c>
      <c r="X17" s="9">
        <f>MAX(X$5:X16)+1</f>
        <v>12</v>
      </c>
      <c r="Y17" s="16">
        <f t="shared" si="3"/>
        <v>0</v>
      </c>
      <c r="Z17" s="8" t="s">
        <v>4</v>
      </c>
      <c r="AA17" s="18" t="s">
        <v>73</v>
      </c>
      <c r="AB17" s="9">
        <f>MAX(AB$5:AB16)+1</f>
        <v>12</v>
      </c>
      <c r="AC17" s="16">
        <f t="shared" si="4"/>
        <v>0</v>
      </c>
    </row>
    <row r="18" spans="1:29" x14ac:dyDescent="0.3">
      <c r="A18" s="13">
        <f>ROW()</f>
        <v>18</v>
      </c>
      <c r="N18" s="19">
        <f t="shared" ref="N18:N28" ca="1" si="5">EOMONTH(N17,0)+1</f>
        <v>45566</v>
      </c>
      <c r="O18" s="9">
        <f>MAX(O$5:O17)+1</f>
        <v>13</v>
      </c>
      <c r="P18" s="16">
        <f t="shared" ca="1" si="0"/>
        <v>0</v>
      </c>
      <c r="S18" s="18" t="str">
        <f>IF(Model!$E$4=1,Lists!$AA18,Lists!$W18)</f>
        <v>размер расхода в месяц</v>
      </c>
      <c r="T18" s="9">
        <f>MAX(T$5:T17)+1</f>
        <v>13</v>
      </c>
      <c r="U18" s="16">
        <f t="shared" si="2"/>
        <v>0</v>
      </c>
      <c r="V18" s="8" t="s">
        <v>4</v>
      </c>
      <c r="W18" s="18" t="s">
        <v>19</v>
      </c>
      <c r="X18" s="9">
        <f>MAX(X$5:X17)+1</f>
        <v>13</v>
      </c>
      <c r="Y18" s="16">
        <f t="shared" si="3"/>
        <v>0</v>
      </c>
      <c r="Z18" s="8" t="s">
        <v>4</v>
      </c>
      <c r="AA18" s="18" t="s">
        <v>35</v>
      </c>
      <c r="AB18" s="9">
        <f>MAX(AB$5:AB17)+1</f>
        <v>13</v>
      </c>
      <c r="AC18" s="16">
        <f t="shared" si="4"/>
        <v>0</v>
      </c>
    </row>
    <row r="19" spans="1:29" x14ac:dyDescent="0.3">
      <c r="A19" s="13">
        <f>ROW()</f>
        <v>19</v>
      </c>
      <c r="N19" s="19">
        <f t="shared" ca="1" si="5"/>
        <v>45597</v>
      </c>
      <c r="O19" s="9">
        <f>MAX(O$5:O18)+1</f>
        <v>14</v>
      </c>
      <c r="P19" s="16">
        <f t="shared" ca="1" si="0"/>
        <v>0</v>
      </c>
      <c r="S19" s="18" t="str">
        <f>IF(Model!$E$4=1,Lists!$AA19,Lists!$W19)</f>
        <v>Маржинальная прибыль</v>
      </c>
      <c r="T19" s="9">
        <f>MAX(T$5:T18)+1</f>
        <v>14</v>
      </c>
      <c r="U19" s="16">
        <f t="shared" si="2"/>
        <v>0</v>
      </c>
      <c r="V19" s="8" t="s">
        <v>4</v>
      </c>
      <c r="W19" s="18" t="s">
        <v>74</v>
      </c>
      <c r="X19" s="9">
        <f>MAX(X$5:X18)+1</f>
        <v>14</v>
      </c>
      <c r="Y19" s="16">
        <f t="shared" si="3"/>
        <v>0</v>
      </c>
      <c r="Z19" s="8" t="s">
        <v>4</v>
      </c>
      <c r="AA19" s="18" t="s">
        <v>75</v>
      </c>
      <c r="AB19" s="9">
        <f>MAX(AB$5:AB18)+1</f>
        <v>14</v>
      </c>
      <c r="AC19" s="16">
        <f t="shared" si="4"/>
        <v>0</v>
      </c>
    </row>
    <row r="20" spans="1:29" x14ac:dyDescent="0.3">
      <c r="A20" s="13">
        <f>ROW()</f>
        <v>20</v>
      </c>
      <c r="N20" s="19">
        <f t="shared" ca="1" si="5"/>
        <v>45627</v>
      </c>
      <c r="O20" s="9">
        <f>MAX(O$5:O19)+1</f>
        <v>15</v>
      </c>
      <c r="P20" s="16">
        <f t="shared" ca="1" si="0"/>
        <v>0</v>
      </c>
      <c r="S20" s="18" t="str">
        <f>IF(Model!$E$4=1,Lists!$AA20,Lists!$W20)</f>
        <v>тип периода</v>
      </c>
      <c r="T20" s="9">
        <f>MAX(T$5:T19)+1</f>
        <v>15</v>
      </c>
      <c r="U20" s="16">
        <f t="shared" si="2"/>
        <v>0</v>
      </c>
      <c r="V20" s="8" t="s">
        <v>4</v>
      </c>
      <c r="W20" s="18" t="s">
        <v>11</v>
      </c>
      <c r="X20" s="9">
        <f>MAX(X$5:X19)+1</f>
        <v>15</v>
      </c>
      <c r="Y20" s="16">
        <f t="shared" si="3"/>
        <v>0</v>
      </c>
      <c r="Z20" s="8" t="s">
        <v>4</v>
      </c>
      <c r="AA20" s="18" t="s">
        <v>100</v>
      </c>
      <c r="AB20" s="9">
        <f>MAX(AB$5:AB19)+1</f>
        <v>15</v>
      </c>
      <c r="AC20" s="16">
        <f t="shared" si="4"/>
        <v>0</v>
      </c>
    </row>
    <row r="21" spans="1:29" x14ac:dyDescent="0.3">
      <c r="A21" s="13">
        <f>ROW()</f>
        <v>21</v>
      </c>
      <c r="N21" s="19">
        <f t="shared" ca="1" si="5"/>
        <v>45658</v>
      </c>
      <c r="O21" s="9">
        <f>MAX(O$5:O20)+1</f>
        <v>16</v>
      </c>
      <c r="P21" s="16">
        <f t="shared" ca="1" si="0"/>
        <v>0</v>
      </c>
      <c r="S21" s="18" t="str">
        <f>IF(Model!$E$4=1,Lists!$AA21,Lists!$W21)</f>
        <v>Постоянные расходы</v>
      </c>
      <c r="T21" s="9">
        <f>MAX(T$5:T20)+1</f>
        <v>16</v>
      </c>
      <c r="U21" s="16">
        <f t="shared" si="2"/>
        <v>0</v>
      </c>
      <c r="V21" s="8" t="s">
        <v>4</v>
      </c>
      <c r="W21" s="18" t="s">
        <v>76</v>
      </c>
      <c r="X21" s="9">
        <f>MAX(X$5:X20)+1</f>
        <v>16</v>
      </c>
      <c r="Y21" s="16">
        <f t="shared" si="3"/>
        <v>0</v>
      </c>
      <c r="Z21" s="8" t="s">
        <v>4</v>
      </c>
      <c r="AA21" s="18" t="s">
        <v>77</v>
      </c>
      <c r="AB21" s="9">
        <f>MAX(AB$5:AB20)+1</f>
        <v>16</v>
      </c>
      <c r="AC21" s="16">
        <f t="shared" si="4"/>
        <v>0</v>
      </c>
    </row>
    <row r="22" spans="1:29" x14ac:dyDescent="0.3">
      <c r="A22" s="13">
        <f>ROW()</f>
        <v>22</v>
      </c>
      <c r="N22" s="19">
        <f t="shared" ca="1" si="5"/>
        <v>45689</v>
      </c>
      <c r="O22" s="9">
        <f>MAX(O$5:O21)+1</f>
        <v>17</v>
      </c>
      <c r="P22" s="16">
        <f t="shared" ca="1" si="0"/>
        <v>0</v>
      </c>
      <c r="S22" s="18" t="str">
        <f>IF(Model!$E$4=1,Lists!$AA22,Lists!$W22)</f>
        <v>месяц</v>
      </c>
      <c r="T22" s="9">
        <f>MAX(T$5:T21)+1</f>
        <v>17</v>
      </c>
      <c r="U22" s="16">
        <f t="shared" si="2"/>
        <v>0</v>
      </c>
      <c r="V22" s="8" t="s">
        <v>4</v>
      </c>
      <c r="W22" s="18" t="s">
        <v>6</v>
      </c>
      <c r="X22" s="9">
        <f>MAX(X$5:X21)+1</f>
        <v>17</v>
      </c>
      <c r="Y22" s="16">
        <f t="shared" si="3"/>
        <v>0</v>
      </c>
      <c r="Z22" s="8" t="s">
        <v>4</v>
      </c>
      <c r="AA22" s="18" t="s">
        <v>32</v>
      </c>
      <c r="AB22" s="9">
        <f>MAX(AB$5:AB21)+1</f>
        <v>17</v>
      </c>
      <c r="AC22" s="16">
        <f t="shared" si="4"/>
        <v>0</v>
      </c>
    </row>
    <row r="23" spans="1:29" x14ac:dyDescent="0.3">
      <c r="A23" s="13">
        <f>ROW()</f>
        <v>23</v>
      </c>
      <c r="N23" s="19">
        <f t="shared" ca="1" si="5"/>
        <v>45717</v>
      </c>
      <c r="O23" s="9">
        <f>MAX(O$5:O22)+1</f>
        <v>18</v>
      </c>
      <c r="P23" s="16">
        <f t="shared" ca="1" si="0"/>
        <v>0</v>
      </c>
      <c r="S23" s="18" t="str">
        <f>IF(Model!$E$4=1,Lists!$AA23,Lists!$W23)</f>
        <v>EBITDA</v>
      </c>
      <c r="T23" s="9">
        <f>MAX(T$5:T22)+1</f>
        <v>18</v>
      </c>
      <c r="U23" s="16">
        <f t="shared" si="2"/>
        <v>0</v>
      </c>
      <c r="V23" s="8" t="s">
        <v>4</v>
      </c>
      <c r="W23" s="18" t="s">
        <v>21</v>
      </c>
      <c r="X23" s="9">
        <f>MAX(X$5:X22)+1</f>
        <v>18</v>
      </c>
      <c r="Y23" s="16">
        <f t="shared" si="3"/>
        <v>0</v>
      </c>
      <c r="Z23" s="8" t="s">
        <v>4</v>
      </c>
      <c r="AA23" s="18" t="s">
        <v>21</v>
      </c>
      <c r="AB23" s="9">
        <f>MAX(AB$5:AB22)+1</f>
        <v>18</v>
      </c>
      <c r="AC23" s="16">
        <f t="shared" si="4"/>
        <v>0</v>
      </c>
    </row>
    <row r="24" spans="1:29" x14ac:dyDescent="0.3">
      <c r="A24" s="13">
        <f>ROW()</f>
        <v>24</v>
      </c>
      <c r="N24" s="19">
        <f t="shared" ca="1" si="5"/>
        <v>45748</v>
      </c>
      <c r="O24" s="9">
        <f>MAX(O$5:O23)+1</f>
        <v>19</v>
      </c>
      <c r="P24" s="16">
        <f t="shared" ca="1" si="0"/>
        <v>0</v>
      </c>
      <c r="S24" s="18" t="str">
        <f>IF(Model!$E$4=1,Lists!$AA24,Lists!$W24)</f>
        <v>кол-во пер.</v>
      </c>
      <c r="T24" s="9">
        <f>MAX(T$5:T23)+1</f>
        <v>19</v>
      </c>
      <c r="U24" s="16">
        <f t="shared" si="2"/>
        <v>0</v>
      </c>
      <c r="V24" s="8" t="s">
        <v>4</v>
      </c>
      <c r="W24" s="18" t="s">
        <v>12</v>
      </c>
      <c r="X24" s="9">
        <f>MAX(X$5:X23)+1</f>
        <v>19</v>
      </c>
      <c r="Y24" s="16">
        <f t="shared" si="3"/>
        <v>0</v>
      </c>
      <c r="Z24" s="8" t="s">
        <v>4</v>
      </c>
      <c r="AA24" s="18" t="s">
        <v>49</v>
      </c>
      <c r="AB24" s="9">
        <f>MAX(AB$5:AB23)+1</f>
        <v>19</v>
      </c>
      <c r="AC24" s="16">
        <f t="shared" si="4"/>
        <v>0</v>
      </c>
    </row>
    <row r="25" spans="1:29" x14ac:dyDescent="0.3">
      <c r="A25" s="13">
        <f>ROW()</f>
        <v>25</v>
      </c>
      <c r="N25" s="19">
        <f t="shared" ca="1" si="5"/>
        <v>45778</v>
      </c>
      <c r="O25" s="9">
        <f>MAX(O$5:O24)+1</f>
        <v>20</v>
      </c>
      <c r="P25" s="16">
        <f t="shared" ca="1" si="0"/>
        <v>0</v>
      </c>
      <c r="S25" s="18" t="str">
        <f>IF(Model!$E$4=1,Lists!$AA25,Lists!$W25)</f>
        <v>руб.</v>
      </c>
      <c r="T25" s="9">
        <f>MAX(T$5:T24)+1</f>
        <v>20</v>
      </c>
      <c r="U25" s="16">
        <f t="shared" si="2"/>
        <v>0</v>
      </c>
      <c r="V25" s="8" t="s">
        <v>4</v>
      </c>
      <c r="W25" s="18" t="s">
        <v>16</v>
      </c>
      <c r="X25" s="9">
        <f>MAX(X$5:X24)+1</f>
        <v>20</v>
      </c>
      <c r="Y25" s="16">
        <f t="shared" si="3"/>
        <v>0</v>
      </c>
      <c r="Z25" s="8" t="s">
        <v>4</v>
      </c>
      <c r="AA25" s="18" t="s">
        <v>36</v>
      </c>
      <c r="AB25" s="9">
        <f>MAX(AB$5:AB24)+1</f>
        <v>20</v>
      </c>
      <c r="AC25" s="16">
        <f t="shared" si="4"/>
        <v>0</v>
      </c>
    </row>
    <row r="26" spans="1:29" x14ac:dyDescent="0.3">
      <c r="A26" s="13">
        <f>ROW()</f>
        <v>26</v>
      </c>
      <c r="N26" s="19">
        <f t="shared" ca="1" si="5"/>
        <v>45809</v>
      </c>
      <c r="O26" s="9">
        <f>MAX(O$5:O25)+1</f>
        <v>21</v>
      </c>
      <c r="P26" s="16">
        <f t="shared" ca="1" si="0"/>
        <v>0</v>
      </c>
      <c r="S26" s="18" t="str">
        <f>IF(Model!$E$4=1,Lists!$AA26,Lists!$W26)</f>
        <v>минимальный период расчетов</v>
      </c>
      <c r="T26" s="9">
        <f>MAX(T$5:T25)+1</f>
        <v>21</v>
      </c>
      <c r="U26" s="16">
        <f t="shared" ref="U26:U27" si="6">IF(AND(S26="",T26&lt;&gt;0),1,IF(COUNTIF(S:S,S26)&lt;&gt;1,1,0))</f>
        <v>0</v>
      </c>
      <c r="V26" s="8" t="s">
        <v>4</v>
      </c>
      <c r="W26" s="18" t="s">
        <v>9</v>
      </c>
      <c r="X26" s="9">
        <f>MAX(X$5:X25)+1</f>
        <v>21</v>
      </c>
      <c r="Y26" s="16">
        <f t="shared" ref="Y26:Y27" si="7">IF(AND(W26="",X26&lt;&gt;0),1,IF(COUNTIF(W:W,W26)&lt;&gt;1,1,0))</f>
        <v>0</v>
      </c>
      <c r="Z26" s="8" t="s">
        <v>4</v>
      </c>
      <c r="AA26" s="18" t="s">
        <v>33</v>
      </c>
      <c r="AB26" s="9">
        <f>MAX(AB$5:AB25)+1</f>
        <v>21</v>
      </c>
      <c r="AC26" s="16">
        <f t="shared" ref="AC26:AC27" si="8">IF(AND(AA26="",AB26&lt;&gt;0),1,IF(COUNTIF(AA:AA,AA26)&lt;&gt;1,1,0))</f>
        <v>0</v>
      </c>
    </row>
    <row r="27" spans="1:29" x14ac:dyDescent="0.3">
      <c r="A27" s="13">
        <f>ROW()</f>
        <v>27</v>
      </c>
      <c r="N27" s="19">
        <f t="shared" ca="1" si="5"/>
        <v>45839</v>
      </c>
      <c r="O27" s="9">
        <f>MAX(O$5:O26)+1</f>
        <v>22</v>
      </c>
      <c r="P27" s="16">
        <f t="shared" ca="1" si="0"/>
        <v>0</v>
      </c>
      <c r="S27" s="18" t="str">
        <f>IF(Model!$E$4=1,Lists!$AA27,Lists!$W27)</f>
        <v>старт моделирования</v>
      </c>
      <c r="T27" s="9">
        <f>MAX(T$5:T26)+1</f>
        <v>22</v>
      </c>
      <c r="U27" s="16">
        <f t="shared" si="6"/>
        <v>0</v>
      </c>
      <c r="V27" s="8" t="s">
        <v>4</v>
      </c>
      <c r="W27" s="18" t="s">
        <v>8</v>
      </c>
      <c r="X27" s="9">
        <f>MAX(X$5:X26)+1</f>
        <v>22</v>
      </c>
      <c r="Y27" s="16">
        <f t="shared" si="7"/>
        <v>0</v>
      </c>
      <c r="Z27" s="8" t="s">
        <v>4</v>
      </c>
      <c r="AA27" s="18" t="s">
        <v>34</v>
      </c>
      <c r="AB27" s="9">
        <f>MAX(AB$5:AB26)+1</f>
        <v>22</v>
      </c>
      <c r="AC27" s="16">
        <f t="shared" si="8"/>
        <v>0</v>
      </c>
    </row>
    <row r="28" spans="1:29" x14ac:dyDescent="0.3">
      <c r="A28" s="13">
        <f>ROW()</f>
        <v>28</v>
      </c>
      <c r="N28" s="19">
        <f t="shared" ca="1" si="5"/>
        <v>45870</v>
      </c>
      <c r="O28" s="9">
        <f>MAX(O$5:O27)+1</f>
        <v>23</v>
      </c>
      <c r="P28" s="16">
        <f t="shared" ca="1" si="0"/>
        <v>0</v>
      </c>
      <c r="S28" s="18" t="str">
        <f>IF(Model!$E$4=1,Lists!$AA28,Lists!$W28)</f>
        <v>тип прогрессии</v>
      </c>
      <c r="T28" s="9">
        <f>MAX(T$5:T27)+1</f>
        <v>23</v>
      </c>
      <c r="U28" s="16">
        <f t="shared" ref="U28" si="9">IF(AND(S28="",T28&lt;&gt;0),1,IF(COUNTIF(S:S,S28)&lt;&gt;1,1,0))</f>
        <v>0</v>
      </c>
      <c r="V28" s="8" t="s">
        <v>4</v>
      </c>
      <c r="W28" s="18" t="s">
        <v>37</v>
      </c>
      <c r="X28" s="9">
        <f>MAX(X$5:X27)+1</f>
        <v>23</v>
      </c>
      <c r="Y28" s="16">
        <f t="shared" ref="Y28" si="10">IF(AND(W28="",X28&lt;&gt;0),1,IF(COUNTIF(W:W,W28)&lt;&gt;1,1,0))</f>
        <v>0</v>
      </c>
      <c r="Z28" s="8" t="s">
        <v>4</v>
      </c>
      <c r="AA28" s="18" t="s">
        <v>40</v>
      </c>
      <c r="AB28" s="9">
        <f>MAX(AB$5:AB27)+1</f>
        <v>23</v>
      </c>
      <c r="AC28" s="16">
        <f t="shared" ref="AC28" si="11">IF(AND(AA28="",AB28&lt;&gt;0),1,IF(COUNTIF(AA:AA,AA28)&lt;&gt;1,1,0))</f>
        <v>0</v>
      </c>
    </row>
    <row r="29" spans="1:29" x14ac:dyDescent="0.3">
      <c r="A29" s="13">
        <f>ROW()</f>
        <v>29</v>
      </c>
      <c r="N29" s="19">
        <f t="shared" ref="N29" ca="1" si="12">EOMONTH(N28,0)+1</f>
        <v>45901</v>
      </c>
      <c r="O29" s="9">
        <f>MAX(O$5:O28)+1</f>
        <v>24</v>
      </c>
      <c r="P29" s="16">
        <f t="shared" ca="1" si="0"/>
        <v>0</v>
      </c>
      <c r="S29" s="18" t="str">
        <f>IF(Model!$E$4=1,Lists!$AA29,Lists!$W29)</f>
        <v>прирост</v>
      </c>
      <c r="T29" s="9">
        <f>MAX(T$5:T28)+1</f>
        <v>24</v>
      </c>
      <c r="U29" s="16">
        <f t="shared" ref="U29" si="13">IF(AND(S29="",T29&lt;&gt;0),1,IF(COUNTIF(S:S,S29)&lt;&gt;1,1,0))</f>
        <v>0</v>
      </c>
      <c r="V29" s="8" t="s">
        <v>4</v>
      </c>
      <c r="W29" s="18" t="s">
        <v>41</v>
      </c>
      <c r="X29" s="9">
        <f>MAX(X$5:X28)+1</f>
        <v>24</v>
      </c>
      <c r="Y29" s="16">
        <f t="shared" ref="Y29" si="14">IF(AND(W29="",X29&lt;&gt;0),1,IF(COUNTIF(W:W,W29)&lt;&gt;1,1,0))</f>
        <v>0</v>
      </c>
      <c r="Z29" s="8" t="s">
        <v>4</v>
      </c>
      <c r="AA29" s="18" t="s">
        <v>42</v>
      </c>
      <c r="AB29" s="9">
        <f>MAX(AB$5:AB28)+1</f>
        <v>24</v>
      </c>
      <c r="AC29" s="16">
        <f t="shared" ref="AC29" si="15">IF(AND(AA29="",AB29&lt;&gt;0),1,IF(COUNTIF(AA:AA,AA29)&lt;&gt;1,1,0))</f>
        <v>0</v>
      </c>
    </row>
    <row r="30" spans="1:29" x14ac:dyDescent="0.3">
      <c r="A30" s="13">
        <f>ROW()</f>
        <v>30</v>
      </c>
      <c r="S30" s="18" t="str">
        <f>IF(Model!$E$4=1,Lists!$AA30,Lists!$W30)</f>
        <v>сумма дохода вручную</v>
      </c>
      <c r="T30" s="9">
        <f>MAX(T$5:T29)+1</f>
        <v>25</v>
      </c>
      <c r="U30" s="16">
        <f t="shared" ref="U30" si="16">IF(AND(S30="",T30&lt;&gt;0),1,IF(COUNTIF(S:S,S30)&lt;&gt;1,1,0))</f>
        <v>0</v>
      </c>
      <c r="V30" s="8" t="s">
        <v>4</v>
      </c>
      <c r="W30" s="18" t="s">
        <v>43</v>
      </c>
      <c r="X30" s="9">
        <f>MAX(X$5:X29)+1</f>
        <v>25</v>
      </c>
      <c r="Y30" s="16">
        <f t="shared" ref="Y30" si="17">IF(AND(W30="",X30&lt;&gt;0),1,IF(COUNTIF(W:W,W30)&lt;&gt;1,1,0))</f>
        <v>0</v>
      </c>
      <c r="Z30" s="8" t="s">
        <v>4</v>
      </c>
      <c r="AA30" s="18" t="s">
        <v>44</v>
      </c>
      <c r="AB30" s="9">
        <f>MAX(AB$5:AB29)+1</f>
        <v>25</v>
      </c>
      <c r="AC30" s="16">
        <f t="shared" ref="AC30" si="18">IF(AND(AA30="",AB30&lt;&gt;0),1,IF(COUNTIF(AA:AA,AA30)&lt;&gt;1,1,0))</f>
        <v>0</v>
      </c>
    </row>
    <row r="31" spans="1:29" x14ac:dyDescent="0.3">
      <c r="A31" s="13">
        <f>ROW()</f>
        <v>31</v>
      </c>
      <c r="S31" s="18" t="str">
        <f>IF(Model!$E$4=1,Lists!$AA31,Lists!$W31)</f>
        <v>максимальный доход за период</v>
      </c>
      <c r="T31" s="9">
        <f>MAX(T$5:T30)+1</f>
        <v>26</v>
      </c>
      <c r="U31" s="16">
        <f t="shared" ref="U31" si="19">IF(AND(S31="",T31&lt;&gt;0),1,IF(COUNTIF(S:S,S31)&lt;&gt;1,1,0))</f>
        <v>0</v>
      </c>
      <c r="V31" s="8" t="s">
        <v>4</v>
      </c>
      <c r="W31" s="18" t="s">
        <v>45</v>
      </c>
      <c r="X31" s="9">
        <f>MAX(X$5:X30)+1</f>
        <v>26</v>
      </c>
      <c r="Y31" s="16">
        <f t="shared" ref="Y31" si="20">IF(AND(W31="",X31&lt;&gt;0),1,IF(COUNTIF(W:W,W31)&lt;&gt;1,1,0))</f>
        <v>0</v>
      </c>
      <c r="Z31" s="8" t="s">
        <v>4</v>
      </c>
      <c r="AA31" s="18" t="s">
        <v>46</v>
      </c>
      <c r="AB31" s="9">
        <f>MAX(AB$5:AB30)+1</f>
        <v>26</v>
      </c>
      <c r="AC31" s="16">
        <f t="shared" ref="AC31" si="21">IF(AND(AA31="",AB31&lt;&gt;0),1,IF(COUNTIF(AA:AA,AA31)&lt;&gt;1,1,0))</f>
        <v>0</v>
      </c>
    </row>
    <row r="32" spans="1:29" x14ac:dyDescent="0.3">
      <c r="A32" s="13">
        <f>ROW()</f>
        <v>32</v>
      </c>
      <c r="S32" s="18" t="str">
        <f>IF(Model!$E$4=1,Lists!$AA32,Lists!$W32)</f>
        <v>частота прироста</v>
      </c>
      <c r="T32" s="9">
        <f>MAX(T$5:T31)+1</f>
        <v>27</v>
      </c>
      <c r="U32" s="16">
        <f t="shared" ref="U32" si="22">IF(AND(S32="",T32&lt;&gt;0),1,IF(COUNTIF(S:S,S32)&lt;&gt;1,1,0))</f>
        <v>0</v>
      </c>
      <c r="V32" s="8" t="s">
        <v>4</v>
      </c>
      <c r="W32" s="18" t="s">
        <v>47</v>
      </c>
      <c r="X32" s="9">
        <f>MAX(X$5:X31)+1</f>
        <v>27</v>
      </c>
      <c r="Y32" s="16">
        <f t="shared" ref="Y32" si="23">IF(AND(W32="",X32&lt;&gt;0),1,IF(COUNTIF(W:W,W32)&lt;&gt;1,1,0))</f>
        <v>0</v>
      </c>
      <c r="Z32" s="8" t="s">
        <v>4</v>
      </c>
      <c r="AA32" s="18" t="s">
        <v>48</v>
      </c>
      <c r="AB32" s="9">
        <f>MAX(AB$5:AB31)+1</f>
        <v>27</v>
      </c>
      <c r="AC32" s="16">
        <f t="shared" ref="AC32" si="24">IF(AND(AA32="",AB32&lt;&gt;0),1,IF(COUNTIF(AA:AA,AA32)&lt;&gt;1,1,0))</f>
        <v>0</v>
      </c>
    </row>
    <row r="33" spans="1:29" x14ac:dyDescent="0.3">
      <c r="A33" s="13">
        <f>ROW()</f>
        <v>33</v>
      </c>
      <c r="S33" s="18" t="str">
        <f>IF(Model!$E$4=1,Lists!$AA33,Lists!$W33)</f>
        <v>Инвестиции</v>
      </c>
      <c r="T33" s="9">
        <f>MAX(T$5:T32)+1</f>
        <v>28</v>
      </c>
      <c r="U33" s="16">
        <f t="shared" ref="U33" si="25">IF(AND(S33="",T33&lt;&gt;0),1,IF(COUNTIF(S:S,S33)&lt;&gt;1,1,0))</f>
        <v>0</v>
      </c>
      <c r="V33" s="8" t="s">
        <v>4</v>
      </c>
      <c r="W33" s="18" t="s">
        <v>50</v>
      </c>
      <c r="X33" s="9">
        <f>MAX(X$5:X32)+1</f>
        <v>28</v>
      </c>
      <c r="Y33" s="16">
        <f t="shared" ref="Y33" si="26">IF(AND(W33="",X33&lt;&gt;0),1,IF(COUNTIF(W:W,W33)&lt;&gt;1,1,0))</f>
        <v>0</v>
      </c>
      <c r="Z33" s="8" t="s">
        <v>4</v>
      </c>
      <c r="AA33" s="18" t="s">
        <v>51</v>
      </c>
      <c r="AB33" s="9">
        <f>MAX(AB$5:AB32)+1</f>
        <v>28</v>
      </c>
      <c r="AC33" s="16">
        <f t="shared" ref="AC33" si="27">IF(AND(AA33="",AB33&lt;&gt;0),1,IF(COUNTIF(AA:AA,AA33)&lt;&gt;1,1,0))</f>
        <v>0</v>
      </c>
    </row>
    <row r="34" spans="1:29" x14ac:dyDescent="0.3">
      <c r="A34" s="13">
        <f>ROW()</f>
        <v>34</v>
      </c>
      <c r="S34" s="18" t="str">
        <f>IF(Model!$E$4=1,Lists!$AA34,Lists!$W34)</f>
        <v>общая сумма инвестиций</v>
      </c>
      <c r="T34" s="9">
        <f>MAX(T$5:T33)+1</f>
        <v>29</v>
      </c>
      <c r="U34" s="16">
        <f t="shared" ref="U34" si="28">IF(AND(S34="",T34&lt;&gt;0),1,IF(COUNTIF(S:S,S34)&lt;&gt;1,1,0))</f>
        <v>0</v>
      </c>
      <c r="V34" s="8" t="s">
        <v>4</v>
      </c>
      <c r="W34" s="18" t="s">
        <v>52</v>
      </c>
      <c r="X34" s="9">
        <f>MAX(X$5:X33)+1</f>
        <v>29</v>
      </c>
      <c r="Y34" s="16">
        <f t="shared" ref="Y34" si="29">IF(AND(W34="",X34&lt;&gt;0),1,IF(COUNTIF(W:W,W34)&lt;&gt;1,1,0))</f>
        <v>0</v>
      </c>
      <c r="Z34" s="8" t="s">
        <v>4</v>
      </c>
      <c r="AA34" s="18" t="s">
        <v>53</v>
      </c>
      <c r="AB34" s="9">
        <f>MAX(AB$5:AB33)+1</f>
        <v>29</v>
      </c>
      <c r="AC34" s="16">
        <f t="shared" ref="AC34" si="30">IF(AND(AA34="",AB34&lt;&gt;0),1,IF(COUNTIF(AA:AA,AA34)&lt;&gt;1,1,0))</f>
        <v>0</v>
      </c>
    </row>
    <row r="35" spans="1:29" x14ac:dyDescent="0.3">
      <c r="A35" s="13">
        <f>ROW()</f>
        <v>35</v>
      </c>
      <c r="S35" s="18" t="str">
        <f>IF(Model!$E$4=1,Lists!$AA35,Lists!$W35)</f>
        <v>Финпоток</v>
      </c>
      <c r="T35" s="9">
        <f>MAX(T$5:T34)+1</f>
        <v>30</v>
      </c>
      <c r="U35" s="16">
        <f t="shared" ref="U35" si="31">IF(AND(S35="",T35&lt;&gt;0),1,IF(COUNTIF(S:S,S35)&lt;&gt;1,1,0))</f>
        <v>0</v>
      </c>
      <c r="V35" s="8" t="s">
        <v>4</v>
      </c>
      <c r="W35" s="18" t="s">
        <v>54</v>
      </c>
      <c r="X35" s="9">
        <f>MAX(X$5:X34)+1</f>
        <v>30</v>
      </c>
      <c r="Y35" s="16">
        <f t="shared" ref="Y35" si="32">IF(AND(W35="",X35&lt;&gt;0),1,IF(COUNTIF(W:W,W35)&lt;&gt;1,1,0))</f>
        <v>0</v>
      </c>
      <c r="Z35" s="8" t="s">
        <v>4</v>
      </c>
      <c r="AA35" s="18" t="s">
        <v>55</v>
      </c>
      <c r="AB35" s="9">
        <f>MAX(AB$5:AB34)+1</f>
        <v>30</v>
      </c>
      <c r="AC35" s="16">
        <f t="shared" ref="AC35" si="33">IF(AND(AA35="",AB35&lt;&gt;0),1,IF(COUNTIF(AA:AA,AA35)&lt;&gt;1,1,0))</f>
        <v>0</v>
      </c>
    </row>
    <row r="36" spans="1:29" x14ac:dyDescent="0.3">
      <c r="A36" s="13">
        <f>ROW()</f>
        <v>36</v>
      </c>
      <c r="S36" s="18" t="str">
        <f>IF(Model!$E$4=1,Lists!$AA36,Lists!$W36)</f>
        <v>Финпоток накопительно</v>
      </c>
      <c r="T36" s="9">
        <f>MAX(T$5:T35)+1</f>
        <v>31</v>
      </c>
      <c r="U36" s="16">
        <f t="shared" ref="U36" si="34">IF(AND(S36="",T36&lt;&gt;0),1,IF(COUNTIF(S:S,S36)&lt;&gt;1,1,0))</f>
        <v>0</v>
      </c>
      <c r="V36" s="8" t="s">
        <v>4</v>
      </c>
      <c r="W36" s="18" t="s">
        <v>56</v>
      </c>
      <c r="X36" s="9">
        <f>MAX(X$5:X35)+1</f>
        <v>31</v>
      </c>
      <c r="Y36" s="16">
        <f t="shared" ref="Y36" si="35">IF(AND(W36="",X36&lt;&gt;0),1,IF(COUNTIF(W:W,W36)&lt;&gt;1,1,0))</f>
        <v>0</v>
      </c>
      <c r="Z36" s="8" t="s">
        <v>4</v>
      </c>
      <c r="AA36" s="18" t="s">
        <v>57</v>
      </c>
      <c r="AB36" s="9">
        <f>MAX(AB$5:AB35)+1</f>
        <v>31</v>
      </c>
      <c r="AC36" s="16">
        <f t="shared" ref="AC36" si="36">IF(AND(AA36="",AB36&lt;&gt;0),1,IF(COUNTIF(AA:AA,AA36)&lt;&gt;1,1,0))</f>
        <v>0</v>
      </c>
    </row>
    <row r="37" spans="1:29" x14ac:dyDescent="0.3">
      <c r="A37" s="13">
        <f>ROW()</f>
        <v>37</v>
      </c>
      <c r="S37" s="18" t="str">
        <f>IF(Model!$E$4=1,Lists!$AA37,Lists!$W37)</f>
        <v>коэффициенты дисконтирования</v>
      </c>
      <c r="T37" s="9">
        <f>MAX(T$5:T36)+1</f>
        <v>32</v>
      </c>
      <c r="U37" s="16">
        <f t="shared" ref="U37:U38" si="37">IF(AND(S37="",T37&lt;&gt;0),1,IF(COUNTIF(S:S,S37)&lt;&gt;1,1,0))</f>
        <v>0</v>
      </c>
      <c r="V37" s="8" t="s">
        <v>4</v>
      </c>
      <c r="W37" s="18" t="s">
        <v>61</v>
      </c>
      <c r="X37" s="9">
        <f>MAX(X$5:X36)+1</f>
        <v>32</v>
      </c>
      <c r="Y37" s="16">
        <f t="shared" ref="Y37:Y38" si="38">IF(AND(W37="",X37&lt;&gt;0),1,IF(COUNTIF(W:W,W37)&lt;&gt;1,1,0))</f>
        <v>0</v>
      </c>
      <c r="Z37" s="8" t="s">
        <v>4</v>
      </c>
      <c r="AA37" s="18" t="s">
        <v>62</v>
      </c>
      <c r="AB37" s="9">
        <f>MAX(AB$5:AB36)+1</f>
        <v>32</v>
      </c>
      <c r="AC37" s="16">
        <f t="shared" ref="AC37:AC38" si="39">IF(AND(AA37="",AB37&lt;&gt;0),1,IF(COUNTIF(AA:AA,AA37)&lt;&gt;1,1,0))</f>
        <v>0</v>
      </c>
    </row>
    <row r="38" spans="1:29" x14ac:dyDescent="0.3">
      <c r="A38" s="13">
        <f>ROW()</f>
        <v>38</v>
      </c>
      <c r="S38" s="18" t="str">
        <f>IF(Model!$E$4=1,Lists!$AA38,Lists!$W38)</f>
        <v>Ставка дисконтирования</v>
      </c>
      <c r="T38" s="9">
        <f>MAX(T$5:T37)+1</f>
        <v>33</v>
      </c>
      <c r="U38" s="16">
        <f t="shared" si="37"/>
        <v>0</v>
      </c>
      <c r="V38" s="8" t="s">
        <v>4</v>
      </c>
      <c r="W38" s="18" t="s">
        <v>59</v>
      </c>
      <c r="X38" s="9">
        <f>MAX(X$5:X37)+1</f>
        <v>33</v>
      </c>
      <c r="Y38" s="16">
        <f t="shared" si="38"/>
        <v>0</v>
      </c>
      <c r="Z38" s="8" t="s">
        <v>4</v>
      </c>
      <c r="AA38" s="18" t="s">
        <v>60</v>
      </c>
      <c r="AB38" s="9">
        <f>MAX(AB$5:AB37)+1</f>
        <v>33</v>
      </c>
      <c r="AC38" s="16">
        <f t="shared" si="39"/>
        <v>0</v>
      </c>
    </row>
    <row r="39" spans="1:29" x14ac:dyDescent="0.3">
      <c r="A39" s="13">
        <f>ROW()</f>
        <v>39</v>
      </c>
      <c r="S39" s="18" t="str">
        <f>IF(Model!$E$4=1,Lists!$AA39,Lists!$W39)</f>
        <v>IRR</v>
      </c>
      <c r="T39" s="9">
        <f>MAX(T$5:T38)+1</f>
        <v>34</v>
      </c>
      <c r="U39" s="16">
        <f t="shared" ref="U39:U40" si="40">IF(AND(S39="",T39&lt;&gt;0),1,IF(COUNTIF(S:S,S39)&lt;&gt;1,1,0))</f>
        <v>0</v>
      </c>
      <c r="V39" s="8" t="s">
        <v>4</v>
      </c>
      <c r="W39" s="18" t="s">
        <v>58</v>
      </c>
      <c r="X39" s="9">
        <f>MAX(X$5:X38)+1</f>
        <v>34</v>
      </c>
      <c r="Y39" s="16">
        <f t="shared" ref="Y39:Y40" si="41">IF(AND(W39="",X39&lt;&gt;0),1,IF(COUNTIF(W:W,W39)&lt;&gt;1,1,0))</f>
        <v>0</v>
      </c>
      <c r="Z39" s="8" t="s">
        <v>4</v>
      </c>
      <c r="AA39" s="18" t="s">
        <v>58</v>
      </c>
      <c r="AB39" s="9">
        <f>MAX(AB$5:AB38)+1</f>
        <v>34</v>
      </c>
      <c r="AC39" s="16">
        <f t="shared" ref="AC39:AC40" si="42">IF(AND(AA39="",AB39&lt;&gt;0),1,IF(COUNTIF(AA:AA,AA39)&lt;&gt;1,1,0))</f>
        <v>0</v>
      </c>
    </row>
    <row r="40" spans="1:29" x14ac:dyDescent="0.3">
      <c r="A40" s="13">
        <f>ROW()</f>
        <v>40</v>
      </c>
      <c r="S40" s="18" t="str">
        <f>IF(Model!$E$4=1,Lists!$AA40,Lists!$W40)</f>
        <v>NPV</v>
      </c>
      <c r="T40" s="9">
        <f>MAX(T$5:T39)+1</f>
        <v>35</v>
      </c>
      <c r="U40" s="16">
        <f t="shared" si="40"/>
        <v>0</v>
      </c>
      <c r="V40" s="8" t="s">
        <v>4</v>
      </c>
      <c r="W40" s="18" t="s">
        <v>78</v>
      </c>
      <c r="X40" s="9">
        <f>MAX(X$5:X39)+1</f>
        <v>35</v>
      </c>
      <c r="Y40" s="16">
        <f t="shared" si="41"/>
        <v>0</v>
      </c>
      <c r="Z40" s="8" t="s">
        <v>4</v>
      </c>
      <c r="AA40" s="18" t="s">
        <v>78</v>
      </c>
      <c r="AB40" s="9">
        <f>MAX(AB$5:AB39)+1</f>
        <v>35</v>
      </c>
      <c r="AC40" s="16">
        <f t="shared" si="42"/>
        <v>0</v>
      </c>
    </row>
    <row r="41" spans="1:29" x14ac:dyDescent="0.3">
      <c r="A41" s="13">
        <f>ROW()</f>
        <v>41</v>
      </c>
      <c r="S41" s="18" t="str">
        <f>IF(Model!$E$4=1,Lists!$AA41,Lists!$W41)</f>
        <v>индикатор точки безубыточности</v>
      </c>
      <c r="T41" s="9">
        <f>MAX(T$5:T40)+1</f>
        <v>36</v>
      </c>
      <c r="U41" s="16">
        <f t="shared" ref="U41" si="43">IF(AND(S41="",T41&lt;&gt;0),1,IF(COUNTIF(S:S,S41)&lt;&gt;1,1,0))</f>
        <v>0</v>
      </c>
      <c r="V41" s="8" t="s">
        <v>4</v>
      </c>
      <c r="W41" s="18" t="s">
        <v>79</v>
      </c>
      <c r="X41" s="9">
        <f>MAX(X$5:X40)+1</f>
        <v>36</v>
      </c>
      <c r="Y41" s="16">
        <f t="shared" ref="Y41" si="44">IF(AND(W41="",X41&lt;&gt;0),1,IF(COUNTIF(W:W,W41)&lt;&gt;1,1,0))</f>
        <v>0</v>
      </c>
      <c r="Z41" s="8" t="s">
        <v>4</v>
      </c>
      <c r="AA41" s="18" t="s">
        <v>80</v>
      </c>
      <c r="AB41" s="9">
        <f>MAX(AB$5:AB40)+1</f>
        <v>36</v>
      </c>
      <c r="AC41" s="16">
        <f t="shared" ref="AC41" si="45">IF(AND(AA41="",AB41&lt;&gt;0),1,IF(COUNTIF(AA:AA,AA41)&lt;&gt;1,1,0))</f>
        <v>0</v>
      </c>
    </row>
    <row r="42" spans="1:29" x14ac:dyDescent="0.3">
      <c r="A42" s="13">
        <f>ROW()</f>
        <v>42</v>
      </c>
      <c r="S42" s="18" t="str">
        <f>IF(Model!$E$4=1,Lists!$AA42,Lists!$W42)</f>
        <v>индикатор окупаемости</v>
      </c>
      <c r="T42" s="9">
        <f>MAX(T$5:T41)+1</f>
        <v>37</v>
      </c>
      <c r="U42" s="16">
        <f t="shared" ref="U42:U43" si="46">IF(AND(S42="",T42&lt;&gt;0),1,IF(COUNTIF(S:S,S42)&lt;&gt;1,1,0))</f>
        <v>0</v>
      </c>
      <c r="V42" s="8" t="s">
        <v>4</v>
      </c>
      <c r="W42" s="18" t="s">
        <v>81</v>
      </c>
      <c r="X42" s="9">
        <f>MAX(X$5:X41)+1</f>
        <v>37</v>
      </c>
      <c r="Y42" s="16">
        <f t="shared" ref="Y42:Y43" si="47">IF(AND(W42="",X42&lt;&gt;0),1,IF(COUNTIF(W:W,W42)&lt;&gt;1,1,0))</f>
        <v>0</v>
      </c>
      <c r="Z42" s="8" t="s">
        <v>4</v>
      </c>
      <c r="AA42" s="18" t="s">
        <v>84</v>
      </c>
      <c r="AB42" s="9">
        <f>MAX(AB$5:AB41)+1</f>
        <v>37</v>
      </c>
      <c r="AC42" s="16">
        <f t="shared" ref="AC42:AC43" si="48">IF(AND(AA42="",AB42&lt;&gt;0),1,IF(COUNTIF(AA:AA,AA42)&lt;&gt;1,1,0))</f>
        <v>0</v>
      </c>
    </row>
    <row r="43" spans="1:29" x14ac:dyDescent="0.3">
      <c r="A43" s="13">
        <f>ROW()</f>
        <v>43</v>
      </c>
      <c r="S43" s="18" t="str">
        <f>IF(Model!$E$4=1,Lists!$AA43,Lists!$W43)</f>
        <v>индикатор дисконтированной окупаемости</v>
      </c>
      <c r="T43" s="9">
        <f>MAX(T$5:T42)+1</f>
        <v>38</v>
      </c>
      <c r="U43" s="16">
        <f t="shared" si="46"/>
        <v>0</v>
      </c>
      <c r="V43" s="8" t="s">
        <v>4</v>
      </c>
      <c r="W43" s="18" t="s">
        <v>82</v>
      </c>
      <c r="X43" s="9">
        <f>MAX(X$5:X42)+1</f>
        <v>38</v>
      </c>
      <c r="Y43" s="16">
        <f t="shared" si="47"/>
        <v>0</v>
      </c>
      <c r="Z43" s="8" t="s">
        <v>4</v>
      </c>
      <c r="AA43" s="18" t="s">
        <v>83</v>
      </c>
      <c r="AB43" s="9">
        <f>MAX(AB$5:AB42)+1</f>
        <v>38</v>
      </c>
      <c r="AC43" s="16">
        <f t="shared" si="48"/>
        <v>0</v>
      </c>
    </row>
    <row r="44" spans="1:29" x14ac:dyDescent="0.3">
      <c r="A44" s="13">
        <f>ROW()</f>
        <v>44</v>
      </c>
      <c r="S44" s="18" t="str">
        <f>IF(Model!$E$4=1,Lists!$AA44,Lists!$W44)</f>
        <v>Период окупаемости (PBP)</v>
      </c>
      <c r="T44" s="9">
        <f>MAX(T$5:T43)+1</f>
        <v>39</v>
      </c>
      <c r="U44" s="16">
        <f t="shared" ref="U44" si="49">IF(AND(S44="",T44&lt;&gt;0),1,IF(COUNTIF(S:S,S44)&lt;&gt;1,1,0))</f>
        <v>0</v>
      </c>
      <c r="V44" s="8" t="s">
        <v>4</v>
      </c>
      <c r="W44" s="18" t="s">
        <v>92</v>
      </c>
      <c r="X44" s="9">
        <f>MAX(X$5:X43)+1</f>
        <v>39</v>
      </c>
      <c r="Y44" s="16">
        <f t="shared" ref="Y44" si="50">IF(AND(W44="",X44&lt;&gt;0),1,IF(COUNTIF(W:W,W44)&lt;&gt;1,1,0))</f>
        <v>0</v>
      </c>
      <c r="Z44" s="8" t="s">
        <v>4</v>
      </c>
      <c r="AA44" s="18" t="s">
        <v>94</v>
      </c>
      <c r="AB44" s="9">
        <f>MAX(AB$5:AB43)+1</f>
        <v>39</v>
      </c>
      <c r="AC44" s="16">
        <f t="shared" ref="AC44" si="51">IF(AND(AA44="",AB44&lt;&gt;0),1,IF(COUNTIF(AA:AA,AA44)&lt;&gt;1,1,0))</f>
        <v>0</v>
      </c>
    </row>
    <row r="45" spans="1:29" x14ac:dyDescent="0.3">
      <c r="A45" s="13">
        <f>ROW()</f>
        <v>45</v>
      </c>
      <c r="S45" s="18" t="str">
        <f>IF(Model!$E$4=1,Lists!$AA45,Lists!$W45)</f>
        <v>Дисконтир. период окупаемости (DPBP)</v>
      </c>
      <c r="T45" s="9">
        <f>MAX(T$5:T44)+1</f>
        <v>40</v>
      </c>
      <c r="U45" s="16">
        <f t="shared" ref="U45:U47" si="52">IF(AND(S45="",T45&lt;&gt;0),1,IF(COUNTIF(S:S,S45)&lt;&gt;1,1,0))</f>
        <v>0</v>
      </c>
      <c r="V45" s="8" t="s">
        <v>4</v>
      </c>
      <c r="W45" s="18" t="s">
        <v>93</v>
      </c>
      <c r="X45" s="9">
        <f>MAX(X$5:X44)+1</f>
        <v>40</v>
      </c>
      <c r="Y45" s="16">
        <f t="shared" ref="Y45:Y47" si="53">IF(AND(W45="",X45&lt;&gt;0),1,IF(COUNTIF(W:W,W45)&lt;&gt;1,1,0))</f>
        <v>0</v>
      </c>
      <c r="Z45" s="8" t="s">
        <v>4</v>
      </c>
      <c r="AA45" s="18" t="s">
        <v>95</v>
      </c>
      <c r="AB45" s="9">
        <f>MAX(AB$5:AB44)+1</f>
        <v>40</v>
      </c>
      <c r="AC45" s="16">
        <f t="shared" ref="AC45:AC47" si="54">IF(AND(AA45="",AB45&lt;&gt;0),1,IF(COUNTIF(AA:AA,AA45)&lt;&gt;1,1,0))</f>
        <v>0</v>
      </c>
    </row>
    <row r="46" spans="1:29" x14ac:dyDescent="0.3">
      <c r="A46" s="13">
        <f>ROW()</f>
        <v>46</v>
      </c>
      <c r="S46" s="18" t="str">
        <f>IF(Model!$E$4=1,Lists!$AA46,Lists!$W46)</f>
        <v>кол-во лет</v>
      </c>
      <c r="T46" s="9">
        <f>MAX(T$5:T45)+1</f>
        <v>41</v>
      </c>
      <c r="U46" s="16">
        <f t="shared" si="52"/>
        <v>0</v>
      </c>
      <c r="V46" s="8" t="s">
        <v>4</v>
      </c>
      <c r="W46" s="18" t="s">
        <v>85</v>
      </c>
      <c r="X46" s="9">
        <f>MAX(X$5:X45)+1</f>
        <v>41</v>
      </c>
      <c r="Y46" s="16">
        <f t="shared" si="53"/>
        <v>0</v>
      </c>
      <c r="Z46" s="8" t="s">
        <v>4</v>
      </c>
      <c r="AA46" s="18" t="s">
        <v>86</v>
      </c>
      <c r="AB46" s="9">
        <f>MAX(AB$5:AB45)+1</f>
        <v>41</v>
      </c>
      <c r="AC46" s="16">
        <f t="shared" si="54"/>
        <v>0</v>
      </c>
    </row>
    <row r="47" spans="1:29" x14ac:dyDescent="0.3">
      <c r="A47" s="13">
        <f>ROW()</f>
        <v>47</v>
      </c>
      <c r="S47" s="18" t="str">
        <f>IF(Model!$E$4=1,Lists!$AA47,Lists!$W47)</f>
        <v>NPV накопительно</v>
      </c>
      <c r="T47" s="9">
        <f>MAX(T$5:T46)+1</f>
        <v>42</v>
      </c>
      <c r="U47" s="16">
        <f t="shared" si="52"/>
        <v>0</v>
      </c>
      <c r="V47" s="8" t="s">
        <v>4</v>
      </c>
      <c r="W47" s="18" t="s">
        <v>87</v>
      </c>
      <c r="X47" s="9">
        <f>MAX(X$5:X46)+1</f>
        <v>42</v>
      </c>
      <c r="Y47" s="16">
        <f t="shared" si="53"/>
        <v>0</v>
      </c>
      <c r="Z47" s="8" t="s">
        <v>4</v>
      </c>
      <c r="AA47" s="18" t="s">
        <v>88</v>
      </c>
      <c r="AB47" s="9">
        <f>MAX(AB$5:AB46)+1</f>
        <v>42</v>
      </c>
      <c r="AC47" s="16">
        <f t="shared" si="54"/>
        <v>0</v>
      </c>
    </row>
    <row r="48" spans="1:29" x14ac:dyDescent="0.3">
      <c r="S48" s="18" t="str">
        <f>IF(Model!$E$4=1,Lists!$AA48,Lists!$W48)</f>
        <v>Рентабельность операционной деят-сти</v>
      </c>
      <c r="T48" s="9">
        <f>MAX(T$5:T47)+1</f>
        <v>43</v>
      </c>
      <c r="U48" s="16">
        <f t="shared" ref="U48" si="55">IF(AND(S48="",T48&lt;&gt;0),1,IF(COUNTIF(S:S,S48)&lt;&gt;1,1,0))</f>
        <v>0</v>
      </c>
      <c r="V48" s="8" t="s">
        <v>4</v>
      </c>
      <c r="W48" s="18" t="s">
        <v>90</v>
      </c>
      <c r="X48" s="9">
        <f>MAX(X$5:X47)+1</f>
        <v>43</v>
      </c>
      <c r="Y48" s="16">
        <f t="shared" ref="Y48" si="56">IF(AND(W48="",X48&lt;&gt;0),1,IF(COUNTIF(W:W,W48)&lt;&gt;1,1,0))</f>
        <v>0</v>
      </c>
      <c r="Z48" s="8" t="s">
        <v>4</v>
      </c>
      <c r="AA48" s="18" t="s">
        <v>89</v>
      </c>
      <c r="AB48" s="9">
        <f>MAX(AB$5:AB47)+1</f>
        <v>43</v>
      </c>
      <c r="AC48" s="16">
        <f t="shared" ref="AC48" si="57">IF(AND(AA48="",AB48&lt;&gt;0),1,IF(COUNTIF(AA:AA,AA48)&lt;&gt;1,1,0))</f>
        <v>0</v>
      </c>
    </row>
    <row r="49" spans="19:29" x14ac:dyDescent="0.3">
      <c r="S49" s="18" t="str">
        <f>IF(Model!$E$4=1,Lists!$AA49,Lists!$W49)</f>
        <v>Точка безубыточности</v>
      </c>
      <c r="T49" s="9">
        <f>MAX(T$5:T48)+1</f>
        <v>44</v>
      </c>
      <c r="U49" s="16">
        <f t="shared" ref="U49:U51" si="58">IF(AND(S49="",T49&lt;&gt;0),1,IF(COUNTIF(S:S,S49)&lt;&gt;1,1,0))</f>
        <v>0</v>
      </c>
      <c r="V49" s="8" t="s">
        <v>4</v>
      </c>
      <c r="W49" s="18" t="s">
        <v>91</v>
      </c>
      <c r="X49" s="9">
        <f>MAX(X$5:X48)+1</f>
        <v>44</v>
      </c>
      <c r="Y49" s="16">
        <f t="shared" ref="Y49:Y51" si="59">IF(AND(W49="",X49&lt;&gt;0),1,IF(COUNTIF(W:W,W49)&lt;&gt;1,1,0))</f>
        <v>0</v>
      </c>
      <c r="Z49" s="8" t="s">
        <v>4</v>
      </c>
      <c r="AA49" s="18" t="s">
        <v>96</v>
      </c>
      <c r="AB49" s="9">
        <f>MAX(AB$5:AB48)+1</f>
        <v>44</v>
      </c>
      <c r="AC49" s="16">
        <f t="shared" ref="AC49:AC51" si="60">IF(AND(AA49="",AB49&lt;&gt;0),1,IF(COUNTIF(AA:AA,AA49)&lt;&gt;1,1,0))</f>
        <v>0</v>
      </c>
    </row>
    <row r="50" spans="19:29" x14ac:dyDescent="0.3">
      <c r="S50" s="18" t="str">
        <f>IF(Model!$E$4=1,Lists!$AA50,Lists!$W50)</f>
        <v>ROI</v>
      </c>
      <c r="T50" s="9">
        <f>MAX(T$5:T49)+1</f>
        <v>45</v>
      </c>
      <c r="U50" s="16">
        <f t="shared" si="58"/>
        <v>0</v>
      </c>
      <c r="V50" s="8" t="s">
        <v>4</v>
      </c>
      <c r="W50" s="18" t="s">
        <v>97</v>
      </c>
      <c r="X50" s="9">
        <f>MAX(X$5:X49)+1</f>
        <v>45</v>
      </c>
      <c r="Y50" s="16">
        <f t="shared" si="59"/>
        <v>0</v>
      </c>
      <c r="Z50" s="8" t="s">
        <v>4</v>
      </c>
      <c r="AA50" s="18" t="s">
        <v>97</v>
      </c>
      <c r="AB50" s="9">
        <f>MAX(AB$5:AB49)+1</f>
        <v>45</v>
      </c>
      <c r="AC50" s="16">
        <f t="shared" si="60"/>
        <v>0</v>
      </c>
    </row>
    <row r="51" spans="19:29" x14ac:dyDescent="0.3">
      <c r="S51" s="18" t="str">
        <f>IF(Model!$E$4=1,Lists!$AA51,Lists!$W51)</f>
        <v>DROI</v>
      </c>
      <c r="T51" s="9">
        <f>MAX(T$5:T50)+1</f>
        <v>46</v>
      </c>
      <c r="U51" s="16">
        <f t="shared" si="58"/>
        <v>0</v>
      </c>
      <c r="V51" s="8" t="s">
        <v>4</v>
      </c>
      <c r="W51" s="18" t="s">
        <v>98</v>
      </c>
      <c r="X51" s="9">
        <f>MAX(X$5:X50)+1</f>
        <v>46</v>
      </c>
      <c r="Y51" s="16">
        <f t="shared" si="59"/>
        <v>0</v>
      </c>
      <c r="Z51" s="8" t="s">
        <v>4</v>
      </c>
      <c r="AA51" s="18" t="s">
        <v>98</v>
      </c>
      <c r="AB51" s="9">
        <f>MAX(AB$5:AB50)+1</f>
        <v>46</v>
      </c>
      <c r="AC51" s="16">
        <f t="shared" si="60"/>
        <v>0</v>
      </c>
    </row>
    <row r="52" spans="19:29" x14ac:dyDescent="0.3">
      <c r="S52" s="18" t="str">
        <f>IF(Model!$E$4=1,Lists!$AA52,Lists!$W52)</f>
        <v>горизонт моделирования</v>
      </c>
      <c r="T52" s="9">
        <f>MAX(T$5:T51)+1</f>
        <v>47</v>
      </c>
      <c r="U52" s="16">
        <f t="shared" ref="U52" si="61">IF(AND(S52="",T52&lt;&gt;0),1,IF(COUNTIF(S:S,S52)&lt;&gt;1,1,0))</f>
        <v>0</v>
      </c>
      <c r="V52" s="8" t="s">
        <v>4</v>
      </c>
      <c r="W52" s="18" t="s">
        <v>10</v>
      </c>
      <c r="X52" s="9">
        <f>MAX(X$5:X51)+1</f>
        <v>47</v>
      </c>
      <c r="Y52" s="16">
        <f t="shared" ref="Y52" si="62">IF(AND(W52="",X52&lt;&gt;0),1,IF(COUNTIF(W:W,W52)&lt;&gt;1,1,0))</f>
        <v>0</v>
      </c>
      <c r="Z52" s="8" t="s">
        <v>4</v>
      </c>
      <c r="AA52" s="18" t="s">
        <v>99</v>
      </c>
      <c r="AB52" s="9">
        <f>MAX(AB$5:AB51)+1</f>
        <v>47</v>
      </c>
      <c r="AC52" s="16">
        <f t="shared" ref="AC52" si="63">IF(AND(AA52="",AB52&lt;&gt;0),1,IF(COUNTIF(AA:AA,AA52)&lt;&gt;1,1,0))</f>
        <v>0</v>
      </c>
    </row>
  </sheetData>
  <conditionalFormatting sqref="K1:K1048576 P1:P1048576">
    <cfRule type="cellIs" dxfId="5" priority="7" operator="notEqual">
      <formula>0</formula>
    </cfRule>
  </conditionalFormatting>
  <conditionalFormatting sqref="A1:XFD1048576">
    <cfRule type="cellIs" dxfId="4" priority="6" operator="equal">
      <formula>0</formula>
    </cfRule>
  </conditionalFormatting>
  <conditionalFormatting sqref="U1:U1048576">
    <cfRule type="cellIs" dxfId="3" priority="4" operator="notEqual">
      <formula>0</formula>
    </cfRule>
  </conditionalFormatting>
  <conditionalFormatting sqref="Y1:Y1048576">
    <cfRule type="cellIs" dxfId="2" priority="3" operator="notEqual">
      <formula>0</formula>
    </cfRule>
  </conditionalFormatting>
  <conditionalFormatting sqref="AC1:AC1048576">
    <cfRule type="cellIs" dxfId="1" priority="2" operator="notEqual">
      <formula>0</formula>
    </cfRule>
  </conditionalFormatting>
  <conditionalFormatting sqref="AH1:AH104857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Model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2015-06-05T18:19:34Z</dcterms:created>
  <dcterms:modified xsi:type="dcterms:W3CDTF">2023-09-02T11:49:26Z</dcterms:modified>
</cp:coreProperties>
</file>