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31" i="21" l="1"/>
  <c r="A330" i="21"/>
  <c r="M329" i="21"/>
  <c r="A329" i="21"/>
  <c r="M328" i="21"/>
  <c r="A328" i="21"/>
  <c r="M327" i="21"/>
  <c r="A327" i="21"/>
  <c r="A326" i="21"/>
  <c r="I60" i="1"/>
  <c r="J60" i="1"/>
  <c r="K60" i="1" s="1"/>
  <c r="L60" i="1" s="1"/>
  <c r="M60" i="1" s="1"/>
  <c r="N60" i="1" s="1"/>
  <c r="H60" i="1"/>
  <c r="M325" i="21"/>
  <c r="A325" i="21"/>
  <c r="M324" i="21"/>
  <c r="A324" i="21"/>
  <c r="M323" i="21"/>
  <c r="A323" i="21"/>
  <c r="M322" i="21"/>
  <c r="A322" i="21"/>
  <c r="A321" i="21"/>
  <c r="A320" i="21" l="1"/>
  <c r="A319" i="21"/>
  <c r="M318" i="21"/>
  <c r="A318" i="21"/>
  <c r="M317" i="21"/>
  <c r="A317" i="21"/>
  <c r="M316" i="21"/>
  <c r="A316" i="21"/>
  <c r="M310" i="21"/>
  <c r="A310" i="21"/>
  <c r="E315" i="21"/>
  <c r="A315" i="21"/>
  <c r="M314" i="21"/>
  <c r="F314" i="21"/>
  <c r="A314" i="21"/>
  <c r="M313" i="21"/>
  <c r="F313" i="21"/>
  <c r="A313" i="21"/>
  <c r="M312" i="21"/>
  <c r="F312" i="21"/>
  <c r="A312" i="21"/>
  <c r="M311" i="21"/>
  <c r="A311" i="21"/>
  <c r="M309" i="21"/>
  <c r="C309" i="21"/>
  <c r="A309" i="21"/>
  <c r="A308" i="21"/>
  <c r="A300" i="21"/>
  <c r="M300" i="21"/>
  <c r="G15" i="21" l="1"/>
  <c r="F15" i="21"/>
  <c r="A15" i="21"/>
  <c r="F341" i="21"/>
  <c r="A341" i="21"/>
  <c r="F285" i="21"/>
  <c r="F286" i="21"/>
  <c r="F287" i="21"/>
  <c r="F288" i="21"/>
  <c r="F289" i="21"/>
  <c r="F290" i="21"/>
  <c r="F291" i="21"/>
  <c r="F292" i="21"/>
  <c r="F284" i="21"/>
  <c r="A332" i="21"/>
  <c r="M307" i="21"/>
  <c r="A307" i="21"/>
  <c r="E306" i="21"/>
  <c r="A306" i="21"/>
  <c r="M305" i="21"/>
  <c r="F305" i="21"/>
  <c r="A305" i="21"/>
  <c r="M304" i="21"/>
  <c r="F304" i="21"/>
  <c r="A304" i="21"/>
  <c r="M303" i="21"/>
  <c r="F303" i="21"/>
  <c r="A303" i="21"/>
  <c r="M302" i="21"/>
  <c r="F302" i="21"/>
  <c r="A302" i="21"/>
  <c r="M301" i="21"/>
  <c r="F301" i="21"/>
  <c r="A301" i="21"/>
  <c r="E299" i="21"/>
  <c r="A299" i="21"/>
  <c r="M298" i="21"/>
  <c r="F298" i="21"/>
  <c r="A298" i="21"/>
  <c r="M297" i="21"/>
  <c r="F297" i="21"/>
  <c r="A297" i="21"/>
  <c r="M296" i="21"/>
  <c r="G296" i="21"/>
  <c r="F296" i="21"/>
  <c r="A296" i="21"/>
  <c r="M295" i="21"/>
  <c r="A295" i="21"/>
  <c r="M294" i="21"/>
  <c r="A294" i="21"/>
  <c r="E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G288" i="21"/>
  <c r="A288" i="21"/>
  <c r="M287" i="21"/>
  <c r="G287" i="21"/>
  <c r="A287" i="21"/>
  <c r="M286" i="21"/>
  <c r="G286" i="21"/>
  <c r="A286" i="21"/>
  <c r="M285" i="21"/>
  <c r="G285" i="21"/>
  <c r="A285" i="21"/>
  <c r="M284" i="21"/>
  <c r="G284" i="21"/>
  <c r="A284" i="21"/>
  <c r="M283" i="21"/>
  <c r="A283" i="21"/>
  <c r="M282" i="21"/>
  <c r="C282" i="21"/>
  <c r="A282" i="21"/>
  <c r="A281" i="21"/>
  <c r="G62" i="21" l="1"/>
  <c r="F62" i="21"/>
  <c r="A62" i="21"/>
  <c r="F388" i="21"/>
  <c r="A388" i="21"/>
  <c r="G96" i="21"/>
  <c r="F96" i="21"/>
  <c r="A96" i="21"/>
  <c r="F422" i="21"/>
  <c r="A422" i="21"/>
  <c r="C262" i="21"/>
  <c r="C261" i="21"/>
  <c r="C265" i="21"/>
  <c r="C264" i="21"/>
  <c r="C263" i="21"/>
  <c r="C256" i="21"/>
  <c r="C255" i="21"/>
  <c r="C254" i="21"/>
  <c r="C166" i="21"/>
  <c r="C171" i="21"/>
  <c r="C157" i="21"/>
  <c r="C158" i="21"/>
  <c r="C159" i="21"/>
  <c r="C156" i="21"/>
  <c r="C237" i="21"/>
  <c r="M279" i="21"/>
  <c r="A279" i="21"/>
  <c r="M278" i="21"/>
  <c r="A278" i="21"/>
  <c r="A277" i="21"/>
  <c r="G95" i="21"/>
  <c r="F95" i="21"/>
  <c r="A95" i="21"/>
  <c r="F421" i="21"/>
  <c r="A421" i="21"/>
  <c r="F233" i="21"/>
  <c r="A234" i="21"/>
  <c r="M233" i="21"/>
  <c r="A233" i="21"/>
  <c r="C155" i="21"/>
  <c r="A153" i="21"/>
  <c r="E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G146" i="21"/>
  <c r="A146" i="21"/>
  <c r="M145" i="21"/>
  <c r="G145" i="21"/>
  <c r="A145" i="21"/>
  <c r="M144" i="21"/>
  <c r="G144" i="21"/>
  <c r="A144" i="21"/>
  <c r="M143" i="21"/>
  <c r="G143" i="21"/>
  <c r="A143" i="21"/>
  <c r="M142" i="21"/>
  <c r="F142" i="21"/>
  <c r="F149" i="21" s="1"/>
  <c r="A142" i="21"/>
  <c r="E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G135" i="21"/>
  <c r="A135" i="21"/>
  <c r="M134" i="21"/>
  <c r="G134" i="21"/>
  <c r="A134" i="21"/>
  <c r="M133" i="21"/>
  <c r="G133" i="21"/>
  <c r="A133" i="21"/>
  <c r="M132" i="21"/>
  <c r="G132" i="21"/>
  <c r="A132" i="21"/>
  <c r="M131" i="21"/>
  <c r="F131" i="21"/>
  <c r="F137" i="21" s="1"/>
  <c r="A131" i="21"/>
  <c r="E130" i="21"/>
  <c r="A130" i="21"/>
  <c r="M129" i="21"/>
  <c r="G129" i="21"/>
  <c r="A129" i="21"/>
  <c r="M128" i="21"/>
  <c r="G128" i="21"/>
  <c r="A128" i="21"/>
  <c r="M127" i="21"/>
  <c r="G127" i="21"/>
  <c r="A127" i="21"/>
  <c r="M126" i="21"/>
  <c r="G126" i="21"/>
  <c r="A126" i="21"/>
  <c r="M125" i="21"/>
  <c r="G125" i="21"/>
  <c r="A125" i="21"/>
  <c r="M124" i="21"/>
  <c r="G124" i="21"/>
  <c r="A124" i="21"/>
  <c r="M123" i="21"/>
  <c r="F123" i="21"/>
  <c r="F128" i="21" s="1"/>
  <c r="A123" i="21"/>
  <c r="E122" i="21"/>
  <c r="A122" i="21"/>
  <c r="M121" i="21"/>
  <c r="G121" i="21"/>
  <c r="A121" i="21"/>
  <c r="M120" i="21"/>
  <c r="G120" i="21"/>
  <c r="A120" i="21"/>
  <c r="M119" i="21"/>
  <c r="G119" i="21"/>
  <c r="A119" i="21"/>
  <c r="M118" i="21"/>
  <c r="G118" i="21"/>
  <c r="A118" i="21"/>
  <c r="M117" i="21"/>
  <c r="G117" i="21"/>
  <c r="A117" i="21"/>
  <c r="M116" i="21"/>
  <c r="F116" i="21"/>
  <c r="F118" i="21" s="1"/>
  <c r="A116" i="21"/>
  <c r="E115" i="21"/>
  <c r="A115" i="21"/>
  <c r="M114" i="21"/>
  <c r="G114" i="21"/>
  <c r="A114" i="21"/>
  <c r="M113" i="21"/>
  <c r="G113" i="21"/>
  <c r="A113" i="21"/>
  <c r="M112" i="21"/>
  <c r="G112" i="21"/>
  <c r="A112" i="21"/>
  <c r="M111" i="21"/>
  <c r="G111" i="21"/>
  <c r="A111" i="21"/>
  <c r="M110" i="21"/>
  <c r="F110" i="21"/>
  <c r="F114" i="21" s="1"/>
  <c r="C110" i="21"/>
  <c r="A110" i="21"/>
  <c r="A109" i="21"/>
  <c r="S269" i="21"/>
  <c r="C107" i="21"/>
  <c r="M105" i="21"/>
  <c r="F105" i="21"/>
  <c r="A105" i="21"/>
  <c r="M104" i="21"/>
  <c r="F104" i="21"/>
  <c r="C104" i="21"/>
  <c r="A104" i="21"/>
  <c r="A103" i="21"/>
  <c r="F225" i="21"/>
  <c r="F226" i="21"/>
  <c r="F227" i="21"/>
  <c r="F228" i="21"/>
  <c r="F224" i="21"/>
  <c r="F147" i="21" l="1"/>
  <c r="F121" i="21"/>
  <c r="F117" i="21"/>
  <c r="F136" i="21"/>
  <c r="F135" i="21"/>
  <c r="F148" i="21"/>
  <c r="F126" i="21"/>
  <c r="F120" i="21"/>
  <c r="F125" i="21"/>
  <c r="F134" i="21"/>
  <c r="F146" i="21"/>
  <c r="F119" i="21"/>
  <c r="F132" i="21"/>
  <c r="F133" i="21"/>
  <c r="F145" i="21"/>
  <c r="F140" i="21"/>
  <c r="F143" i="21"/>
  <c r="F144" i="21"/>
  <c r="F124" i="21"/>
  <c r="F139" i="21"/>
  <c r="F151" i="21"/>
  <c r="F129" i="21"/>
  <c r="F138" i="21"/>
  <c r="F150" i="21"/>
  <c r="F127" i="21"/>
  <c r="F111" i="21"/>
  <c r="F112" i="21"/>
  <c r="F113" i="21"/>
  <c r="F218" i="21"/>
  <c r="F219" i="21"/>
  <c r="F217" i="21"/>
  <c r="F201" i="21"/>
  <c r="C236" i="21"/>
  <c r="M232" i="21"/>
  <c r="A232" i="21"/>
  <c r="A231" i="21"/>
  <c r="M230" i="21"/>
  <c r="A230" i="21"/>
  <c r="E229" i="21"/>
  <c r="A229" i="21"/>
  <c r="M228" i="21"/>
  <c r="A228" i="21"/>
  <c r="M227" i="21"/>
  <c r="A227" i="21"/>
  <c r="M226" i="21"/>
  <c r="A226" i="21"/>
  <c r="M225" i="21"/>
  <c r="A225" i="21"/>
  <c r="M224" i="21"/>
  <c r="A224" i="21"/>
  <c r="M223" i="21"/>
  <c r="A223" i="21"/>
  <c r="A222" i="21"/>
  <c r="M221" i="21"/>
  <c r="A221" i="21"/>
  <c r="E220" i="21"/>
  <c r="A220" i="21"/>
  <c r="M219" i="21"/>
  <c r="A219" i="21"/>
  <c r="M218" i="21"/>
  <c r="A218" i="21"/>
  <c r="M217" i="21"/>
  <c r="G217" i="21"/>
  <c r="A217" i="21"/>
  <c r="M216" i="21"/>
  <c r="A216" i="21"/>
  <c r="A215" i="21"/>
  <c r="M214" i="21"/>
  <c r="A214" i="21"/>
  <c r="E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G207" i="21"/>
  <c r="A207" i="21"/>
  <c r="M206" i="21"/>
  <c r="G206" i="21"/>
  <c r="A206" i="21"/>
  <c r="M205" i="21"/>
  <c r="G205" i="21"/>
  <c r="A205" i="21"/>
  <c r="M204" i="21"/>
  <c r="G204" i="21"/>
  <c r="A204" i="21"/>
  <c r="M203" i="21"/>
  <c r="F203" i="21"/>
  <c r="A203" i="21"/>
  <c r="M202" i="21"/>
  <c r="A202" i="21"/>
  <c r="M201" i="21"/>
  <c r="G201" i="21"/>
  <c r="A201" i="21"/>
  <c r="M200" i="21"/>
  <c r="F200" i="21"/>
  <c r="C200" i="21"/>
  <c r="A200" i="21"/>
  <c r="A199" i="21"/>
  <c r="A198" i="21"/>
  <c r="A275" i="21"/>
  <c r="M274" i="21"/>
  <c r="A274" i="21"/>
  <c r="M273" i="21"/>
  <c r="A273" i="21"/>
  <c r="M272" i="21"/>
  <c r="A272" i="21"/>
  <c r="M271" i="21"/>
  <c r="A271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16" i="21"/>
  <c r="H90" i="21" s="1"/>
  <c r="H417" i="21"/>
  <c r="H91" i="21" s="1"/>
  <c r="H418" i="21"/>
  <c r="H92" i="21" s="1"/>
  <c r="H419" i="21"/>
  <c r="H93" i="21" s="1"/>
  <c r="H415" i="21"/>
  <c r="H89" i="21" s="1"/>
  <c r="E420" i="21"/>
  <c r="A420" i="21"/>
  <c r="F419" i="21"/>
  <c r="A419" i="21"/>
  <c r="F418" i="21"/>
  <c r="A418" i="21"/>
  <c r="F417" i="21"/>
  <c r="A417" i="21"/>
  <c r="F416" i="21"/>
  <c r="A416" i="21"/>
  <c r="F415" i="21"/>
  <c r="A415" i="21"/>
  <c r="F414" i="21"/>
  <c r="A414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11" i="21"/>
  <c r="H85" i="21" s="1"/>
  <c r="H412" i="21"/>
  <c r="H86" i="21" s="1"/>
  <c r="E413" i="21"/>
  <c r="A413" i="21"/>
  <c r="F412" i="21"/>
  <c r="A412" i="21"/>
  <c r="F411" i="21"/>
  <c r="A411" i="21"/>
  <c r="F410" i="21"/>
  <c r="A410" i="21"/>
  <c r="F409" i="21"/>
  <c r="A409" i="21"/>
  <c r="M270" i="21"/>
  <c r="A270" i="21"/>
  <c r="M269" i="21"/>
  <c r="A269" i="21"/>
  <c r="A268" i="21"/>
  <c r="M267" i="21"/>
  <c r="A267" i="21"/>
  <c r="M265" i="21"/>
  <c r="F265" i="21"/>
  <c r="A265" i="21"/>
  <c r="M264" i="21"/>
  <c r="F264" i="21"/>
  <c r="A264" i="21"/>
  <c r="E266" i="21"/>
  <c r="A266" i="21"/>
  <c r="M263" i="21"/>
  <c r="F263" i="21"/>
  <c r="A263" i="21"/>
  <c r="M262" i="21"/>
  <c r="F262" i="21"/>
  <c r="A262" i="21"/>
  <c r="M261" i="21"/>
  <c r="F261" i="21"/>
  <c r="A261" i="21"/>
  <c r="M260" i="21"/>
  <c r="A260" i="21"/>
  <c r="A259" i="21"/>
  <c r="M258" i="21"/>
  <c r="A258" i="21"/>
  <c r="F256" i="21"/>
  <c r="F255" i="21"/>
  <c r="F254" i="21"/>
  <c r="F147" i="3"/>
  <c r="G254" i="21"/>
  <c r="H410" i="21" s="1"/>
  <c r="H84" i="21" s="1"/>
  <c r="E257" i="21"/>
  <c r="A257" i="21"/>
  <c r="M256" i="21"/>
  <c r="A256" i="21"/>
  <c r="M255" i="21"/>
  <c r="A255" i="21"/>
  <c r="M254" i="21"/>
  <c r="A254" i="21"/>
  <c r="M253" i="21"/>
  <c r="A253" i="21"/>
  <c r="G82" i="21"/>
  <c r="F82" i="21"/>
  <c r="A82" i="21"/>
  <c r="F408" i="21"/>
  <c r="A408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40" i="21"/>
  <c r="A340" i="21"/>
  <c r="F339" i="21"/>
  <c r="A339" i="21"/>
  <c r="F338" i="21"/>
  <c r="A338" i="21"/>
  <c r="F337" i="21"/>
  <c r="A337" i="21"/>
  <c r="F108" i="21"/>
  <c r="M108" i="21"/>
  <c r="F107" i="21"/>
  <c r="A108" i="21"/>
  <c r="M107" i="21"/>
  <c r="A107" i="21"/>
  <c r="A106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R232" i="21" l="1"/>
  <c r="CR269" i="21" s="1"/>
  <c r="BV232" i="21"/>
  <c r="BV269" i="21" s="1"/>
  <c r="CD232" i="21"/>
  <c r="CD269" i="21" s="1"/>
  <c r="CL232" i="21"/>
  <c r="CL269" i="21" s="1"/>
  <c r="CT232" i="21"/>
  <c r="CT269" i="21" s="1"/>
  <c r="CS232" i="21"/>
  <c r="CS269" i="21" s="1"/>
  <c r="BW232" i="21"/>
  <c r="BW269" i="21" s="1"/>
  <c r="CE232" i="21"/>
  <c r="CE269" i="21" s="1"/>
  <c r="CM232" i="21"/>
  <c r="CM269" i="21" s="1"/>
  <c r="BX232" i="21"/>
  <c r="BX269" i="21" s="1"/>
  <c r="CF232" i="21"/>
  <c r="CF269" i="21" s="1"/>
  <c r="CN232" i="21"/>
  <c r="CN269" i="21" s="1"/>
  <c r="F205" i="21"/>
  <c r="CB232" i="21"/>
  <c r="CB269" i="21" s="1"/>
  <c r="BY232" i="21"/>
  <c r="BY269" i="21" s="1"/>
  <c r="CG232" i="21"/>
  <c r="CG269" i="21" s="1"/>
  <c r="CO232" i="21"/>
  <c r="CO269" i="21" s="1"/>
  <c r="CJ232" i="21"/>
  <c r="CJ269" i="21" s="1"/>
  <c r="CC232" i="21"/>
  <c r="CC269" i="21" s="1"/>
  <c r="BZ232" i="21"/>
  <c r="BZ269" i="21" s="1"/>
  <c r="CH232" i="21"/>
  <c r="CH269" i="21" s="1"/>
  <c r="CP232" i="21"/>
  <c r="CP269" i="21" s="1"/>
  <c r="CK232" i="21"/>
  <c r="CK269" i="21" s="1"/>
  <c r="CA232" i="21"/>
  <c r="CA269" i="21" s="1"/>
  <c r="CI232" i="21"/>
  <c r="CI269" i="21" s="1"/>
  <c r="CQ232" i="21"/>
  <c r="CQ269" i="21" s="1"/>
  <c r="F206" i="21"/>
  <c r="F207" i="21"/>
  <c r="F208" i="21"/>
  <c r="F209" i="21"/>
  <c r="F210" i="21"/>
  <c r="F211" i="21"/>
  <c r="F204" i="21"/>
  <c r="F212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387" i="21"/>
  <c r="A387" i="21"/>
  <c r="G60" i="21"/>
  <c r="F60" i="21"/>
  <c r="A60" i="21"/>
  <c r="F386" i="21"/>
  <c r="A386" i="21"/>
  <c r="M102" i="21"/>
  <c r="A102" i="21"/>
  <c r="A101" i="21"/>
  <c r="H68" i="21"/>
  <c r="H67" i="21"/>
  <c r="G66" i="21"/>
  <c r="A70" i="21"/>
  <c r="E69" i="21"/>
  <c r="A69" i="21"/>
  <c r="F68" i="21"/>
  <c r="A68" i="21"/>
  <c r="F67" i="21"/>
  <c r="A67" i="21"/>
  <c r="F66" i="21"/>
  <c r="A66" i="21"/>
  <c r="E395" i="21"/>
  <c r="A395" i="21"/>
  <c r="F394" i="21"/>
  <c r="A394" i="21"/>
  <c r="F393" i="21"/>
  <c r="A393" i="21"/>
  <c r="F392" i="21"/>
  <c r="A392" i="21"/>
  <c r="A391" i="21"/>
  <c r="A252" i="21"/>
  <c r="M251" i="21"/>
  <c r="A251" i="21"/>
  <c r="A236" i="21"/>
  <c r="M237" i="21"/>
  <c r="M239" i="21"/>
  <c r="M238" i="21"/>
  <c r="G238" i="21"/>
  <c r="E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G244" i="21"/>
  <c r="A244" i="21"/>
  <c r="M243" i="21"/>
  <c r="G243" i="21"/>
  <c r="A243" i="21"/>
  <c r="M242" i="21"/>
  <c r="G242" i="21"/>
  <c r="A242" i="21"/>
  <c r="M241" i="21"/>
  <c r="G241" i="21"/>
  <c r="A241" i="21"/>
  <c r="M240" i="21"/>
  <c r="A240" i="21"/>
  <c r="F249" i="21" l="1"/>
  <c r="AG205" i="14"/>
  <c r="BN205" i="20" s="1"/>
  <c r="F246" i="21"/>
  <c r="F245" i="21"/>
  <c r="F248" i="21"/>
  <c r="F247" i="21"/>
  <c r="F244" i="21"/>
  <c r="F243" i="21"/>
  <c r="F241" i="21"/>
  <c r="F242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06" i="21"/>
  <c r="H405" i="21"/>
  <c r="H404" i="21"/>
  <c r="H403" i="21"/>
  <c r="F406" i="21"/>
  <c r="A406" i="21"/>
  <c r="F405" i="21"/>
  <c r="A405" i="21"/>
  <c r="F404" i="21"/>
  <c r="A404" i="21"/>
  <c r="F403" i="21"/>
  <c r="A403" i="21"/>
  <c r="H75" i="21"/>
  <c r="G75" i="21"/>
  <c r="F75" i="21"/>
  <c r="A75" i="21"/>
  <c r="H401" i="21"/>
  <c r="F401" i="21"/>
  <c r="A401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384" i="21"/>
  <c r="H383" i="21"/>
  <c r="H382" i="21"/>
  <c r="H381" i="21"/>
  <c r="H380" i="21"/>
  <c r="H379" i="21"/>
  <c r="H378" i="21"/>
  <c r="H377" i="21"/>
  <c r="H376" i="21"/>
  <c r="G377" i="21"/>
  <c r="G378" i="21"/>
  <c r="G379" i="21"/>
  <c r="G380" i="21"/>
  <c r="G381" i="21"/>
  <c r="G382" i="21"/>
  <c r="G383" i="21"/>
  <c r="G384" i="21"/>
  <c r="G376" i="21"/>
  <c r="E385" i="21"/>
  <c r="A385" i="21"/>
  <c r="F384" i="21"/>
  <c r="A384" i="21"/>
  <c r="F383" i="21"/>
  <c r="A383" i="21"/>
  <c r="F382" i="21"/>
  <c r="A382" i="21"/>
  <c r="F381" i="21"/>
  <c r="A381" i="21"/>
  <c r="F380" i="21"/>
  <c r="A380" i="21"/>
  <c r="F379" i="21"/>
  <c r="A379" i="21"/>
  <c r="F378" i="21"/>
  <c r="A378" i="21"/>
  <c r="F377" i="21"/>
  <c r="A377" i="21"/>
  <c r="F376" i="21"/>
  <c r="A376" i="21"/>
  <c r="F375" i="21"/>
  <c r="A375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373" i="21"/>
  <c r="I372" i="21"/>
  <c r="I371" i="21"/>
  <c r="I370" i="21"/>
  <c r="I369" i="21"/>
  <c r="I368" i="21"/>
  <c r="I367" i="21"/>
  <c r="I366" i="21"/>
  <c r="I365" i="21"/>
  <c r="H366" i="21"/>
  <c r="H367" i="21"/>
  <c r="H368" i="21"/>
  <c r="H369" i="21"/>
  <c r="H370" i="21"/>
  <c r="H371" i="21"/>
  <c r="H372" i="21"/>
  <c r="H373" i="21"/>
  <c r="H365" i="21"/>
  <c r="F373" i="21"/>
  <c r="A373" i="21"/>
  <c r="F372" i="21"/>
  <c r="A372" i="21"/>
  <c r="F371" i="21"/>
  <c r="A371" i="21"/>
  <c r="E374" i="21"/>
  <c r="A374" i="21"/>
  <c r="F370" i="21"/>
  <c r="A370" i="21"/>
  <c r="F369" i="21"/>
  <c r="A369" i="21"/>
  <c r="F368" i="21"/>
  <c r="A368" i="21"/>
  <c r="F367" i="21"/>
  <c r="A367" i="21"/>
  <c r="F366" i="21"/>
  <c r="A366" i="21"/>
  <c r="F365" i="21"/>
  <c r="A365" i="21"/>
  <c r="E363" i="21"/>
  <c r="A363" i="21"/>
  <c r="I362" i="21"/>
  <c r="I361" i="21"/>
  <c r="I360" i="21"/>
  <c r="I359" i="21"/>
  <c r="I358" i="21"/>
  <c r="I357" i="21"/>
  <c r="F362" i="21"/>
  <c r="A362" i="21"/>
  <c r="F361" i="21"/>
  <c r="A361" i="21"/>
  <c r="F360" i="21"/>
  <c r="A360" i="21"/>
  <c r="F359" i="21"/>
  <c r="A359" i="21"/>
  <c r="F358" i="21"/>
  <c r="A358" i="21"/>
  <c r="E355" i="21"/>
  <c r="A355" i="21"/>
  <c r="I352" i="21"/>
  <c r="I354" i="21"/>
  <c r="I353" i="21"/>
  <c r="I351" i="21"/>
  <c r="I350" i="21"/>
  <c r="H351" i="21"/>
  <c r="H352" i="21"/>
  <c r="H353" i="21"/>
  <c r="H354" i="21"/>
  <c r="H350" i="21"/>
  <c r="F354" i="21"/>
  <c r="A354" i="21"/>
  <c r="F353" i="21"/>
  <c r="A353" i="21"/>
  <c r="F352" i="21"/>
  <c r="A352" i="21"/>
  <c r="F351" i="21"/>
  <c r="A351" i="21"/>
  <c r="F364" i="21"/>
  <c r="A364" i="21"/>
  <c r="H356" i="21"/>
  <c r="H357" i="21" s="1"/>
  <c r="F187" i="21"/>
  <c r="E197" i="2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G191" i="21"/>
  <c r="S191" i="21" s="1"/>
  <c r="A191" i="21"/>
  <c r="M190" i="21"/>
  <c r="G190" i="21"/>
  <c r="S190" i="21" s="1"/>
  <c r="A190" i="21"/>
  <c r="M189" i="21"/>
  <c r="G189" i="21"/>
  <c r="S189" i="21" s="1"/>
  <c r="A189" i="21"/>
  <c r="M188" i="21"/>
  <c r="G188" i="21"/>
  <c r="S188" i="21" s="1"/>
  <c r="A188" i="21"/>
  <c r="M187" i="21"/>
  <c r="A187" i="21"/>
  <c r="G183" i="21"/>
  <c r="S183" i="21" s="1"/>
  <c r="M183" i="21"/>
  <c r="A183" i="21"/>
  <c r="G180" i="21"/>
  <c r="S180" i="21" s="1"/>
  <c r="M180" i="21"/>
  <c r="A180" i="21"/>
  <c r="M178" i="21"/>
  <c r="G178" i="21"/>
  <c r="S178" i="21" s="1"/>
  <c r="A178" i="21"/>
  <c r="M177" i="21"/>
  <c r="G177" i="21"/>
  <c r="S177" i="21" s="1"/>
  <c r="A177" i="21"/>
  <c r="G171" i="21"/>
  <c r="S171" i="21" s="1"/>
  <c r="M171" i="21"/>
  <c r="A171" i="21"/>
  <c r="F168" i="21"/>
  <c r="E175" i="21"/>
  <c r="A175" i="21"/>
  <c r="M174" i="21"/>
  <c r="G174" i="21"/>
  <c r="S174" i="21" s="1"/>
  <c r="A174" i="21"/>
  <c r="M173" i="21"/>
  <c r="G173" i="21"/>
  <c r="S173" i="21" s="1"/>
  <c r="A173" i="21"/>
  <c r="M172" i="21"/>
  <c r="G172" i="21"/>
  <c r="S172" i="21" s="1"/>
  <c r="A172" i="21"/>
  <c r="M170" i="21"/>
  <c r="G170" i="21"/>
  <c r="S170" i="21" s="1"/>
  <c r="A170" i="21"/>
  <c r="M169" i="21"/>
  <c r="G169" i="21"/>
  <c r="S169" i="21" s="1"/>
  <c r="A169" i="21"/>
  <c r="M168" i="21"/>
  <c r="A168" i="21"/>
  <c r="F176" i="21"/>
  <c r="E186" i="21"/>
  <c r="A186" i="21"/>
  <c r="M185" i="21"/>
  <c r="G185" i="21"/>
  <c r="S185" i="21" s="1"/>
  <c r="A185" i="21"/>
  <c r="M184" i="21"/>
  <c r="G184" i="21"/>
  <c r="S184" i="21" s="1"/>
  <c r="A184" i="21"/>
  <c r="M182" i="21"/>
  <c r="G182" i="21"/>
  <c r="S182" i="21" s="1"/>
  <c r="A182" i="21"/>
  <c r="M176" i="21"/>
  <c r="A176" i="21"/>
  <c r="G166" i="21"/>
  <c r="S166" i="21" s="1"/>
  <c r="G165" i="21"/>
  <c r="S165" i="21" s="1"/>
  <c r="G164" i="21"/>
  <c r="S164" i="21" s="1"/>
  <c r="M166" i="21"/>
  <c r="A166" i="21"/>
  <c r="F161" i="21"/>
  <c r="E167" i="21"/>
  <c r="A167" i="21"/>
  <c r="M165" i="21"/>
  <c r="A165" i="21"/>
  <c r="M164" i="21"/>
  <c r="A164" i="21"/>
  <c r="M161" i="21"/>
  <c r="A161" i="21"/>
  <c r="F163" i="21" l="1"/>
  <c r="F180" i="21"/>
  <c r="F170" i="21"/>
  <c r="AB215" i="14"/>
  <c r="F189" i="21"/>
  <c r="F196" i="21"/>
  <c r="F195" i="21"/>
  <c r="F194" i="21"/>
  <c r="F193" i="21"/>
  <c r="F172" i="21"/>
  <c r="H32" i="21"/>
  <c r="H35" i="21"/>
  <c r="H33" i="21"/>
  <c r="H36" i="21"/>
  <c r="H31" i="21"/>
  <c r="H34" i="21"/>
  <c r="H359" i="21"/>
  <c r="H360" i="21"/>
  <c r="H361" i="21"/>
  <c r="H362" i="21"/>
  <c r="H358" i="21"/>
  <c r="F192" i="21"/>
  <c r="F191" i="21"/>
  <c r="F190" i="21"/>
  <c r="F188" i="21"/>
  <c r="F178" i="21"/>
  <c r="F177" i="21"/>
  <c r="F185" i="21"/>
  <c r="F183" i="21"/>
  <c r="F179" i="21"/>
  <c r="F184" i="21"/>
  <c r="F182" i="21"/>
  <c r="F166" i="21"/>
  <c r="F181" i="21"/>
  <c r="F169" i="21"/>
  <c r="F174" i="21"/>
  <c r="F173" i="21"/>
  <c r="F171" i="21"/>
  <c r="F162" i="21"/>
  <c r="F165" i="21"/>
  <c r="F164" i="21"/>
  <c r="F357" i="21"/>
  <c r="A357" i="21"/>
  <c r="F356" i="21"/>
  <c r="A356" i="21"/>
  <c r="F350" i="21"/>
  <c r="A350" i="21"/>
  <c r="F349" i="21"/>
  <c r="A349" i="21"/>
  <c r="F348" i="21"/>
  <c r="A348" i="21"/>
  <c r="G397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07" i="21"/>
  <c r="A407" i="21"/>
  <c r="H402" i="21"/>
  <c r="F402" i="21"/>
  <c r="A402" i="21"/>
  <c r="H400" i="21"/>
  <c r="F400" i="21"/>
  <c r="A400" i="21"/>
  <c r="H399" i="21"/>
  <c r="F399" i="21"/>
  <c r="A399" i="21"/>
  <c r="H398" i="21"/>
  <c r="F398" i="21"/>
  <c r="A398" i="21"/>
  <c r="F397" i="21"/>
  <c r="A397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46" i="21"/>
  <c r="H345" i="21"/>
  <c r="H344" i="21"/>
  <c r="H343" i="21"/>
  <c r="E347" i="21"/>
  <c r="A347" i="21"/>
  <c r="F342" i="21"/>
  <c r="F343" i="21"/>
  <c r="F344" i="21"/>
  <c r="F345" i="21"/>
  <c r="F346" i="21"/>
  <c r="F389" i="21"/>
  <c r="F336" i="21"/>
  <c r="F16" i="21"/>
  <c r="F63" i="21"/>
  <c r="F10" i="21"/>
  <c r="A63" i="21"/>
  <c r="G342" i="21"/>
  <c r="A346" i="21"/>
  <c r="A345" i="21"/>
  <c r="A344" i="21"/>
  <c r="M181" i="21"/>
  <c r="G181" i="21"/>
  <c r="S181" i="21" s="1"/>
  <c r="A181" i="21"/>
  <c r="M179" i="21"/>
  <c r="G179" i="21"/>
  <c r="S179" i="21" s="1"/>
  <c r="A179" i="21"/>
  <c r="M163" i="21"/>
  <c r="G163" i="21"/>
  <c r="S163" i="21" s="1"/>
  <c r="A163" i="21"/>
  <c r="M162" i="21"/>
  <c r="G162" i="21"/>
  <c r="S162" i="21" s="1"/>
  <c r="A162" i="21"/>
  <c r="E160" i="21"/>
  <c r="G156" i="21"/>
  <c r="S156" i="21" s="1"/>
  <c r="M159" i="21"/>
  <c r="G159" i="21"/>
  <c r="S159" i="21" s="1"/>
  <c r="M158" i="21"/>
  <c r="G158" i="21"/>
  <c r="S158" i="21" s="1"/>
  <c r="M157" i="21"/>
  <c r="G157" i="21"/>
  <c r="S157" i="21" s="1"/>
  <c r="M156" i="21"/>
  <c r="M155" i="21"/>
  <c r="F155" i="21"/>
  <c r="F156" i="21" s="1"/>
  <c r="A425" i="21"/>
  <c r="A424" i="21"/>
  <c r="A423" i="21"/>
  <c r="A396" i="21"/>
  <c r="A390" i="21"/>
  <c r="A389" i="21"/>
  <c r="A343" i="21"/>
  <c r="A342" i="21"/>
  <c r="A336" i="21"/>
  <c r="A335" i="21"/>
  <c r="A334" i="21"/>
  <c r="A333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427" i="21"/>
  <c r="A426" i="21"/>
  <c r="A280" i="21"/>
  <c r="A239" i="21"/>
  <c r="A238" i="21"/>
  <c r="A237" i="21"/>
  <c r="A235" i="21"/>
  <c r="A160" i="21"/>
  <c r="A159" i="21"/>
  <c r="A158" i="21"/>
  <c r="A157" i="21"/>
  <c r="A156" i="21"/>
  <c r="A155" i="21"/>
  <c r="A154" i="21"/>
  <c r="A100" i="21"/>
  <c r="A99" i="21"/>
  <c r="A98" i="21"/>
  <c r="A97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38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W322" i="21"/>
  <c r="AD326" i="21" l="1"/>
  <c r="AL326" i="21"/>
  <c r="AT326" i="21"/>
  <c r="CP326" i="21"/>
  <c r="CP327" i="21"/>
  <c r="CP330" i="21"/>
  <c r="CP328" i="21"/>
  <c r="AE326" i="21"/>
  <c r="AM326" i="21"/>
  <c r="AU326" i="21"/>
  <c r="BC326" i="21"/>
  <c r="BK326" i="21"/>
  <c r="BS326" i="21"/>
  <c r="CA326" i="21"/>
  <c r="CA327" i="21"/>
  <c r="CA328" i="21"/>
  <c r="CA330" i="21"/>
  <c r="CI326" i="21"/>
  <c r="CI327" i="21"/>
  <c r="CI328" i="21"/>
  <c r="CI330" i="21"/>
  <c r="CQ326" i="21"/>
  <c r="CQ327" i="21"/>
  <c r="CQ328" i="21"/>
  <c r="CQ330" i="21"/>
  <c r="CH326" i="21"/>
  <c r="CH327" i="21"/>
  <c r="CH330" i="21"/>
  <c r="CH328" i="21"/>
  <c r="AF326" i="21"/>
  <c r="AN326" i="21"/>
  <c r="AV326" i="21"/>
  <c r="BD326" i="21"/>
  <c r="BL326" i="21"/>
  <c r="BT326" i="21"/>
  <c r="CB326" i="21"/>
  <c r="CB327" i="21"/>
  <c r="CB328" i="21"/>
  <c r="CB330" i="21"/>
  <c r="CJ326" i="21"/>
  <c r="CJ327" i="21"/>
  <c r="CJ328" i="21"/>
  <c r="CJ330" i="21"/>
  <c r="CR326" i="21"/>
  <c r="CR327" i="21"/>
  <c r="CR328" i="21"/>
  <c r="CR330" i="21"/>
  <c r="BZ326" i="21"/>
  <c r="BZ327" i="21"/>
  <c r="BZ330" i="21"/>
  <c r="BZ328" i="21"/>
  <c r="AG326" i="21"/>
  <c r="AO326" i="21"/>
  <c r="AW326" i="21"/>
  <c r="BE326" i="21"/>
  <c r="BM326" i="21"/>
  <c r="BU326" i="21"/>
  <c r="CC326" i="21"/>
  <c r="CC328" i="21"/>
  <c r="CC330" i="21"/>
  <c r="CC327" i="21"/>
  <c r="CK326" i="21"/>
  <c r="CK328" i="21"/>
  <c r="CK330" i="21"/>
  <c r="CK327" i="21"/>
  <c r="CS326" i="21"/>
  <c r="CS328" i="21"/>
  <c r="CS330" i="21"/>
  <c r="CS327" i="21"/>
  <c r="BB326" i="21"/>
  <c r="Z326" i="21"/>
  <c r="AH326" i="21"/>
  <c r="AP326" i="21"/>
  <c r="AX326" i="21"/>
  <c r="BF326" i="21"/>
  <c r="BN326" i="21"/>
  <c r="BV326" i="21"/>
  <c r="BV328" i="21"/>
  <c r="BV330" i="21"/>
  <c r="BV327" i="21"/>
  <c r="CD326" i="21"/>
  <c r="CD328" i="21"/>
  <c r="CD330" i="21"/>
  <c r="CD327" i="21"/>
  <c r="CL326" i="21"/>
  <c r="CL328" i="21"/>
  <c r="CL330" i="21"/>
  <c r="CL327" i="21"/>
  <c r="CT326" i="21"/>
  <c r="CT328" i="21"/>
  <c r="CT330" i="21"/>
  <c r="CT327" i="21"/>
  <c r="BJ326" i="21"/>
  <c r="AA326" i="21"/>
  <c r="AI326" i="21"/>
  <c r="AQ326" i="21"/>
  <c r="AY326" i="21"/>
  <c r="BG326" i="21"/>
  <c r="BO326" i="21"/>
  <c r="BW326" i="21"/>
  <c r="BW330" i="21"/>
  <c r="BW328" i="21"/>
  <c r="BW327" i="21"/>
  <c r="CE326" i="21"/>
  <c r="CE330" i="21"/>
  <c r="CE327" i="21"/>
  <c r="CE328" i="21"/>
  <c r="CM326" i="21"/>
  <c r="CM330" i="21"/>
  <c r="CM327" i="21"/>
  <c r="CM328" i="21"/>
  <c r="AB326" i="21"/>
  <c r="AJ326" i="21"/>
  <c r="AR326" i="21"/>
  <c r="AZ326" i="21"/>
  <c r="BH326" i="21"/>
  <c r="BP326" i="21"/>
  <c r="BX326" i="21"/>
  <c r="BX330" i="21"/>
  <c r="BX328" i="21"/>
  <c r="BX327" i="21"/>
  <c r="CF326" i="21"/>
  <c r="CF330" i="21"/>
  <c r="CF328" i="21"/>
  <c r="CF327" i="21"/>
  <c r="CN326" i="21"/>
  <c r="CN330" i="21"/>
  <c r="CN328" i="21"/>
  <c r="CN327" i="21"/>
  <c r="BR326" i="21"/>
  <c r="AC326" i="21"/>
  <c r="AK326" i="21"/>
  <c r="AS326" i="21"/>
  <c r="BA326" i="21"/>
  <c r="BI326" i="21"/>
  <c r="BQ326" i="21"/>
  <c r="BY326" i="21"/>
  <c r="BY330" i="21"/>
  <c r="BY328" i="21"/>
  <c r="BY327" i="21"/>
  <c r="CG326" i="21"/>
  <c r="CG330" i="21"/>
  <c r="CG327" i="21"/>
  <c r="CG328" i="21"/>
  <c r="CO326" i="21"/>
  <c r="CO327" i="21"/>
  <c r="CO328" i="21"/>
  <c r="CO330" i="21"/>
  <c r="BZ324" i="21"/>
  <c r="CA324" i="21"/>
  <c r="CB324" i="21"/>
  <c r="CJ324" i="21"/>
  <c r="CR324" i="21"/>
  <c r="CH324" i="21"/>
  <c r="CQ324" i="21"/>
  <c r="CC324" i="21"/>
  <c r="CK324" i="21"/>
  <c r="CS324" i="21"/>
  <c r="BV324" i="21"/>
  <c r="CD324" i="21"/>
  <c r="CL324" i="21"/>
  <c r="CT324" i="21"/>
  <c r="CP324" i="21"/>
  <c r="BW324" i="21"/>
  <c r="CE324" i="21"/>
  <c r="CM324" i="21"/>
  <c r="BX324" i="21"/>
  <c r="CF324" i="21"/>
  <c r="CN324" i="21"/>
  <c r="CI324" i="21"/>
  <c r="BY324" i="21"/>
  <c r="CG324" i="21"/>
  <c r="CO324" i="21"/>
  <c r="BZ319" i="21"/>
  <c r="CH319" i="21"/>
  <c r="CP319" i="21"/>
  <c r="CA319" i="21"/>
  <c r="CI319" i="21"/>
  <c r="CQ319" i="21"/>
  <c r="CB319" i="21"/>
  <c r="CJ319" i="21"/>
  <c r="CR319" i="21"/>
  <c r="CC319" i="21"/>
  <c r="CK319" i="21"/>
  <c r="CS319" i="21"/>
  <c r="BV319" i="21"/>
  <c r="CD319" i="21"/>
  <c r="CL319" i="21"/>
  <c r="CT319" i="21"/>
  <c r="BW319" i="21"/>
  <c r="CE319" i="21"/>
  <c r="CM319" i="21"/>
  <c r="BX319" i="21"/>
  <c r="CF319" i="21"/>
  <c r="CN319" i="21"/>
  <c r="BY319" i="21"/>
  <c r="CG319" i="21"/>
  <c r="CO319" i="21"/>
  <c r="BZ317" i="21"/>
  <c r="CH317" i="21"/>
  <c r="CP317" i="21"/>
  <c r="CA317" i="21"/>
  <c r="CI317" i="21"/>
  <c r="CQ317" i="21"/>
  <c r="CB317" i="21"/>
  <c r="CJ317" i="21"/>
  <c r="CR317" i="21"/>
  <c r="CC317" i="21"/>
  <c r="CK317" i="21"/>
  <c r="CS317" i="21"/>
  <c r="BV317" i="21"/>
  <c r="CD317" i="21"/>
  <c r="CL317" i="21"/>
  <c r="CT317" i="21"/>
  <c r="BW317" i="21"/>
  <c r="CE317" i="21"/>
  <c r="CM317" i="21"/>
  <c r="BX317" i="21"/>
  <c r="CF317" i="21"/>
  <c r="CN317" i="21"/>
  <c r="BY317" i="21"/>
  <c r="CG317" i="21"/>
  <c r="CO317" i="21"/>
  <c r="CA312" i="21"/>
  <c r="CA314" i="21"/>
  <c r="CA313" i="21"/>
  <c r="CI312" i="21"/>
  <c r="CI313" i="21"/>
  <c r="CI314" i="21"/>
  <c r="CQ312" i="21"/>
  <c r="CQ314" i="21"/>
  <c r="CQ313" i="21"/>
  <c r="CP312" i="21"/>
  <c r="CP313" i="21"/>
  <c r="CP314" i="21"/>
  <c r="CB312" i="21"/>
  <c r="CB313" i="21"/>
  <c r="CB314" i="21"/>
  <c r="CJ312" i="21"/>
  <c r="CJ313" i="21"/>
  <c r="CJ314" i="21"/>
  <c r="CR312" i="21"/>
  <c r="CR313" i="21"/>
  <c r="CR314" i="21"/>
  <c r="BZ313" i="21"/>
  <c r="BZ312" i="21"/>
  <c r="BZ314" i="21"/>
  <c r="CC312" i="21"/>
  <c r="CC313" i="21"/>
  <c r="CC314" i="21"/>
  <c r="CK312" i="21"/>
  <c r="CK313" i="21"/>
  <c r="CK314" i="21"/>
  <c r="CS312" i="21"/>
  <c r="CS313" i="21"/>
  <c r="CS314" i="21"/>
  <c r="CH313" i="21"/>
  <c r="CH314" i="21"/>
  <c r="CH312" i="21"/>
  <c r="Z314" i="21"/>
  <c r="Z313" i="21"/>
  <c r="BV312" i="21"/>
  <c r="BV313" i="21"/>
  <c r="BV314" i="21"/>
  <c r="CD314" i="21"/>
  <c r="CD312" i="21"/>
  <c r="CD313" i="21"/>
  <c r="CL314" i="21"/>
  <c r="CL312" i="21"/>
  <c r="CL313" i="21"/>
  <c r="CT312" i="21"/>
  <c r="CT313" i="21"/>
  <c r="CT314" i="21"/>
  <c r="AA312" i="21"/>
  <c r="BW314" i="21"/>
  <c r="BW312" i="21"/>
  <c r="BW313" i="21"/>
  <c r="CE314" i="21"/>
  <c r="CE313" i="21"/>
  <c r="CE312" i="21"/>
  <c r="CM313" i="21"/>
  <c r="CM314" i="21"/>
  <c r="CM312" i="21"/>
  <c r="AB312" i="21"/>
  <c r="BX312" i="21"/>
  <c r="BX313" i="21"/>
  <c r="BX314" i="21"/>
  <c r="CF314" i="21"/>
  <c r="CF313" i="21"/>
  <c r="CF312" i="21"/>
  <c r="CN312" i="21"/>
  <c r="CN314" i="21"/>
  <c r="CN313" i="21"/>
  <c r="BY313" i="21"/>
  <c r="BY314" i="21"/>
  <c r="BY312" i="21"/>
  <c r="CG312" i="21"/>
  <c r="CG314" i="21"/>
  <c r="CG313" i="21"/>
  <c r="CO314" i="21"/>
  <c r="CO313" i="21"/>
  <c r="CO312" i="21"/>
  <c r="CP309" i="21"/>
  <c r="CP310" i="21" s="1"/>
  <c r="CA309" i="21"/>
  <c r="CA310" i="21" s="1"/>
  <c r="CI309" i="21"/>
  <c r="CI310" i="21" s="1"/>
  <c r="CQ309" i="21"/>
  <c r="CQ310" i="21" s="1"/>
  <c r="BZ309" i="21"/>
  <c r="BZ310" i="21" s="1"/>
  <c r="CB309" i="21"/>
  <c r="CB310" i="21" s="1"/>
  <c r="CJ309" i="21"/>
  <c r="CJ310" i="21" s="1"/>
  <c r="CR309" i="21"/>
  <c r="CR310" i="21" s="1"/>
  <c r="CH309" i="21"/>
  <c r="CH310" i="21" s="1"/>
  <c r="BU309" i="21"/>
  <c r="BU310" i="21" s="1"/>
  <c r="CC309" i="21"/>
  <c r="CC310" i="21" s="1"/>
  <c r="CK309" i="21"/>
  <c r="CK310" i="21" s="1"/>
  <c r="CS309" i="21"/>
  <c r="CS310" i="21" s="1"/>
  <c r="BV309" i="21"/>
  <c r="BV310" i="21" s="1"/>
  <c r="CD309" i="21"/>
  <c r="CD310" i="21" s="1"/>
  <c r="CL309" i="21"/>
  <c r="CL310" i="21" s="1"/>
  <c r="CT309" i="21"/>
  <c r="CT310" i="21" s="1"/>
  <c r="BW309" i="21"/>
  <c r="BW310" i="21" s="1"/>
  <c r="CE309" i="21"/>
  <c r="CE310" i="21" s="1"/>
  <c r="CM309" i="21"/>
  <c r="CM310" i="21" s="1"/>
  <c r="BX309" i="21"/>
  <c r="BX310" i="21" s="1"/>
  <c r="CF309" i="21"/>
  <c r="CF310" i="21" s="1"/>
  <c r="CN309" i="21"/>
  <c r="CN310" i="21" s="1"/>
  <c r="BY309" i="21"/>
  <c r="BY310" i="21" s="1"/>
  <c r="CG309" i="21"/>
  <c r="CG310" i="21" s="1"/>
  <c r="CO309" i="21"/>
  <c r="CO310" i="21" s="1"/>
  <c r="BZ304" i="21"/>
  <c r="BZ303" i="21"/>
  <c r="BZ302" i="21"/>
  <c r="BZ301" i="21"/>
  <c r="BZ297" i="21"/>
  <c r="BZ298" i="21"/>
  <c r="BZ305" i="21"/>
  <c r="BZ296" i="21"/>
  <c r="CH304" i="21"/>
  <c r="CH303" i="21"/>
  <c r="CH302" i="21"/>
  <c r="CH301" i="21"/>
  <c r="CH297" i="21"/>
  <c r="CH298" i="21"/>
  <c r="CH305" i="21"/>
  <c r="CH296" i="21"/>
  <c r="CP304" i="21"/>
  <c r="CP303" i="21"/>
  <c r="CP302" i="21"/>
  <c r="CP301" i="21"/>
  <c r="CP297" i="21"/>
  <c r="CP298" i="21"/>
  <c r="CP296" i="21"/>
  <c r="CP305" i="21"/>
  <c r="CA302" i="21"/>
  <c r="CA301" i="21"/>
  <c r="CA297" i="21"/>
  <c r="CA305" i="21"/>
  <c r="CA298" i="21"/>
  <c r="CA304" i="21"/>
  <c r="CA296" i="21"/>
  <c r="CA303" i="21"/>
  <c r="CI302" i="21"/>
  <c r="CI301" i="21"/>
  <c r="CI297" i="21"/>
  <c r="CI305" i="21"/>
  <c r="CI298" i="21"/>
  <c r="CI303" i="21"/>
  <c r="CI296" i="21"/>
  <c r="CI304" i="21"/>
  <c r="CQ302" i="21"/>
  <c r="CQ301" i="21"/>
  <c r="CQ297" i="21"/>
  <c r="CQ305" i="21"/>
  <c r="CQ298" i="21"/>
  <c r="CQ303" i="21"/>
  <c r="CQ296" i="21"/>
  <c r="CQ304" i="21"/>
  <c r="CB296" i="21"/>
  <c r="CB301" i="21"/>
  <c r="CB305" i="21"/>
  <c r="CB304" i="21"/>
  <c r="CB297" i="21"/>
  <c r="CB302" i="21"/>
  <c r="CB303" i="21"/>
  <c r="CB298" i="21"/>
  <c r="CR296" i="21"/>
  <c r="CR301" i="21"/>
  <c r="CR305" i="21"/>
  <c r="CR304" i="21"/>
  <c r="CR297" i="21"/>
  <c r="CR298" i="21"/>
  <c r="CR302" i="21"/>
  <c r="CR303" i="21"/>
  <c r="BU296" i="21"/>
  <c r="BU303" i="21"/>
  <c r="CC296" i="21"/>
  <c r="CC305" i="21"/>
  <c r="CC304" i="21"/>
  <c r="CC301" i="21"/>
  <c r="CC303" i="21"/>
  <c r="CC302" i="21"/>
  <c r="CC297" i="21"/>
  <c r="CC298" i="21"/>
  <c r="CK296" i="21"/>
  <c r="CK305" i="21"/>
  <c r="CK304" i="21"/>
  <c r="CK301" i="21"/>
  <c r="CK303" i="21"/>
  <c r="CK298" i="21"/>
  <c r="CK297" i="21"/>
  <c r="CK302" i="21"/>
  <c r="CS296" i="21"/>
  <c r="CS305" i="21"/>
  <c r="CS304" i="21"/>
  <c r="CS301" i="21"/>
  <c r="CS303" i="21"/>
  <c r="CS302" i="21"/>
  <c r="CS298" i="21"/>
  <c r="CS297" i="21"/>
  <c r="CJ296" i="21"/>
  <c r="CJ301" i="21"/>
  <c r="CJ305" i="21"/>
  <c r="CJ304" i="21"/>
  <c r="CJ297" i="21"/>
  <c r="CJ303" i="21"/>
  <c r="CJ298" i="21"/>
  <c r="CJ302" i="21"/>
  <c r="Z302" i="21"/>
  <c r="Z301" i="21"/>
  <c r="BV298" i="21"/>
  <c r="BV305" i="21"/>
  <c r="BV296" i="21"/>
  <c r="BV304" i="21"/>
  <c r="BV303" i="21"/>
  <c r="BV302" i="21"/>
  <c r="BV301" i="21"/>
  <c r="BV297" i="21"/>
  <c r="CD298" i="21"/>
  <c r="CD305" i="21"/>
  <c r="CD296" i="21"/>
  <c r="CD304" i="21"/>
  <c r="CD303" i="21"/>
  <c r="CD302" i="21"/>
  <c r="CD301" i="21"/>
  <c r="CD297" i="21"/>
  <c r="CL298" i="21"/>
  <c r="CL305" i="21"/>
  <c r="CL296" i="21"/>
  <c r="CL304" i="21"/>
  <c r="CL303" i="21"/>
  <c r="CL302" i="21"/>
  <c r="CL301" i="21"/>
  <c r="CL297" i="21"/>
  <c r="CT298" i="21"/>
  <c r="CT305" i="21"/>
  <c r="CT296" i="21"/>
  <c r="CT304" i="21"/>
  <c r="CT303" i="21"/>
  <c r="CT302" i="21"/>
  <c r="CT301" i="21"/>
  <c r="CT297" i="21"/>
  <c r="BW297" i="21"/>
  <c r="BW305" i="21"/>
  <c r="BW298" i="21"/>
  <c r="BW303" i="21"/>
  <c r="BW296" i="21"/>
  <c r="BW304" i="21"/>
  <c r="BW302" i="21"/>
  <c r="BW301" i="21"/>
  <c r="CE297" i="21"/>
  <c r="CE305" i="21"/>
  <c r="CE298" i="21"/>
  <c r="CE304" i="21"/>
  <c r="CE296" i="21"/>
  <c r="CE303" i="21"/>
  <c r="CE302" i="21"/>
  <c r="CE301" i="21"/>
  <c r="CM297" i="21"/>
  <c r="CM305" i="21"/>
  <c r="CM298" i="21"/>
  <c r="CM296" i="21"/>
  <c r="CM304" i="21"/>
  <c r="CM303" i="21"/>
  <c r="CM302" i="21"/>
  <c r="CM301" i="21"/>
  <c r="BX305" i="21"/>
  <c r="BX304" i="21"/>
  <c r="BX297" i="21"/>
  <c r="BX303" i="21"/>
  <c r="BX298" i="21"/>
  <c r="BX302" i="21"/>
  <c r="BX296" i="21"/>
  <c r="BX301" i="21"/>
  <c r="CF305" i="21"/>
  <c r="CF304" i="21"/>
  <c r="CF297" i="21"/>
  <c r="CF303" i="21"/>
  <c r="CF298" i="21"/>
  <c r="CF302" i="21"/>
  <c r="CF296" i="21"/>
  <c r="CF301" i="21"/>
  <c r="CN305" i="21"/>
  <c r="CN304" i="21"/>
  <c r="CN297" i="21"/>
  <c r="CN302" i="21"/>
  <c r="CN303" i="21"/>
  <c r="CN298" i="21"/>
  <c r="CN296" i="21"/>
  <c r="CN301" i="21"/>
  <c r="BY305" i="21"/>
  <c r="BY304" i="21"/>
  <c r="BY301" i="21"/>
  <c r="BY303" i="21"/>
  <c r="BY298" i="21"/>
  <c r="BY302" i="21"/>
  <c r="BY297" i="21"/>
  <c r="BY296" i="21"/>
  <c r="CG305" i="21"/>
  <c r="CG304" i="21"/>
  <c r="CG301" i="21"/>
  <c r="CG303" i="21"/>
  <c r="CG302" i="21"/>
  <c r="CG297" i="21"/>
  <c r="CG298" i="21"/>
  <c r="CG296" i="21"/>
  <c r="CO305" i="21"/>
  <c r="CO304" i="21"/>
  <c r="CO301" i="21"/>
  <c r="CO303" i="21"/>
  <c r="CO302" i="21"/>
  <c r="CO297" i="21"/>
  <c r="CO298" i="21"/>
  <c r="CO296" i="21"/>
  <c r="CB279" i="21"/>
  <c r="CB300" i="21"/>
  <c r="CJ279" i="21"/>
  <c r="CJ300" i="21"/>
  <c r="CR279" i="21"/>
  <c r="CR300" i="21"/>
  <c r="CC279" i="21"/>
  <c r="CC300" i="21"/>
  <c r="CK279" i="21"/>
  <c r="CK300" i="21"/>
  <c r="CS279" i="21"/>
  <c r="CS300" i="21"/>
  <c r="CP279" i="21"/>
  <c r="CP300" i="21"/>
  <c r="CQ279" i="21"/>
  <c r="CQ300" i="21"/>
  <c r="Z15" i="21"/>
  <c r="BV279" i="21"/>
  <c r="BV300" i="21"/>
  <c r="CD279" i="21"/>
  <c r="CD300" i="21"/>
  <c r="CL279" i="21"/>
  <c r="CL300" i="21"/>
  <c r="CT279" i="21"/>
  <c r="CT300" i="21"/>
  <c r="CH279" i="21"/>
  <c r="CH300" i="21"/>
  <c r="BW279" i="21"/>
  <c r="BW300" i="21"/>
  <c r="CE279" i="21"/>
  <c r="CE300" i="21"/>
  <c r="CM279" i="21"/>
  <c r="CM300" i="21"/>
  <c r="BZ279" i="21"/>
  <c r="BZ300" i="21"/>
  <c r="CI279" i="21"/>
  <c r="CI300" i="21"/>
  <c r="BX279" i="21"/>
  <c r="BX300" i="21"/>
  <c r="CF279" i="21"/>
  <c r="CF300" i="21"/>
  <c r="CN279" i="21"/>
  <c r="CN300" i="21"/>
  <c r="CA279" i="21"/>
  <c r="CA300" i="21"/>
  <c r="BY279" i="21"/>
  <c r="BY300" i="21"/>
  <c r="CG279" i="21"/>
  <c r="CG300" i="21"/>
  <c r="CO279" i="21"/>
  <c r="CO300" i="21"/>
  <c r="BZ15" i="21"/>
  <c r="CA15" i="21"/>
  <c r="CI15" i="21"/>
  <c r="CQ15" i="21"/>
  <c r="CB15" i="21"/>
  <c r="CJ15" i="21"/>
  <c r="CR15" i="21"/>
  <c r="CC15" i="21"/>
  <c r="CK15" i="21"/>
  <c r="CS15" i="21"/>
  <c r="CP15" i="21"/>
  <c r="BV15" i="21"/>
  <c r="CD15" i="21"/>
  <c r="CL15" i="21"/>
  <c r="CT15" i="21"/>
  <c r="BW15" i="21"/>
  <c r="CE15" i="21"/>
  <c r="CM15" i="21"/>
  <c r="CH15" i="21"/>
  <c r="BX15" i="21"/>
  <c r="CF15" i="21"/>
  <c r="CN15" i="21"/>
  <c r="BY15" i="21"/>
  <c r="CG15" i="21"/>
  <c r="CO15" i="21"/>
  <c r="BZ282" i="21"/>
  <c r="BZ290" i="21"/>
  <c r="BZ284" i="21"/>
  <c r="BZ292" i="21"/>
  <c r="BZ288" i="21"/>
  <c r="BZ289" i="21"/>
  <c r="BZ287" i="21"/>
  <c r="BZ286" i="21"/>
  <c r="BZ285" i="21"/>
  <c r="BZ291" i="21"/>
  <c r="CH282" i="21"/>
  <c r="CH290" i="21"/>
  <c r="CH284" i="21"/>
  <c r="CH286" i="21"/>
  <c r="CH291" i="21"/>
  <c r="CH289" i="21"/>
  <c r="CH287" i="21"/>
  <c r="CH288" i="21"/>
  <c r="CH285" i="21"/>
  <c r="CH292" i="21"/>
  <c r="CP282" i="21"/>
  <c r="CP290" i="21"/>
  <c r="CP284" i="21"/>
  <c r="CP289" i="21"/>
  <c r="CP292" i="21"/>
  <c r="CP287" i="21"/>
  <c r="CP286" i="21"/>
  <c r="CP291" i="21"/>
  <c r="CP285" i="21"/>
  <c r="CP288" i="21"/>
  <c r="CA282" i="21"/>
  <c r="CA291" i="21"/>
  <c r="CA288" i="21"/>
  <c r="CA290" i="21"/>
  <c r="CA292" i="21"/>
  <c r="CA287" i="21"/>
  <c r="CA284" i="21"/>
  <c r="CA285" i="21"/>
  <c r="CA289" i="21"/>
  <c r="CA286" i="21"/>
  <c r="CI282" i="21"/>
  <c r="CI291" i="21"/>
  <c r="CI288" i="21"/>
  <c r="CI290" i="21"/>
  <c r="CI285" i="21"/>
  <c r="CI287" i="21"/>
  <c r="CI284" i="21"/>
  <c r="CI286" i="21"/>
  <c r="CI289" i="21"/>
  <c r="CI292" i="21"/>
  <c r="CQ282" i="21"/>
  <c r="CQ291" i="21"/>
  <c r="CQ288" i="21"/>
  <c r="CQ290" i="21"/>
  <c r="CQ286" i="21"/>
  <c r="CQ284" i="21"/>
  <c r="CQ292" i="21"/>
  <c r="CQ289" i="21"/>
  <c r="CQ285" i="21"/>
  <c r="CQ287" i="21"/>
  <c r="CB282" i="21"/>
  <c r="CB291" i="21"/>
  <c r="CB288" i="21"/>
  <c r="CB292" i="21"/>
  <c r="CB287" i="21"/>
  <c r="CB290" i="21"/>
  <c r="CB289" i="21"/>
  <c r="CB286" i="21"/>
  <c r="CB284" i="21"/>
  <c r="CB285" i="21"/>
  <c r="CJ282" i="21"/>
  <c r="CJ291" i="21"/>
  <c r="CJ288" i="21"/>
  <c r="CJ285" i="21"/>
  <c r="CJ290" i="21"/>
  <c r="CJ292" i="21"/>
  <c r="CJ287" i="21"/>
  <c r="CJ286" i="21"/>
  <c r="CJ284" i="21"/>
  <c r="CJ289" i="21"/>
  <c r="CR282" i="21"/>
  <c r="CR291" i="21"/>
  <c r="CR288" i="21"/>
  <c r="CR289" i="21"/>
  <c r="CR290" i="21"/>
  <c r="CR285" i="21"/>
  <c r="CR284" i="21"/>
  <c r="CR292" i="21"/>
  <c r="CR287" i="21"/>
  <c r="CR286" i="21"/>
  <c r="BU288" i="21"/>
  <c r="BU284" i="21"/>
  <c r="BU285" i="21"/>
  <c r="CC282" i="21"/>
  <c r="CC292" i="21"/>
  <c r="CC287" i="21"/>
  <c r="CC286" i="21"/>
  <c r="CC291" i="21"/>
  <c r="CC288" i="21"/>
  <c r="CC289" i="21"/>
  <c r="CC284" i="21"/>
  <c r="CC290" i="21"/>
  <c r="CC285" i="21"/>
  <c r="CK282" i="21"/>
  <c r="CK292" i="21"/>
  <c r="CK287" i="21"/>
  <c r="CK286" i="21"/>
  <c r="CK291" i="21"/>
  <c r="CK288" i="21"/>
  <c r="CK284" i="21"/>
  <c r="CK289" i="21"/>
  <c r="CK285" i="21"/>
  <c r="CK290" i="21"/>
  <c r="CS282" i="21"/>
  <c r="CS292" i="21"/>
  <c r="CS287" i="21"/>
  <c r="CS286" i="21"/>
  <c r="CS291" i="21"/>
  <c r="CS288" i="21"/>
  <c r="CS284" i="21"/>
  <c r="CS290" i="21"/>
  <c r="CS289" i="21"/>
  <c r="CS285" i="21"/>
  <c r="Z289" i="21"/>
  <c r="Z292" i="21"/>
  <c r="Z291" i="21"/>
  <c r="Z287" i="21"/>
  <c r="Z290" i="21"/>
  <c r="BV282" i="21"/>
  <c r="BV285" i="21"/>
  <c r="BV292" i="21"/>
  <c r="BV287" i="21"/>
  <c r="BV286" i="21"/>
  <c r="BV284" i="21"/>
  <c r="BV291" i="21"/>
  <c r="BV288" i="21"/>
  <c r="BV289" i="21"/>
  <c r="BV290" i="21"/>
  <c r="CD282" i="21"/>
  <c r="CD285" i="21"/>
  <c r="CD292" i="21"/>
  <c r="CD287" i="21"/>
  <c r="CD286" i="21"/>
  <c r="CD290" i="21"/>
  <c r="CD291" i="21"/>
  <c r="CD288" i="21"/>
  <c r="CD284" i="21"/>
  <c r="CD289" i="21"/>
  <c r="CL282" i="21"/>
  <c r="CL285" i="21"/>
  <c r="CL292" i="21"/>
  <c r="CL287" i="21"/>
  <c r="CL286" i="21"/>
  <c r="CL284" i="21"/>
  <c r="CL291" i="21"/>
  <c r="CL288" i="21"/>
  <c r="CL290" i="21"/>
  <c r="CL289" i="21"/>
  <c r="CT282" i="21"/>
  <c r="CT285" i="21"/>
  <c r="CT292" i="21"/>
  <c r="CT287" i="21"/>
  <c r="CT286" i="21"/>
  <c r="CT291" i="21"/>
  <c r="CT288" i="21"/>
  <c r="CT284" i="21"/>
  <c r="CT290" i="21"/>
  <c r="CT289" i="21"/>
  <c r="BW282" i="21"/>
  <c r="BW289" i="21"/>
  <c r="BW285" i="21"/>
  <c r="BW292" i="21"/>
  <c r="BW287" i="21"/>
  <c r="BW286" i="21"/>
  <c r="BW290" i="21"/>
  <c r="BW284" i="21"/>
  <c r="BW291" i="21"/>
  <c r="BW288" i="21"/>
  <c r="CE282" i="21"/>
  <c r="CE289" i="21"/>
  <c r="CE285" i="21"/>
  <c r="CE292" i="21"/>
  <c r="CE287" i="21"/>
  <c r="CE286" i="21"/>
  <c r="CE291" i="21"/>
  <c r="CE288" i="21"/>
  <c r="CE290" i="21"/>
  <c r="CE284" i="21"/>
  <c r="CM282" i="21"/>
  <c r="CM289" i="21"/>
  <c r="CM285" i="21"/>
  <c r="CM292" i="21"/>
  <c r="CM287" i="21"/>
  <c r="CM286" i="21"/>
  <c r="CM290" i="21"/>
  <c r="CM291" i="21"/>
  <c r="CM288" i="21"/>
  <c r="CM284" i="21"/>
  <c r="BX282" i="21"/>
  <c r="BX284" i="21"/>
  <c r="BX289" i="21"/>
  <c r="BX285" i="21"/>
  <c r="BX291" i="21"/>
  <c r="BX290" i="21"/>
  <c r="BX292" i="21"/>
  <c r="BX287" i="21"/>
  <c r="BX286" i="21"/>
  <c r="BX288" i="21"/>
  <c r="CF282" i="21"/>
  <c r="CF284" i="21"/>
  <c r="CF289" i="21"/>
  <c r="CF285" i="21"/>
  <c r="CF292" i="21"/>
  <c r="CF287" i="21"/>
  <c r="CF286" i="21"/>
  <c r="CF291" i="21"/>
  <c r="CF288" i="21"/>
  <c r="CF290" i="21"/>
  <c r="CN282" i="21"/>
  <c r="CN284" i="21"/>
  <c r="CN289" i="21"/>
  <c r="CN285" i="21"/>
  <c r="CN291" i="21"/>
  <c r="CN292" i="21"/>
  <c r="CN287" i="21"/>
  <c r="CN286" i="21"/>
  <c r="CN288" i="21"/>
  <c r="CN290" i="21"/>
  <c r="BY282" i="21"/>
  <c r="BY290" i="21"/>
  <c r="BY284" i="21"/>
  <c r="BY289" i="21"/>
  <c r="BY288" i="21"/>
  <c r="BY285" i="21"/>
  <c r="BY291" i="21"/>
  <c r="BY292" i="21"/>
  <c r="BY287" i="21"/>
  <c r="BY286" i="21"/>
  <c r="CG282" i="21"/>
  <c r="CG290" i="21"/>
  <c r="CG284" i="21"/>
  <c r="CG289" i="21"/>
  <c r="CG291" i="21"/>
  <c r="CG285" i="21"/>
  <c r="CG292" i="21"/>
  <c r="CG287" i="21"/>
  <c r="CG286" i="21"/>
  <c r="CG288" i="21"/>
  <c r="CO282" i="21"/>
  <c r="CO290" i="21"/>
  <c r="CO284" i="21"/>
  <c r="CO289" i="21"/>
  <c r="CO285" i="21"/>
  <c r="CO291" i="21"/>
  <c r="CO288" i="21"/>
  <c r="CO292" i="21"/>
  <c r="CO287" i="21"/>
  <c r="CO286" i="21"/>
  <c r="BZ295" i="21"/>
  <c r="BZ283" i="21"/>
  <c r="CH295" i="21"/>
  <c r="CH283" i="21"/>
  <c r="CP283" i="21"/>
  <c r="CP295" i="21"/>
  <c r="CA295" i="21"/>
  <c r="CA283" i="21"/>
  <c r="CI295" i="21"/>
  <c r="CI283" i="21"/>
  <c r="CQ295" i="21"/>
  <c r="CQ283" i="21"/>
  <c r="CB295" i="21"/>
  <c r="CB283" i="21"/>
  <c r="CJ295" i="21"/>
  <c r="CJ283" i="21"/>
  <c r="CR295" i="21"/>
  <c r="CR283" i="21"/>
  <c r="CC295" i="21"/>
  <c r="CC283" i="21"/>
  <c r="CK295" i="21"/>
  <c r="CK283" i="21"/>
  <c r="CS295" i="21"/>
  <c r="CS283" i="21"/>
  <c r="BV295" i="21"/>
  <c r="BV283" i="21"/>
  <c r="CD295" i="21"/>
  <c r="CD283" i="21"/>
  <c r="CL295" i="21"/>
  <c r="CL283" i="21"/>
  <c r="CT295" i="21"/>
  <c r="CT283" i="21"/>
  <c r="BW295" i="21"/>
  <c r="BW283" i="21"/>
  <c r="CE295" i="21"/>
  <c r="CE283" i="21"/>
  <c r="CM295" i="21"/>
  <c r="CM283" i="21"/>
  <c r="BX283" i="21"/>
  <c r="BX295" i="21"/>
  <c r="CF295" i="21"/>
  <c r="CF283" i="21"/>
  <c r="CN283" i="21"/>
  <c r="CN295" i="21"/>
  <c r="BY295" i="21"/>
  <c r="BY283" i="21"/>
  <c r="CG283" i="21"/>
  <c r="CG295" i="21"/>
  <c r="CO295" i="21"/>
  <c r="CO283" i="21"/>
  <c r="Z62" i="21"/>
  <c r="BZ96" i="21"/>
  <c r="BZ62" i="21"/>
  <c r="CH96" i="21"/>
  <c r="CH62" i="21"/>
  <c r="CP96" i="21"/>
  <c r="CP422" i="21" s="1"/>
  <c r="CP62" i="21"/>
  <c r="CB96" i="21"/>
  <c r="CB62" i="21"/>
  <c r="CJ96" i="21"/>
  <c r="CJ62" i="21"/>
  <c r="CR96" i="21"/>
  <c r="CR62" i="21"/>
  <c r="CC96" i="21"/>
  <c r="CC62" i="21"/>
  <c r="CK96" i="21"/>
  <c r="CK62" i="21"/>
  <c r="CS96" i="21"/>
  <c r="CS62" i="21"/>
  <c r="CA96" i="21"/>
  <c r="CA62" i="21"/>
  <c r="CI96" i="21"/>
  <c r="CI62" i="21"/>
  <c r="CQ96" i="21"/>
  <c r="CQ62" i="21"/>
  <c r="BV96" i="21"/>
  <c r="BV422" i="21" s="1"/>
  <c r="BV62" i="21"/>
  <c r="CD96" i="21"/>
  <c r="CD62" i="21"/>
  <c r="CL96" i="21"/>
  <c r="CL422" i="21" s="1"/>
  <c r="CL62" i="21"/>
  <c r="CT96" i="21"/>
  <c r="CT422" i="21" s="1"/>
  <c r="CT62" i="21"/>
  <c r="BW96" i="21"/>
  <c r="BW62" i="21"/>
  <c r="CE96" i="21"/>
  <c r="CE62" i="21"/>
  <c r="CM96" i="21"/>
  <c r="CM62" i="21"/>
  <c r="BX96" i="21"/>
  <c r="BX62" i="21"/>
  <c r="CF96" i="21"/>
  <c r="CF62" i="21"/>
  <c r="CN96" i="21"/>
  <c r="CN62" i="21"/>
  <c r="BY96" i="21"/>
  <c r="BY422" i="21" s="1"/>
  <c r="BY62" i="21"/>
  <c r="CG96" i="21"/>
  <c r="CG62" i="21"/>
  <c r="CO96" i="21"/>
  <c r="CO62" i="21"/>
  <c r="Z96" i="21"/>
  <c r="BZ95" i="21"/>
  <c r="CH95" i="21"/>
  <c r="CP95" i="21"/>
  <c r="CA95" i="21"/>
  <c r="CI95" i="21"/>
  <c r="CQ95" i="21"/>
  <c r="CB95" i="21"/>
  <c r="CJ95" i="21"/>
  <c r="CR95" i="21"/>
  <c r="CC95" i="21"/>
  <c r="CK95" i="21"/>
  <c r="CS95" i="21"/>
  <c r="Z95" i="21"/>
  <c r="BV95" i="21"/>
  <c r="CD95" i="21"/>
  <c r="CL95" i="21"/>
  <c r="CT95" i="21"/>
  <c r="BW95" i="21"/>
  <c r="CE95" i="21"/>
  <c r="CM95" i="21"/>
  <c r="BX95" i="21"/>
  <c r="CF95" i="21"/>
  <c r="CN95" i="21"/>
  <c r="BY95" i="21"/>
  <c r="CG95" i="21"/>
  <c r="CO95" i="21"/>
  <c r="CA187" i="21"/>
  <c r="CA176" i="21"/>
  <c r="CA168" i="21"/>
  <c r="CI187" i="21"/>
  <c r="CI168" i="21"/>
  <c r="CI176" i="21"/>
  <c r="CQ187" i="21"/>
  <c r="CQ176" i="21"/>
  <c r="CQ168" i="21"/>
  <c r="CB187" i="21"/>
  <c r="CB176" i="21"/>
  <c r="CB168" i="21"/>
  <c r="CJ176" i="21"/>
  <c r="CJ187" i="21"/>
  <c r="CJ168" i="21"/>
  <c r="CR187" i="21"/>
  <c r="CR176" i="21"/>
  <c r="CR168" i="21"/>
  <c r="CC187" i="21"/>
  <c r="CC176" i="21"/>
  <c r="CC168" i="21"/>
  <c r="CK187" i="21"/>
  <c r="CK176" i="21"/>
  <c r="CK168" i="21"/>
  <c r="CS187" i="21"/>
  <c r="CS176" i="21"/>
  <c r="CS168" i="21"/>
  <c r="BV187" i="21"/>
  <c r="BV176" i="21"/>
  <c r="BV168" i="21"/>
  <c r="CD187" i="21"/>
  <c r="CD176" i="21"/>
  <c r="CD168" i="21"/>
  <c r="CL187" i="21"/>
  <c r="CL176" i="21"/>
  <c r="CL168" i="21"/>
  <c r="CT187" i="21"/>
  <c r="CT176" i="21"/>
  <c r="CT168" i="21"/>
  <c r="CP176" i="21"/>
  <c r="CP168" i="21"/>
  <c r="CP187" i="21"/>
  <c r="BW187" i="21"/>
  <c r="BW176" i="21"/>
  <c r="BW168" i="21"/>
  <c r="CE187" i="21"/>
  <c r="CE176" i="21"/>
  <c r="CE168" i="21"/>
  <c r="CM187" i="21"/>
  <c r="CM176" i="21"/>
  <c r="CM168" i="21"/>
  <c r="BZ176" i="21"/>
  <c r="BZ168" i="21"/>
  <c r="BZ187" i="21"/>
  <c r="BX187" i="21"/>
  <c r="BX176" i="21"/>
  <c r="BX168" i="21"/>
  <c r="CF187" i="21"/>
  <c r="CF176" i="21"/>
  <c r="CF168" i="21"/>
  <c r="CN187" i="21"/>
  <c r="CN176" i="21"/>
  <c r="CN168" i="21"/>
  <c r="CH176" i="21"/>
  <c r="CH168" i="21"/>
  <c r="CH187" i="21"/>
  <c r="BY168" i="21"/>
  <c r="BY187" i="21"/>
  <c r="BY176" i="21"/>
  <c r="CG168" i="21"/>
  <c r="CG187" i="21"/>
  <c r="CG176" i="21"/>
  <c r="CO168" i="21"/>
  <c r="CO187" i="21"/>
  <c r="CO176" i="21"/>
  <c r="BZ161" i="21"/>
  <c r="BZ155" i="21"/>
  <c r="CH161" i="21"/>
  <c r="CH155" i="21"/>
  <c r="CP161" i="21"/>
  <c r="CP155" i="21"/>
  <c r="CA155" i="21"/>
  <c r="CA161" i="21"/>
  <c r="CI155" i="21"/>
  <c r="CI161" i="21"/>
  <c r="CQ155" i="21"/>
  <c r="CQ161" i="21"/>
  <c r="CB155" i="21"/>
  <c r="CB161" i="21"/>
  <c r="CJ155" i="21"/>
  <c r="CJ161" i="21"/>
  <c r="CR161" i="21"/>
  <c r="CR155" i="21"/>
  <c r="CC155" i="21"/>
  <c r="CC161" i="21"/>
  <c r="CK155" i="21"/>
  <c r="CK161" i="21"/>
  <c r="CS155" i="21"/>
  <c r="CS161" i="21"/>
  <c r="BV161" i="21"/>
  <c r="BV155" i="21"/>
  <c r="CD161" i="21"/>
  <c r="CD155" i="21"/>
  <c r="CL161" i="21"/>
  <c r="CL155" i="21"/>
  <c r="CT161" i="21"/>
  <c r="CT155" i="21"/>
  <c r="BW161" i="21"/>
  <c r="BW155" i="21"/>
  <c r="CE161" i="21"/>
  <c r="CE155" i="21"/>
  <c r="CM161" i="21"/>
  <c r="CM155" i="21"/>
  <c r="BX161" i="21"/>
  <c r="BX155" i="21"/>
  <c r="CF161" i="21"/>
  <c r="CF155" i="21"/>
  <c r="CN161" i="21"/>
  <c r="CN155" i="21"/>
  <c r="BY161" i="21"/>
  <c r="BY155" i="21"/>
  <c r="CG161" i="21"/>
  <c r="CG155" i="21"/>
  <c r="CO161" i="21"/>
  <c r="CO155" i="21"/>
  <c r="CA148" i="21"/>
  <c r="CA193" i="21" s="1"/>
  <c r="CA144" i="21"/>
  <c r="CA189" i="21" s="1"/>
  <c r="CA149" i="21"/>
  <c r="CA194" i="21" s="1"/>
  <c r="CA145" i="21"/>
  <c r="CA190" i="21" s="1"/>
  <c r="CA150" i="21"/>
  <c r="CA195" i="21" s="1"/>
  <c r="CA146" i="21"/>
  <c r="CA191" i="21" s="1"/>
  <c r="CA139" i="21"/>
  <c r="CA184" i="21" s="1"/>
  <c r="CA135" i="21"/>
  <c r="CA180" i="21" s="1"/>
  <c r="CA143" i="21"/>
  <c r="CA188" i="21" s="1"/>
  <c r="CA142" i="21"/>
  <c r="CA151" i="21"/>
  <c r="CA196" i="21" s="1"/>
  <c r="CA128" i="21"/>
  <c r="CA173" i="21" s="1"/>
  <c r="CA147" i="21"/>
  <c r="CA192" i="21" s="1"/>
  <c r="CA131" i="21"/>
  <c r="CA138" i="21"/>
  <c r="CA183" i="21" s="1"/>
  <c r="CA137" i="21"/>
  <c r="CA182" i="21" s="1"/>
  <c r="CA136" i="21"/>
  <c r="CA181" i="21" s="1"/>
  <c r="CA132" i="21"/>
  <c r="CA177" i="21" s="1"/>
  <c r="CA140" i="21"/>
  <c r="CA185" i="21" s="1"/>
  <c r="CA134" i="21"/>
  <c r="CA179" i="21" s="1"/>
  <c r="CA125" i="21"/>
  <c r="CA170" i="21" s="1"/>
  <c r="CA129" i="21"/>
  <c r="CA174" i="21" s="1"/>
  <c r="CA127" i="21"/>
  <c r="CA172" i="21" s="1"/>
  <c r="CA117" i="21"/>
  <c r="CA162" i="21" s="1"/>
  <c r="CA118" i="21"/>
  <c r="CA163" i="21" s="1"/>
  <c r="CA126" i="21"/>
  <c r="CA171" i="21" s="1"/>
  <c r="CA123" i="21"/>
  <c r="CA124" i="21"/>
  <c r="CA169" i="21" s="1"/>
  <c r="CA119" i="21"/>
  <c r="CA164" i="21" s="1"/>
  <c r="CA133" i="21"/>
  <c r="CA178" i="21" s="1"/>
  <c r="CA121" i="21"/>
  <c r="CA166" i="21" s="1"/>
  <c r="CA112" i="21"/>
  <c r="CA157" i="21" s="1"/>
  <c r="CA116" i="21"/>
  <c r="CA120" i="21"/>
  <c r="CA111" i="21"/>
  <c r="CA156" i="21" s="1"/>
  <c r="CA110" i="21"/>
  <c r="CA114" i="21"/>
  <c r="CA159" i="21" s="1"/>
  <c r="CA113" i="21"/>
  <c r="CA158" i="21" s="1"/>
  <c r="CB148" i="21"/>
  <c r="CB193" i="21" s="1"/>
  <c r="CB144" i="21"/>
  <c r="CB189" i="21" s="1"/>
  <c r="CB149" i="21"/>
  <c r="CB194" i="21" s="1"/>
  <c r="CB145" i="21"/>
  <c r="CB190" i="21" s="1"/>
  <c r="CB150" i="21"/>
  <c r="CB195" i="21" s="1"/>
  <c r="CB146" i="21"/>
  <c r="CB191" i="21" s="1"/>
  <c r="CB151" i="21"/>
  <c r="CB196" i="21" s="1"/>
  <c r="CB147" i="21"/>
  <c r="CB192" i="21" s="1"/>
  <c r="CB143" i="21"/>
  <c r="CB188" i="21" s="1"/>
  <c r="CB139" i="21"/>
  <c r="CB184" i="21" s="1"/>
  <c r="CB135" i="21"/>
  <c r="CB180" i="21" s="1"/>
  <c r="CB142" i="21"/>
  <c r="CB140" i="21"/>
  <c r="CB185" i="21" s="1"/>
  <c r="CB137" i="21"/>
  <c r="CB182" i="21" s="1"/>
  <c r="CB138" i="21"/>
  <c r="CB183" i="21" s="1"/>
  <c r="CB134" i="21"/>
  <c r="CB179" i="21" s="1"/>
  <c r="CB131" i="21"/>
  <c r="CB136" i="21"/>
  <c r="CB181" i="21" s="1"/>
  <c r="CB132" i="21"/>
  <c r="CB177" i="21" s="1"/>
  <c r="CB126" i="21"/>
  <c r="CB171" i="21" s="1"/>
  <c r="CB133" i="21"/>
  <c r="CB178" i="21" s="1"/>
  <c r="CB125" i="21"/>
  <c r="CB170" i="21" s="1"/>
  <c r="CB128" i="21"/>
  <c r="CB173" i="21" s="1"/>
  <c r="CB123" i="21"/>
  <c r="CB129" i="21"/>
  <c r="CB174" i="21" s="1"/>
  <c r="CB127" i="21"/>
  <c r="CB172" i="21" s="1"/>
  <c r="CB124" i="21"/>
  <c r="CB169" i="21" s="1"/>
  <c r="CB119" i="21"/>
  <c r="CB164" i="21" s="1"/>
  <c r="CB121" i="21"/>
  <c r="CB166" i="21" s="1"/>
  <c r="CB120" i="21"/>
  <c r="CB116" i="21"/>
  <c r="CB117" i="21"/>
  <c r="CB162" i="21" s="1"/>
  <c r="CB113" i="21"/>
  <c r="CB158" i="21" s="1"/>
  <c r="CB114" i="21"/>
  <c r="CB159" i="21" s="1"/>
  <c r="CB110" i="21"/>
  <c r="CB118" i="21"/>
  <c r="CB163" i="21" s="1"/>
  <c r="CB111" i="21"/>
  <c r="CB156" i="21" s="1"/>
  <c r="CB112" i="21"/>
  <c r="CB157" i="21" s="1"/>
  <c r="CJ148" i="21"/>
  <c r="CJ193" i="21" s="1"/>
  <c r="CJ144" i="21"/>
  <c r="CJ189" i="21" s="1"/>
  <c r="CJ149" i="21"/>
  <c r="CJ194" i="21" s="1"/>
  <c r="CJ145" i="21"/>
  <c r="CJ190" i="21" s="1"/>
  <c r="CJ150" i="21"/>
  <c r="CJ195" i="21" s="1"/>
  <c r="CJ146" i="21"/>
  <c r="CJ191" i="21" s="1"/>
  <c r="CJ151" i="21"/>
  <c r="CJ196" i="21" s="1"/>
  <c r="CJ147" i="21"/>
  <c r="CJ192" i="21" s="1"/>
  <c r="CJ143" i="21"/>
  <c r="CJ188" i="21" s="1"/>
  <c r="CJ139" i="21"/>
  <c r="CJ184" i="21" s="1"/>
  <c r="CJ135" i="21"/>
  <c r="CJ180" i="21" s="1"/>
  <c r="CJ142" i="21"/>
  <c r="CJ140" i="21"/>
  <c r="CJ185" i="21" s="1"/>
  <c r="CJ137" i="21"/>
  <c r="CJ182" i="21" s="1"/>
  <c r="CJ138" i="21"/>
  <c r="CJ183" i="21" s="1"/>
  <c r="CJ134" i="21"/>
  <c r="CJ179" i="21" s="1"/>
  <c r="CJ131" i="21"/>
  <c r="CJ132" i="21"/>
  <c r="CJ177" i="21" s="1"/>
  <c r="CJ126" i="21"/>
  <c r="CJ171" i="21" s="1"/>
  <c r="CJ133" i="21"/>
  <c r="CJ178" i="21" s="1"/>
  <c r="CJ125" i="21"/>
  <c r="CJ170" i="21" s="1"/>
  <c r="CJ136" i="21"/>
  <c r="CJ181" i="21" s="1"/>
  <c r="CJ127" i="21"/>
  <c r="CJ172" i="21" s="1"/>
  <c r="CJ123" i="21"/>
  <c r="CJ129" i="21"/>
  <c r="CJ174" i="21" s="1"/>
  <c r="CJ121" i="21"/>
  <c r="CJ166" i="21" s="1"/>
  <c r="CJ128" i="21"/>
  <c r="CJ173" i="21" s="1"/>
  <c r="CJ119" i="21"/>
  <c r="CJ164" i="21" s="1"/>
  <c r="CJ120" i="21"/>
  <c r="CJ116" i="21"/>
  <c r="CJ124" i="21"/>
  <c r="CJ169" i="21" s="1"/>
  <c r="CJ117" i="21"/>
  <c r="CJ162" i="21" s="1"/>
  <c r="CJ113" i="21"/>
  <c r="CJ158" i="21" s="1"/>
  <c r="CJ118" i="21"/>
  <c r="CJ163" i="21" s="1"/>
  <c r="CJ114" i="21"/>
  <c r="CJ159" i="21" s="1"/>
  <c r="CJ110" i="21"/>
  <c r="CJ112" i="21"/>
  <c r="CJ157" i="21" s="1"/>
  <c r="CJ111" i="21"/>
  <c r="CJ156" i="21" s="1"/>
  <c r="CR148" i="21"/>
  <c r="CR193" i="21" s="1"/>
  <c r="CR144" i="21"/>
  <c r="CR189" i="21" s="1"/>
  <c r="CR149" i="21"/>
  <c r="CR194" i="21" s="1"/>
  <c r="CR145" i="21"/>
  <c r="CR190" i="21" s="1"/>
  <c r="CR150" i="21"/>
  <c r="CR195" i="21" s="1"/>
  <c r="CR146" i="21"/>
  <c r="CR191" i="21" s="1"/>
  <c r="CR151" i="21"/>
  <c r="CR196" i="21" s="1"/>
  <c r="CR147" i="21"/>
  <c r="CR192" i="21" s="1"/>
  <c r="CR143" i="21"/>
  <c r="CR188" i="21" s="1"/>
  <c r="CR139" i="21"/>
  <c r="CR184" i="21" s="1"/>
  <c r="CR135" i="21"/>
  <c r="CR180" i="21" s="1"/>
  <c r="CR142" i="21"/>
  <c r="CR140" i="21"/>
  <c r="CR185" i="21" s="1"/>
  <c r="CR137" i="21"/>
  <c r="CR182" i="21" s="1"/>
  <c r="CR138" i="21"/>
  <c r="CR183" i="21" s="1"/>
  <c r="CR134" i="21"/>
  <c r="CR179" i="21" s="1"/>
  <c r="CR131" i="21"/>
  <c r="CR136" i="21"/>
  <c r="CR181" i="21" s="1"/>
  <c r="CR129" i="21"/>
  <c r="CR174" i="21" s="1"/>
  <c r="CR132" i="21"/>
  <c r="CR177" i="21" s="1"/>
  <c r="CR126" i="21"/>
  <c r="CR171" i="21" s="1"/>
  <c r="CR133" i="21"/>
  <c r="CR178" i="21" s="1"/>
  <c r="CR125" i="21"/>
  <c r="CR170" i="21" s="1"/>
  <c r="CR128" i="21"/>
  <c r="CR173" i="21" s="1"/>
  <c r="CR120" i="21"/>
  <c r="CR123" i="21"/>
  <c r="CR124" i="21"/>
  <c r="CR169" i="21" s="1"/>
  <c r="CR119" i="21"/>
  <c r="CR164" i="21" s="1"/>
  <c r="CR121" i="21"/>
  <c r="CR166" i="21" s="1"/>
  <c r="CR116" i="21"/>
  <c r="CR117" i="21"/>
  <c r="CR162" i="21" s="1"/>
  <c r="CR118" i="21"/>
  <c r="CR163" i="21" s="1"/>
  <c r="CR113" i="21"/>
  <c r="CR158" i="21" s="1"/>
  <c r="CR114" i="21"/>
  <c r="CR159" i="21" s="1"/>
  <c r="CR110" i="21"/>
  <c r="CR127" i="21"/>
  <c r="CR172" i="21" s="1"/>
  <c r="CR112" i="21"/>
  <c r="CR157" i="21" s="1"/>
  <c r="CR111" i="21"/>
  <c r="CR156" i="21" s="1"/>
  <c r="CI148" i="21"/>
  <c r="CI193" i="21" s="1"/>
  <c r="CI144" i="21"/>
  <c r="CI189" i="21" s="1"/>
  <c r="CI149" i="21"/>
  <c r="CI194" i="21" s="1"/>
  <c r="CI145" i="21"/>
  <c r="CI190" i="21" s="1"/>
  <c r="CI150" i="21"/>
  <c r="CI195" i="21" s="1"/>
  <c r="CI146" i="21"/>
  <c r="CI191" i="21" s="1"/>
  <c r="CI139" i="21"/>
  <c r="CI184" i="21" s="1"/>
  <c r="CI135" i="21"/>
  <c r="CI180" i="21" s="1"/>
  <c r="CI142" i="21"/>
  <c r="CI151" i="21"/>
  <c r="CI196" i="21" s="1"/>
  <c r="CI147" i="21"/>
  <c r="CI192" i="21" s="1"/>
  <c r="CI143" i="21"/>
  <c r="CI188" i="21" s="1"/>
  <c r="CI137" i="21"/>
  <c r="CI182" i="21" s="1"/>
  <c r="CI136" i="21"/>
  <c r="CI181" i="21" s="1"/>
  <c r="CI128" i="21"/>
  <c r="CI173" i="21" s="1"/>
  <c r="CI140" i="21"/>
  <c r="CI185" i="21" s="1"/>
  <c r="CI131" i="21"/>
  <c r="CI132" i="21"/>
  <c r="CI177" i="21" s="1"/>
  <c r="CI126" i="21"/>
  <c r="CI171" i="21" s="1"/>
  <c r="CI125" i="21"/>
  <c r="CI170" i="21" s="1"/>
  <c r="CI133" i="21"/>
  <c r="CI178" i="21" s="1"/>
  <c r="CI127" i="21"/>
  <c r="CI172" i="21" s="1"/>
  <c r="CI124" i="21"/>
  <c r="CI169" i="21" s="1"/>
  <c r="CI117" i="21"/>
  <c r="CI162" i="21" s="1"/>
  <c r="CI118" i="21"/>
  <c r="CI163" i="21" s="1"/>
  <c r="CI134" i="21"/>
  <c r="CI179" i="21" s="1"/>
  <c r="CI138" i="21"/>
  <c r="CI183" i="21" s="1"/>
  <c r="CI119" i="21"/>
  <c r="CI164" i="21" s="1"/>
  <c r="CI129" i="21"/>
  <c r="CI174" i="21" s="1"/>
  <c r="CI123" i="21"/>
  <c r="CI120" i="21"/>
  <c r="CI112" i="21"/>
  <c r="CI157" i="21" s="1"/>
  <c r="CI121" i="21"/>
  <c r="CI166" i="21" s="1"/>
  <c r="CI111" i="21"/>
  <c r="CI156" i="21" s="1"/>
  <c r="CI114" i="21"/>
  <c r="CI159" i="21" s="1"/>
  <c r="CI113" i="21"/>
  <c r="CI158" i="21" s="1"/>
  <c r="CI116" i="21"/>
  <c r="CI110" i="21"/>
  <c r="CC149" i="21"/>
  <c r="CC194" i="21" s="1"/>
  <c r="CC145" i="21"/>
  <c r="CC190" i="21" s="1"/>
  <c r="CC150" i="21"/>
  <c r="CC195" i="21" s="1"/>
  <c r="CC146" i="21"/>
  <c r="CC191" i="21" s="1"/>
  <c r="CC151" i="21"/>
  <c r="CC196" i="21" s="1"/>
  <c r="CC147" i="21"/>
  <c r="CC192" i="21" s="1"/>
  <c r="CC148" i="21"/>
  <c r="CC193" i="21" s="1"/>
  <c r="CC144" i="21"/>
  <c r="CC189" i="21" s="1"/>
  <c r="CC142" i="21"/>
  <c r="CC143" i="21"/>
  <c r="CC188" i="21" s="1"/>
  <c r="CC140" i="21"/>
  <c r="CC185" i="21" s="1"/>
  <c r="CC136" i="21"/>
  <c r="CC181" i="21" s="1"/>
  <c r="CC128" i="21"/>
  <c r="CC173" i="21" s="1"/>
  <c r="CC135" i="21"/>
  <c r="CC180" i="21" s="1"/>
  <c r="CC129" i="21"/>
  <c r="CC174" i="21" s="1"/>
  <c r="CC138" i="21"/>
  <c r="CC183" i="21" s="1"/>
  <c r="CC137" i="21"/>
  <c r="CC182" i="21" s="1"/>
  <c r="CC132" i="21"/>
  <c r="CC177" i="21" s="1"/>
  <c r="CC139" i="21"/>
  <c r="CC184" i="21" s="1"/>
  <c r="CC133" i="21"/>
  <c r="CC178" i="21" s="1"/>
  <c r="CC134" i="21"/>
  <c r="CC179" i="21" s="1"/>
  <c r="CC127" i="21"/>
  <c r="CC172" i="21" s="1"/>
  <c r="CC123" i="21"/>
  <c r="CC121" i="21"/>
  <c r="CC166" i="21" s="1"/>
  <c r="CC131" i="21"/>
  <c r="CC126" i="21"/>
  <c r="CC171" i="21" s="1"/>
  <c r="CC118" i="21"/>
  <c r="CC163" i="21" s="1"/>
  <c r="CC124" i="21"/>
  <c r="CC169" i="21" s="1"/>
  <c r="CC119" i="21"/>
  <c r="CC164" i="21" s="1"/>
  <c r="CC120" i="21"/>
  <c r="CC116" i="21"/>
  <c r="CC113" i="21"/>
  <c r="CC158" i="21" s="1"/>
  <c r="CC117" i="21"/>
  <c r="CC162" i="21" s="1"/>
  <c r="CC125" i="21"/>
  <c r="CC170" i="21" s="1"/>
  <c r="CC112" i="21"/>
  <c r="CC157" i="21" s="1"/>
  <c r="CC114" i="21"/>
  <c r="CC159" i="21" s="1"/>
  <c r="CC111" i="21"/>
  <c r="CC156" i="21" s="1"/>
  <c r="CC110" i="21"/>
  <c r="CK149" i="21"/>
  <c r="CK194" i="21" s="1"/>
  <c r="CK145" i="21"/>
  <c r="CK190" i="21" s="1"/>
  <c r="CK150" i="21"/>
  <c r="CK195" i="21" s="1"/>
  <c r="CK146" i="21"/>
  <c r="CK191" i="21" s="1"/>
  <c r="CK151" i="21"/>
  <c r="CK196" i="21" s="1"/>
  <c r="CK147" i="21"/>
  <c r="CK192" i="21" s="1"/>
  <c r="CK148" i="21"/>
  <c r="CK193" i="21" s="1"/>
  <c r="CK142" i="21"/>
  <c r="CK140" i="21"/>
  <c r="CK185" i="21" s="1"/>
  <c r="CK136" i="21"/>
  <c r="CK181" i="21" s="1"/>
  <c r="CK143" i="21"/>
  <c r="CK188" i="21" s="1"/>
  <c r="CK138" i="21"/>
  <c r="CK183" i="21" s="1"/>
  <c r="CK128" i="21"/>
  <c r="CK173" i="21" s="1"/>
  <c r="CK144" i="21"/>
  <c r="CK189" i="21" s="1"/>
  <c r="CK129" i="21"/>
  <c r="CK174" i="21" s="1"/>
  <c r="CK132" i="21"/>
  <c r="CK177" i="21" s="1"/>
  <c r="CK133" i="21"/>
  <c r="CK178" i="21" s="1"/>
  <c r="CK135" i="21"/>
  <c r="CK180" i="21" s="1"/>
  <c r="CK137" i="21"/>
  <c r="CK182" i="21" s="1"/>
  <c r="CK139" i="21"/>
  <c r="CK184" i="21" s="1"/>
  <c r="CK131" i="21"/>
  <c r="CK127" i="21"/>
  <c r="CK172" i="21" s="1"/>
  <c r="CK123" i="21"/>
  <c r="CK121" i="21"/>
  <c r="CK166" i="21" s="1"/>
  <c r="CK118" i="21"/>
  <c r="CK163" i="21" s="1"/>
  <c r="CK126" i="21"/>
  <c r="CK171" i="21" s="1"/>
  <c r="CK134" i="21"/>
  <c r="CK179" i="21" s="1"/>
  <c r="CK119" i="21"/>
  <c r="CK164" i="21" s="1"/>
  <c r="CK120" i="21"/>
  <c r="CK116" i="21"/>
  <c r="CK125" i="21"/>
  <c r="CK170" i="21" s="1"/>
  <c r="CK124" i="21"/>
  <c r="CK169" i="21" s="1"/>
  <c r="CK117" i="21"/>
  <c r="CK162" i="21" s="1"/>
  <c r="CK113" i="21"/>
  <c r="CK158" i="21" s="1"/>
  <c r="CK114" i="21"/>
  <c r="CK159" i="21" s="1"/>
  <c r="CK112" i="21"/>
  <c r="CK157" i="21" s="1"/>
  <c r="CK111" i="21"/>
  <c r="CK156" i="21" s="1"/>
  <c r="CK110" i="21"/>
  <c r="CS149" i="21"/>
  <c r="CS194" i="21" s="1"/>
  <c r="CS145" i="21"/>
  <c r="CS190" i="21" s="1"/>
  <c r="CS150" i="21"/>
  <c r="CS195" i="21" s="1"/>
  <c r="CS146" i="21"/>
  <c r="CS191" i="21" s="1"/>
  <c r="CS151" i="21"/>
  <c r="CS196" i="21" s="1"/>
  <c r="CS147" i="21"/>
  <c r="CS192" i="21" s="1"/>
  <c r="CS142" i="21"/>
  <c r="CS143" i="21"/>
  <c r="CS188" i="21" s="1"/>
  <c r="CS140" i="21"/>
  <c r="CS185" i="21" s="1"/>
  <c r="CS136" i="21"/>
  <c r="CS181" i="21" s="1"/>
  <c r="CS144" i="21"/>
  <c r="CS189" i="21" s="1"/>
  <c r="CS148" i="21"/>
  <c r="CS193" i="21" s="1"/>
  <c r="CS128" i="21"/>
  <c r="CS173" i="21" s="1"/>
  <c r="CS135" i="21"/>
  <c r="CS180" i="21" s="1"/>
  <c r="CS129" i="21"/>
  <c r="CS174" i="21" s="1"/>
  <c r="CS132" i="21"/>
  <c r="CS177" i="21" s="1"/>
  <c r="CS137" i="21"/>
  <c r="CS182" i="21" s="1"/>
  <c r="CS138" i="21"/>
  <c r="CS183" i="21" s="1"/>
  <c r="CS133" i="21"/>
  <c r="CS178" i="21" s="1"/>
  <c r="CS139" i="21"/>
  <c r="CS184" i="21" s="1"/>
  <c r="CS126" i="21"/>
  <c r="CS171" i="21" s="1"/>
  <c r="CS123" i="21"/>
  <c r="CS134" i="21"/>
  <c r="CS179" i="21" s="1"/>
  <c r="CS121" i="21"/>
  <c r="CS166" i="21" s="1"/>
  <c r="CS127" i="21"/>
  <c r="CS172" i="21" s="1"/>
  <c r="CS118" i="21"/>
  <c r="CS163" i="21" s="1"/>
  <c r="CS124" i="21"/>
  <c r="CS169" i="21" s="1"/>
  <c r="CS119" i="21"/>
  <c r="CS164" i="21" s="1"/>
  <c r="CS131" i="21"/>
  <c r="CS116" i="21"/>
  <c r="CS120" i="21"/>
  <c r="CS113" i="21"/>
  <c r="CS158" i="21" s="1"/>
  <c r="CS114" i="21"/>
  <c r="CS159" i="21" s="1"/>
  <c r="CS125" i="21"/>
  <c r="CS170" i="21" s="1"/>
  <c r="CS117" i="21"/>
  <c r="CS162" i="21" s="1"/>
  <c r="CS112" i="21"/>
  <c r="CS157" i="21" s="1"/>
  <c r="CS111" i="21"/>
  <c r="CS156" i="21" s="1"/>
  <c r="CS110" i="21"/>
  <c r="BV149" i="21"/>
  <c r="BV194" i="21" s="1"/>
  <c r="BV145" i="21"/>
  <c r="BV190" i="21" s="1"/>
  <c r="BV150" i="21"/>
  <c r="BV195" i="21" s="1"/>
  <c r="BV146" i="21"/>
  <c r="BV191" i="21" s="1"/>
  <c r="BV151" i="21"/>
  <c r="BV196" i="21" s="1"/>
  <c r="BV147" i="21"/>
  <c r="BV192" i="21" s="1"/>
  <c r="BV143" i="21"/>
  <c r="BV188" i="21" s="1"/>
  <c r="BV148" i="21"/>
  <c r="BV193" i="21" s="1"/>
  <c r="BV144" i="21"/>
  <c r="BV189" i="21" s="1"/>
  <c r="BV140" i="21"/>
  <c r="BV185" i="21" s="1"/>
  <c r="BV136" i="21"/>
  <c r="BV181" i="21" s="1"/>
  <c r="BV138" i="21"/>
  <c r="BV183" i="21" s="1"/>
  <c r="BV139" i="21"/>
  <c r="BV184" i="21" s="1"/>
  <c r="BV135" i="21"/>
  <c r="BV180" i="21" s="1"/>
  <c r="BV131" i="21"/>
  <c r="BV132" i="21"/>
  <c r="BV177" i="21" s="1"/>
  <c r="BV133" i="21"/>
  <c r="BV178" i="21" s="1"/>
  <c r="BV127" i="21"/>
  <c r="BV172" i="21" s="1"/>
  <c r="BV137" i="21"/>
  <c r="BV182" i="21" s="1"/>
  <c r="BV134" i="21"/>
  <c r="BV179" i="21" s="1"/>
  <c r="BV142" i="21"/>
  <c r="BV121" i="21"/>
  <c r="BV166" i="21" s="1"/>
  <c r="BV124" i="21"/>
  <c r="BV169" i="21" s="1"/>
  <c r="BV129" i="21"/>
  <c r="BV174" i="21" s="1"/>
  <c r="BV120" i="21"/>
  <c r="BV116" i="21"/>
  <c r="BV125" i="21"/>
  <c r="BV170" i="21" s="1"/>
  <c r="BV126" i="21"/>
  <c r="BV171" i="21" s="1"/>
  <c r="BV117" i="21"/>
  <c r="BV162" i="21" s="1"/>
  <c r="BV118" i="21"/>
  <c r="BV163" i="21" s="1"/>
  <c r="BV128" i="21"/>
  <c r="BV173" i="21" s="1"/>
  <c r="BV119" i="21"/>
  <c r="BV164" i="21" s="1"/>
  <c r="BV114" i="21"/>
  <c r="BV159" i="21" s="1"/>
  <c r="BV110" i="21"/>
  <c r="BV111" i="21"/>
  <c r="BV156" i="21" s="1"/>
  <c r="BV123" i="21"/>
  <c r="BV113" i="21"/>
  <c r="BV158" i="21" s="1"/>
  <c r="BV112" i="21"/>
  <c r="BV157" i="21" s="1"/>
  <c r="CD149" i="21"/>
  <c r="CD194" i="21" s="1"/>
  <c r="CD145" i="21"/>
  <c r="CD190" i="21" s="1"/>
  <c r="CD150" i="21"/>
  <c r="CD195" i="21" s="1"/>
  <c r="CD146" i="21"/>
  <c r="CD191" i="21" s="1"/>
  <c r="CD151" i="21"/>
  <c r="CD196" i="21" s="1"/>
  <c r="CD147" i="21"/>
  <c r="CD192" i="21" s="1"/>
  <c r="CD143" i="21"/>
  <c r="CD188" i="21" s="1"/>
  <c r="CD148" i="21"/>
  <c r="CD193" i="21" s="1"/>
  <c r="CD144" i="21"/>
  <c r="CD189" i="21" s="1"/>
  <c r="CD140" i="21"/>
  <c r="CD185" i="21" s="1"/>
  <c r="CD136" i="21"/>
  <c r="CD181" i="21" s="1"/>
  <c r="CD138" i="21"/>
  <c r="CD183" i="21" s="1"/>
  <c r="CD139" i="21"/>
  <c r="CD184" i="21" s="1"/>
  <c r="CD135" i="21"/>
  <c r="CD180" i="21" s="1"/>
  <c r="CD131" i="21"/>
  <c r="CD137" i="21"/>
  <c r="CD182" i="21" s="1"/>
  <c r="CD132" i="21"/>
  <c r="CD177" i="21" s="1"/>
  <c r="CD142" i="21"/>
  <c r="CD133" i="21"/>
  <c r="CD178" i="21" s="1"/>
  <c r="CD127" i="21"/>
  <c r="CD172" i="21" s="1"/>
  <c r="CD134" i="21"/>
  <c r="CD179" i="21" s="1"/>
  <c r="CD129" i="21"/>
  <c r="CD174" i="21" s="1"/>
  <c r="CD121" i="21"/>
  <c r="CD166" i="21" s="1"/>
  <c r="CD126" i="21"/>
  <c r="CD171" i="21" s="1"/>
  <c r="CD124" i="21"/>
  <c r="CD169" i="21" s="1"/>
  <c r="CD125" i="21"/>
  <c r="CD170" i="21" s="1"/>
  <c r="CD123" i="21"/>
  <c r="CD120" i="21"/>
  <c r="CD116" i="21"/>
  <c r="CD128" i="21"/>
  <c r="CD173" i="21" s="1"/>
  <c r="CD117" i="21"/>
  <c r="CD162" i="21" s="1"/>
  <c r="CD118" i="21"/>
  <c r="CD163" i="21" s="1"/>
  <c r="CD114" i="21"/>
  <c r="CD159" i="21" s="1"/>
  <c r="CD110" i="21"/>
  <c r="CD111" i="21"/>
  <c r="CD156" i="21" s="1"/>
  <c r="CD113" i="21"/>
  <c r="CD158" i="21" s="1"/>
  <c r="CD112" i="21"/>
  <c r="CD157" i="21" s="1"/>
  <c r="CD119" i="21"/>
  <c r="CD164" i="21" s="1"/>
  <c r="CL149" i="21"/>
  <c r="CL194" i="21" s="1"/>
  <c r="CL145" i="21"/>
  <c r="CL190" i="21" s="1"/>
  <c r="CL150" i="21"/>
  <c r="CL195" i="21" s="1"/>
  <c r="CL146" i="21"/>
  <c r="CL191" i="21" s="1"/>
  <c r="CL151" i="21"/>
  <c r="CL196" i="21" s="1"/>
  <c r="CL147" i="21"/>
  <c r="CL192" i="21" s="1"/>
  <c r="CL143" i="21"/>
  <c r="CL188" i="21" s="1"/>
  <c r="CL148" i="21"/>
  <c r="CL193" i="21" s="1"/>
  <c r="CL144" i="21"/>
  <c r="CL189" i="21" s="1"/>
  <c r="CL140" i="21"/>
  <c r="CL185" i="21" s="1"/>
  <c r="CL136" i="21"/>
  <c r="CL181" i="21" s="1"/>
  <c r="CL137" i="21"/>
  <c r="CL182" i="21" s="1"/>
  <c r="CL138" i="21"/>
  <c r="CL183" i="21" s="1"/>
  <c r="CL139" i="21"/>
  <c r="CL184" i="21" s="1"/>
  <c r="CL135" i="21"/>
  <c r="CL180" i="21" s="1"/>
  <c r="CL131" i="21"/>
  <c r="CL132" i="21"/>
  <c r="CL177" i="21" s="1"/>
  <c r="CL133" i="21"/>
  <c r="CL178" i="21" s="1"/>
  <c r="CL127" i="21"/>
  <c r="CL172" i="21" s="1"/>
  <c r="CL134" i="21"/>
  <c r="CL179" i="21" s="1"/>
  <c r="CL142" i="21"/>
  <c r="CL121" i="21"/>
  <c r="CL166" i="21" s="1"/>
  <c r="CL129" i="21"/>
  <c r="CL174" i="21" s="1"/>
  <c r="CL124" i="21"/>
  <c r="CL169" i="21" s="1"/>
  <c r="CL128" i="21"/>
  <c r="CL173" i="21" s="1"/>
  <c r="CL126" i="21"/>
  <c r="CL171" i="21" s="1"/>
  <c r="CL120" i="21"/>
  <c r="CL116" i="21"/>
  <c r="CL125" i="21"/>
  <c r="CL170" i="21" s="1"/>
  <c r="CL117" i="21"/>
  <c r="CL162" i="21" s="1"/>
  <c r="CL118" i="21"/>
  <c r="CL163" i="21" s="1"/>
  <c r="CL114" i="21"/>
  <c r="CL159" i="21" s="1"/>
  <c r="CL110" i="21"/>
  <c r="CL111" i="21"/>
  <c r="CL156" i="21" s="1"/>
  <c r="CL123" i="21"/>
  <c r="CL113" i="21"/>
  <c r="CL158" i="21" s="1"/>
  <c r="CL112" i="21"/>
  <c r="CL157" i="21" s="1"/>
  <c r="CL119" i="21"/>
  <c r="CL164" i="21" s="1"/>
  <c r="CT149" i="21"/>
  <c r="CT194" i="21" s="1"/>
  <c r="CT145" i="21"/>
  <c r="CT190" i="21" s="1"/>
  <c r="CT150" i="21"/>
  <c r="CT195" i="21" s="1"/>
  <c r="CT146" i="21"/>
  <c r="CT191" i="21" s="1"/>
  <c r="CT151" i="21"/>
  <c r="CT196" i="21" s="1"/>
  <c r="CT147" i="21"/>
  <c r="CT192" i="21" s="1"/>
  <c r="CT143" i="21"/>
  <c r="CT188" i="21" s="1"/>
  <c r="CT148" i="21"/>
  <c r="CT193" i="21" s="1"/>
  <c r="CT144" i="21"/>
  <c r="CT189" i="21" s="1"/>
  <c r="CT140" i="21"/>
  <c r="CT185" i="21" s="1"/>
  <c r="CT136" i="21"/>
  <c r="CT181" i="21" s="1"/>
  <c r="CT137" i="21"/>
  <c r="CT182" i="21" s="1"/>
  <c r="CT138" i="21"/>
  <c r="CT183" i="21" s="1"/>
  <c r="CT134" i="21"/>
  <c r="CT179" i="21" s="1"/>
  <c r="CT139" i="21"/>
  <c r="CT184" i="21" s="1"/>
  <c r="CT135" i="21"/>
  <c r="CT180" i="21" s="1"/>
  <c r="CT131" i="21"/>
  <c r="CT132" i="21"/>
  <c r="CT177" i="21" s="1"/>
  <c r="CT133" i="21"/>
  <c r="CT178" i="21" s="1"/>
  <c r="CT127" i="21"/>
  <c r="CT172" i="21" s="1"/>
  <c r="CT142" i="21"/>
  <c r="CT129" i="21"/>
  <c r="CT174" i="21" s="1"/>
  <c r="CT128" i="21"/>
  <c r="CT173" i="21" s="1"/>
  <c r="CT126" i="21"/>
  <c r="CT171" i="21" s="1"/>
  <c r="CT121" i="21"/>
  <c r="CT166" i="21" s="1"/>
  <c r="CT124" i="21"/>
  <c r="CT169" i="21" s="1"/>
  <c r="CT125" i="21"/>
  <c r="CT170" i="21" s="1"/>
  <c r="CT123" i="21"/>
  <c r="CT116" i="21"/>
  <c r="CT120" i="21"/>
  <c r="CT117" i="21"/>
  <c r="CT162" i="21" s="1"/>
  <c r="CT118" i="21"/>
  <c r="CT163" i="21" s="1"/>
  <c r="CT114" i="21"/>
  <c r="CT159" i="21" s="1"/>
  <c r="CT110" i="21"/>
  <c r="CT119" i="21"/>
  <c r="CT164" i="21" s="1"/>
  <c r="CT111" i="21"/>
  <c r="CT156" i="21" s="1"/>
  <c r="CT113" i="21"/>
  <c r="CT158" i="21" s="1"/>
  <c r="CT112" i="21"/>
  <c r="CT157" i="21" s="1"/>
  <c r="BW150" i="21"/>
  <c r="BW195" i="21" s="1"/>
  <c r="BW146" i="21"/>
  <c r="BW191" i="21" s="1"/>
  <c r="BW151" i="21"/>
  <c r="BW196" i="21" s="1"/>
  <c r="BW147" i="21"/>
  <c r="BW192" i="21" s="1"/>
  <c r="BW148" i="21"/>
  <c r="BW193" i="21" s="1"/>
  <c r="BW145" i="21"/>
  <c r="BW190" i="21" s="1"/>
  <c r="BW137" i="21"/>
  <c r="BW182" i="21" s="1"/>
  <c r="BW144" i="21"/>
  <c r="BW189" i="21" s="1"/>
  <c r="BW149" i="21"/>
  <c r="BW194" i="21" s="1"/>
  <c r="BW143" i="21"/>
  <c r="BW188" i="21" s="1"/>
  <c r="BW142" i="21"/>
  <c r="BW140" i="21"/>
  <c r="BW185" i="21" s="1"/>
  <c r="BW129" i="21"/>
  <c r="BW174" i="21" s="1"/>
  <c r="BW126" i="21"/>
  <c r="BW171" i="21" s="1"/>
  <c r="BW133" i="21"/>
  <c r="BW178" i="21" s="1"/>
  <c r="BW138" i="21"/>
  <c r="BW183" i="21" s="1"/>
  <c r="BW135" i="21"/>
  <c r="BW180" i="21" s="1"/>
  <c r="BW134" i="21"/>
  <c r="BW179" i="21" s="1"/>
  <c r="BW139" i="21"/>
  <c r="BW184" i="21" s="1"/>
  <c r="BW136" i="21"/>
  <c r="BW181" i="21" s="1"/>
  <c r="BW131" i="21"/>
  <c r="BW123" i="21"/>
  <c r="BW124" i="21"/>
  <c r="BW169" i="21" s="1"/>
  <c r="BW119" i="21"/>
  <c r="BW164" i="21" s="1"/>
  <c r="BW132" i="21"/>
  <c r="BW177" i="21" s="1"/>
  <c r="BW120" i="21"/>
  <c r="BW116" i="21"/>
  <c r="BW125" i="21"/>
  <c r="BW170" i="21" s="1"/>
  <c r="BW127" i="21"/>
  <c r="BW172" i="21" s="1"/>
  <c r="BW117" i="21"/>
  <c r="BW162" i="21" s="1"/>
  <c r="BW128" i="21"/>
  <c r="BW173" i="21" s="1"/>
  <c r="BW121" i="21"/>
  <c r="BW166" i="21" s="1"/>
  <c r="BW114" i="21"/>
  <c r="BW159" i="21" s="1"/>
  <c r="BW110" i="21"/>
  <c r="BW118" i="21"/>
  <c r="BW163" i="21" s="1"/>
  <c r="BW113" i="21"/>
  <c r="BW158" i="21" s="1"/>
  <c r="BW112" i="21"/>
  <c r="BW157" i="21" s="1"/>
  <c r="BW111" i="21"/>
  <c r="BW156" i="21" s="1"/>
  <c r="CE150" i="21"/>
  <c r="CE195" i="21" s="1"/>
  <c r="CE146" i="21"/>
  <c r="CE191" i="21" s="1"/>
  <c r="CE151" i="21"/>
  <c r="CE196" i="21" s="1"/>
  <c r="CE147" i="21"/>
  <c r="CE192" i="21" s="1"/>
  <c r="CE148" i="21"/>
  <c r="CE193" i="21" s="1"/>
  <c r="CE144" i="21"/>
  <c r="CE189" i="21" s="1"/>
  <c r="CE143" i="21"/>
  <c r="CE188" i="21" s="1"/>
  <c r="CE137" i="21"/>
  <c r="CE182" i="21" s="1"/>
  <c r="CE149" i="21"/>
  <c r="CE194" i="21" s="1"/>
  <c r="CE145" i="21"/>
  <c r="CE190" i="21" s="1"/>
  <c r="CE142" i="21"/>
  <c r="CE129" i="21"/>
  <c r="CE174" i="21" s="1"/>
  <c r="CE138" i="21"/>
  <c r="CE183" i="21" s="1"/>
  <c r="CE136" i="21"/>
  <c r="CE181" i="21" s="1"/>
  <c r="CE126" i="21"/>
  <c r="CE171" i="21" s="1"/>
  <c r="CE139" i="21"/>
  <c r="CE184" i="21" s="1"/>
  <c r="CE133" i="21"/>
  <c r="CE178" i="21" s="1"/>
  <c r="CE140" i="21"/>
  <c r="CE185" i="21" s="1"/>
  <c r="CE134" i="21"/>
  <c r="CE179" i="21" s="1"/>
  <c r="CE135" i="21"/>
  <c r="CE180" i="21" s="1"/>
  <c r="CE127" i="21"/>
  <c r="CE172" i="21" s="1"/>
  <c r="CE128" i="21"/>
  <c r="CE173" i="21" s="1"/>
  <c r="CE123" i="21"/>
  <c r="CE124" i="21"/>
  <c r="CE169" i="21" s="1"/>
  <c r="CE132" i="21"/>
  <c r="CE177" i="21" s="1"/>
  <c r="CE131" i="21"/>
  <c r="CE119" i="21"/>
  <c r="CE164" i="21" s="1"/>
  <c r="CE120" i="21"/>
  <c r="CE116" i="21"/>
  <c r="CE121" i="21"/>
  <c r="CE166" i="21" s="1"/>
  <c r="CE117" i="21"/>
  <c r="CE162" i="21" s="1"/>
  <c r="CE125" i="21"/>
  <c r="CE170" i="21" s="1"/>
  <c r="CE114" i="21"/>
  <c r="CE159" i="21" s="1"/>
  <c r="CE110" i="21"/>
  <c r="CE113" i="21"/>
  <c r="CE158" i="21" s="1"/>
  <c r="CE118" i="21"/>
  <c r="CE163" i="21" s="1"/>
  <c r="CE112" i="21"/>
  <c r="CE157" i="21" s="1"/>
  <c r="CE111" i="21"/>
  <c r="CE156" i="21" s="1"/>
  <c r="CM150" i="21"/>
  <c r="CM195" i="21" s="1"/>
  <c r="CM146" i="21"/>
  <c r="CM191" i="21" s="1"/>
  <c r="CM151" i="21"/>
  <c r="CM196" i="21" s="1"/>
  <c r="CM147" i="21"/>
  <c r="CM192" i="21" s="1"/>
  <c r="CM148" i="21"/>
  <c r="CM193" i="21" s="1"/>
  <c r="CM137" i="21"/>
  <c r="CM182" i="21" s="1"/>
  <c r="CM149" i="21"/>
  <c r="CM194" i="21" s="1"/>
  <c r="CM145" i="21"/>
  <c r="CM190" i="21" s="1"/>
  <c r="CM144" i="21"/>
  <c r="CM189" i="21" s="1"/>
  <c r="CM143" i="21"/>
  <c r="CM188" i="21" s="1"/>
  <c r="CM142" i="21"/>
  <c r="CM139" i="21"/>
  <c r="CM184" i="21" s="1"/>
  <c r="CM129" i="21"/>
  <c r="CM174" i="21" s="1"/>
  <c r="CM140" i="21"/>
  <c r="CM185" i="21" s="1"/>
  <c r="CM126" i="21"/>
  <c r="CM171" i="21" s="1"/>
  <c r="CM133" i="21"/>
  <c r="CM178" i="21" s="1"/>
  <c r="CM135" i="21"/>
  <c r="CM180" i="21" s="1"/>
  <c r="CM134" i="21"/>
  <c r="CM179" i="21" s="1"/>
  <c r="CM136" i="21"/>
  <c r="CM181" i="21" s="1"/>
  <c r="CM138" i="21"/>
  <c r="CM183" i="21" s="1"/>
  <c r="CM131" i="21"/>
  <c r="CM132" i="21"/>
  <c r="CM177" i="21" s="1"/>
  <c r="CM123" i="21"/>
  <c r="CM124" i="21"/>
  <c r="CM169" i="21" s="1"/>
  <c r="CM128" i="21"/>
  <c r="CM173" i="21" s="1"/>
  <c r="CM127" i="21"/>
  <c r="CM172" i="21" s="1"/>
  <c r="CM119" i="21"/>
  <c r="CM164" i="21" s="1"/>
  <c r="CM120" i="21"/>
  <c r="CM116" i="21"/>
  <c r="CM125" i="21"/>
  <c r="CM170" i="21" s="1"/>
  <c r="CM117" i="21"/>
  <c r="CM162" i="21" s="1"/>
  <c r="CM121" i="21"/>
  <c r="CM166" i="21" s="1"/>
  <c r="CM114" i="21"/>
  <c r="CM159" i="21" s="1"/>
  <c r="CM110" i="21"/>
  <c r="CM118" i="21"/>
  <c r="CM163" i="21" s="1"/>
  <c r="CM113" i="21"/>
  <c r="CM158" i="21" s="1"/>
  <c r="CM112" i="21"/>
  <c r="CM157" i="21" s="1"/>
  <c r="CM111" i="21"/>
  <c r="CM156" i="21" s="1"/>
  <c r="BX150" i="21"/>
  <c r="BX195" i="21" s="1"/>
  <c r="BX146" i="21"/>
  <c r="BX191" i="21" s="1"/>
  <c r="BX151" i="21"/>
  <c r="BX196" i="21" s="1"/>
  <c r="BX147" i="21"/>
  <c r="BX192" i="21" s="1"/>
  <c r="BX143" i="21"/>
  <c r="BX188" i="21" s="1"/>
  <c r="BX148" i="21"/>
  <c r="BX193" i="21" s="1"/>
  <c r="BX144" i="21"/>
  <c r="BX189" i="21" s="1"/>
  <c r="BX149" i="21"/>
  <c r="BX194" i="21" s="1"/>
  <c r="BX145" i="21"/>
  <c r="BX190" i="21" s="1"/>
  <c r="BX137" i="21"/>
  <c r="BX182" i="21" s="1"/>
  <c r="BX138" i="21"/>
  <c r="BX183" i="21" s="1"/>
  <c r="BX139" i="21"/>
  <c r="BX184" i="21" s="1"/>
  <c r="BX135" i="21"/>
  <c r="BX180" i="21" s="1"/>
  <c r="BX140" i="21"/>
  <c r="BX185" i="21" s="1"/>
  <c r="BX136" i="21"/>
  <c r="BX181" i="21" s="1"/>
  <c r="BX132" i="21"/>
  <c r="BX177" i="21" s="1"/>
  <c r="BX133" i="21"/>
  <c r="BX178" i="21" s="1"/>
  <c r="BX134" i="21"/>
  <c r="BX179" i="21" s="1"/>
  <c r="BX128" i="21"/>
  <c r="BX173" i="21" s="1"/>
  <c r="BX142" i="21"/>
  <c r="BX123" i="21"/>
  <c r="BX126" i="21"/>
  <c r="BX171" i="21" s="1"/>
  <c r="BX121" i="21"/>
  <c r="BX166" i="21" s="1"/>
  <c r="BX125" i="21"/>
  <c r="BX170" i="21" s="1"/>
  <c r="BX129" i="21"/>
  <c r="BX174" i="21" s="1"/>
  <c r="BX127" i="21"/>
  <c r="BX172" i="21" s="1"/>
  <c r="BX117" i="21"/>
  <c r="BX162" i="21" s="1"/>
  <c r="BX124" i="21"/>
  <c r="BX169" i="21" s="1"/>
  <c r="BX118" i="21"/>
  <c r="BX163" i="21" s="1"/>
  <c r="BX131" i="21"/>
  <c r="BX119" i="21"/>
  <c r="BX164" i="21" s="1"/>
  <c r="BX111" i="21"/>
  <c r="BX156" i="21" s="1"/>
  <c r="BX116" i="21"/>
  <c r="BX120" i="21"/>
  <c r="BX112" i="21"/>
  <c r="BX157" i="21" s="1"/>
  <c r="BX113" i="21"/>
  <c r="BX158" i="21" s="1"/>
  <c r="BX110" i="21"/>
  <c r="BX114" i="21"/>
  <c r="BX159" i="21" s="1"/>
  <c r="CF150" i="21"/>
  <c r="CF195" i="21" s="1"/>
  <c r="CF146" i="21"/>
  <c r="CF191" i="21" s="1"/>
  <c r="CF151" i="21"/>
  <c r="CF196" i="21" s="1"/>
  <c r="CF147" i="21"/>
  <c r="CF192" i="21" s="1"/>
  <c r="CF143" i="21"/>
  <c r="CF188" i="21" s="1"/>
  <c r="CF148" i="21"/>
  <c r="CF193" i="21" s="1"/>
  <c r="CF144" i="21"/>
  <c r="CF189" i="21" s="1"/>
  <c r="CF149" i="21"/>
  <c r="CF194" i="21" s="1"/>
  <c r="CF145" i="21"/>
  <c r="CF190" i="21" s="1"/>
  <c r="CF137" i="21"/>
  <c r="CF182" i="21" s="1"/>
  <c r="CF138" i="21"/>
  <c r="CF183" i="21" s="1"/>
  <c r="CF139" i="21"/>
  <c r="CF184" i="21" s="1"/>
  <c r="CF135" i="21"/>
  <c r="CF180" i="21" s="1"/>
  <c r="CF140" i="21"/>
  <c r="CF185" i="21" s="1"/>
  <c r="CF136" i="21"/>
  <c r="CF181" i="21" s="1"/>
  <c r="CF132" i="21"/>
  <c r="CF177" i="21" s="1"/>
  <c r="CF133" i="21"/>
  <c r="CF178" i="21" s="1"/>
  <c r="CF142" i="21"/>
  <c r="CF134" i="21"/>
  <c r="CF179" i="21" s="1"/>
  <c r="CF128" i="21"/>
  <c r="CF173" i="21" s="1"/>
  <c r="CF129" i="21"/>
  <c r="CF174" i="21" s="1"/>
  <c r="CF123" i="21"/>
  <c r="CF121" i="21"/>
  <c r="CF166" i="21" s="1"/>
  <c r="CF131" i="21"/>
  <c r="CF126" i="21"/>
  <c r="CF171" i="21" s="1"/>
  <c r="CF125" i="21"/>
  <c r="CF170" i="21" s="1"/>
  <c r="CF127" i="21"/>
  <c r="CF172" i="21" s="1"/>
  <c r="CF117" i="21"/>
  <c r="CF162" i="21" s="1"/>
  <c r="CF118" i="21"/>
  <c r="CF163" i="21" s="1"/>
  <c r="CF119" i="21"/>
  <c r="CF164" i="21" s="1"/>
  <c r="CF116" i="21"/>
  <c r="CF124" i="21"/>
  <c r="CF169" i="21" s="1"/>
  <c r="CF120" i="21"/>
  <c r="CF111" i="21"/>
  <c r="CF156" i="21" s="1"/>
  <c r="CF112" i="21"/>
  <c r="CF157" i="21" s="1"/>
  <c r="CF113" i="21"/>
  <c r="CF158" i="21" s="1"/>
  <c r="CF114" i="21"/>
  <c r="CF159" i="21" s="1"/>
  <c r="CF110" i="21"/>
  <c r="CN150" i="21"/>
  <c r="CN195" i="21" s="1"/>
  <c r="CN146" i="21"/>
  <c r="CN191" i="21" s="1"/>
  <c r="CN151" i="21"/>
  <c r="CN196" i="21" s="1"/>
  <c r="CN147" i="21"/>
  <c r="CN192" i="21" s="1"/>
  <c r="CN143" i="21"/>
  <c r="CN188" i="21" s="1"/>
  <c r="CN148" i="21"/>
  <c r="CN193" i="21" s="1"/>
  <c r="CN144" i="21"/>
  <c r="CN189" i="21" s="1"/>
  <c r="CN149" i="21"/>
  <c r="CN194" i="21" s="1"/>
  <c r="CN145" i="21"/>
  <c r="CN190" i="21" s="1"/>
  <c r="CN137" i="21"/>
  <c r="CN182" i="21" s="1"/>
  <c r="CN138" i="21"/>
  <c r="CN183" i="21" s="1"/>
  <c r="CN139" i="21"/>
  <c r="CN184" i="21" s="1"/>
  <c r="CN135" i="21"/>
  <c r="CN180" i="21" s="1"/>
  <c r="CN140" i="21"/>
  <c r="CN185" i="21" s="1"/>
  <c r="CN136" i="21"/>
  <c r="CN181" i="21" s="1"/>
  <c r="CN142" i="21"/>
  <c r="CN132" i="21"/>
  <c r="CN177" i="21" s="1"/>
  <c r="CN133" i="21"/>
  <c r="CN178" i="21" s="1"/>
  <c r="CN134" i="21"/>
  <c r="CN179" i="21" s="1"/>
  <c r="CN128" i="21"/>
  <c r="CN173" i="21" s="1"/>
  <c r="CN123" i="21"/>
  <c r="CN127" i="21"/>
  <c r="CN172" i="21" s="1"/>
  <c r="CN121" i="21"/>
  <c r="CN166" i="21" s="1"/>
  <c r="CN129" i="21"/>
  <c r="CN174" i="21" s="1"/>
  <c r="CN125" i="21"/>
  <c r="CN170" i="21" s="1"/>
  <c r="CN126" i="21"/>
  <c r="CN171" i="21" s="1"/>
  <c r="CN117" i="21"/>
  <c r="CN162" i="21" s="1"/>
  <c r="CN131" i="21"/>
  <c r="CN124" i="21"/>
  <c r="CN169" i="21" s="1"/>
  <c r="CN118" i="21"/>
  <c r="CN163" i="21" s="1"/>
  <c r="CN119" i="21"/>
  <c r="CN164" i="21" s="1"/>
  <c r="CN111" i="21"/>
  <c r="CN156" i="21" s="1"/>
  <c r="CN112" i="21"/>
  <c r="CN157" i="21" s="1"/>
  <c r="CN116" i="21"/>
  <c r="CN114" i="21"/>
  <c r="CN159" i="21" s="1"/>
  <c r="CN113" i="21"/>
  <c r="CN158" i="21" s="1"/>
  <c r="CN110" i="21"/>
  <c r="CN120" i="21"/>
  <c r="CQ148" i="21"/>
  <c r="CQ193" i="21" s="1"/>
  <c r="CQ144" i="21"/>
  <c r="CQ189" i="21" s="1"/>
  <c r="CQ149" i="21"/>
  <c r="CQ194" i="21" s="1"/>
  <c r="CQ145" i="21"/>
  <c r="CQ190" i="21" s="1"/>
  <c r="CQ150" i="21"/>
  <c r="CQ195" i="21" s="1"/>
  <c r="CQ146" i="21"/>
  <c r="CQ191" i="21" s="1"/>
  <c r="CQ139" i="21"/>
  <c r="CQ184" i="21" s="1"/>
  <c r="CQ135" i="21"/>
  <c r="CQ180" i="21" s="1"/>
  <c r="CQ151" i="21"/>
  <c r="CQ196" i="21" s="1"/>
  <c r="CQ143" i="21"/>
  <c r="CQ188" i="21" s="1"/>
  <c r="CQ142" i="21"/>
  <c r="CQ147" i="21"/>
  <c r="CQ192" i="21" s="1"/>
  <c r="CQ140" i="21"/>
  <c r="CQ185" i="21" s="1"/>
  <c r="CQ128" i="21"/>
  <c r="CQ173" i="21" s="1"/>
  <c r="CQ131" i="21"/>
  <c r="CQ136" i="21"/>
  <c r="CQ181" i="21" s="1"/>
  <c r="CQ137" i="21"/>
  <c r="CQ182" i="21" s="1"/>
  <c r="CQ132" i="21"/>
  <c r="CQ177" i="21" s="1"/>
  <c r="CQ138" i="21"/>
  <c r="CQ183" i="21" s="1"/>
  <c r="CQ129" i="21"/>
  <c r="CQ174" i="21" s="1"/>
  <c r="CQ125" i="21"/>
  <c r="CQ170" i="21" s="1"/>
  <c r="CQ134" i="21"/>
  <c r="CQ179" i="21" s="1"/>
  <c r="CQ117" i="21"/>
  <c r="CQ162" i="21" s="1"/>
  <c r="CQ118" i="21"/>
  <c r="CQ163" i="21" s="1"/>
  <c r="CQ123" i="21"/>
  <c r="CQ133" i="21"/>
  <c r="CQ178" i="21" s="1"/>
  <c r="CQ124" i="21"/>
  <c r="CQ169" i="21" s="1"/>
  <c r="CQ119" i="21"/>
  <c r="CQ164" i="21" s="1"/>
  <c r="CQ121" i="21"/>
  <c r="CQ166" i="21" s="1"/>
  <c r="CQ127" i="21"/>
  <c r="CQ172" i="21" s="1"/>
  <c r="CQ126" i="21"/>
  <c r="CQ171" i="21" s="1"/>
  <c r="CQ112" i="21"/>
  <c r="CQ157" i="21" s="1"/>
  <c r="CQ120" i="21"/>
  <c r="CQ111" i="21"/>
  <c r="CQ156" i="21" s="1"/>
  <c r="CQ116" i="21"/>
  <c r="CQ110" i="21"/>
  <c r="CQ114" i="21"/>
  <c r="CQ159" i="21" s="1"/>
  <c r="CQ113" i="21"/>
  <c r="CQ158" i="21" s="1"/>
  <c r="BY151" i="21"/>
  <c r="BY196" i="21" s="1"/>
  <c r="BY147" i="21"/>
  <c r="BY192" i="21" s="1"/>
  <c r="BY148" i="21"/>
  <c r="BY193" i="21" s="1"/>
  <c r="BY149" i="21"/>
  <c r="BY194" i="21" s="1"/>
  <c r="BY145" i="21"/>
  <c r="BY190" i="21" s="1"/>
  <c r="BY150" i="21"/>
  <c r="BY195" i="21" s="1"/>
  <c r="BY146" i="21"/>
  <c r="BY191" i="21" s="1"/>
  <c r="BY144" i="21"/>
  <c r="BY189" i="21" s="1"/>
  <c r="BY138" i="21"/>
  <c r="BY183" i="21" s="1"/>
  <c r="BY143" i="21"/>
  <c r="BY188" i="21" s="1"/>
  <c r="BY142" i="21"/>
  <c r="BY127" i="21"/>
  <c r="BY172" i="21" s="1"/>
  <c r="BY134" i="21"/>
  <c r="BY179" i="21" s="1"/>
  <c r="BY135" i="21"/>
  <c r="BY180" i="21" s="1"/>
  <c r="BY139" i="21"/>
  <c r="BY184" i="21" s="1"/>
  <c r="BY137" i="21"/>
  <c r="BY182" i="21" s="1"/>
  <c r="BY136" i="21"/>
  <c r="BY181" i="21" s="1"/>
  <c r="BY131" i="21"/>
  <c r="BY140" i="21"/>
  <c r="BY185" i="21" s="1"/>
  <c r="BY126" i="21"/>
  <c r="BY171" i="21" s="1"/>
  <c r="BY121" i="21"/>
  <c r="BY166" i="21" s="1"/>
  <c r="BY124" i="21"/>
  <c r="BY169" i="21" s="1"/>
  <c r="BY125" i="21"/>
  <c r="BY170" i="21" s="1"/>
  <c r="BY129" i="21"/>
  <c r="BY174" i="21" s="1"/>
  <c r="BY128" i="21"/>
  <c r="BY173" i="21" s="1"/>
  <c r="BY132" i="21"/>
  <c r="BY177" i="21" s="1"/>
  <c r="BY120" i="21"/>
  <c r="BY116" i="21"/>
  <c r="BY117" i="21"/>
  <c r="BY162" i="21" s="1"/>
  <c r="BY118" i="21"/>
  <c r="BY163" i="21" s="1"/>
  <c r="BY123" i="21"/>
  <c r="BY119" i="21"/>
  <c r="BY164" i="21" s="1"/>
  <c r="BY111" i="21"/>
  <c r="BY156" i="21" s="1"/>
  <c r="BY133" i="21"/>
  <c r="BY178" i="21" s="1"/>
  <c r="BY114" i="21"/>
  <c r="BY159" i="21" s="1"/>
  <c r="BY110" i="21"/>
  <c r="BY113" i="21"/>
  <c r="BY158" i="21" s="1"/>
  <c r="BY112" i="21"/>
  <c r="BY157" i="21" s="1"/>
  <c r="CG151" i="21"/>
  <c r="CG196" i="21" s="1"/>
  <c r="CG147" i="21"/>
  <c r="CG192" i="21" s="1"/>
  <c r="CG148" i="21"/>
  <c r="CG193" i="21" s="1"/>
  <c r="CG149" i="21"/>
  <c r="CG194" i="21" s="1"/>
  <c r="CG150" i="21"/>
  <c r="CG195" i="21" s="1"/>
  <c r="CG146" i="21"/>
  <c r="CG191" i="21" s="1"/>
  <c r="CG138" i="21"/>
  <c r="CG183" i="21" s="1"/>
  <c r="CG142" i="21"/>
  <c r="CG144" i="21"/>
  <c r="CG189" i="21" s="1"/>
  <c r="CG135" i="21"/>
  <c r="CG180" i="21" s="1"/>
  <c r="CG139" i="21"/>
  <c r="CG184" i="21" s="1"/>
  <c r="CG127" i="21"/>
  <c r="CG172" i="21" s="1"/>
  <c r="CG145" i="21"/>
  <c r="CG190" i="21" s="1"/>
  <c r="CG134" i="21"/>
  <c r="CG179" i="21" s="1"/>
  <c r="CG140" i="21"/>
  <c r="CG185" i="21" s="1"/>
  <c r="CG131" i="21"/>
  <c r="CG128" i="21"/>
  <c r="CG173" i="21" s="1"/>
  <c r="CG121" i="21"/>
  <c r="CG166" i="21" s="1"/>
  <c r="CG124" i="21"/>
  <c r="CG169" i="21" s="1"/>
  <c r="CG143" i="21"/>
  <c r="CG188" i="21" s="1"/>
  <c r="CG132" i="21"/>
  <c r="CG177" i="21" s="1"/>
  <c r="CG125" i="21"/>
  <c r="CG170" i="21" s="1"/>
  <c r="CG137" i="21"/>
  <c r="CG182" i="21" s="1"/>
  <c r="CG136" i="21"/>
  <c r="CG181" i="21" s="1"/>
  <c r="CG133" i="21"/>
  <c r="CG178" i="21" s="1"/>
  <c r="CG129" i="21"/>
  <c r="CG174" i="21" s="1"/>
  <c r="CG120" i="21"/>
  <c r="CG116" i="21"/>
  <c r="CG126" i="21"/>
  <c r="CG171" i="21" s="1"/>
  <c r="CG117" i="21"/>
  <c r="CG162" i="21" s="1"/>
  <c r="CG118" i="21"/>
  <c r="CG163" i="21" s="1"/>
  <c r="CG111" i="21"/>
  <c r="CG156" i="21" s="1"/>
  <c r="CG119" i="21"/>
  <c r="CG164" i="21" s="1"/>
  <c r="CG114" i="21"/>
  <c r="CG159" i="21" s="1"/>
  <c r="CG110" i="21"/>
  <c r="CG113" i="21"/>
  <c r="CG158" i="21" s="1"/>
  <c r="CG112" i="21"/>
  <c r="CG157" i="21" s="1"/>
  <c r="CG123" i="21"/>
  <c r="CO151" i="21"/>
  <c r="CO196" i="21" s="1"/>
  <c r="CO147" i="21"/>
  <c r="CO192" i="21" s="1"/>
  <c r="CO148" i="21"/>
  <c r="CO193" i="21" s="1"/>
  <c r="CO149" i="21"/>
  <c r="CO194" i="21" s="1"/>
  <c r="CO146" i="21"/>
  <c r="CO191" i="21" s="1"/>
  <c r="CO138" i="21"/>
  <c r="CO183" i="21" s="1"/>
  <c r="CO145" i="21"/>
  <c r="CO190" i="21" s="1"/>
  <c r="CO144" i="21"/>
  <c r="CO189" i="21" s="1"/>
  <c r="CO143" i="21"/>
  <c r="CO188" i="21" s="1"/>
  <c r="CO142" i="21"/>
  <c r="CO150" i="21"/>
  <c r="CO195" i="21" s="1"/>
  <c r="CO127" i="21"/>
  <c r="CO172" i="21" s="1"/>
  <c r="CO134" i="21"/>
  <c r="CO179" i="21" s="1"/>
  <c r="CO135" i="21"/>
  <c r="CO180" i="21" s="1"/>
  <c r="CO136" i="21"/>
  <c r="CO181" i="21" s="1"/>
  <c r="CO131" i="21"/>
  <c r="CO137" i="21"/>
  <c r="CO182" i="21" s="1"/>
  <c r="CO139" i="21"/>
  <c r="CO184" i="21" s="1"/>
  <c r="CO132" i="21"/>
  <c r="CO177" i="21" s="1"/>
  <c r="CO121" i="21"/>
  <c r="CO166" i="21" s="1"/>
  <c r="CO140" i="21"/>
  <c r="CO185" i="21" s="1"/>
  <c r="CO124" i="21"/>
  <c r="CO169" i="21" s="1"/>
  <c r="CO133" i="21"/>
  <c r="CO178" i="21" s="1"/>
  <c r="CO128" i="21"/>
  <c r="CO173" i="21" s="1"/>
  <c r="CO125" i="21"/>
  <c r="CO170" i="21" s="1"/>
  <c r="CO126" i="21"/>
  <c r="CO171" i="21" s="1"/>
  <c r="CO120" i="21"/>
  <c r="CO116" i="21"/>
  <c r="CO117" i="21"/>
  <c r="CO162" i="21" s="1"/>
  <c r="CO118" i="21"/>
  <c r="CO163" i="21" s="1"/>
  <c r="CO123" i="21"/>
  <c r="CO111" i="21"/>
  <c r="CO156" i="21" s="1"/>
  <c r="CO129" i="21"/>
  <c r="CO174" i="21" s="1"/>
  <c r="CO114" i="21"/>
  <c r="CO159" i="21" s="1"/>
  <c r="CO110" i="21"/>
  <c r="CO112" i="21"/>
  <c r="CO157" i="21" s="1"/>
  <c r="CO119" i="21"/>
  <c r="CO164" i="21" s="1"/>
  <c r="CO113" i="21"/>
  <c r="CO158" i="21" s="1"/>
  <c r="BZ151" i="21"/>
  <c r="BZ196" i="21" s="1"/>
  <c r="BZ147" i="21"/>
  <c r="BZ192" i="21" s="1"/>
  <c r="BZ143" i="21"/>
  <c r="BZ188" i="21" s="1"/>
  <c r="BZ148" i="21"/>
  <c r="BZ193" i="21" s="1"/>
  <c r="BZ144" i="21"/>
  <c r="BZ189" i="21" s="1"/>
  <c r="BZ149" i="21"/>
  <c r="BZ194" i="21" s="1"/>
  <c r="BZ145" i="21"/>
  <c r="BZ190" i="21" s="1"/>
  <c r="BZ150" i="21"/>
  <c r="BZ195" i="21" s="1"/>
  <c r="BZ146" i="21"/>
  <c r="BZ191" i="21" s="1"/>
  <c r="BZ138" i="21"/>
  <c r="BZ183" i="21" s="1"/>
  <c r="BZ139" i="21"/>
  <c r="BZ184" i="21" s="1"/>
  <c r="BZ140" i="21"/>
  <c r="BZ185" i="21" s="1"/>
  <c r="BZ136" i="21"/>
  <c r="BZ181" i="21" s="1"/>
  <c r="BZ137" i="21"/>
  <c r="BZ182" i="21" s="1"/>
  <c r="BZ133" i="21"/>
  <c r="BZ178" i="21" s="1"/>
  <c r="BZ134" i="21"/>
  <c r="BZ179" i="21" s="1"/>
  <c r="BZ135" i="21"/>
  <c r="BZ180" i="21" s="1"/>
  <c r="BZ142" i="21"/>
  <c r="BZ129" i="21"/>
  <c r="BZ174" i="21" s="1"/>
  <c r="BZ124" i="21"/>
  <c r="BZ169" i="21" s="1"/>
  <c r="BZ128" i="21"/>
  <c r="BZ173" i="21" s="1"/>
  <c r="BZ127" i="21"/>
  <c r="BZ172" i="21" s="1"/>
  <c r="BZ132" i="21"/>
  <c r="BZ177" i="21" s="1"/>
  <c r="BZ125" i="21"/>
  <c r="BZ170" i="21" s="1"/>
  <c r="BZ118" i="21"/>
  <c r="BZ163" i="21" s="1"/>
  <c r="BZ126" i="21"/>
  <c r="BZ171" i="21" s="1"/>
  <c r="BZ123" i="21"/>
  <c r="BZ119" i="21"/>
  <c r="BZ164" i="21" s="1"/>
  <c r="BZ120" i="21"/>
  <c r="BZ116" i="21"/>
  <c r="BZ112" i="21"/>
  <c r="BZ157" i="21" s="1"/>
  <c r="BZ117" i="21"/>
  <c r="BZ162" i="21" s="1"/>
  <c r="BZ113" i="21"/>
  <c r="BZ158" i="21" s="1"/>
  <c r="BZ131" i="21"/>
  <c r="BZ121" i="21"/>
  <c r="BZ166" i="21" s="1"/>
  <c r="BZ110" i="21"/>
  <c r="BZ111" i="21"/>
  <c r="BZ156" i="21" s="1"/>
  <c r="BZ114" i="21"/>
  <c r="BZ159" i="21" s="1"/>
  <c r="CH151" i="21"/>
  <c r="CH196" i="21" s="1"/>
  <c r="CH147" i="21"/>
  <c r="CH192" i="21" s="1"/>
  <c r="CH143" i="21"/>
  <c r="CH188" i="21" s="1"/>
  <c r="CH148" i="21"/>
  <c r="CH193" i="21" s="1"/>
  <c r="CH144" i="21"/>
  <c r="CH189" i="21" s="1"/>
  <c r="CH149" i="21"/>
  <c r="CH194" i="21" s="1"/>
  <c r="CH145" i="21"/>
  <c r="CH190" i="21" s="1"/>
  <c r="CH150" i="21"/>
  <c r="CH195" i="21" s="1"/>
  <c r="CH146" i="21"/>
  <c r="CH191" i="21" s="1"/>
  <c r="CH138" i="21"/>
  <c r="CH183" i="21" s="1"/>
  <c r="CH139" i="21"/>
  <c r="CH184" i="21" s="1"/>
  <c r="CH140" i="21"/>
  <c r="CH185" i="21" s="1"/>
  <c r="CH136" i="21"/>
  <c r="CH181" i="21" s="1"/>
  <c r="CH137" i="21"/>
  <c r="CH182" i="21" s="1"/>
  <c r="CH133" i="21"/>
  <c r="CH178" i="21" s="1"/>
  <c r="CH142" i="21"/>
  <c r="CH134" i="21"/>
  <c r="CH179" i="21" s="1"/>
  <c r="CH129" i="21"/>
  <c r="CH174" i="21" s="1"/>
  <c r="CH124" i="21"/>
  <c r="CH169" i="21" s="1"/>
  <c r="CH126" i="21"/>
  <c r="CH171" i="21" s="1"/>
  <c r="CH123" i="21"/>
  <c r="CH127" i="21"/>
  <c r="CH172" i="21" s="1"/>
  <c r="CH121" i="21"/>
  <c r="CH166" i="21" s="1"/>
  <c r="CH135" i="21"/>
  <c r="CH180" i="21" s="1"/>
  <c r="CH128" i="21"/>
  <c r="CH173" i="21" s="1"/>
  <c r="CH118" i="21"/>
  <c r="CH163" i="21" s="1"/>
  <c r="CH131" i="21"/>
  <c r="CH119" i="21"/>
  <c r="CH164" i="21" s="1"/>
  <c r="CH132" i="21"/>
  <c r="CH177" i="21" s="1"/>
  <c r="CH120" i="21"/>
  <c r="CH116" i="21"/>
  <c r="CH117" i="21"/>
  <c r="CH162" i="21" s="1"/>
  <c r="CH112" i="21"/>
  <c r="CH157" i="21" s="1"/>
  <c r="CH113" i="21"/>
  <c r="CH158" i="21" s="1"/>
  <c r="CH114" i="21"/>
  <c r="CH159" i="21" s="1"/>
  <c r="CH110" i="21"/>
  <c r="CH111" i="21"/>
  <c r="CH156" i="21" s="1"/>
  <c r="CH125" i="21"/>
  <c r="CH170" i="21" s="1"/>
  <c r="CP151" i="21"/>
  <c r="CP196" i="21" s="1"/>
  <c r="CP147" i="21"/>
  <c r="CP192" i="21" s="1"/>
  <c r="CP143" i="21"/>
  <c r="CP188" i="21" s="1"/>
  <c r="CP148" i="21"/>
  <c r="CP193" i="21" s="1"/>
  <c r="CP144" i="21"/>
  <c r="CP189" i="21" s="1"/>
  <c r="CP149" i="21"/>
  <c r="CP194" i="21" s="1"/>
  <c r="CP145" i="21"/>
  <c r="CP190" i="21" s="1"/>
  <c r="CP150" i="21"/>
  <c r="CP195" i="21" s="1"/>
  <c r="CP146" i="21"/>
  <c r="CP191" i="21" s="1"/>
  <c r="CP138" i="21"/>
  <c r="CP183" i="21" s="1"/>
  <c r="CP139" i="21"/>
  <c r="CP184" i="21" s="1"/>
  <c r="CP140" i="21"/>
  <c r="CP185" i="21" s="1"/>
  <c r="CP136" i="21"/>
  <c r="CP181" i="21" s="1"/>
  <c r="CP137" i="21"/>
  <c r="CP182" i="21" s="1"/>
  <c r="CP133" i="21"/>
  <c r="CP178" i="21" s="1"/>
  <c r="CP134" i="21"/>
  <c r="CP179" i="21" s="1"/>
  <c r="CP135" i="21"/>
  <c r="CP180" i="21" s="1"/>
  <c r="CP131" i="21"/>
  <c r="CP129" i="21"/>
  <c r="CP174" i="21" s="1"/>
  <c r="CP142" i="21"/>
  <c r="CP127" i="21"/>
  <c r="CP172" i="21" s="1"/>
  <c r="CP124" i="21"/>
  <c r="CP169" i="21" s="1"/>
  <c r="CP126" i="21"/>
  <c r="CP171" i="21" s="1"/>
  <c r="CP128" i="21"/>
  <c r="CP173" i="21" s="1"/>
  <c r="CP125" i="21"/>
  <c r="CP170" i="21" s="1"/>
  <c r="CP118" i="21"/>
  <c r="CP163" i="21" s="1"/>
  <c r="CP123" i="21"/>
  <c r="CP119" i="21"/>
  <c r="CP164" i="21" s="1"/>
  <c r="CP120" i="21"/>
  <c r="CP116" i="21"/>
  <c r="CP112" i="21"/>
  <c r="CP157" i="21" s="1"/>
  <c r="CP121" i="21"/>
  <c r="CP166" i="21" s="1"/>
  <c r="CP113" i="21"/>
  <c r="CP158" i="21" s="1"/>
  <c r="CP132" i="21"/>
  <c r="CP177" i="21" s="1"/>
  <c r="CP110" i="21"/>
  <c r="CP117" i="21"/>
  <c r="CP162" i="21" s="1"/>
  <c r="CP111" i="21"/>
  <c r="CP156" i="21" s="1"/>
  <c r="CP114" i="21"/>
  <c r="CP159" i="21" s="1"/>
  <c r="CA104" i="21"/>
  <c r="CA107" i="21" s="1"/>
  <c r="CA278" i="21" s="1"/>
  <c r="CA105" i="21"/>
  <c r="CA108" i="21" s="1"/>
  <c r="CI104" i="21"/>
  <c r="CI107" i="21" s="1"/>
  <c r="CI278" i="21" s="1"/>
  <c r="CI105" i="21"/>
  <c r="CI108" i="21" s="1"/>
  <c r="CQ104" i="21"/>
  <c r="CQ107" i="21" s="1"/>
  <c r="CQ278" i="21" s="1"/>
  <c r="CQ105" i="21"/>
  <c r="CQ108" i="21" s="1"/>
  <c r="CC105" i="21"/>
  <c r="CC108" i="21" s="1"/>
  <c r="CC104" i="21"/>
  <c r="CC107" i="21" s="1"/>
  <c r="CC278" i="21" s="1"/>
  <c r="CK105" i="21"/>
  <c r="CK108" i="21" s="1"/>
  <c r="CK104" i="21"/>
  <c r="CK107" i="21" s="1"/>
  <c r="CK278" i="21" s="1"/>
  <c r="CS105" i="21"/>
  <c r="CS108" i="21" s="1"/>
  <c r="CS104" i="21"/>
  <c r="CS107" i="21" s="1"/>
  <c r="CS278" i="21" s="1"/>
  <c r="CB104" i="21"/>
  <c r="CB107" i="21" s="1"/>
  <c r="CB278" i="21" s="1"/>
  <c r="CB105" i="21"/>
  <c r="CB108" i="21" s="1"/>
  <c r="Z224" i="21"/>
  <c r="AA301" i="21" s="1"/>
  <c r="BV105" i="21"/>
  <c r="BV108" i="21" s="1"/>
  <c r="BV104" i="21"/>
  <c r="BV107" i="21" s="1"/>
  <c r="BV278" i="21" s="1"/>
  <c r="CD105" i="21"/>
  <c r="CD108" i="21" s="1"/>
  <c r="CD104" i="21"/>
  <c r="CD107" i="21" s="1"/>
  <c r="CD278" i="21" s="1"/>
  <c r="CL105" i="21"/>
  <c r="CL108" i="21" s="1"/>
  <c r="CL104" i="21"/>
  <c r="CL107" i="21" s="1"/>
  <c r="CL278" i="21" s="1"/>
  <c r="CT105" i="21"/>
  <c r="CT108" i="21" s="1"/>
  <c r="CT104" i="21"/>
  <c r="CT107" i="21" s="1"/>
  <c r="CT278" i="21" s="1"/>
  <c r="AA226" i="21"/>
  <c r="AA263" i="21" s="1"/>
  <c r="AA228" i="21"/>
  <c r="AA265" i="21" s="1"/>
  <c r="AA227" i="21"/>
  <c r="AA264" i="21" s="1"/>
  <c r="BW105" i="21"/>
  <c r="BW108" i="21" s="1"/>
  <c r="BW104" i="21"/>
  <c r="BW107" i="21" s="1"/>
  <c r="BW278" i="21" s="1"/>
  <c r="CE105" i="21"/>
  <c r="CE108" i="21" s="1"/>
  <c r="CE104" i="21"/>
  <c r="CE107" i="21" s="1"/>
  <c r="CE278" i="21" s="1"/>
  <c r="CM105" i="21"/>
  <c r="CM108" i="21" s="1"/>
  <c r="CM104" i="21"/>
  <c r="CM107" i="21" s="1"/>
  <c r="CM278" i="21" s="1"/>
  <c r="CJ104" i="21"/>
  <c r="CJ107" i="21" s="1"/>
  <c r="CJ278" i="21" s="1"/>
  <c r="CJ105" i="21"/>
  <c r="CJ108" i="21" s="1"/>
  <c r="BX104" i="21"/>
  <c r="BX107" i="21" s="1"/>
  <c r="BX278" i="21" s="1"/>
  <c r="BX105" i="21"/>
  <c r="BX108" i="21" s="1"/>
  <c r="CF104" i="21"/>
  <c r="CF107" i="21" s="1"/>
  <c r="CF278" i="21" s="1"/>
  <c r="CF105" i="21"/>
  <c r="CF108" i="21" s="1"/>
  <c r="CN104" i="21"/>
  <c r="CN107" i="21" s="1"/>
  <c r="CN278" i="21" s="1"/>
  <c r="CN105" i="21"/>
  <c r="CN108" i="21" s="1"/>
  <c r="BY104" i="21"/>
  <c r="BY107" i="21" s="1"/>
  <c r="BY278" i="21" s="1"/>
  <c r="BY105" i="21"/>
  <c r="BY108" i="21" s="1"/>
  <c r="CG104" i="21"/>
  <c r="CG107" i="21" s="1"/>
  <c r="CG278" i="21" s="1"/>
  <c r="CG105" i="21"/>
  <c r="CG108" i="21" s="1"/>
  <c r="CO104" i="21"/>
  <c r="CO107" i="21" s="1"/>
  <c r="CO278" i="21" s="1"/>
  <c r="CO105" i="21"/>
  <c r="CO108" i="21" s="1"/>
  <c r="CR104" i="21"/>
  <c r="CR107" i="21" s="1"/>
  <c r="CR278" i="21" s="1"/>
  <c r="CR105" i="21"/>
  <c r="CR108" i="21" s="1"/>
  <c r="BZ104" i="21"/>
  <c r="BZ107" i="21" s="1"/>
  <c r="BZ278" i="21" s="1"/>
  <c r="BZ105" i="21"/>
  <c r="BZ108" i="21" s="1"/>
  <c r="CH104" i="21"/>
  <c r="CH107" i="21" s="1"/>
  <c r="CH278" i="21" s="1"/>
  <c r="CH105" i="21"/>
  <c r="CH108" i="21" s="1"/>
  <c r="CP104" i="21"/>
  <c r="CP107" i="21" s="1"/>
  <c r="CP278" i="21" s="1"/>
  <c r="CP105" i="21"/>
  <c r="CP108" i="21" s="1"/>
  <c r="AC215" i="14"/>
  <c r="AD215" i="14" s="1"/>
  <c r="BQ215" i="20" s="1"/>
  <c r="BS215" i="20"/>
  <c r="Z227" i="21"/>
  <c r="Z304" i="21" s="1"/>
  <c r="BS227" i="21"/>
  <c r="BS264" i="21" s="1"/>
  <c r="BS224" i="21"/>
  <c r="BT301" i="21" s="1"/>
  <c r="BS226" i="21"/>
  <c r="BS263" i="21" s="1"/>
  <c r="BS228" i="21"/>
  <c r="BS265" i="21" s="1"/>
  <c r="CR226" i="21"/>
  <c r="CR263" i="21" s="1"/>
  <c r="CR227" i="21"/>
  <c r="CR264" i="21" s="1"/>
  <c r="CR225" i="21"/>
  <c r="CR262" i="21" s="1"/>
  <c r="CR228" i="21"/>
  <c r="CR265" i="21" s="1"/>
  <c r="CR223" i="21"/>
  <c r="CR216" i="21"/>
  <c r="CR211" i="21"/>
  <c r="CR248" i="21" s="1"/>
  <c r="CR212" i="21"/>
  <c r="CR249" i="21" s="1"/>
  <c r="CR217" i="21"/>
  <c r="CR254" i="21" s="1"/>
  <c r="CR210" i="21"/>
  <c r="CR247" i="21" s="1"/>
  <c r="CR224" i="21"/>
  <c r="CR205" i="21"/>
  <c r="CR242" i="21" s="1"/>
  <c r="CR206" i="21"/>
  <c r="CR243" i="21" s="1"/>
  <c r="CR209" i="21"/>
  <c r="CR246" i="21" s="1"/>
  <c r="CR207" i="21"/>
  <c r="CR244" i="21" s="1"/>
  <c r="CR203" i="21"/>
  <c r="CR204" i="21"/>
  <c r="CR241" i="21" s="1"/>
  <c r="CR200" i="21"/>
  <c r="CR201" i="21"/>
  <c r="CR208" i="21"/>
  <c r="CR245" i="21" s="1"/>
  <c r="AG228" i="21"/>
  <c r="AG265" i="21" s="1"/>
  <c r="AG227" i="21"/>
  <c r="AG264" i="21" s="1"/>
  <c r="AG224" i="21"/>
  <c r="AH301" i="21" s="1"/>
  <c r="AG226" i="21"/>
  <c r="AG263" i="21" s="1"/>
  <c r="AO228" i="21"/>
  <c r="AO265" i="21" s="1"/>
  <c r="AO227" i="21"/>
  <c r="AO264" i="21" s="1"/>
  <c r="AO224" i="21"/>
  <c r="AP301" i="21" s="1"/>
  <c r="AO226" i="21"/>
  <c r="AO263" i="21" s="1"/>
  <c r="AW228" i="21"/>
  <c r="AW265" i="21" s="1"/>
  <c r="AW227" i="21"/>
  <c r="AW264" i="21" s="1"/>
  <c r="AW224" i="21"/>
  <c r="AX301" i="21" s="1"/>
  <c r="AW226" i="21"/>
  <c r="AW263" i="21" s="1"/>
  <c r="BE228" i="21"/>
  <c r="BE265" i="21" s="1"/>
  <c r="BE227" i="21"/>
  <c r="BE264" i="21" s="1"/>
  <c r="BE226" i="21"/>
  <c r="BE263" i="21" s="1"/>
  <c r="BE224" i="21"/>
  <c r="BF301" i="21" s="1"/>
  <c r="BM228" i="21"/>
  <c r="BM265" i="21" s="1"/>
  <c r="BM227" i="21"/>
  <c r="BM264" i="21" s="1"/>
  <c r="BM224" i="21"/>
  <c r="BN301" i="21" s="1"/>
  <c r="BM226" i="21"/>
  <c r="BM263" i="21" s="1"/>
  <c r="BU228" i="21"/>
  <c r="BU265" i="21" s="1"/>
  <c r="BU226" i="21"/>
  <c r="BU263" i="21" s="1"/>
  <c r="BU224" i="21"/>
  <c r="BU227" i="21"/>
  <c r="BU264" i="21" s="1"/>
  <c r="CC228" i="21"/>
  <c r="CC265" i="21" s="1"/>
  <c r="CC225" i="21"/>
  <c r="CC262" i="21" s="1"/>
  <c r="CC227" i="21"/>
  <c r="CC264" i="21" s="1"/>
  <c r="CC226" i="21"/>
  <c r="CC263" i="21" s="1"/>
  <c r="CC224" i="21"/>
  <c r="CC216" i="21"/>
  <c r="CC223" i="21"/>
  <c r="CC211" i="21"/>
  <c r="CC248" i="21" s="1"/>
  <c r="CC217" i="21"/>
  <c r="CC254" i="21" s="1"/>
  <c r="CC207" i="21"/>
  <c r="CC244" i="21" s="1"/>
  <c r="CC212" i="21"/>
  <c r="CC249" i="21" s="1"/>
  <c r="CC208" i="21"/>
  <c r="CC245" i="21" s="1"/>
  <c r="CC210" i="21"/>
  <c r="CC247" i="21" s="1"/>
  <c r="CC206" i="21"/>
  <c r="CC243" i="21" s="1"/>
  <c r="CC205" i="21"/>
  <c r="CC242" i="21" s="1"/>
  <c r="CC203" i="21"/>
  <c r="CC204" i="21"/>
  <c r="CC241" i="21" s="1"/>
  <c r="CC200" i="21"/>
  <c r="CC201" i="21"/>
  <c r="CC209" i="21"/>
  <c r="CC246" i="21" s="1"/>
  <c r="CK228" i="21"/>
  <c r="CK265" i="21" s="1"/>
  <c r="CK226" i="21"/>
  <c r="CK263" i="21" s="1"/>
  <c r="CK225" i="21"/>
  <c r="CK262" i="21" s="1"/>
  <c r="CK216" i="21"/>
  <c r="CK227" i="21"/>
  <c r="CK264" i="21" s="1"/>
  <c r="CK224" i="21"/>
  <c r="CK217" i="21"/>
  <c r="CK254" i="21" s="1"/>
  <c r="CK211" i="21"/>
  <c r="CK248" i="21" s="1"/>
  <c r="CK223" i="21"/>
  <c r="CK212" i="21"/>
  <c r="CK249" i="21" s="1"/>
  <c r="CK210" i="21"/>
  <c r="CK247" i="21" s="1"/>
  <c r="CK209" i="21"/>
  <c r="CK246" i="21" s="1"/>
  <c r="CK207" i="21"/>
  <c r="CK244" i="21" s="1"/>
  <c r="CK208" i="21"/>
  <c r="CK245" i="21" s="1"/>
  <c r="CK204" i="21"/>
  <c r="CK241" i="21" s="1"/>
  <c r="CK203" i="21"/>
  <c r="CK206" i="21"/>
  <c r="CK243" i="21" s="1"/>
  <c r="CK205" i="21"/>
  <c r="CK242" i="21" s="1"/>
  <c r="CK200" i="21"/>
  <c r="CK201" i="21"/>
  <c r="CS228" i="21"/>
  <c r="CS265" i="21" s="1"/>
  <c r="CS227" i="21"/>
  <c r="CS264" i="21" s="1"/>
  <c r="CS225" i="21"/>
  <c r="CS262" i="21" s="1"/>
  <c r="CS226" i="21"/>
  <c r="CS263" i="21" s="1"/>
  <c r="CS224" i="21"/>
  <c r="CS216" i="21"/>
  <c r="CS211" i="21"/>
  <c r="CS248" i="21" s="1"/>
  <c r="CS217" i="21"/>
  <c r="CS254" i="21" s="1"/>
  <c r="CS223" i="21"/>
  <c r="CS212" i="21"/>
  <c r="CS249" i="21" s="1"/>
  <c r="CS209" i="21"/>
  <c r="CS246" i="21" s="1"/>
  <c r="CS207" i="21"/>
  <c r="CS244" i="21" s="1"/>
  <c r="CS208" i="21"/>
  <c r="CS245" i="21" s="1"/>
  <c r="CS203" i="21"/>
  <c r="CS206" i="21"/>
  <c r="CS243" i="21" s="1"/>
  <c r="CS205" i="21"/>
  <c r="CS242" i="21" s="1"/>
  <c r="CS204" i="21"/>
  <c r="CS241" i="21" s="1"/>
  <c r="CS200" i="21"/>
  <c r="CS201" i="21"/>
  <c r="CS210" i="21"/>
  <c r="CS247" i="21" s="1"/>
  <c r="AM227" i="21"/>
  <c r="AM264" i="21" s="1"/>
  <c r="AM224" i="21"/>
  <c r="AN301" i="21" s="1"/>
  <c r="AM228" i="21"/>
  <c r="AM265" i="21" s="1"/>
  <c r="AM226" i="21"/>
  <c r="AM263" i="21" s="1"/>
  <c r="BK227" i="21"/>
  <c r="BK264" i="21" s="1"/>
  <c r="BK224" i="21"/>
  <c r="BL301" i="21" s="1"/>
  <c r="BK226" i="21"/>
  <c r="BK263" i="21" s="1"/>
  <c r="BK228" i="21"/>
  <c r="BK265" i="21" s="1"/>
  <c r="CI227" i="21"/>
  <c r="CI264" i="21" s="1"/>
  <c r="CI224" i="21"/>
  <c r="CI226" i="21"/>
  <c r="CI263" i="21" s="1"/>
  <c r="CI228" i="21"/>
  <c r="CI265" i="21" s="1"/>
  <c r="CI225" i="21"/>
  <c r="CI262" i="21" s="1"/>
  <c r="CI217" i="21"/>
  <c r="CI254" i="21" s="1"/>
  <c r="CI210" i="21"/>
  <c r="CI247" i="21" s="1"/>
  <c r="CI216" i="21"/>
  <c r="CI212" i="21"/>
  <c r="CI249" i="21" s="1"/>
  <c r="CI223" i="21"/>
  <c r="CI211" i="21"/>
  <c r="CI248" i="21" s="1"/>
  <c r="CI206" i="21"/>
  <c r="CI243" i="21" s="1"/>
  <c r="CI209" i="21"/>
  <c r="CI246" i="21" s="1"/>
  <c r="CI207" i="21"/>
  <c r="CI244" i="21" s="1"/>
  <c r="CI205" i="21"/>
  <c r="CI242" i="21" s="1"/>
  <c r="CI204" i="21"/>
  <c r="CI241" i="21" s="1"/>
  <c r="CI203" i="21"/>
  <c r="CI208" i="21"/>
  <c r="CI245" i="21" s="1"/>
  <c r="CI201" i="21"/>
  <c r="CI200" i="21"/>
  <c r="AF227" i="21"/>
  <c r="AF264" i="21" s="1"/>
  <c r="AF228" i="21"/>
  <c r="AF265" i="21" s="1"/>
  <c r="AF226" i="21"/>
  <c r="AF263" i="21" s="1"/>
  <c r="AF224" i="21"/>
  <c r="AG301" i="21" s="1"/>
  <c r="CJ226" i="21"/>
  <c r="CJ263" i="21" s="1"/>
  <c r="CJ225" i="21"/>
  <c r="CJ262" i="21" s="1"/>
  <c r="CJ228" i="21"/>
  <c r="CJ265" i="21" s="1"/>
  <c r="CJ227" i="21"/>
  <c r="CJ264" i="21" s="1"/>
  <c r="CJ223" i="21"/>
  <c r="CJ216" i="21"/>
  <c r="CJ224" i="21"/>
  <c r="CJ217" i="21"/>
  <c r="CJ254" i="21" s="1"/>
  <c r="CJ211" i="21"/>
  <c r="CJ248" i="21" s="1"/>
  <c r="CJ212" i="21"/>
  <c r="CJ249" i="21" s="1"/>
  <c r="CJ210" i="21"/>
  <c r="CJ247" i="21" s="1"/>
  <c r="CJ205" i="21"/>
  <c r="CJ242" i="21" s="1"/>
  <c r="CJ206" i="21"/>
  <c r="CJ243" i="21" s="1"/>
  <c r="CJ209" i="21"/>
  <c r="CJ246" i="21" s="1"/>
  <c r="CJ207" i="21"/>
  <c r="CJ244" i="21" s="1"/>
  <c r="CJ203" i="21"/>
  <c r="CJ204" i="21"/>
  <c r="CJ241" i="21" s="1"/>
  <c r="CJ208" i="21"/>
  <c r="CJ245" i="21" s="1"/>
  <c r="CJ200" i="21"/>
  <c r="CJ201" i="21"/>
  <c r="Z228" i="21"/>
  <c r="Z305" i="21" s="1"/>
  <c r="Z226" i="21"/>
  <c r="AH228" i="21"/>
  <c r="AH265" i="21" s="1"/>
  <c r="AH226" i="21"/>
  <c r="AH263" i="21" s="1"/>
  <c r="AH227" i="21"/>
  <c r="AH264" i="21" s="1"/>
  <c r="AH224" i="21"/>
  <c r="AI301" i="21" s="1"/>
  <c r="AP228" i="21"/>
  <c r="AP265" i="21" s="1"/>
  <c r="AP227" i="21"/>
  <c r="AP264" i="21" s="1"/>
  <c r="AP224" i="21"/>
  <c r="AQ301" i="21" s="1"/>
  <c r="AP226" i="21"/>
  <c r="AP263" i="21" s="1"/>
  <c r="AX228" i="21"/>
  <c r="AX265" i="21" s="1"/>
  <c r="AX227" i="21"/>
  <c r="AX264" i="21" s="1"/>
  <c r="AX226" i="21"/>
  <c r="AX263" i="21" s="1"/>
  <c r="AX224" i="21"/>
  <c r="AY301" i="21" s="1"/>
  <c r="BF228" i="21"/>
  <c r="BF265" i="21" s="1"/>
  <c r="BF227" i="21"/>
  <c r="BF264" i="21" s="1"/>
  <c r="BF224" i="21"/>
  <c r="BG301" i="21" s="1"/>
  <c r="BF226" i="21"/>
  <c r="BF263" i="21" s="1"/>
  <c r="BN228" i="21"/>
  <c r="BN265" i="21" s="1"/>
  <c r="BN226" i="21"/>
  <c r="BN263" i="21" s="1"/>
  <c r="BN227" i="21"/>
  <c r="BN264" i="21" s="1"/>
  <c r="BN224" i="21"/>
  <c r="BO301" i="21" s="1"/>
  <c r="BV228" i="21"/>
  <c r="BV265" i="21" s="1"/>
  <c r="BV225" i="21"/>
  <c r="BV262" i="21" s="1"/>
  <c r="BV227" i="21"/>
  <c r="BV264" i="21" s="1"/>
  <c r="BV223" i="21"/>
  <c r="BV217" i="21"/>
  <c r="BV254" i="21" s="1"/>
  <c r="BV226" i="21"/>
  <c r="BV263" i="21" s="1"/>
  <c r="BV224" i="21"/>
  <c r="BV212" i="21"/>
  <c r="BV249" i="21" s="1"/>
  <c r="BV216" i="21"/>
  <c r="BV210" i="21"/>
  <c r="BV247" i="21" s="1"/>
  <c r="BV211" i="21"/>
  <c r="BV248" i="21" s="1"/>
  <c r="BV206" i="21"/>
  <c r="BV243" i="21" s="1"/>
  <c r="BV207" i="21"/>
  <c r="BV244" i="21" s="1"/>
  <c r="BV208" i="21"/>
  <c r="BV245" i="21" s="1"/>
  <c r="BV204" i="21"/>
  <c r="BV241" i="21" s="1"/>
  <c r="BV209" i="21"/>
  <c r="BV246" i="21" s="1"/>
  <c r="BV200" i="21"/>
  <c r="BV205" i="21"/>
  <c r="BV242" i="21" s="1"/>
  <c r="BV203" i="21"/>
  <c r="BV201" i="21"/>
  <c r="CD228" i="21"/>
  <c r="CD265" i="21" s="1"/>
  <c r="CD225" i="21"/>
  <c r="CD262" i="21" s="1"/>
  <c r="CD227" i="21"/>
  <c r="CD264" i="21" s="1"/>
  <c r="CD226" i="21"/>
  <c r="CD263" i="21" s="1"/>
  <c r="CD217" i="21"/>
  <c r="CD254" i="21" s="1"/>
  <c r="CD224" i="21"/>
  <c r="CD212" i="21"/>
  <c r="CD249" i="21" s="1"/>
  <c r="CD210" i="21"/>
  <c r="CD247" i="21" s="1"/>
  <c r="CD216" i="21"/>
  <c r="CD211" i="21"/>
  <c r="CD248" i="21" s="1"/>
  <c r="CD209" i="21"/>
  <c r="CD246" i="21" s="1"/>
  <c r="CD206" i="21"/>
  <c r="CD243" i="21" s="1"/>
  <c r="CD207" i="21"/>
  <c r="CD244" i="21" s="1"/>
  <c r="CD208" i="21"/>
  <c r="CD245" i="21" s="1"/>
  <c r="CD204" i="21"/>
  <c r="CD241" i="21" s="1"/>
  <c r="CD205" i="21"/>
  <c r="CD242" i="21" s="1"/>
  <c r="CD200" i="21"/>
  <c r="CD201" i="21"/>
  <c r="CD223" i="21"/>
  <c r="CD203" i="21"/>
  <c r="CL228" i="21"/>
  <c r="CL265" i="21" s="1"/>
  <c r="CL225" i="21"/>
  <c r="CL262" i="21" s="1"/>
  <c r="CL217" i="21"/>
  <c r="CL254" i="21" s="1"/>
  <c r="CL223" i="21"/>
  <c r="CL212" i="21"/>
  <c r="CL249" i="21" s="1"/>
  <c r="CL210" i="21"/>
  <c r="CL247" i="21" s="1"/>
  <c r="CL224" i="21"/>
  <c r="CL211" i="21"/>
  <c r="CL248" i="21" s="1"/>
  <c r="CL206" i="21"/>
  <c r="CL243" i="21" s="1"/>
  <c r="CL207" i="21"/>
  <c r="CL244" i="21" s="1"/>
  <c r="CL226" i="21"/>
  <c r="CL263" i="21" s="1"/>
  <c r="CL208" i="21"/>
  <c r="CL245" i="21" s="1"/>
  <c r="CL204" i="21"/>
  <c r="CL241" i="21" s="1"/>
  <c r="CL203" i="21"/>
  <c r="CL200" i="21"/>
  <c r="CL209" i="21"/>
  <c r="CL246" i="21" s="1"/>
  <c r="CL201" i="21"/>
  <c r="CL227" i="21"/>
  <c r="CL264" i="21" s="1"/>
  <c r="CL216" i="21"/>
  <c r="CL205" i="21"/>
  <c r="CL242" i="21" s="1"/>
  <c r="CT228" i="21"/>
  <c r="CT265" i="21" s="1"/>
  <c r="CT225" i="21"/>
  <c r="CT262" i="21" s="1"/>
  <c r="CT226" i="21"/>
  <c r="CT263" i="21" s="1"/>
  <c r="CT223" i="21"/>
  <c r="CT224" i="21"/>
  <c r="CT227" i="21"/>
  <c r="CT264" i="21" s="1"/>
  <c r="CT217" i="21"/>
  <c r="CT254" i="21" s="1"/>
  <c r="CT212" i="21"/>
  <c r="CT249" i="21" s="1"/>
  <c r="CT216" i="21"/>
  <c r="CT210" i="21"/>
  <c r="CT247" i="21" s="1"/>
  <c r="CT211" i="21"/>
  <c r="CT248" i="21" s="1"/>
  <c r="CT206" i="21"/>
  <c r="CT243" i="21" s="1"/>
  <c r="CT209" i="21"/>
  <c r="CT246" i="21" s="1"/>
  <c r="CT207" i="21"/>
  <c r="CT244" i="21" s="1"/>
  <c r="CT208" i="21"/>
  <c r="CT245" i="21" s="1"/>
  <c r="CT204" i="21"/>
  <c r="CT241" i="21" s="1"/>
  <c r="CT203" i="21"/>
  <c r="CT205" i="21"/>
  <c r="CT242" i="21" s="1"/>
  <c r="CT200" i="21"/>
  <c r="CT201" i="21"/>
  <c r="AE227" i="21"/>
  <c r="AE264" i="21" s="1"/>
  <c r="AE228" i="21"/>
  <c r="AE265" i="21" s="1"/>
  <c r="AE224" i="21"/>
  <c r="AF301" i="21" s="1"/>
  <c r="AE226" i="21"/>
  <c r="AE263" i="21" s="1"/>
  <c r="CQ227" i="21"/>
  <c r="CQ264" i="21" s="1"/>
  <c r="CQ228" i="21"/>
  <c r="CQ265" i="21" s="1"/>
  <c r="CQ224" i="21"/>
  <c r="CQ223" i="21"/>
  <c r="CQ217" i="21"/>
  <c r="CQ254" i="21" s="1"/>
  <c r="CQ210" i="21"/>
  <c r="CQ247" i="21" s="1"/>
  <c r="CQ212" i="21"/>
  <c r="CQ249" i="21" s="1"/>
  <c r="CQ226" i="21"/>
  <c r="CQ263" i="21" s="1"/>
  <c r="CQ225" i="21"/>
  <c r="CQ262" i="21" s="1"/>
  <c r="CQ216" i="21"/>
  <c r="CQ206" i="21"/>
  <c r="CQ243" i="21" s="1"/>
  <c r="CQ209" i="21"/>
  <c r="CQ246" i="21" s="1"/>
  <c r="CQ207" i="21"/>
  <c r="CQ244" i="21" s="1"/>
  <c r="CQ211" i="21"/>
  <c r="CQ248" i="21" s="1"/>
  <c r="CQ208" i="21"/>
  <c r="CQ245" i="21" s="1"/>
  <c r="CQ203" i="21"/>
  <c r="CQ201" i="21"/>
  <c r="CQ205" i="21"/>
  <c r="CQ242" i="21" s="1"/>
  <c r="CQ204" i="21"/>
  <c r="CQ241" i="21" s="1"/>
  <c r="CQ200" i="21"/>
  <c r="BD228" i="21"/>
  <c r="BD265" i="21" s="1"/>
  <c r="BD227" i="21"/>
  <c r="BD264" i="21" s="1"/>
  <c r="BD224" i="21"/>
  <c r="BE301" i="21" s="1"/>
  <c r="BD226" i="21"/>
  <c r="BD263" i="21" s="1"/>
  <c r="BT226" i="21"/>
  <c r="BT263" i="21" s="1"/>
  <c r="BT227" i="21"/>
  <c r="BT264" i="21" s="1"/>
  <c r="BT228" i="21"/>
  <c r="BT265" i="21" s="1"/>
  <c r="BT224" i="21"/>
  <c r="BU301" i="21" s="1"/>
  <c r="AA224" i="21"/>
  <c r="AB301" i="21" s="1"/>
  <c r="AI227" i="21"/>
  <c r="AI264" i="21" s="1"/>
  <c r="AI226" i="21"/>
  <c r="AI263" i="21" s="1"/>
  <c r="AI228" i="21"/>
  <c r="AI265" i="21" s="1"/>
  <c r="AI224" i="21"/>
  <c r="AJ301" i="21" s="1"/>
  <c r="AQ227" i="21"/>
  <c r="AQ264" i="21" s="1"/>
  <c r="AQ228" i="21"/>
  <c r="AQ265" i="21" s="1"/>
  <c r="AQ226" i="21"/>
  <c r="AQ263" i="21" s="1"/>
  <c r="AQ224" i="21"/>
  <c r="AR301" i="21" s="1"/>
  <c r="AY227" i="21"/>
  <c r="AY264" i="21" s="1"/>
  <c r="AY226" i="21"/>
  <c r="AY263" i="21" s="1"/>
  <c r="AY224" i="21"/>
  <c r="AZ301" i="21" s="1"/>
  <c r="AY228" i="21"/>
  <c r="AY265" i="21" s="1"/>
  <c r="BG227" i="21"/>
  <c r="BG264" i="21" s="1"/>
  <c r="BG226" i="21"/>
  <c r="BG263" i="21" s="1"/>
  <c r="BG228" i="21"/>
  <c r="BG265" i="21" s="1"/>
  <c r="BG224" i="21"/>
  <c r="BH301" i="21" s="1"/>
  <c r="BO227" i="21"/>
  <c r="BO264" i="21" s="1"/>
  <c r="BO228" i="21"/>
  <c r="BO265" i="21" s="1"/>
  <c r="BO226" i="21"/>
  <c r="BO263" i="21" s="1"/>
  <c r="BO224" i="21"/>
  <c r="BP301" i="21" s="1"/>
  <c r="BW227" i="21"/>
  <c r="BW264" i="21" s="1"/>
  <c r="BW223" i="21"/>
  <c r="BW216" i="21"/>
  <c r="BW217" i="21"/>
  <c r="BW254" i="21" s="1"/>
  <c r="BW224" i="21"/>
  <c r="BW226" i="21"/>
  <c r="BW263" i="21" s="1"/>
  <c r="BW212" i="21"/>
  <c r="BW249" i="21" s="1"/>
  <c r="BW225" i="21"/>
  <c r="BW262" i="21" s="1"/>
  <c r="BW228" i="21"/>
  <c r="BW265" i="21" s="1"/>
  <c r="BW208" i="21"/>
  <c r="BW245" i="21" s="1"/>
  <c r="BW204" i="21"/>
  <c r="BW241" i="21" s="1"/>
  <c r="BW211" i="21"/>
  <c r="BW248" i="21" s="1"/>
  <c r="BW205" i="21"/>
  <c r="BW242" i="21" s="1"/>
  <c r="BW209" i="21"/>
  <c r="BW246" i="21" s="1"/>
  <c r="BW200" i="21"/>
  <c r="BW203" i="21"/>
  <c r="BW201" i="21"/>
  <c r="BW210" i="21"/>
  <c r="BW247" i="21" s="1"/>
  <c r="BW206" i="21"/>
  <c r="BW243" i="21" s="1"/>
  <c r="BW207" i="21"/>
  <c r="BW244" i="21" s="1"/>
  <c r="CE227" i="21"/>
  <c r="CE264" i="21" s="1"/>
  <c r="CE226" i="21"/>
  <c r="CE263" i="21" s="1"/>
  <c r="CE228" i="21"/>
  <c r="CE265" i="21" s="1"/>
  <c r="CE223" i="21"/>
  <c r="CE225" i="21"/>
  <c r="CE262" i="21" s="1"/>
  <c r="CE224" i="21"/>
  <c r="CE216" i="21"/>
  <c r="CE217" i="21"/>
  <c r="CE254" i="21" s="1"/>
  <c r="CE212" i="21"/>
  <c r="CE249" i="21" s="1"/>
  <c r="CE208" i="21"/>
  <c r="CE245" i="21" s="1"/>
  <c r="CE204" i="21"/>
  <c r="CE241" i="21" s="1"/>
  <c r="CE210" i="21"/>
  <c r="CE247" i="21" s="1"/>
  <c r="CE205" i="21"/>
  <c r="CE242" i="21" s="1"/>
  <c r="CE206" i="21"/>
  <c r="CE243" i="21" s="1"/>
  <c r="CE211" i="21"/>
  <c r="CE248" i="21" s="1"/>
  <c r="CE207" i="21"/>
  <c r="CE244" i="21" s="1"/>
  <c r="CE200" i="21"/>
  <c r="CE201" i="21"/>
  <c r="CE203" i="21"/>
  <c r="CE209" i="21"/>
  <c r="CE246" i="21" s="1"/>
  <c r="CM227" i="21"/>
  <c r="CM264" i="21" s="1"/>
  <c r="CM226" i="21"/>
  <c r="CM263" i="21" s="1"/>
  <c r="CM223" i="21"/>
  <c r="CM228" i="21"/>
  <c r="CM265" i="21" s="1"/>
  <c r="CM216" i="21"/>
  <c r="CM217" i="21"/>
  <c r="CM254" i="21" s="1"/>
  <c r="CM224" i="21"/>
  <c r="CM212" i="21"/>
  <c r="CM249" i="21" s="1"/>
  <c r="CM209" i="21"/>
  <c r="CM246" i="21" s="1"/>
  <c r="CM208" i="21"/>
  <c r="CM245" i="21" s="1"/>
  <c r="CM204" i="21"/>
  <c r="CM241" i="21" s="1"/>
  <c r="CM205" i="21"/>
  <c r="CM242" i="21" s="1"/>
  <c r="CM207" i="21"/>
  <c r="CM244" i="21" s="1"/>
  <c r="CM211" i="21"/>
  <c r="CM248" i="21" s="1"/>
  <c r="CM210" i="21"/>
  <c r="CM247" i="21" s="1"/>
  <c r="CM200" i="21"/>
  <c r="CM201" i="21"/>
  <c r="CM203" i="21"/>
  <c r="CM225" i="21"/>
  <c r="CM262" i="21" s="1"/>
  <c r="CM206" i="21"/>
  <c r="CM243" i="21" s="1"/>
  <c r="BC227" i="21"/>
  <c r="BC264" i="21" s="1"/>
  <c r="BC224" i="21"/>
  <c r="BD301" i="21" s="1"/>
  <c r="BC228" i="21"/>
  <c r="BC265" i="21" s="1"/>
  <c r="BC226" i="21"/>
  <c r="BC263" i="21" s="1"/>
  <c r="AN228" i="21"/>
  <c r="AN265" i="21" s="1"/>
  <c r="AN227" i="21"/>
  <c r="AN264" i="21" s="1"/>
  <c r="AN226" i="21"/>
  <c r="AN263" i="21" s="1"/>
  <c r="AN224" i="21"/>
  <c r="AO301" i="21" s="1"/>
  <c r="BL228" i="21"/>
  <c r="BL265" i="21" s="1"/>
  <c r="BL226" i="21"/>
  <c r="BL263" i="21" s="1"/>
  <c r="BL224" i="21"/>
  <c r="BM301" i="21" s="1"/>
  <c r="BL227" i="21"/>
  <c r="BL264" i="21" s="1"/>
  <c r="AB226" i="21"/>
  <c r="AB263" i="21" s="1"/>
  <c r="AB228" i="21"/>
  <c r="AB265" i="21" s="1"/>
  <c r="AB224" i="21"/>
  <c r="AC301" i="21" s="1"/>
  <c r="AB227" i="21"/>
  <c r="AB264" i="21" s="1"/>
  <c r="AJ226" i="21"/>
  <c r="AJ263" i="21" s="1"/>
  <c r="AJ227" i="21"/>
  <c r="AJ264" i="21" s="1"/>
  <c r="AJ224" i="21"/>
  <c r="AK301" i="21" s="1"/>
  <c r="AJ228" i="21"/>
  <c r="AJ265" i="21" s="1"/>
  <c r="AR228" i="21"/>
  <c r="AR265" i="21" s="1"/>
  <c r="AR227" i="21"/>
  <c r="AR264" i="21" s="1"/>
  <c r="AR226" i="21"/>
  <c r="AR263" i="21" s="1"/>
  <c r="AR224" i="21"/>
  <c r="AS301" i="21" s="1"/>
  <c r="AZ226" i="21"/>
  <c r="AZ263" i="21" s="1"/>
  <c r="AZ228" i="21"/>
  <c r="AZ265" i="21" s="1"/>
  <c r="AZ224" i="21"/>
  <c r="BA301" i="21" s="1"/>
  <c r="AZ227" i="21"/>
  <c r="AZ264" i="21" s="1"/>
  <c r="BH226" i="21"/>
  <c r="BH263" i="21" s="1"/>
  <c r="BH228" i="21"/>
  <c r="BH265" i="21" s="1"/>
  <c r="BH227" i="21"/>
  <c r="BH264" i="21" s="1"/>
  <c r="BH224" i="21"/>
  <c r="BI301" i="21" s="1"/>
  <c r="BP228" i="21"/>
  <c r="BP265" i="21" s="1"/>
  <c r="BP226" i="21"/>
  <c r="BP263" i="21" s="1"/>
  <c r="BP227" i="21"/>
  <c r="BP264" i="21" s="1"/>
  <c r="BP224" i="21"/>
  <c r="BQ301" i="21" s="1"/>
  <c r="BX223" i="21"/>
  <c r="BX226" i="21"/>
  <c r="BX263" i="21" s="1"/>
  <c r="BX228" i="21"/>
  <c r="BX265" i="21" s="1"/>
  <c r="BX225" i="21"/>
  <c r="BX262" i="21" s="1"/>
  <c r="BX227" i="21"/>
  <c r="BX264" i="21" s="1"/>
  <c r="BX209" i="21"/>
  <c r="BX246" i="21" s="1"/>
  <c r="BX216" i="21"/>
  <c r="BX211" i="21"/>
  <c r="BX248" i="21" s="1"/>
  <c r="BX217" i="21"/>
  <c r="BX254" i="21" s="1"/>
  <c r="BX212" i="21"/>
  <c r="BX249" i="21" s="1"/>
  <c r="BX210" i="21"/>
  <c r="BX247" i="21" s="1"/>
  <c r="BX207" i="21"/>
  <c r="BX244" i="21" s="1"/>
  <c r="BX203" i="21"/>
  <c r="BX208" i="21"/>
  <c r="BX245" i="21" s="1"/>
  <c r="BX204" i="21"/>
  <c r="BX241" i="21" s="1"/>
  <c r="BX205" i="21"/>
  <c r="BX242" i="21" s="1"/>
  <c r="BX224" i="21"/>
  <c r="BX200" i="21"/>
  <c r="BX201" i="21"/>
  <c r="BX206" i="21"/>
  <c r="BX243" i="21" s="1"/>
  <c r="CF227" i="21"/>
  <c r="CF264" i="21" s="1"/>
  <c r="CF223" i="21"/>
  <c r="CF225" i="21"/>
  <c r="CF262" i="21" s="1"/>
  <c r="CF228" i="21"/>
  <c r="CF265" i="21" s="1"/>
  <c r="CF224" i="21"/>
  <c r="CF209" i="21"/>
  <c r="CF246" i="21" s="1"/>
  <c r="CF217" i="21"/>
  <c r="CF254" i="21" s="1"/>
  <c r="CF211" i="21"/>
  <c r="CF248" i="21" s="1"/>
  <c r="CF226" i="21"/>
  <c r="CF263" i="21" s="1"/>
  <c r="CF212" i="21"/>
  <c r="CF249" i="21" s="1"/>
  <c r="CF207" i="21"/>
  <c r="CF244" i="21" s="1"/>
  <c r="CF203" i="21"/>
  <c r="CF216" i="21"/>
  <c r="CF208" i="21"/>
  <c r="CF245" i="21" s="1"/>
  <c r="CF204" i="21"/>
  <c r="CF241" i="21" s="1"/>
  <c r="CF210" i="21"/>
  <c r="CF247" i="21" s="1"/>
  <c r="CF205" i="21"/>
  <c r="CF242" i="21" s="1"/>
  <c r="CF206" i="21"/>
  <c r="CF243" i="21" s="1"/>
  <c r="CF200" i="21"/>
  <c r="CF201" i="21"/>
  <c r="CN223" i="21"/>
  <c r="CN228" i="21"/>
  <c r="CN265" i="21" s="1"/>
  <c r="CN227" i="21"/>
  <c r="CN264" i="21" s="1"/>
  <c r="CN226" i="21"/>
  <c r="CN263" i="21" s="1"/>
  <c r="CN225" i="21"/>
  <c r="CN262" i="21" s="1"/>
  <c r="CN224" i="21"/>
  <c r="CN216" i="21"/>
  <c r="CN209" i="21"/>
  <c r="CN246" i="21" s="1"/>
  <c r="CN211" i="21"/>
  <c r="CN248" i="21" s="1"/>
  <c r="CN217" i="21"/>
  <c r="CN254" i="21" s="1"/>
  <c r="CN212" i="21"/>
  <c r="CN249" i="21" s="1"/>
  <c r="CN210" i="21"/>
  <c r="CN247" i="21" s="1"/>
  <c r="CN207" i="21"/>
  <c r="CN244" i="21" s="1"/>
  <c r="CN203" i="21"/>
  <c r="CN208" i="21"/>
  <c r="CN245" i="21" s="1"/>
  <c r="CN204" i="21"/>
  <c r="CN241" i="21" s="1"/>
  <c r="CN205" i="21"/>
  <c r="CN242" i="21" s="1"/>
  <c r="CN200" i="21"/>
  <c r="CN201" i="21"/>
  <c r="CN206" i="21"/>
  <c r="CN243" i="21" s="1"/>
  <c r="AU227" i="21"/>
  <c r="AU264" i="21" s="1"/>
  <c r="AU224" i="21"/>
  <c r="AU225" i="21" s="1"/>
  <c r="AU262" i="21" s="1"/>
  <c r="AU228" i="21"/>
  <c r="AU265" i="21" s="1"/>
  <c r="AU226" i="21"/>
  <c r="AU263" i="21" s="1"/>
  <c r="CA227" i="21"/>
  <c r="CA264" i="21" s="1"/>
  <c r="CA224" i="21"/>
  <c r="CA228" i="21"/>
  <c r="CA265" i="21" s="1"/>
  <c r="CA226" i="21"/>
  <c r="CA263" i="21" s="1"/>
  <c r="CA217" i="21"/>
  <c r="CA254" i="21" s="1"/>
  <c r="CA225" i="21"/>
  <c r="CA262" i="21" s="1"/>
  <c r="CA216" i="21"/>
  <c r="CA210" i="21"/>
  <c r="CA247" i="21" s="1"/>
  <c r="CA212" i="21"/>
  <c r="CA249" i="21" s="1"/>
  <c r="CA223" i="21"/>
  <c r="CA211" i="21"/>
  <c r="CA248" i="21" s="1"/>
  <c r="CA209" i="21"/>
  <c r="CA246" i="21" s="1"/>
  <c r="CA206" i="21"/>
  <c r="CA243" i="21" s="1"/>
  <c r="CA207" i="21"/>
  <c r="CA244" i="21" s="1"/>
  <c r="CA203" i="21"/>
  <c r="CA201" i="21"/>
  <c r="CA205" i="21"/>
  <c r="CA242" i="21" s="1"/>
  <c r="CA208" i="21"/>
  <c r="CA245" i="21" s="1"/>
  <c r="CA204" i="21"/>
  <c r="CA241" i="21" s="1"/>
  <c r="CA200" i="21"/>
  <c r="AV226" i="21"/>
  <c r="AV263" i="21" s="1"/>
  <c r="AV228" i="21"/>
  <c r="AV265" i="21" s="1"/>
  <c r="AV224" i="21"/>
  <c r="AW301" i="21" s="1"/>
  <c r="AV227" i="21"/>
  <c r="AV264" i="21" s="1"/>
  <c r="CB226" i="21"/>
  <c r="CB263" i="21" s="1"/>
  <c r="CB228" i="21"/>
  <c r="CB265" i="21" s="1"/>
  <c r="CB225" i="21"/>
  <c r="CB262" i="21" s="1"/>
  <c r="CB227" i="21"/>
  <c r="CB264" i="21" s="1"/>
  <c r="CB224" i="21"/>
  <c r="CB216" i="21"/>
  <c r="CB223" i="21"/>
  <c r="CB211" i="21"/>
  <c r="CB248" i="21" s="1"/>
  <c r="CB212" i="21"/>
  <c r="CB249" i="21" s="1"/>
  <c r="CB217" i="21"/>
  <c r="CB254" i="21" s="1"/>
  <c r="CB210" i="21"/>
  <c r="CB247" i="21" s="1"/>
  <c r="CB205" i="21"/>
  <c r="CB242" i="21" s="1"/>
  <c r="CB209" i="21"/>
  <c r="CB246" i="21" s="1"/>
  <c r="CB206" i="21"/>
  <c r="CB243" i="21" s="1"/>
  <c r="CB207" i="21"/>
  <c r="CB244" i="21" s="1"/>
  <c r="CB203" i="21"/>
  <c r="CB208" i="21"/>
  <c r="CB245" i="21" s="1"/>
  <c r="CB204" i="21"/>
  <c r="CB241" i="21" s="1"/>
  <c r="CB200" i="21"/>
  <c r="CB201" i="21"/>
  <c r="AC226" i="21"/>
  <c r="AC263" i="21" s="1"/>
  <c r="AC228" i="21"/>
  <c r="AC265" i="21" s="1"/>
  <c r="AC227" i="21"/>
  <c r="AC264" i="21" s="1"/>
  <c r="AC224" i="21"/>
  <c r="AD301" i="21" s="1"/>
  <c r="AK226" i="21"/>
  <c r="AK263" i="21" s="1"/>
  <c r="AK224" i="21"/>
  <c r="AL301" i="21" s="1"/>
  <c r="AK228" i="21"/>
  <c r="AK265" i="21" s="1"/>
  <c r="AK227" i="21"/>
  <c r="AK264" i="21" s="1"/>
  <c r="AS227" i="21"/>
  <c r="AS264" i="21" s="1"/>
  <c r="AS226" i="21"/>
  <c r="AS263" i="21" s="1"/>
  <c r="AS224" i="21"/>
  <c r="AT301" i="21" s="1"/>
  <c r="AS228" i="21"/>
  <c r="AS265" i="21" s="1"/>
  <c r="BA226" i="21"/>
  <c r="BA263" i="21" s="1"/>
  <c r="BA228" i="21"/>
  <c r="BA265" i="21" s="1"/>
  <c r="BA224" i="21"/>
  <c r="BB301" i="21" s="1"/>
  <c r="BA227" i="21"/>
  <c r="BA264" i="21" s="1"/>
  <c r="BI226" i="21"/>
  <c r="BI263" i="21" s="1"/>
  <c r="BI224" i="21"/>
  <c r="BJ301" i="21" s="1"/>
  <c r="BI227" i="21"/>
  <c r="BI264" i="21" s="1"/>
  <c r="BI228" i="21"/>
  <c r="BI265" i="21" s="1"/>
  <c r="BQ228" i="21"/>
  <c r="BQ265" i="21" s="1"/>
  <c r="BQ226" i="21"/>
  <c r="BQ263" i="21" s="1"/>
  <c r="BQ227" i="21"/>
  <c r="BQ264" i="21" s="1"/>
  <c r="BQ224" i="21"/>
  <c r="BR301" i="21" s="1"/>
  <c r="BY226" i="21"/>
  <c r="BY263" i="21" s="1"/>
  <c r="BY224" i="21"/>
  <c r="BY228" i="21"/>
  <c r="BY265" i="21" s="1"/>
  <c r="BY217" i="21"/>
  <c r="BY254" i="21" s="1"/>
  <c r="BY225" i="21"/>
  <c r="BY262" i="21" s="1"/>
  <c r="BY223" i="21"/>
  <c r="BY227" i="21"/>
  <c r="BY264" i="21" s="1"/>
  <c r="BY216" i="21"/>
  <c r="BY211" i="21"/>
  <c r="BY248" i="21" s="1"/>
  <c r="BY205" i="21"/>
  <c r="BY242" i="21" s="1"/>
  <c r="BY212" i="21"/>
  <c r="BY249" i="21" s="1"/>
  <c r="BY209" i="21"/>
  <c r="BY246" i="21" s="1"/>
  <c r="BY206" i="21"/>
  <c r="BY243" i="21" s="1"/>
  <c r="BY200" i="21"/>
  <c r="BY201" i="21"/>
  <c r="BY203" i="21"/>
  <c r="BY208" i="21"/>
  <c r="BY245" i="21" s="1"/>
  <c r="BY210" i="21"/>
  <c r="BY247" i="21" s="1"/>
  <c r="BY207" i="21"/>
  <c r="BY244" i="21" s="1"/>
  <c r="BY204" i="21"/>
  <c r="BY241" i="21" s="1"/>
  <c r="CG224" i="21"/>
  <c r="CG228" i="21"/>
  <c r="CG265" i="21" s="1"/>
  <c r="CG226" i="21"/>
  <c r="CG263" i="21" s="1"/>
  <c r="CG217" i="21"/>
  <c r="CG254" i="21" s="1"/>
  <c r="CG223" i="21"/>
  <c r="CG227" i="21"/>
  <c r="CG264" i="21" s="1"/>
  <c r="CG211" i="21"/>
  <c r="CG248" i="21" s="1"/>
  <c r="CG216" i="21"/>
  <c r="CG225" i="21"/>
  <c r="CG262" i="21" s="1"/>
  <c r="CG212" i="21"/>
  <c r="CG249" i="21" s="1"/>
  <c r="CG210" i="21"/>
  <c r="CG247" i="21" s="1"/>
  <c r="CG205" i="21"/>
  <c r="CG242" i="21" s="1"/>
  <c r="CG206" i="21"/>
  <c r="CG243" i="21" s="1"/>
  <c r="CG200" i="21"/>
  <c r="CG207" i="21"/>
  <c r="CG244" i="21" s="1"/>
  <c r="CG201" i="21"/>
  <c r="CG204" i="21"/>
  <c r="CG241" i="21" s="1"/>
  <c r="CG208" i="21"/>
  <c r="CG245" i="21" s="1"/>
  <c r="CG203" i="21"/>
  <c r="CG209" i="21"/>
  <c r="CG246" i="21" s="1"/>
  <c r="CO228" i="21"/>
  <c r="CO265" i="21" s="1"/>
  <c r="CO227" i="21"/>
  <c r="CO264" i="21" s="1"/>
  <c r="CO224" i="21"/>
  <c r="CO217" i="21"/>
  <c r="CO254" i="21" s="1"/>
  <c r="CO225" i="21"/>
  <c r="CO262" i="21" s="1"/>
  <c r="CO223" i="21"/>
  <c r="CO226" i="21"/>
  <c r="CO263" i="21" s="1"/>
  <c r="CO216" i="21"/>
  <c r="CO211" i="21"/>
  <c r="CO248" i="21" s="1"/>
  <c r="CO205" i="21"/>
  <c r="CO242" i="21" s="1"/>
  <c r="CO206" i="21"/>
  <c r="CO243" i="21" s="1"/>
  <c r="CO210" i="21"/>
  <c r="CO247" i="21" s="1"/>
  <c r="CO200" i="21"/>
  <c r="CO204" i="21"/>
  <c r="CO241" i="21" s="1"/>
  <c r="CO208" i="21"/>
  <c r="CO245" i="21" s="1"/>
  <c r="CO201" i="21"/>
  <c r="CO209" i="21"/>
  <c r="CO246" i="21" s="1"/>
  <c r="CO212" i="21"/>
  <c r="CO249" i="21" s="1"/>
  <c r="CO207" i="21"/>
  <c r="CO244" i="21" s="1"/>
  <c r="CO203" i="21"/>
  <c r="AD228" i="21"/>
  <c r="AD265" i="21" s="1"/>
  <c r="AD227" i="21"/>
  <c r="AD264" i="21" s="1"/>
  <c r="AD224" i="21"/>
  <c r="AE301" i="21" s="1"/>
  <c r="AD226" i="21"/>
  <c r="AD263" i="21" s="1"/>
  <c r="AL228" i="21"/>
  <c r="AL265" i="21" s="1"/>
  <c r="AL227" i="21"/>
  <c r="AL264" i="21" s="1"/>
  <c r="AL224" i="21"/>
  <c r="AM301" i="21" s="1"/>
  <c r="AL226" i="21"/>
  <c r="AL263" i="21" s="1"/>
  <c r="AT228" i="21"/>
  <c r="AT265" i="21" s="1"/>
  <c r="AT227" i="21"/>
  <c r="AT264" i="21" s="1"/>
  <c r="AT224" i="21"/>
  <c r="AU301" i="21" s="1"/>
  <c r="AT226" i="21"/>
  <c r="AT263" i="21" s="1"/>
  <c r="BB228" i="21"/>
  <c r="BB265" i="21" s="1"/>
  <c r="BB227" i="21"/>
  <c r="BB264" i="21" s="1"/>
  <c r="BB224" i="21"/>
  <c r="BC301" i="21" s="1"/>
  <c r="BB226" i="21"/>
  <c r="BB263" i="21" s="1"/>
  <c r="BJ228" i="21"/>
  <c r="BJ265" i="21" s="1"/>
  <c r="BJ227" i="21"/>
  <c r="BJ264" i="21" s="1"/>
  <c r="BJ224" i="21"/>
  <c r="BK301" i="21" s="1"/>
  <c r="BJ226" i="21"/>
  <c r="BJ263" i="21" s="1"/>
  <c r="BR228" i="21"/>
  <c r="BR265" i="21" s="1"/>
  <c r="BR227" i="21"/>
  <c r="BR264" i="21" s="1"/>
  <c r="BR224" i="21"/>
  <c r="BS301" i="21" s="1"/>
  <c r="BR226" i="21"/>
  <c r="BR263" i="21" s="1"/>
  <c r="BZ228" i="21"/>
  <c r="BZ265" i="21" s="1"/>
  <c r="BZ227" i="21"/>
  <c r="BZ264" i="21" s="1"/>
  <c r="BZ226" i="21"/>
  <c r="BZ263" i="21" s="1"/>
  <c r="BZ224" i="21"/>
  <c r="BZ223" i="21"/>
  <c r="BZ225" i="21"/>
  <c r="BZ262" i="21" s="1"/>
  <c r="BZ216" i="21"/>
  <c r="BZ210" i="21"/>
  <c r="BZ247" i="21" s="1"/>
  <c r="BZ211" i="21"/>
  <c r="BZ248" i="21" s="1"/>
  <c r="BZ212" i="21"/>
  <c r="BZ249" i="21" s="1"/>
  <c r="BZ208" i="21"/>
  <c r="BZ245" i="21" s="1"/>
  <c r="BZ204" i="21"/>
  <c r="BZ241" i="21" s="1"/>
  <c r="BZ205" i="21"/>
  <c r="BZ242" i="21" s="1"/>
  <c r="BZ209" i="21"/>
  <c r="BZ246" i="21" s="1"/>
  <c r="BZ206" i="21"/>
  <c r="BZ243" i="21" s="1"/>
  <c r="BZ217" i="21"/>
  <c r="BZ254" i="21" s="1"/>
  <c r="BZ201" i="21"/>
  <c r="BZ203" i="21"/>
  <c r="BZ207" i="21"/>
  <c r="BZ244" i="21" s="1"/>
  <c r="BZ200" i="21"/>
  <c r="CH228" i="21"/>
  <c r="CH265" i="21" s="1"/>
  <c r="CH227" i="21"/>
  <c r="CH264" i="21" s="1"/>
  <c r="CH224" i="21"/>
  <c r="CH226" i="21"/>
  <c r="CH263" i="21" s="1"/>
  <c r="CH223" i="21"/>
  <c r="CH225" i="21"/>
  <c r="CH262" i="21" s="1"/>
  <c r="CH210" i="21"/>
  <c r="CH247" i="21" s="1"/>
  <c r="CH211" i="21"/>
  <c r="CH248" i="21" s="1"/>
  <c r="CH216" i="21"/>
  <c r="CH212" i="21"/>
  <c r="CH249" i="21" s="1"/>
  <c r="CH208" i="21"/>
  <c r="CH245" i="21" s="1"/>
  <c r="CH204" i="21"/>
  <c r="CH241" i="21" s="1"/>
  <c r="CH205" i="21"/>
  <c r="CH242" i="21" s="1"/>
  <c r="CH217" i="21"/>
  <c r="CH254" i="21" s="1"/>
  <c r="CH206" i="21"/>
  <c r="CH243" i="21" s="1"/>
  <c r="CH209" i="21"/>
  <c r="CH246" i="21" s="1"/>
  <c r="CH207" i="21"/>
  <c r="CH244" i="21" s="1"/>
  <c r="CH201" i="21"/>
  <c r="CH203" i="21"/>
  <c r="CH200" i="21"/>
  <c r="CP228" i="21"/>
  <c r="CP265" i="21" s="1"/>
  <c r="CP227" i="21"/>
  <c r="CP264" i="21" s="1"/>
  <c r="CP224" i="21"/>
  <c r="CP225" i="21"/>
  <c r="CP262" i="21" s="1"/>
  <c r="CP226" i="21"/>
  <c r="CP263" i="21" s="1"/>
  <c r="CP210" i="21"/>
  <c r="CP247" i="21" s="1"/>
  <c r="CP223" i="21"/>
  <c r="CP211" i="21"/>
  <c r="CP248" i="21" s="1"/>
  <c r="CP212" i="21"/>
  <c r="CP249" i="21" s="1"/>
  <c r="CP216" i="21"/>
  <c r="CP208" i="21"/>
  <c r="CP245" i="21" s="1"/>
  <c r="CP204" i="21"/>
  <c r="CP241" i="21" s="1"/>
  <c r="CP205" i="21"/>
  <c r="CP242" i="21" s="1"/>
  <c r="CP217" i="21"/>
  <c r="CP254" i="21" s="1"/>
  <c r="CP206" i="21"/>
  <c r="CP243" i="21" s="1"/>
  <c r="CP201" i="21"/>
  <c r="CP209" i="21"/>
  <c r="CP246" i="21" s="1"/>
  <c r="CP200" i="21"/>
  <c r="CP207" i="21"/>
  <c r="CP244" i="21" s="1"/>
  <c r="CP203" i="21"/>
  <c r="Z89" i="21"/>
  <c r="CJ93" i="21"/>
  <c r="CJ91" i="21"/>
  <c r="CJ89" i="21"/>
  <c r="CJ92" i="21"/>
  <c r="CJ90" i="21"/>
  <c r="CC91" i="21"/>
  <c r="CC92" i="21"/>
  <c r="CC90" i="21"/>
  <c r="CC89" i="21"/>
  <c r="CC93" i="21"/>
  <c r="CK91" i="21"/>
  <c r="CK92" i="21"/>
  <c r="CK89" i="21"/>
  <c r="CK93" i="21"/>
  <c r="CK90" i="21"/>
  <c r="CS91" i="21"/>
  <c r="CS92" i="21"/>
  <c r="CS90" i="21"/>
  <c r="CS89" i="21"/>
  <c r="CS93" i="21"/>
  <c r="Z84" i="21"/>
  <c r="Z92" i="21"/>
  <c r="Z93" i="21"/>
  <c r="Z91" i="21"/>
  <c r="Z90" i="21"/>
  <c r="BV89" i="21"/>
  <c r="BV91" i="21"/>
  <c r="BV90" i="21"/>
  <c r="BV93" i="21"/>
  <c r="BV92" i="21"/>
  <c r="CD89" i="21"/>
  <c r="CD91" i="21"/>
  <c r="CD90" i="21"/>
  <c r="CD93" i="21"/>
  <c r="CD92" i="21"/>
  <c r="CL89" i="21"/>
  <c r="CL90" i="21"/>
  <c r="CL93" i="21"/>
  <c r="CL92" i="21"/>
  <c r="CL91" i="21"/>
  <c r="CT89" i="21"/>
  <c r="CT90" i="21"/>
  <c r="CT93" i="21"/>
  <c r="CT419" i="21" s="1"/>
  <c r="CT91" i="21"/>
  <c r="CT92" i="21"/>
  <c r="CA93" i="21"/>
  <c r="CA92" i="21"/>
  <c r="CA91" i="21"/>
  <c r="CA90" i="21"/>
  <c r="CA416" i="21" s="1"/>
  <c r="CA89" i="21"/>
  <c r="CB93" i="21"/>
  <c r="CB91" i="21"/>
  <c r="CB89" i="21"/>
  <c r="CB92" i="21"/>
  <c r="CB90" i="21"/>
  <c r="BW92" i="21"/>
  <c r="BW90" i="21"/>
  <c r="BW93" i="21"/>
  <c r="BW89" i="21"/>
  <c r="BW91" i="21"/>
  <c r="CE92" i="21"/>
  <c r="CE90" i="21"/>
  <c r="CE93" i="21"/>
  <c r="CE89" i="21"/>
  <c r="CE91" i="21"/>
  <c r="CM92" i="21"/>
  <c r="CM90" i="21"/>
  <c r="CM93" i="21"/>
  <c r="CM91" i="21"/>
  <c r="CM89" i="21"/>
  <c r="CQ93" i="21"/>
  <c r="CQ92" i="21"/>
  <c r="CQ90" i="21"/>
  <c r="CQ89" i="21"/>
  <c r="CQ91" i="21"/>
  <c r="CR93" i="21"/>
  <c r="CR91" i="21"/>
  <c r="CR417" i="21" s="1"/>
  <c r="CR89" i="21"/>
  <c r="CR92" i="21"/>
  <c r="CR90" i="21"/>
  <c r="BX92" i="21"/>
  <c r="BX93" i="21"/>
  <c r="BX90" i="21"/>
  <c r="BX89" i="21"/>
  <c r="BX91" i="21"/>
  <c r="CF92" i="21"/>
  <c r="CF93" i="21"/>
  <c r="CF90" i="21"/>
  <c r="CF89" i="21"/>
  <c r="CF91" i="21"/>
  <c r="CN92" i="21"/>
  <c r="CN93" i="21"/>
  <c r="CN91" i="21"/>
  <c r="CN90" i="21"/>
  <c r="CN89" i="21"/>
  <c r="BY92" i="21"/>
  <c r="BY90" i="21"/>
  <c r="BY93" i="21"/>
  <c r="BY89" i="21"/>
  <c r="BY91" i="21"/>
  <c r="CG92" i="21"/>
  <c r="CG90" i="21"/>
  <c r="CG89" i="21"/>
  <c r="CG93" i="21"/>
  <c r="CG91" i="21"/>
  <c r="CO92" i="21"/>
  <c r="CO90" i="21"/>
  <c r="CO93" i="21"/>
  <c r="CO91" i="21"/>
  <c r="CO89" i="21"/>
  <c r="CI93" i="21"/>
  <c r="CI90" i="21"/>
  <c r="CI89" i="21"/>
  <c r="CI92" i="21"/>
  <c r="CI91" i="21"/>
  <c r="BZ93" i="21"/>
  <c r="BZ419" i="21" s="1"/>
  <c r="BZ91" i="21"/>
  <c r="BZ89" i="21"/>
  <c r="BZ92" i="21"/>
  <c r="BZ90" i="21"/>
  <c r="CH93" i="21"/>
  <c r="CH91" i="21"/>
  <c r="CH90" i="21"/>
  <c r="CH89" i="21"/>
  <c r="CH92" i="21"/>
  <c r="CP90" i="21"/>
  <c r="CP93" i="21"/>
  <c r="CP91" i="21"/>
  <c r="CP92" i="21"/>
  <c r="CP89" i="21"/>
  <c r="G418" i="21"/>
  <c r="G416" i="21"/>
  <c r="G419" i="21"/>
  <c r="G417" i="21"/>
  <c r="G415" i="21"/>
  <c r="CB86" i="21"/>
  <c r="CB84" i="21"/>
  <c r="CB85" i="21"/>
  <c r="CJ86" i="21"/>
  <c r="CJ84" i="21"/>
  <c r="CJ85" i="21"/>
  <c r="CR86" i="21"/>
  <c r="CR84" i="21"/>
  <c r="CR85" i="21"/>
  <c r="CQ85" i="21"/>
  <c r="CQ86" i="21"/>
  <c r="CQ84" i="21"/>
  <c r="CC86" i="21"/>
  <c r="CC84" i="21"/>
  <c r="CC85" i="21"/>
  <c r="CK86" i="21"/>
  <c r="CK84" i="21"/>
  <c r="CK85" i="21"/>
  <c r="CS86" i="21"/>
  <c r="CS84" i="21"/>
  <c r="CS85" i="21"/>
  <c r="CA85" i="21"/>
  <c r="CA86" i="21"/>
  <c r="CA84" i="21"/>
  <c r="Z86" i="21"/>
  <c r="Z85" i="21"/>
  <c r="BV86" i="21"/>
  <c r="BV84" i="21"/>
  <c r="BV85" i="21"/>
  <c r="CD86" i="21"/>
  <c r="CD84" i="21"/>
  <c r="CD85" i="21"/>
  <c r="CL86" i="21"/>
  <c r="CL84" i="21"/>
  <c r="CL85" i="21"/>
  <c r="CT86" i="21"/>
  <c r="CT84" i="21"/>
  <c r="CT85" i="21"/>
  <c r="BW85" i="21"/>
  <c r="BW84" i="21"/>
  <c r="BW86" i="21"/>
  <c r="CE85" i="21"/>
  <c r="CE84" i="21"/>
  <c r="CE86" i="21"/>
  <c r="CM84" i="21"/>
  <c r="CM85" i="21"/>
  <c r="CM86" i="21"/>
  <c r="BX84" i="21"/>
  <c r="BX85" i="21"/>
  <c r="BX86" i="21"/>
  <c r="CF84" i="21"/>
  <c r="CF85" i="21"/>
  <c r="CF86" i="21"/>
  <c r="CN84" i="21"/>
  <c r="CN410" i="21" s="1"/>
  <c r="CN85" i="21"/>
  <c r="CN86" i="21"/>
  <c r="CI85" i="21"/>
  <c r="CI86" i="21"/>
  <c r="CI84" i="21"/>
  <c r="CI410" i="21" s="1"/>
  <c r="BY85" i="21"/>
  <c r="BY86" i="21"/>
  <c r="BY84" i="21"/>
  <c r="CG85" i="21"/>
  <c r="CG86" i="21"/>
  <c r="CG84" i="21"/>
  <c r="CO85" i="21"/>
  <c r="CO86" i="21"/>
  <c r="CO84" i="21"/>
  <c r="BZ85" i="21"/>
  <c r="BZ86" i="21"/>
  <c r="BZ84" i="21"/>
  <c r="CH85" i="21"/>
  <c r="CH86" i="21"/>
  <c r="CH84" i="21"/>
  <c r="CP85" i="21"/>
  <c r="CP86" i="21"/>
  <c r="CP84" i="21"/>
  <c r="G411" i="21"/>
  <c r="G412" i="21"/>
  <c r="G410" i="21"/>
  <c r="CB260" i="21"/>
  <c r="CJ260" i="21"/>
  <c r="CR260" i="21"/>
  <c r="CC260" i="21"/>
  <c r="CK260" i="21"/>
  <c r="CS260" i="21"/>
  <c r="BV260" i="21"/>
  <c r="CD260" i="21"/>
  <c r="CL260" i="21"/>
  <c r="CT260" i="21"/>
  <c r="CA260" i="21"/>
  <c r="BW260" i="21"/>
  <c r="CE260" i="21"/>
  <c r="CM260" i="21"/>
  <c r="BX260" i="21"/>
  <c r="CF260" i="21"/>
  <c r="CN260" i="21"/>
  <c r="CI260" i="21"/>
  <c r="BY260" i="21"/>
  <c r="CG260" i="21"/>
  <c r="CO260" i="21"/>
  <c r="CQ260" i="21"/>
  <c r="BZ260" i="21"/>
  <c r="CH260" i="21"/>
  <c r="CP260" i="21"/>
  <c r="CB13" i="21"/>
  <c r="CB253" i="21"/>
  <c r="CB82" i="21"/>
  <c r="CB12" i="21"/>
  <c r="CJ13" i="21"/>
  <c r="CJ253" i="21"/>
  <c r="CJ82" i="21"/>
  <c r="CJ408" i="21" s="1"/>
  <c r="CJ12" i="21"/>
  <c r="CR13" i="21"/>
  <c r="CR253" i="21"/>
  <c r="CR82" i="21"/>
  <c r="CR12" i="21"/>
  <c r="CC253" i="21"/>
  <c r="CC82" i="21"/>
  <c r="CC12" i="21"/>
  <c r="CC13" i="21"/>
  <c r="CK253" i="21"/>
  <c r="CK13" i="21"/>
  <c r="CK82" i="21"/>
  <c r="CK408" i="21" s="1"/>
  <c r="CK12" i="21"/>
  <c r="CS253" i="21"/>
  <c r="CS82" i="21"/>
  <c r="CS12" i="21"/>
  <c r="CS13" i="21"/>
  <c r="Z82" i="21"/>
  <c r="Z17" i="21"/>
  <c r="Z13" i="21"/>
  <c r="Z12" i="21"/>
  <c r="BV82" i="21"/>
  <c r="BV12" i="21"/>
  <c r="BV253" i="21"/>
  <c r="BV13" i="21"/>
  <c r="CD82" i="21"/>
  <c r="CD408" i="21" s="1"/>
  <c r="CD12" i="21"/>
  <c r="CD253" i="21"/>
  <c r="CD13" i="21"/>
  <c r="CL82" i="21"/>
  <c r="CL12" i="21"/>
  <c r="CL253" i="21"/>
  <c r="CL13" i="21"/>
  <c r="CT82" i="21"/>
  <c r="CT12" i="21"/>
  <c r="CT13" i="21"/>
  <c r="CT253" i="21"/>
  <c r="CQ13" i="21"/>
  <c r="CQ253" i="21"/>
  <c r="CQ82" i="21"/>
  <c r="CQ12" i="21"/>
  <c r="BW82" i="21"/>
  <c r="BW13" i="21"/>
  <c r="BW253" i="21"/>
  <c r="BW12" i="21"/>
  <c r="CE82" i="21"/>
  <c r="CE408" i="21" s="1"/>
  <c r="CE12" i="21"/>
  <c r="CE253" i="21"/>
  <c r="CE13" i="21"/>
  <c r="CM12" i="21"/>
  <c r="CM82" i="21"/>
  <c r="CM13" i="21"/>
  <c r="CM253" i="21"/>
  <c r="CA13" i="21"/>
  <c r="CA253" i="21"/>
  <c r="CA82" i="21"/>
  <c r="CA408" i="21" s="1"/>
  <c r="CA12" i="21"/>
  <c r="BX13" i="21"/>
  <c r="BX82" i="21"/>
  <c r="BX12" i="21"/>
  <c r="BX253" i="21"/>
  <c r="CF13" i="21"/>
  <c r="CF253" i="21"/>
  <c r="CF82" i="21"/>
  <c r="CF12" i="21"/>
  <c r="CN13" i="21"/>
  <c r="CN82" i="21"/>
  <c r="CN12" i="21"/>
  <c r="CN253" i="21"/>
  <c r="CI13" i="21"/>
  <c r="CI253" i="21"/>
  <c r="CI82" i="21"/>
  <c r="CI408" i="21" s="1"/>
  <c r="CI12" i="21"/>
  <c r="BY13" i="21"/>
  <c r="BY253" i="21"/>
  <c r="BY82" i="21"/>
  <c r="BY408" i="21" s="1"/>
  <c r="BY12" i="21"/>
  <c r="CG13" i="21"/>
  <c r="CG253" i="21"/>
  <c r="CG82" i="21"/>
  <c r="CG408" i="21" s="1"/>
  <c r="CG12" i="21"/>
  <c r="CO13" i="21"/>
  <c r="CO253" i="21"/>
  <c r="CO82" i="21"/>
  <c r="CO12" i="21"/>
  <c r="BZ13" i="21"/>
  <c r="BZ253" i="21"/>
  <c r="BZ82" i="21"/>
  <c r="BZ12" i="21"/>
  <c r="CH13" i="21"/>
  <c r="CH253" i="21"/>
  <c r="CH82" i="21"/>
  <c r="CH408" i="21" s="1"/>
  <c r="CH12" i="21"/>
  <c r="CP13" i="21"/>
  <c r="CP253" i="21"/>
  <c r="CP82" i="21"/>
  <c r="CP12" i="21"/>
  <c r="G339" i="21"/>
  <c r="G338" i="21"/>
  <c r="G393" i="21"/>
  <c r="G68" i="21"/>
  <c r="G394" i="21"/>
  <c r="G67" i="21"/>
  <c r="G405" i="21"/>
  <c r="G403" i="21"/>
  <c r="G404" i="21"/>
  <c r="G401" i="21"/>
  <c r="G406" i="21"/>
  <c r="F25" i="3"/>
  <c r="CA60" i="21"/>
  <c r="CA386" i="21" s="1"/>
  <c r="CA61" i="21"/>
  <c r="CB60" i="21"/>
  <c r="CB386" i="21" s="1"/>
  <c r="CB61" i="21"/>
  <c r="CC60" i="21"/>
  <c r="CC386" i="21" s="1"/>
  <c r="CC61" i="21"/>
  <c r="Z60" i="21"/>
  <c r="Z386" i="21" s="1"/>
  <c r="Z61" i="21"/>
  <c r="BV60" i="21"/>
  <c r="BV386" i="21" s="1"/>
  <c r="BV61" i="21"/>
  <c r="CD60" i="21"/>
  <c r="CD386" i="21" s="1"/>
  <c r="CD61" i="21"/>
  <c r="CL60" i="21"/>
  <c r="CL386" i="21" s="1"/>
  <c r="CL61" i="21"/>
  <c r="CT60" i="21"/>
  <c r="CT386" i="21" s="1"/>
  <c r="CT61" i="21"/>
  <c r="CR60" i="21"/>
  <c r="CR386" i="21" s="1"/>
  <c r="CR61" i="21"/>
  <c r="BW60" i="21"/>
  <c r="BW386" i="21" s="1"/>
  <c r="BW61" i="21"/>
  <c r="CE60" i="21"/>
  <c r="CE386" i="21" s="1"/>
  <c r="CE61" i="21"/>
  <c r="CM60" i="21"/>
  <c r="CM386" i="21" s="1"/>
  <c r="CM61" i="21"/>
  <c r="CQ60" i="21"/>
  <c r="CQ386" i="21" s="1"/>
  <c r="CQ61" i="21"/>
  <c r="BX60" i="21"/>
  <c r="BX386" i="21" s="1"/>
  <c r="BX61" i="21"/>
  <c r="CF60" i="21"/>
  <c r="CF386" i="21" s="1"/>
  <c r="CF61" i="21"/>
  <c r="CN60" i="21"/>
  <c r="CN386" i="21" s="1"/>
  <c r="CN61" i="21"/>
  <c r="CJ60" i="21"/>
  <c r="CJ386" i="21" s="1"/>
  <c r="CJ61" i="21"/>
  <c r="CS60" i="21"/>
  <c r="CS386" i="21" s="1"/>
  <c r="CS61" i="21"/>
  <c r="BY60" i="21"/>
  <c r="BY386" i="21" s="1"/>
  <c r="BY61" i="21"/>
  <c r="CG60" i="21"/>
  <c r="CG386" i="21" s="1"/>
  <c r="CG61" i="21"/>
  <c r="CO60" i="21"/>
  <c r="CO386" i="21" s="1"/>
  <c r="CO61" i="21"/>
  <c r="CI60" i="21"/>
  <c r="CI386" i="21" s="1"/>
  <c r="CI61" i="21"/>
  <c r="CK60" i="21"/>
  <c r="CK386" i="21" s="1"/>
  <c r="CK61" i="21"/>
  <c r="BZ60" i="21"/>
  <c r="BZ386" i="21" s="1"/>
  <c r="BZ61" i="21"/>
  <c r="CH60" i="21"/>
  <c r="CH386" i="21" s="1"/>
  <c r="CH61" i="21"/>
  <c r="CP60" i="21"/>
  <c r="CP386" i="21" s="1"/>
  <c r="CP61" i="21"/>
  <c r="CI68" i="21"/>
  <c r="CI67" i="21"/>
  <c r="CI393" i="21" s="1"/>
  <c r="CB68" i="21"/>
  <c r="CB67" i="21"/>
  <c r="CJ68" i="21"/>
  <c r="CJ67" i="21"/>
  <c r="CJ393" i="21" s="1"/>
  <c r="CR68" i="21"/>
  <c r="CR67" i="21"/>
  <c r="CR393" i="21" s="1"/>
  <c r="CS68" i="21"/>
  <c r="CS67" i="21"/>
  <c r="Z68" i="21"/>
  <c r="Z67" i="21"/>
  <c r="BV67" i="21"/>
  <c r="BV393" i="21" s="1"/>
  <c r="BV68" i="21"/>
  <c r="CD67" i="21"/>
  <c r="CD393" i="21" s="1"/>
  <c r="CD68" i="21"/>
  <c r="CL67" i="21"/>
  <c r="CL68" i="21"/>
  <c r="CT67" i="21"/>
  <c r="CT393" i="21" s="1"/>
  <c r="CT68" i="21"/>
  <c r="CC68" i="21"/>
  <c r="CC67" i="21"/>
  <c r="CC393" i="21" s="1"/>
  <c r="BW67" i="21"/>
  <c r="BW68" i="21"/>
  <c r="CE67" i="21"/>
  <c r="CE393" i="21" s="1"/>
  <c r="CE68" i="21"/>
  <c r="CM67" i="21"/>
  <c r="CM68" i="21"/>
  <c r="BX67" i="21"/>
  <c r="BX68" i="21"/>
  <c r="CF68" i="21"/>
  <c r="CF67" i="21"/>
  <c r="CN68" i="21"/>
  <c r="CN67" i="21"/>
  <c r="CN393" i="21" s="1"/>
  <c r="CQ68" i="21"/>
  <c r="CQ67" i="21"/>
  <c r="CK68" i="21"/>
  <c r="CK67" i="21"/>
  <c r="CK393" i="21" s="1"/>
  <c r="BY68" i="21"/>
  <c r="BY67" i="21"/>
  <c r="CG68" i="21"/>
  <c r="CG67" i="21"/>
  <c r="CO68" i="21"/>
  <c r="CO67" i="21"/>
  <c r="CO393" i="21" s="1"/>
  <c r="CA68" i="21"/>
  <c r="CA67" i="21"/>
  <c r="CA393" i="21" s="1"/>
  <c r="BZ68" i="21"/>
  <c r="BZ67" i="21"/>
  <c r="BZ393" i="21" s="1"/>
  <c r="CH68" i="21"/>
  <c r="CH67" i="21"/>
  <c r="CH393" i="21" s="1"/>
  <c r="CP68" i="21"/>
  <c r="CP67" i="21"/>
  <c r="CP393" i="21" s="1"/>
  <c r="CD240" i="21"/>
  <c r="BW240" i="21"/>
  <c r="CE240" i="21"/>
  <c r="CM240" i="21"/>
  <c r="CR240" i="21"/>
  <c r="CT240" i="21"/>
  <c r="BX240" i="21"/>
  <c r="CF240" i="21"/>
  <c r="CN240" i="21"/>
  <c r="CB240" i="21"/>
  <c r="CK240" i="21"/>
  <c r="BY240" i="21"/>
  <c r="CG240" i="21"/>
  <c r="CO240" i="21"/>
  <c r="CL240" i="21"/>
  <c r="BZ240" i="21"/>
  <c r="CH240" i="21"/>
  <c r="CP240" i="21"/>
  <c r="CJ240" i="21"/>
  <c r="CC240" i="21"/>
  <c r="CS240" i="21"/>
  <c r="BV240" i="21"/>
  <c r="CA240" i="21"/>
  <c r="CI240" i="21"/>
  <c r="CQ240" i="21"/>
  <c r="CA80" i="21"/>
  <c r="CA75" i="21"/>
  <c r="CA77" i="21"/>
  <c r="CA79" i="21"/>
  <c r="CA78" i="21"/>
  <c r="CI80" i="21"/>
  <c r="CI78" i="21"/>
  <c r="CI75" i="21"/>
  <c r="CI77" i="21"/>
  <c r="CI79" i="21"/>
  <c r="CQ80" i="21"/>
  <c r="CQ78" i="21"/>
  <c r="CQ75" i="21"/>
  <c r="CQ77" i="21"/>
  <c r="CQ79" i="21"/>
  <c r="CP79" i="21"/>
  <c r="CP78" i="21"/>
  <c r="CP75" i="21"/>
  <c r="CP77" i="21"/>
  <c r="CP80" i="21"/>
  <c r="CC77" i="21"/>
  <c r="CC79" i="21"/>
  <c r="CC75" i="21"/>
  <c r="CC78" i="21"/>
  <c r="CC80" i="21"/>
  <c r="CK80" i="21"/>
  <c r="CK77" i="21"/>
  <c r="CK79" i="21"/>
  <c r="CK78" i="21"/>
  <c r="CK75" i="21"/>
  <c r="CS77" i="21"/>
  <c r="CS75" i="21"/>
  <c r="CS80" i="21"/>
  <c r="CS79" i="21"/>
  <c r="CS78" i="21"/>
  <c r="Z80" i="21"/>
  <c r="Z79" i="21"/>
  <c r="Z78" i="21"/>
  <c r="Z77" i="21"/>
  <c r="Z75" i="21"/>
  <c r="BV80" i="21"/>
  <c r="BV79" i="21"/>
  <c r="BV78" i="21"/>
  <c r="BV75" i="21"/>
  <c r="BV77" i="21"/>
  <c r="CD80" i="21"/>
  <c r="CD78" i="21"/>
  <c r="CD79" i="21"/>
  <c r="CD77" i="21"/>
  <c r="CD75" i="21"/>
  <c r="CL80" i="21"/>
  <c r="CL78" i="21"/>
  <c r="CL79" i="21"/>
  <c r="CL77" i="21"/>
  <c r="CL75" i="21"/>
  <c r="CT80" i="21"/>
  <c r="CT78" i="21"/>
  <c r="CT77" i="21"/>
  <c r="CT79" i="21"/>
  <c r="CT75" i="21"/>
  <c r="CR75" i="21"/>
  <c r="CR77" i="21"/>
  <c r="CR80" i="21"/>
  <c r="CR78" i="21"/>
  <c r="CR79" i="21"/>
  <c r="BW79" i="21"/>
  <c r="BW78" i="21"/>
  <c r="BW80" i="21"/>
  <c r="BW75" i="21"/>
  <c r="BW77" i="21"/>
  <c r="CE79" i="21"/>
  <c r="CE78" i="21"/>
  <c r="CE80" i="21"/>
  <c r="CE75" i="21"/>
  <c r="CE77" i="21"/>
  <c r="CM79" i="21"/>
  <c r="CM80" i="21"/>
  <c r="CM78" i="21"/>
  <c r="CM77" i="21"/>
  <c r="CM75" i="21"/>
  <c r="BZ79" i="21"/>
  <c r="BZ80" i="21"/>
  <c r="BZ78" i="21"/>
  <c r="BZ75" i="21"/>
  <c r="BZ77" i="21"/>
  <c r="CH79" i="21"/>
  <c r="CH78" i="21"/>
  <c r="CH80" i="21"/>
  <c r="CH75" i="21"/>
  <c r="CH77" i="21"/>
  <c r="CJ75" i="21"/>
  <c r="CJ80" i="21"/>
  <c r="CJ77" i="21"/>
  <c r="CJ79" i="21"/>
  <c r="CJ78" i="21"/>
  <c r="BX78" i="21"/>
  <c r="BX80" i="21"/>
  <c r="BX75" i="21"/>
  <c r="BX77" i="21"/>
  <c r="BX79" i="21"/>
  <c r="CF78" i="21"/>
  <c r="CF79" i="21"/>
  <c r="CF80" i="21"/>
  <c r="CF75" i="21"/>
  <c r="CF77" i="21"/>
  <c r="CN79" i="21"/>
  <c r="CN78" i="21"/>
  <c r="CN75" i="21"/>
  <c r="CN77" i="21"/>
  <c r="CN80" i="21"/>
  <c r="CB75" i="21"/>
  <c r="CB77" i="21"/>
  <c r="CB79" i="21"/>
  <c r="CB80" i="21"/>
  <c r="CB78" i="21"/>
  <c r="BY78" i="21"/>
  <c r="BY80" i="21"/>
  <c r="BY75" i="21"/>
  <c r="BY77" i="21"/>
  <c r="BY79" i="21"/>
  <c r="CG78" i="21"/>
  <c r="CG75" i="21"/>
  <c r="CG80" i="21"/>
  <c r="CG77" i="21"/>
  <c r="CG79" i="21"/>
  <c r="CO75" i="21"/>
  <c r="CO79" i="21"/>
  <c r="CO78" i="21"/>
  <c r="CO77" i="21"/>
  <c r="CO80" i="21"/>
  <c r="CA55" i="21"/>
  <c r="CA54" i="21"/>
  <c r="CA53" i="21"/>
  <c r="CA52" i="21"/>
  <c r="CA58" i="21"/>
  <c r="CA57" i="21"/>
  <c r="CA50" i="21"/>
  <c r="CA56" i="21"/>
  <c r="CA51" i="21"/>
  <c r="CI55" i="21"/>
  <c r="CI54" i="21"/>
  <c r="CI53" i="21"/>
  <c r="CI58" i="21"/>
  <c r="CI52" i="21"/>
  <c r="CI57" i="21"/>
  <c r="CI50" i="21"/>
  <c r="CI56" i="21"/>
  <c r="CI51" i="21"/>
  <c r="CQ58" i="21"/>
  <c r="CQ55" i="21"/>
  <c r="CQ54" i="21"/>
  <c r="CQ53" i="21"/>
  <c r="CQ52" i="21"/>
  <c r="CQ57" i="21"/>
  <c r="CQ50" i="21"/>
  <c r="CQ51" i="21"/>
  <c r="CQ56" i="21"/>
  <c r="BZ58" i="21"/>
  <c r="BZ56" i="21"/>
  <c r="BZ55" i="21"/>
  <c r="BZ54" i="21"/>
  <c r="BZ53" i="21"/>
  <c r="BZ51" i="21"/>
  <c r="BZ50" i="21"/>
  <c r="BZ57" i="21"/>
  <c r="BZ52" i="21"/>
  <c r="CC58" i="21"/>
  <c r="CC53" i="21"/>
  <c r="CC52" i="21"/>
  <c r="CC55" i="21"/>
  <c r="CC54" i="21"/>
  <c r="CC56" i="21"/>
  <c r="CC50" i="21"/>
  <c r="CC57" i="21"/>
  <c r="CC51" i="21"/>
  <c r="CK58" i="21"/>
  <c r="CK53" i="21"/>
  <c r="CK52" i="21"/>
  <c r="CK55" i="21"/>
  <c r="CK57" i="21"/>
  <c r="CK56" i="21"/>
  <c r="CK50" i="21"/>
  <c r="CK54" i="21"/>
  <c r="CK51" i="21"/>
  <c r="CS58" i="21"/>
  <c r="CS53" i="21"/>
  <c r="CS52" i="21"/>
  <c r="CS51" i="21"/>
  <c r="CS55" i="21"/>
  <c r="CS54" i="21"/>
  <c r="CS56" i="21"/>
  <c r="CS50" i="21"/>
  <c r="CS57" i="21"/>
  <c r="CB58" i="21"/>
  <c r="CB54" i="21"/>
  <c r="CB53" i="21"/>
  <c r="CB52" i="21"/>
  <c r="CB56" i="21"/>
  <c r="CB57" i="21"/>
  <c r="CB51" i="21"/>
  <c r="CB55" i="21"/>
  <c r="CB50" i="21"/>
  <c r="Z52" i="21"/>
  <c r="Z58" i="21"/>
  <c r="Z57" i="21"/>
  <c r="Z55" i="21"/>
  <c r="Z53" i="21"/>
  <c r="Z51" i="21"/>
  <c r="Z50" i="21"/>
  <c r="Z54" i="21"/>
  <c r="Z56" i="21"/>
  <c r="BV52" i="21"/>
  <c r="BV58" i="21"/>
  <c r="BV57" i="21"/>
  <c r="BV54" i="21"/>
  <c r="BV56" i="21"/>
  <c r="BV53" i="21"/>
  <c r="BV51" i="21"/>
  <c r="BV55" i="21"/>
  <c r="BV50" i="21"/>
  <c r="CD58" i="21"/>
  <c r="CD52" i="21"/>
  <c r="CD57" i="21"/>
  <c r="CD54" i="21"/>
  <c r="CD56" i="21"/>
  <c r="CD53" i="21"/>
  <c r="CD55" i="21"/>
  <c r="CD51" i="21"/>
  <c r="CD50" i="21"/>
  <c r="CL58" i="21"/>
  <c r="CL52" i="21"/>
  <c r="CL51" i="21"/>
  <c r="CL57" i="21"/>
  <c r="CL54" i="21"/>
  <c r="CL55" i="21"/>
  <c r="CL53" i="21"/>
  <c r="CL50" i="21"/>
  <c r="CL56" i="21"/>
  <c r="CT58" i="21"/>
  <c r="CT52" i="21"/>
  <c r="CT51" i="21"/>
  <c r="CT57" i="21"/>
  <c r="CT54" i="21"/>
  <c r="CT53" i="21"/>
  <c r="CT56" i="21"/>
  <c r="CT55" i="21"/>
  <c r="CT50" i="21"/>
  <c r="CH58" i="21"/>
  <c r="CH56" i="21"/>
  <c r="CH55" i="21"/>
  <c r="CH54" i="21"/>
  <c r="CH53" i="21"/>
  <c r="CH51" i="21"/>
  <c r="CH52" i="21"/>
  <c r="CH50" i="21"/>
  <c r="CH57" i="21"/>
  <c r="CR58" i="21"/>
  <c r="CR54" i="21"/>
  <c r="CR53" i="21"/>
  <c r="CR52" i="21"/>
  <c r="CR51" i="21"/>
  <c r="CR56" i="21"/>
  <c r="CR57" i="21"/>
  <c r="CR55" i="21"/>
  <c r="CR50" i="21"/>
  <c r="BW58" i="21"/>
  <c r="BW57" i="21"/>
  <c r="BW56" i="21"/>
  <c r="BW52" i="21"/>
  <c r="BW54" i="21"/>
  <c r="BW53" i="21"/>
  <c r="BW51" i="21"/>
  <c r="BW50" i="21"/>
  <c r="BW55" i="21"/>
  <c r="CE58" i="21"/>
  <c r="CE57" i="21"/>
  <c r="CE56" i="21"/>
  <c r="CE55" i="21"/>
  <c r="CE51" i="21"/>
  <c r="CE52" i="21"/>
  <c r="CE50" i="21"/>
  <c r="CE53" i="21"/>
  <c r="CE54" i="21"/>
  <c r="CM58" i="21"/>
  <c r="CM51" i="21"/>
  <c r="CM57" i="21"/>
  <c r="CM56" i="21"/>
  <c r="CM55" i="21"/>
  <c r="CM52" i="21"/>
  <c r="CM53" i="21"/>
  <c r="CM54" i="21"/>
  <c r="CM50" i="21"/>
  <c r="BX58" i="21"/>
  <c r="BX57" i="21"/>
  <c r="BX56" i="21"/>
  <c r="BX55" i="21"/>
  <c r="BX54" i="21"/>
  <c r="BX53" i="21"/>
  <c r="BX51" i="21"/>
  <c r="BX50" i="21"/>
  <c r="BX52" i="21"/>
  <c r="CF57" i="21"/>
  <c r="CF56" i="21"/>
  <c r="CF55" i="21"/>
  <c r="CF51" i="21"/>
  <c r="CF58" i="21"/>
  <c r="CF52" i="21"/>
  <c r="CF50" i="21"/>
  <c r="CF54" i="21"/>
  <c r="CF53" i="21"/>
  <c r="CN57" i="21"/>
  <c r="CN58" i="21"/>
  <c r="CN56" i="21"/>
  <c r="CN55" i="21"/>
  <c r="CN53" i="21"/>
  <c r="CN54" i="21"/>
  <c r="CN50" i="21"/>
  <c r="CN51" i="21"/>
  <c r="CN52" i="21"/>
  <c r="CP58" i="21"/>
  <c r="CP56" i="21"/>
  <c r="CP55" i="21"/>
  <c r="CP54" i="21"/>
  <c r="CP53" i="21"/>
  <c r="CP57" i="21"/>
  <c r="CP50" i="21"/>
  <c r="CP51" i="21"/>
  <c r="CP52" i="21"/>
  <c r="CJ58" i="21"/>
  <c r="CJ54" i="21"/>
  <c r="CJ53" i="21"/>
  <c r="CJ52" i="21"/>
  <c r="CJ56" i="21"/>
  <c r="CJ55" i="21"/>
  <c r="CJ57" i="21"/>
  <c r="CJ51" i="21"/>
  <c r="CJ50" i="21"/>
  <c r="BY57" i="21"/>
  <c r="BY56" i="21"/>
  <c r="BY55" i="21"/>
  <c r="BY54" i="21"/>
  <c r="BY53" i="21"/>
  <c r="BY51" i="21"/>
  <c r="BY50" i="21"/>
  <c r="BY58" i="21"/>
  <c r="BY52" i="21"/>
  <c r="CG57" i="21"/>
  <c r="CG56" i="21"/>
  <c r="CG55" i="21"/>
  <c r="CG54" i="21"/>
  <c r="CG51" i="21"/>
  <c r="CG58" i="21"/>
  <c r="CG52" i="21"/>
  <c r="CG50" i="21"/>
  <c r="CG53" i="21"/>
  <c r="CO57" i="21"/>
  <c r="CO58" i="21"/>
  <c r="CO56" i="21"/>
  <c r="CO55" i="21"/>
  <c r="CO54" i="21"/>
  <c r="CO53" i="21"/>
  <c r="CO50" i="21"/>
  <c r="CO51" i="21"/>
  <c r="CO52" i="21"/>
  <c r="CA24" i="21"/>
  <c r="CA25" i="21"/>
  <c r="CA26" i="21"/>
  <c r="CA27" i="21"/>
  <c r="CA28" i="21"/>
  <c r="CA31" i="21"/>
  <c r="CA32" i="21"/>
  <c r="CA33" i="21"/>
  <c r="CA34" i="21"/>
  <c r="CA35" i="21"/>
  <c r="CA36" i="21"/>
  <c r="CA39" i="21"/>
  <c r="CA40" i="21"/>
  <c r="CA41" i="21"/>
  <c r="CA42" i="21"/>
  <c r="CA43" i="21"/>
  <c r="CA44" i="21"/>
  <c r="CA45" i="21"/>
  <c r="CA46" i="21"/>
  <c r="CA47" i="21"/>
  <c r="CI24" i="21"/>
  <c r="CI25" i="21"/>
  <c r="CI26" i="21"/>
  <c r="CI27" i="21"/>
  <c r="CI28" i="21"/>
  <c r="CI31" i="21"/>
  <c r="CI32" i="21"/>
  <c r="CI33" i="21"/>
  <c r="CI34" i="21"/>
  <c r="CI35" i="21"/>
  <c r="CI36" i="21"/>
  <c r="CI39" i="21"/>
  <c r="CI40" i="21"/>
  <c r="CI41" i="21"/>
  <c r="CI42" i="21"/>
  <c r="CI43" i="21"/>
  <c r="CI44" i="21"/>
  <c r="CI45" i="21"/>
  <c r="CI46" i="21"/>
  <c r="CI47" i="21"/>
  <c r="CQ24" i="21"/>
  <c r="CQ25" i="21"/>
  <c r="CQ26" i="21"/>
  <c r="CQ27" i="21"/>
  <c r="CQ28" i="21"/>
  <c r="CQ31" i="21"/>
  <c r="CQ32" i="21"/>
  <c r="CQ33" i="21"/>
  <c r="CQ34" i="21"/>
  <c r="CQ35" i="21"/>
  <c r="CQ36" i="21"/>
  <c r="CQ39" i="21"/>
  <c r="CQ40" i="21"/>
  <c r="CQ41" i="21"/>
  <c r="CQ42" i="21"/>
  <c r="CQ43" i="21"/>
  <c r="CQ44" i="21"/>
  <c r="CQ45" i="21"/>
  <c r="CQ46" i="21"/>
  <c r="CQ47" i="21"/>
  <c r="CB24" i="21"/>
  <c r="CB28" i="21"/>
  <c r="CB25" i="21"/>
  <c r="CB32" i="21"/>
  <c r="CB33" i="21"/>
  <c r="CB34" i="21"/>
  <c r="CB35" i="21"/>
  <c r="CB36" i="21"/>
  <c r="CB39" i="21"/>
  <c r="CB26" i="21"/>
  <c r="CB31" i="21"/>
  <c r="CB27" i="21"/>
  <c r="CB47" i="21"/>
  <c r="CB40" i="21"/>
  <c r="CB43" i="21"/>
  <c r="CB45" i="21"/>
  <c r="CB41" i="21"/>
  <c r="CB42" i="21"/>
  <c r="CB44" i="21"/>
  <c r="CB46" i="21"/>
  <c r="CJ27" i="21"/>
  <c r="CJ24" i="21"/>
  <c r="CJ28" i="21"/>
  <c r="CJ32" i="21"/>
  <c r="CJ33" i="21"/>
  <c r="CJ34" i="21"/>
  <c r="CJ35" i="21"/>
  <c r="CJ36" i="21"/>
  <c r="CJ39" i="21"/>
  <c r="CJ25" i="21"/>
  <c r="CJ26" i="21"/>
  <c r="CJ31" i="21"/>
  <c r="CJ45" i="21"/>
  <c r="CJ42" i="21"/>
  <c r="CJ44" i="21"/>
  <c r="CJ46" i="21"/>
  <c r="CJ47" i="21"/>
  <c r="CJ40" i="21"/>
  <c r="CJ41" i="21"/>
  <c r="CJ43" i="21"/>
  <c r="CR26" i="21"/>
  <c r="CR31" i="21"/>
  <c r="CR27" i="21"/>
  <c r="CR32" i="21"/>
  <c r="CR33" i="21"/>
  <c r="CR34" i="21"/>
  <c r="CR35" i="21"/>
  <c r="CR36" i="21"/>
  <c r="CR39" i="21"/>
  <c r="CR24" i="21"/>
  <c r="CR28" i="21"/>
  <c r="CR25" i="21"/>
  <c r="CR40" i="21"/>
  <c r="CR42" i="21"/>
  <c r="CR41" i="21"/>
  <c r="CR47" i="21"/>
  <c r="CR44" i="21"/>
  <c r="CR46" i="21"/>
  <c r="CR43" i="21"/>
  <c r="CR45" i="21"/>
  <c r="CC24" i="21"/>
  <c r="CC25" i="21"/>
  <c r="CC26" i="21"/>
  <c r="CC27" i="21"/>
  <c r="CC28" i="21"/>
  <c r="CC31" i="21"/>
  <c r="CC32" i="21"/>
  <c r="CC33" i="21"/>
  <c r="CC34" i="21"/>
  <c r="CC35" i="21"/>
  <c r="CC40" i="21"/>
  <c r="CC41" i="21"/>
  <c r="CC42" i="21"/>
  <c r="CC43" i="21"/>
  <c r="CC44" i="21"/>
  <c r="CC45" i="21"/>
  <c r="CC46" i="21"/>
  <c r="CC47" i="21"/>
  <c r="CC39" i="21"/>
  <c r="CC36" i="21"/>
  <c r="BV25" i="21"/>
  <c r="BV26" i="21"/>
  <c r="BV31" i="21"/>
  <c r="BV27" i="21"/>
  <c r="BV33" i="21"/>
  <c r="BV34" i="21"/>
  <c r="BV24" i="21"/>
  <c r="BV36" i="21"/>
  <c r="BV40" i="21"/>
  <c r="BV41" i="21"/>
  <c r="BV42" i="21"/>
  <c r="BV43" i="21"/>
  <c r="BV44" i="21"/>
  <c r="BV45" i="21"/>
  <c r="BV46" i="21"/>
  <c r="BV47" i="21"/>
  <c r="BV35" i="21"/>
  <c r="BV32" i="21"/>
  <c r="BV28" i="21"/>
  <c r="BV39" i="21"/>
  <c r="CD24" i="21"/>
  <c r="CD28" i="21"/>
  <c r="CD25" i="21"/>
  <c r="CD32" i="21"/>
  <c r="CD33" i="21"/>
  <c r="CD40" i="21"/>
  <c r="CD41" i="21"/>
  <c r="CD42" i="21"/>
  <c r="CD43" i="21"/>
  <c r="CD44" i="21"/>
  <c r="CD45" i="21"/>
  <c r="CD46" i="21"/>
  <c r="CD47" i="21"/>
  <c r="CD26" i="21"/>
  <c r="CD34" i="21"/>
  <c r="CD39" i="21"/>
  <c r="CD31" i="21"/>
  <c r="CD35" i="21"/>
  <c r="CD36" i="21"/>
  <c r="CD27" i="21"/>
  <c r="CL27" i="21"/>
  <c r="CL24" i="21"/>
  <c r="CL28" i="21"/>
  <c r="CL25" i="21"/>
  <c r="CL35" i="21"/>
  <c r="CL32" i="21"/>
  <c r="CL40" i="21"/>
  <c r="CL41" i="21"/>
  <c r="CL42" i="21"/>
  <c r="CL43" i="21"/>
  <c r="CL44" i="21"/>
  <c r="CL45" i="21"/>
  <c r="CL46" i="21"/>
  <c r="CL47" i="21"/>
  <c r="CL33" i="21"/>
  <c r="CL34" i="21"/>
  <c r="CL36" i="21"/>
  <c r="CL39" i="21"/>
  <c r="CL26" i="21"/>
  <c r="CL31" i="21"/>
  <c r="CT26" i="21"/>
  <c r="CT31" i="21"/>
  <c r="CT27" i="21"/>
  <c r="CT34" i="21"/>
  <c r="CT35" i="21"/>
  <c r="CT39" i="21"/>
  <c r="CT40" i="21"/>
  <c r="CT41" i="21"/>
  <c r="CT42" i="21"/>
  <c r="CT43" i="21"/>
  <c r="CT44" i="21"/>
  <c r="CT45" i="21"/>
  <c r="CT46" i="21"/>
  <c r="CT24" i="21"/>
  <c r="CT32" i="21"/>
  <c r="CT36" i="21"/>
  <c r="CT28" i="21"/>
  <c r="CT33" i="21"/>
  <c r="CT47" i="21"/>
  <c r="CT25" i="21"/>
  <c r="CS24" i="21"/>
  <c r="CS25" i="21"/>
  <c r="CS26" i="21"/>
  <c r="CS27" i="21"/>
  <c r="CS28" i="21"/>
  <c r="CS31" i="21"/>
  <c r="CS32" i="21"/>
  <c r="CS33" i="21"/>
  <c r="CS34" i="21"/>
  <c r="CS35" i="21"/>
  <c r="CS40" i="21"/>
  <c r="CS41" i="21"/>
  <c r="CS42" i="21"/>
  <c r="CS43" i="21"/>
  <c r="CS44" i="21"/>
  <c r="CS45" i="21"/>
  <c r="CS46" i="21"/>
  <c r="CS47" i="21"/>
  <c r="CS36" i="21"/>
  <c r="CS39" i="21"/>
  <c r="BW24" i="21"/>
  <c r="BW25" i="21"/>
  <c r="BW26" i="21"/>
  <c r="BW27" i="21"/>
  <c r="BW28" i="21"/>
  <c r="BW31" i="21"/>
  <c r="BW32" i="21"/>
  <c r="BW33" i="21"/>
  <c r="BW34" i="21"/>
  <c r="BW35" i="21"/>
  <c r="BW36" i="21"/>
  <c r="BW39" i="21"/>
  <c r="BW40" i="21"/>
  <c r="BW41" i="21"/>
  <c r="BW42" i="21"/>
  <c r="BW43" i="21"/>
  <c r="BW45" i="21"/>
  <c r="BW44" i="21"/>
  <c r="BW46" i="21"/>
  <c r="BW47" i="21"/>
  <c r="CE24" i="21"/>
  <c r="CE25" i="21"/>
  <c r="CE26" i="21"/>
  <c r="CE27" i="21"/>
  <c r="CE28" i="21"/>
  <c r="CE31" i="21"/>
  <c r="CE32" i="21"/>
  <c r="CE33" i="21"/>
  <c r="CE34" i="21"/>
  <c r="CE35" i="21"/>
  <c r="CE36" i="21"/>
  <c r="CE39" i="21"/>
  <c r="CE40" i="21"/>
  <c r="CE41" i="21"/>
  <c r="CE42" i="21"/>
  <c r="CE44" i="21"/>
  <c r="CE46" i="21"/>
  <c r="CE47" i="21"/>
  <c r="CE43" i="21"/>
  <c r="CE45" i="21"/>
  <c r="CM24" i="21"/>
  <c r="CM25" i="21"/>
  <c r="CM26" i="21"/>
  <c r="CM27" i="21"/>
  <c r="CM28" i="21"/>
  <c r="CM31" i="21"/>
  <c r="CM32" i="21"/>
  <c r="CM33" i="21"/>
  <c r="CM34" i="21"/>
  <c r="CM35" i="21"/>
  <c r="CM36" i="21"/>
  <c r="CM39" i="21"/>
  <c r="CM40" i="21"/>
  <c r="CM41" i="21"/>
  <c r="CM43" i="21"/>
  <c r="CM45" i="21"/>
  <c r="CM42" i="21"/>
  <c r="CM44" i="21"/>
  <c r="CM46" i="21"/>
  <c r="CM47" i="21"/>
  <c r="BX24" i="21"/>
  <c r="BX25" i="21"/>
  <c r="BX26" i="21"/>
  <c r="BX27" i="21"/>
  <c r="BX28" i="21"/>
  <c r="BX31" i="21"/>
  <c r="BX39" i="21"/>
  <c r="BX34" i="21"/>
  <c r="BX36" i="21"/>
  <c r="BX33" i="21"/>
  <c r="BX32" i="21"/>
  <c r="BX43" i="21"/>
  <c r="BX45" i="21"/>
  <c r="BX35" i="21"/>
  <c r="BX42" i="21"/>
  <c r="BX41" i="21"/>
  <c r="BX40" i="21"/>
  <c r="BX46" i="21"/>
  <c r="BX44" i="21"/>
  <c r="BX47" i="21"/>
  <c r="CF24" i="21"/>
  <c r="CF25" i="21"/>
  <c r="CF26" i="21"/>
  <c r="CF27" i="21"/>
  <c r="CF28" i="21"/>
  <c r="CF31" i="21"/>
  <c r="CF33" i="21"/>
  <c r="CF42" i="21"/>
  <c r="CF44" i="21"/>
  <c r="CF46" i="21"/>
  <c r="CF32" i="21"/>
  <c r="CF40" i="21"/>
  <c r="CF47" i="21"/>
  <c r="CF39" i="21"/>
  <c r="CF36" i="21"/>
  <c r="CF41" i="21"/>
  <c r="CF43" i="21"/>
  <c r="CF45" i="21"/>
  <c r="CF35" i="21"/>
  <c r="CF34" i="21"/>
  <c r="CN24" i="21"/>
  <c r="CN25" i="21"/>
  <c r="CN26" i="21"/>
  <c r="CN27" i="21"/>
  <c r="CN28" i="21"/>
  <c r="CN31" i="21"/>
  <c r="CN39" i="21"/>
  <c r="CN36" i="21"/>
  <c r="CN32" i="21"/>
  <c r="CN34" i="21"/>
  <c r="CN41" i="21"/>
  <c r="CN35" i="21"/>
  <c r="CN33" i="21"/>
  <c r="CN43" i="21"/>
  <c r="CN45" i="21"/>
  <c r="CN44" i="21"/>
  <c r="CN46" i="21"/>
  <c r="CN47" i="21"/>
  <c r="CN40" i="21"/>
  <c r="CN42" i="21"/>
  <c r="BY24" i="21"/>
  <c r="BY25" i="21"/>
  <c r="BY26" i="21"/>
  <c r="BY27" i="21"/>
  <c r="BY28" i="21"/>
  <c r="BY31" i="21"/>
  <c r="BY32" i="21"/>
  <c r="BY33" i="21"/>
  <c r="BY34" i="21"/>
  <c r="BY35" i="21"/>
  <c r="BY36" i="21"/>
  <c r="BY39" i="21"/>
  <c r="BY40" i="21"/>
  <c r="BY41" i="21"/>
  <c r="BY42" i="21"/>
  <c r="BY43" i="21"/>
  <c r="BY44" i="21"/>
  <c r="BY45" i="21"/>
  <c r="BY46" i="21"/>
  <c r="BY47" i="21"/>
  <c r="CG24" i="21"/>
  <c r="CG25" i="21"/>
  <c r="CG26" i="21"/>
  <c r="CG27" i="21"/>
  <c r="CG28" i="21"/>
  <c r="CG31" i="21"/>
  <c r="CG32" i="21"/>
  <c r="CG33" i="21"/>
  <c r="CG34" i="21"/>
  <c r="CG35" i="21"/>
  <c r="CG36" i="21"/>
  <c r="CG39" i="21"/>
  <c r="CG40" i="21"/>
  <c r="CG41" i="21"/>
  <c r="CG42" i="21"/>
  <c r="CG43" i="21"/>
  <c r="CG44" i="21"/>
  <c r="CG45" i="21"/>
  <c r="CG46" i="21"/>
  <c r="CG47" i="21"/>
  <c r="CO24" i="21"/>
  <c r="CO25" i="21"/>
  <c r="CO26" i="21"/>
  <c r="CO27" i="21"/>
  <c r="CO28" i="21"/>
  <c r="CO31" i="21"/>
  <c r="CO32" i="21"/>
  <c r="CO33" i="21"/>
  <c r="CO34" i="21"/>
  <c r="CO35" i="21"/>
  <c r="CO36" i="21"/>
  <c r="CO39" i="21"/>
  <c r="CO40" i="21"/>
  <c r="CO41" i="21"/>
  <c r="CO42" i="21"/>
  <c r="CO43" i="21"/>
  <c r="CO44" i="21"/>
  <c r="CO45" i="21"/>
  <c r="CO46" i="21"/>
  <c r="CO47" i="21"/>
  <c r="CK24" i="21"/>
  <c r="CK25" i="21"/>
  <c r="CK26" i="21"/>
  <c r="CK27" i="21"/>
  <c r="CK28" i="21"/>
  <c r="CK31" i="21"/>
  <c r="CK32" i="21"/>
  <c r="CK33" i="21"/>
  <c r="CK34" i="21"/>
  <c r="CK35" i="21"/>
  <c r="CK36" i="21"/>
  <c r="CK40" i="21"/>
  <c r="CK41" i="21"/>
  <c r="CK42" i="21"/>
  <c r="CK43" i="21"/>
  <c r="CK44" i="21"/>
  <c r="CK45" i="21"/>
  <c r="CK46" i="21"/>
  <c r="CK47" i="21"/>
  <c r="CK39" i="21"/>
  <c r="BZ24" i="21"/>
  <c r="BZ25" i="21"/>
  <c r="BZ26" i="21"/>
  <c r="BZ27" i="21"/>
  <c r="BZ28" i="21"/>
  <c r="BZ31" i="21"/>
  <c r="BZ32" i="21"/>
  <c r="BZ33" i="21"/>
  <c r="BZ34" i="21"/>
  <c r="BZ35" i="21"/>
  <c r="BZ36" i="21"/>
  <c r="BZ39" i="21"/>
  <c r="BZ40" i="21"/>
  <c r="BZ42" i="21"/>
  <c r="BZ43" i="21"/>
  <c r="BZ45" i="21"/>
  <c r="BZ47" i="21"/>
  <c r="BZ41" i="21"/>
  <c r="BZ46" i="21"/>
  <c r="BZ44" i="21"/>
  <c r="CH24" i="21"/>
  <c r="CH25" i="21"/>
  <c r="CH26" i="21"/>
  <c r="CH27" i="21"/>
  <c r="CH28" i="21"/>
  <c r="CH31" i="21"/>
  <c r="CH32" i="21"/>
  <c r="CH33" i="21"/>
  <c r="CH34" i="21"/>
  <c r="CH35" i="21"/>
  <c r="CH36" i="21"/>
  <c r="CH39" i="21"/>
  <c r="CH45" i="21"/>
  <c r="CH42" i="21"/>
  <c r="CH44" i="21"/>
  <c r="CH46" i="21"/>
  <c r="CH40" i="21"/>
  <c r="CH47" i="21"/>
  <c r="CH41" i="21"/>
  <c r="CH43" i="21"/>
  <c r="CP24" i="21"/>
  <c r="CP25" i="21"/>
  <c r="CP26" i="21"/>
  <c r="CP27" i="21"/>
  <c r="CP28" i="21"/>
  <c r="CP31" i="21"/>
  <c r="CP32" i="21"/>
  <c r="CP33" i="21"/>
  <c r="CP34" i="21"/>
  <c r="CP35" i="21"/>
  <c r="CP36" i="21"/>
  <c r="CP39" i="21"/>
  <c r="CP41" i="21"/>
  <c r="CP47" i="21"/>
  <c r="CP43" i="21"/>
  <c r="CP45" i="21"/>
  <c r="CP46" i="21"/>
  <c r="CP40" i="21"/>
  <c r="CP42" i="21"/>
  <c r="CP44" i="21"/>
  <c r="G400" i="21"/>
  <c r="G46" i="21"/>
  <c r="G34" i="21"/>
  <c r="G27" i="21"/>
  <c r="G373" i="21"/>
  <c r="G371" i="21"/>
  <c r="G41" i="21"/>
  <c r="G44" i="21"/>
  <c r="G32" i="21"/>
  <c r="G25" i="21"/>
  <c r="G47" i="21"/>
  <c r="G39" i="21"/>
  <c r="G35" i="21"/>
  <c r="G28" i="21"/>
  <c r="G23" i="21"/>
  <c r="G42" i="21"/>
  <c r="G30" i="21"/>
  <c r="G372" i="21"/>
  <c r="G45" i="21"/>
  <c r="G33" i="21"/>
  <c r="G26" i="21"/>
  <c r="G40" i="21"/>
  <c r="G36" i="21"/>
  <c r="G370" i="21"/>
  <c r="G368" i="21"/>
  <c r="G366" i="21"/>
  <c r="G43" i="21"/>
  <c r="G31" i="21"/>
  <c r="G361" i="21"/>
  <c r="G38" i="21"/>
  <c r="G24" i="21"/>
  <c r="G369" i="21"/>
  <c r="G367" i="21"/>
  <c r="G362" i="21"/>
  <c r="G360" i="21"/>
  <c r="G358" i="21"/>
  <c r="G354" i="21"/>
  <c r="G352" i="21"/>
  <c r="G365" i="21"/>
  <c r="G359" i="21"/>
  <c r="G353" i="21"/>
  <c r="G351" i="21"/>
  <c r="G364" i="21"/>
  <c r="Z47" i="21"/>
  <c r="Z46" i="21"/>
  <c r="Z45" i="21"/>
  <c r="Z43" i="21"/>
  <c r="Z35" i="21"/>
  <c r="Z39" i="21"/>
  <c r="Z44" i="21"/>
  <c r="Z40" i="21"/>
  <c r="Z42" i="21"/>
  <c r="Z41" i="21"/>
  <c r="Z32" i="21"/>
  <c r="Z34" i="21"/>
  <c r="Z31" i="21"/>
  <c r="Z28" i="21"/>
  <c r="Z27" i="21"/>
  <c r="Z36" i="21"/>
  <c r="Z26" i="21"/>
  <c r="Z25" i="21"/>
  <c r="Z24" i="21"/>
  <c r="Z33" i="21"/>
  <c r="Z18" i="21"/>
  <c r="BV18" i="21"/>
  <c r="CD17" i="21"/>
  <c r="CL72" i="21"/>
  <c r="CT17" i="21"/>
  <c r="BY345" i="21"/>
  <c r="CG73" i="21"/>
  <c r="CO345" i="21"/>
  <c r="BZ344" i="21"/>
  <c r="CP344" i="21"/>
  <c r="G344" i="21"/>
  <c r="G350" i="21"/>
  <c r="G357" i="21"/>
  <c r="G349" i="21"/>
  <c r="G356" i="21"/>
  <c r="G345" i="21"/>
  <c r="CT74" i="21"/>
  <c r="Z72" i="21"/>
  <c r="CN72" i="21"/>
  <c r="Z74" i="21"/>
  <c r="CA73" i="21"/>
  <c r="BV74" i="21"/>
  <c r="BX72" i="21"/>
  <c r="CI73" i="21"/>
  <c r="CD74" i="21"/>
  <c r="CF72" i="21"/>
  <c r="CQ73" i="21"/>
  <c r="CL74" i="21"/>
  <c r="CG18" i="21"/>
  <c r="CO76" i="21"/>
  <c r="CD18" i="21"/>
  <c r="BY72" i="21"/>
  <c r="CG72" i="21"/>
  <c r="CO72" i="21"/>
  <c r="CB73" i="21"/>
  <c r="CJ73" i="21"/>
  <c r="CR73" i="21"/>
  <c r="BW74" i="21"/>
  <c r="CE74" i="21"/>
  <c r="CM74" i="21"/>
  <c r="BZ76" i="21"/>
  <c r="CH76" i="21"/>
  <c r="CH402" i="21" s="1"/>
  <c r="CP76" i="21"/>
  <c r="BW17" i="21"/>
  <c r="BZ72" i="21"/>
  <c r="CH72" i="21"/>
  <c r="CP72" i="21"/>
  <c r="CC73" i="21"/>
  <c r="CK73" i="21"/>
  <c r="CS73" i="21"/>
  <c r="BX74" i="21"/>
  <c r="CF74" i="21"/>
  <c r="CN74" i="21"/>
  <c r="CA76" i="21"/>
  <c r="CI76" i="21"/>
  <c r="CQ76" i="21"/>
  <c r="BX346" i="21"/>
  <c r="CA72" i="21"/>
  <c r="CI72" i="21"/>
  <c r="CQ72" i="21"/>
  <c r="Z73" i="21"/>
  <c r="BV73" i="21"/>
  <c r="CD73" i="21"/>
  <c r="CL73" i="21"/>
  <c r="CT73" i="21"/>
  <c r="BY74" i="21"/>
  <c r="CG74" i="21"/>
  <c r="CO74" i="21"/>
  <c r="CB76" i="21"/>
  <c r="CJ76" i="21"/>
  <c r="CR76" i="21"/>
  <c r="BY76" i="21"/>
  <c r="BW346" i="21"/>
  <c r="CB72" i="21"/>
  <c r="CJ72" i="21"/>
  <c r="CR72" i="21"/>
  <c r="BW73" i="21"/>
  <c r="CE73" i="21"/>
  <c r="CM73" i="21"/>
  <c r="BZ74" i="21"/>
  <c r="CH74" i="21"/>
  <c r="CP74" i="21"/>
  <c r="CC76" i="21"/>
  <c r="CK76" i="21"/>
  <c r="CS76" i="21"/>
  <c r="CG76" i="21"/>
  <c r="CE20" i="21"/>
  <c r="BX345" i="21"/>
  <c r="CC72" i="21"/>
  <c r="CK72" i="21"/>
  <c r="CS72" i="21"/>
  <c r="BX73" i="21"/>
  <c r="CF73" i="21"/>
  <c r="CN73" i="21"/>
  <c r="CA74" i="21"/>
  <c r="CI74" i="21"/>
  <c r="CQ74" i="21"/>
  <c r="Z76" i="21"/>
  <c r="BV76" i="21"/>
  <c r="CD76" i="21"/>
  <c r="CD402" i="21" s="1"/>
  <c r="CL76" i="21"/>
  <c r="CT76" i="21"/>
  <c r="CJ19" i="21"/>
  <c r="CS344" i="21"/>
  <c r="BV72" i="21"/>
  <c r="CD72" i="21"/>
  <c r="CT72" i="21"/>
  <c r="BY73" i="21"/>
  <c r="CO73" i="21"/>
  <c r="CB74" i="21"/>
  <c r="CJ74" i="21"/>
  <c r="CR74" i="21"/>
  <c r="CR400" i="21" s="1"/>
  <c r="BW76" i="21"/>
  <c r="CE76" i="21"/>
  <c r="CM76" i="21"/>
  <c r="CF19" i="21"/>
  <c r="BW72" i="21"/>
  <c r="CE72" i="21"/>
  <c r="CM72" i="21"/>
  <c r="BZ73" i="21"/>
  <c r="CH73" i="21"/>
  <c r="CP73" i="21"/>
  <c r="CC74" i="21"/>
  <c r="CK74" i="21"/>
  <c r="CS74" i="21"/>
  <c r="BX76" i="21"/>
  <c r="BX402" i="21" s="1"/>
  <c r="CF76" i="21"/>
  <c r="CN76" i="21"/>
  <c r="CQ346" i="21"/>
  <c r="CA20" i="21"/>
  <c r="CC19" i="21"/>
  <c r="CC18" i="21"/>
  <c r="CN346" i="21"/>
  <c r="CR345" i="21"/>
  <c r="CO344" i="21"/>
  <c r="BZ343" i="21"/>
  <c r="CR20" i="21"/>
  <c r="BW20" i="21"/>
  <c r="CB19" i="21"/>
  <c r="CM346" i="21"/>
  <c r="CN345" i="21"/>
  <c r="CK344" i="21"/>
  <c r="G399" i="21"/>
  <c r="G402" i="21"/>
  <c r="CQ20" i="21"/>
  <c r="CS19" i="21"/>
  <c r="BX19" i="21"/>
  <c r="CI346" i="21"/>
  <c r="CJ345" i="21"/>
  <c r="CC344" i="21"/>
  <c r="CM20" i="21"/>
  <c r="CR19" i="21"/>
  <c r="CS18" i="21"/>
  <c r="CM17" i="21"/>
  <c r="CF346" i="21"/>
  <c r="CF345" i="21"/>
  <c r="CI343" i="21"/>
  <c r="CB20" i="21"/>
  <c r="CA343" i="21"/>
  <c r="G343" i="21"/>
  <c r="CJ20" i="21"/>
  <c r="CN19" i="21"/>
  <c r="CO18" i="21"/>
  <c r="CE17" i="21"/>
  <c r="CE346" i="21"/>
  <c r="CB345" i="21"/>
  <c r="CQ343" i="21"/>
  <c r="G346" i="21"/>
  <c r="CI20" i="21"/>
  <c r="CK19" i="21"/>
  <c r="CK18" i="21"/>
  <c r="CA346" i="21"/>
  <c r="CP343" i="21"/>
  <c r="G398" i="21"/>
  <c r="Z19" i="21"/>
  <c r="Z20" i="21"/>
  <c r="BV19" i="21"/>
  <c r="BV20" i="21"/>
  <c r="BV343" i="21"/>
  <c r="BV344" i="21"/>
  <c r="BV345" i="21"/>
  <c r="BV346" i="21"/>
  <c r="CD19" i="21"/>
  <c r="CD20" i="21"/>
  <c r="CD343" i="21"/>
  <c r="CD344" i="21"/>
  <c r="CD345" i="21"/>
  <c r="CD346" i="21"/>
  <c r="CL19" i="21"/>
  <c r="CL20" i="21"/>
  <c r="CL343" i="21"/>
  <c r="CL344" i="21"/>
  <c r="CL345" i="21"/>
  <c r="CL346" i="21"/>
  <c r="CT19" i="21"/>
  <c r="CT20" i="21"/>
  <c r="CT343" i="21"/>
  <c r="CT344" i="21"/>
  <c r="CT345" i="21"/>
  <c r="CT346" i="21"/>
  <c r="CL18" i="21"/>
  <c r="BY344" i="21"/>
  <c r="CL17" i="21"/>
  <c r="BY346" i="21"/>
  <c r="BY17" i="21"/>
  <c r="BY19" i="21"/>
  <c r="BY20" i="21"/>
  <c r="BY343" i="21"/>
  <c r="CG346" i="21"/>
  <c r="CG17" i="21"/>
  <c r="CG19" i="21"/>
  <c r="CG20" i="21"/>
  <c r="CG343" i="21"/>
  <c r="CO346" i="21"/>
  <c r="CO17" i="21"/>
  <c r="CO19" i="21"/>
  <c r="CO20" i="21"/>
  <c r="CO343" i="21"/>
  <c r="CG345" i="21"/>
  <c r="BZ345" i="21"/>
  <c r="BZ346" i="21"/>
  <c r="BZ17" i="21"/>
  <c r="BZ18" i="21"/>
  <c r="BZ19" i="21"/>
  <c r="BZ20" i="21"/>
  <c r="CH345" i="21"/>
  <c r="CH346" i="21"/>
  <c r="CH17" i="21"/>
  <c r="CH18" i="21"/>
  <c r="CH19" i="21"/>
  <c r="CH20" i="21"/>
  <c r="CP345" i="21"/>
  <c r="CP346" i="21"/>
  <c r="CP17" i="21"/>
  <c r="CP18" i="21"/>
  <c r="CP19" i="21"/>
  <c r="CP20" i="21"/>
  <c r="CH344" i="21"/>
  <c r="CH343" i="21"/>
  <c r="CT18" i="21"/>
  <c r="BY18" i="21"/>
  <c r="BV17" i="21"/>
  <c r="CG344" i="21"/>
  <c r="CQ19" i="21"/>
  <c r="CI19" i="21"/>
  <c r="CA19" i="21"/>
  <c r="CR18" i="21"/>
  <c r="CJ18" i="21"/>
  <c r="CB18" i="21"/>
  <c r="CS17" i="21"/>
  <c r="CK17" i="21"/>
  <c r="CC17" i="21"/>
  <c r="CM345" i="21"/>
  <c r="CE345" i="21"/>
  <c r="BW345" i="21"/>
  <c r="CN344" i="21"/>
  <c r="CF344" i="21"/>
  <c r="BX344" i="21"/>
  <c r="CQ18" i="21"/>
  <c r="CI18" i="21"/>
  <c r="CA18" i="21"/>
  <c r="CR17" i="21"/>
  <c r="CJ17" i="21"/>
  <c r="CB17" i="21"/>
  <c r="CS346" i="21"/>
  <c r="CK346" i="21"/>
  <c r="CC346" i="21"/>
  <c r="CM344" i="21"/>
  <c r="CE344" i="21"/>
  <c r="BW344" i="21"/>
  <c r="CN343" i="21"/>
  <c r="CF343" i="21"/>
  <c r="BX343" i="21"/>
  <c r="CN20" i="21"/>
  <c r="CF20" i="21"/>
  <c r="BX20" i="21"/>
  <c r="CQ17" i="21"/>
  <c r="CI17" i="21"/>
  <c r="CA17" i="21"/>
  <c r="CR346" i="21"/>
  <c r="CJ346" i="21"/>
  <c r="CB346" i="21"/>
  <c r="CS345" i="21"/>
  <c r="CK345" i="21"/>
  <c r="CC345" i="21"/>
  <c r="CM343" i="21"/>
  <c r="CE343" i="21"/>
  <c r="BW343" i="21"/>
  <c r="CM19" i="21"/>
  <c r="CE19" i="21"/>
  <c r="BW19" i="21"/>
  <c r="CN18" i="21"/>
  <c r="CF18" i="21"/>
  <c r="BX18" i="21"/>
  <c r="CQ345" i="21"/>
  <c r="CI345" i="21"/>
  <c r="CA345" i="21"/>
  <c r="CR344" i="21"/>
  <c r="CJ344" i="21"/>
  <c r="CB344" i="21"/>
  <c r="CS343" i="21"/>
  <c r="CK343" i="21"/>
  <c r="CC343" i="21"/>
  <c r="CS20" i="21"/>
  <c r="CK20" i="21"/>
  <c r="CC20" i="21"/>
  <c r="CM18" i="21"/>
  <c r="CE18" i="21"/>
  <c r="BW18" i="21"/>
  <c r="CN17" i="21"/>
  <c r="CF17" i="21"/>
  <c r="BX17" i="21"/>
  <c r="CQ344" i="21"/>
  <c r="CI344" i="21"/>
  <c r="CA344" i="21"/>
  <c r="CR343" i="21"/>
  <c r="CJ343" i="21"/>
  <c r="CB343" i="21"/>
  <c r="F159" i="21"/>
  <c r="F157" i="21"/>
  <c r="F158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CK404" i="21" l="1"/>
  <c r="BW408" i="21"/>
  <c r="CE417" i="21"/>
  <c r="CI416" i="21"/>
  <c r="CL417" i="21"/>
  <c r="CK416" i="21"/>
  <c r="CL408" i="21"/>
  <c r="CM417" i="21"/>
  <c r="BV408" i="21"/>
  <c r="CI422" i="21"/>
  <c r="CS419" i="21"/>
  <c r="CF402" i="21"/>
  <c r="CR408" i="21"/>
  <c r="CO410" i="21"/>
  <c r="CA402" i="21"/>
  <c r="CN408" i="21"/>
  <c r="BX419" i="21"/>
  <c r="CC419" i="21"/>
  <c r="CH422" i="21"/>
  <c r="CT408" i="21"/>
  <c r="BX399" i="21"/>
  <c r="CD417" i="21"/>
  <c r="CF422" i="21"/>
  <c r="CM402" i="21"/>
  <c r="CB311" i="21"/>
  <c r="BZ408" i="21"/>
  <c r="CS408" i="21"/>
  <c r="CR402" i="21"/>
  <c r="CI402" i="21"/>
  <c r="BX408" i="21"/>
  <c r="BW399" i="21"/>
  <c r="CJ404" i="21"/>
  <c r="CO408" i="21"/>
  <c r="CB408" i="21"/>
  <c r="CD418" i="21"/>
  <c r="CI418" i="21"/>
  <c r="CJ417" i="21"/>
  <c r="CE422" i="21"/>
  <c r="CD422" i="21"/>
  <c r="CA422" i="21"/>
  <c r="CR422" i="21"/>
  <c r="CB404" i="21"/>
  <c r="CS422" i="21"/>
  <c r="CJ422" i="21"/>
  <c r="CP408" i="21"/>
  <c r="CF408" i="21"/>
  <c r="CQ408" i="21"/>
  <c r="CK311" i="21"/>
  <c r="CG422" i="21"/>
  <c r="BX422" i="21"/>
  <c r="CQ422" i="21"/>
  <c r="CC408" i="21"/>
  <c r="CK422" i="21"/>
  <c r="CB422" i="21"/>
  <c r="BW417" i="21"/>
  <c r="CK418" i="21"/>
  <c r="CM422" i="21"/>
  <c r="CR311" i="21"/>
  <c r="CM408" i="21"/>
  <c r="CN422" i="21"/>
  <c r="CE311" i="21"/>
  <c r="CT311" i="21"/>
  <c r="BV311" i="21"/>
  <c r="CO422" i="21"/>
  <c r="BW422" i="21"/>
  <c r="BZ422" i="21"/>
  <c r="BY388" i="21"/>
  <c r="CM388" i="21"/>
  <c r="CL388" i="21"/>
  <c r="CI388" i="21"/>
  <c r="CC388" i="21"/>
  <c r="CP388" i="21"/>
  <c r="CC422" i="21"/>
  <c r="CD311" i="21"/>
  <c r="CB419" i="21"/>
  <c r="CN388" i="21"/>
  <c r="CE388" i="21"/>
  <c r="CD388" i="21"/>
  <c r="CA388" i="21"/>
  <c r="CR388" i="21"/>
  <c r="CH388" i="21"/>
  <c r="CO388" i="21"/>
  <c r="CF388" i="21"/>
  <c r="BW388" i="21"/>
  <c r="BV388" i="21"/>
  <c r="CS388" i="21"/>
  <c r="CJ388" i="21"/>
  <c r="BZ388" i="21"/>
  <c r="CG388" i="21"/>
  <c r="BX388" i="21"/>
  <c r="CT388" i="21"/>
  <c r="CQ388" i="21"/>
  <c r="CK388" i="21"/>
  <c r="CB388" i="21"/>
  <c r="CN311" i="21"/>
  <c r="CR419" i="21"/>
  <c r="CR418" i="21"/>
  <c r="CJ418" i="21"/>
  <c r="CO418" i="21"/>
  <c r="BY417" i="21"/>
  <c r="CQ417" i="21"/>
  <c r="CK417" i="21"/>
  <c r="Z415" i="21"/>
  <c r="CN415" i="21"/>
  <c r="BX415" i="21"/>
  <c r="BV416" i="21"/>
  <c r="CM311" i="21"/>
  <c r="CH416" i="21"/>
  <c r="CM416" i="21"/>
  <c r="CS415" i="21"/>
  <c r="CJ415" i="21"/>
  <c r="CP415" i="21"/>
  <c r="CQ415" i="21"/>
  <c r="CA415" i="21"/>
  <c r="BV415" i="21"/>
  <c r="CJ416" i="21"/>
  <c r="CS311" i="21"/>
  <c r="CJ410" i="21"/>
  <c r="CF410" i="21"/>
  <c r="BY399" i="21"/>
  <c r="BW311" i="21"/>
  <c r="CI311" i="21"/>
  <c r="CC410" i="21"/>
  <c r="BX311" i="21"/>
  <c r="CL311" i="21"/>
  <c r="CM400" i="21"/>
  <c r="CT410" i="21"/>
  <c r="CG311" i="21"/>
  <c r="CF311" i="21"/>
  <c r="CJ311" i="21"/>
  <c r="CM398" i="21"/>
  <c r="CJ400" i="21"/>
  <c r="CM399" i="21"/>
  <c r="CP398" i="21"/>
  <c r="CE400" i="21"/>
  <c r="BX398" i="21"/>
  <c r="CO401" i="21"/>
  <c r="CF405" i="21"/>
  <c r="CJ405" i="21"/>
  <c r="CM404" i="21"/>
  <c r="CL403" i="21"/>
  <c r="CQ403" i="21"/>
  <c r="CI406" i="21"/>
  <c r="BV410" i="21"/>
  <c r="CS410" i="21"/>
  <c r="CP410" i="21"/>
  <c r="BY415" i="21"/>
  <c r="CA311" i="21"/>
  <c r="CQ311" i="21"/>
  <c r="CP311" i="21"/>
  <c r="CO311" i="21"/>
  <c r="BY311" i="21"/>
  <c r="CC311" i="21"/>
  <c r="CH311" i="21"/>
  <c r="BZ311" i="21"/>
  <c r="CB398" i="21"/>
  <c r="CA398" i="21"/>
  <c r="CS399" i="21"/>
  <c r="CO398" i="21"/>
  <c r="CP416" i="21"/>
  <c r="CR415" i="21"/>
  <c r="CB418" i="21"/>
  <c r="BA304" i="21"/>
  <c r="CH418" i="21"/>
  <c r="CG418" i="21"/>
  <c r="BV419" i="21"/>
  <c r="CI399" i="21"/>
  <c r="CS403" i="21"/>
  <c r="CO419" i="21"/>
  <c r="CM419" i="21"/>
  <c r="CA400" i="21"/>
  <c r="BY401" i="21"/>
  <c r="CD406" i="21"/>
  <c r="CK401" i="21"/>
  <c r="CQ410" i="21"/>
  <c r="CI417" i="21"/>
  <c r="CN418" i="21"/>
  <c r="BX416" i="21"/>
  <c r="CT402" i="21"/>
  <c r="CE399" i="21"/>
  <c r="BV399" i="21"/>
  <c r="BV400" i="21"/>
  <c r="CN403" i="21"/>
  <c r="BW401" i="21"/>
  <c r="CE410" i="21"/>
  <c r="BY419" i="21"/>
  <c r="Z303" i="21"/>
  <c r="Z417" i="21" s="1"/>
  <c r="CT415" i="21"/>
  <c r="CK400" i="21"/>
  <c r="CK402" i="21"/>
  <c r="CL398" i="21"/>
  <c r="CJ401" i="21"/>
  <c r="BZ404" i="21"/>
  <c r="CT405" i="21"/>
  <c r="CG410" i="21"/>
  <c r="BY418" i="21"/>
  <c r="CR416" i="21"/>
  <c r="CA417" i="21"/>
  <c r="BP303" i="21"/>
  <c r="BG305" i="21"/>
  <c r="AH303" i="21"/>
  <c r="BM303" i="21"/>
  <c r="BC304" i="21"/>
  <c r="CA410" i="21"/>
  <c r="CI419" i="21"/>
  <c r="CG415" i="21"/>
  <c r="CQ419" i="21"/>
  <c r="CA418" i="21"/>
  <c r="CL418" i="21"/>
  <c r="CD415" i="21"/>
  <c r="BH303" i="21"/>
  <c r="AH304" i="21"/>
  <c r="AU304" i="21"/>
  <c r="CG416" i="21"/>
  <c r="CF418" i="21"/>
  <c r="CE416" i="21"/>
  <c r="CC417" i="21"/>
  <c r="BI303" i="21"/>
  <c r="BH304" i="21"/>
  <c r="AI303" i="21"/>
  <c r="BE304" i="21"/>
  <c r="BR304" i="21"/>
  <c r="CH399" i="21"/>
  <c r="CC398" i="21"/>
  <c r="CO404" i="21"/>
  <c r="CE404" i="21"/>
  <c r="BZ417" i="21"/>
  <c r="CO417" i="21"/>
  <c r="BX417" i="21"/>
  <c r="CB415" i="21"/>
  <c r="CT418" i="21"/>
  <c r="CL416" i="21"/>
  <c r="AZ305" i="21"/>
  <c r="AA304" i="21"/>
  <c r="AW305" i="21"/>
  <c r="BB305" i="21"/>
  <c r="AA305" i="21"/>
  <c r="AG303" i="21"/>
  <c r="AL303" i="21"/>
  <c r="CO416" i="21"/>
  <c r="BW415" i="21"/>
  <c r="BV417" i="21"/>
  <c r="BA305" i="21"/>
  <c r="AB304" i="21"/>
  <c r="BN304" i="21"/>
  <c r="AN303" i="21"/>
  <c r="BL303" i="21"/>
  <c r="AL304" i="21"/>
  <c r="CF404" i="21"/>
  <c r="BV403" i="21"/>
  <c r="CF417" i="21"/>
  <c r="CM418" i="21"/>
  <c r="BW419" i="21"/>
  <c r="CT416" i="21"/>
  <c r="AC303" i="21"/>
  <c r="BO303" i="21"/>
  <c r="BF305" i="21"/>
  <c r="AV305" i="21"/>
  <c r="CH419" i="21"/>
  <c r="CG417" i="21"/>
  <c r="BY416" i="21"/>
  <c r="CF415" i="21"/>
  <c r="BX418" i="21"/>
  <c r="CD416" i="21"/>
  <c r="BG304" i="21"/>
  <c r="BN303" i="21"/>
  <c r="AV304" i="21"/>
  <c r="BR303" i="21"/>
  <c r="CH417" i="21"/>
  <c r="CD419" i="21"/>
  <c r="AU305" i="21"/>
  <c r="BW398" i="21"/>
  <c r="CN401" i="21"/>
  <c r="CH410" i="21"/>
  <c r="CL410" i="21"/>
  <c r="CB410" i="21"/>
  <c r="CP418" i="21"/>
  <c r="CI415" i="21"/>
  <c r="CQ416" i="21"/>
  <c r="BW416" i="21"/>
  <c r="CS418" i="21"/>
  <c r="CC415" i="21"/>
  <c r="CJ419" i="21"/>
  <c r="BQ303" i="21"/>
  <c r="BI304" i="21"/>
  <c r="AK303" i="21"/>
  <c r="AC304" i="21"/>
  <c r="BH305" i="21"/>
  <c r="AJ303" i="21"/>
  <c r="AB305" i="21"/>
  <c r="BO304" i="21"/>
  <c r="AI304" i="21"/>
  <c r="BN305" i="21"/>
  <c r="AP303" i="21"/>
  <c r="AH305" i="21"/>
  <c r="AN304" i="21"/>
  <c r="BE305" i="21"/>
  <c r="BL304" i="21"/>
  <c r="AV301" i="21"/>
  <c r="BC303" i="21"/>
  <c r="BJ305" i="21"/>
  <c r="AT303" i="21"/>
  <c r="AD305" i="21"/>
  <c r="CQ398" i="21"/>
  <c r="CL400" i="21"/>
  <c r="CK410" i="21"/>
  <c r="CP417" i="21"/>
  <c r="BZ416" i="21"/>
  <c r="CG419" i="21"/>
  <c r="CF416" i="21"/>
  <c r="CQ418" i="21"/>
  <c r="CE415" i="21"/>
  <c r="BW418" i="21"/>
  <c r="CS417" i="21"/>
  <c r="CC416" i="21"/>
  <c r="CE294" i="21"/>
  <c r="CE307" i="21" s="1"/>
  <c r="CQ294" i="21"/>
  <c r="CQ307" i="21" s="1"/>
  <c r="BI305" i="21"/>
  <c r="AC305" i="21"/>
  <c r="BP304" i="21"/>
  <c r="AJ304" i="21"/>
  <c r="BO305" i="21"/>
  <c r="AQ304" i="21"/>
  <c r="AI305" i="21"/>
  <c r="AP304" i="21"/>
  <c r="BD303" i="21"/>
  <c r="AN305" i="21"/>
  <c r="BM304" i="21"/>
  <c r="AO303" i="21"/>
  <c r="AG304" i="21"/>
  <c r="BL305" i="21"/>
  <c r="BK304" i="21"/>
  <c r="BC305" i="21"/>
  <c r="AE304" i="21"/>
  <c r="AT304" i="21"/>
  <c r="CC400" i="21"/>
  <c r="CB406" i="21"/>
  <c r="CH403" i="21"/>
  <c r="CT403" i="21"/>
  <c r="BX410" i="21"/>
  <c r="BW410" i="21"/>
  <c r="CR410" i="21"/>
  <c r="CP419" i="21"/>
  <c r="BZ418" i="21"/>
  <c r="CF419" i="21"/>
  <c r="CE419" i="21"/>
  <c r="CB416" i="21"/>
  <c r="Z419" i="21"/>
  <c r="CC418" i="21"/>
  <c r="CN294" i="21"/>
  <c r="CN307" i="21" s="1"/>
  <c r="BQ304" i="21"/>
  <c r="AS303" i="21"/>
  <c r="AK304" i="21"/>
  <c r="BP305" i="21"/>
  <c r="AR303" i="21"/>
  <c r="AJ305" i="21"/>
  <c r="AQ303" i="21"/>
  <c r="AX303" i="21"/>
  <c r="AP305" i="21"/>
  <c r="BT303" i="21"/>
  <c r="BD304" i="21"/>
  <c r="BU304" i="21"/>
  <c r="BM305" i="21"/>
  <c r="AG305" i="21"/>
  <c r="BK303" i="21"/>
  <c r="AE303" i="21"/>
  <c r="BR305" i="21"/>
  <c r="BB303" i="21"/>
  <c r="AL305" i="21"/>
  <c r="CS416" i="21"/>
  <c r="CH401" i="21"/>
  <c r="BZ410" i="21"/>
  <c r="CD410" i="21"/>
  <c r="BZ415" i="21"/>
  <c r="CO415" i="21"/>
  <c r="CN416" i="21"/>
  <c r="CM415" i="21"/>
  <c r="CA419" i="21"/>
  <c r="CL419" i="21"/>
  <c r="BV418" i="21"/>
  <c r="Z418" i="21"/>
  <c r="CK419" i="21"/>
  <c r="BQ305" i="21"/>
  <c r="AK305" i="21"/>
  <c r="AZ303" i="21"/>
  <c r="AR304" i="21"/>
  <c r="AY303" i="21"/>
  <c r="AQ305" i="21"/>
  <c r="AX304" i="21"/>
  <c r="BD305" i="21"/>
  <c r="BU305" i="21"/>
  <c r="AW303" i="21"/>
  <c r="AO304" i="21"/>
  <c r="AF303" i="21"/>
  <c r="BS303" i="21"/>
  <c r="BK305" i="21"/>
  <c r="AM303" i="21"/>
  <c r="AE305" i="21"/>
  <c r="BB304" i="21"/>
  <c r="CT399" i="21"/>
  <c r="CG398" i="21"/>
  <c r="CM401" i="21"/>
  <c r="BY410" i="21"/>
  <c r="CN417" i="21"/>
  <c r="CE418" i="21"/>
  <c r="CK415" i="21"/>
  <c r="BA303" i="21"/>
  <c r="AS304" i="21"/>
  <c r="AR305" i="21"/>
  <c r="AY304" i="21"/>
  <c r="BF303" i="21"/>
  <c r="AX305" i="21"/>
  <c r="BT304" i="21"/>
  <c r="AO305" i="21"/>
  <c r="AV302" i="21"/>
  <c r="AF304" i="21"/>
  <c r="BS304" i="21"/>
  <c r="AM304" i="21"/>
  <c r="BJ303" i="21"/>
  <c r="AT305" i="21"/>
  <c r="AD303" i="21"/>
  <c r="CK399" i="21"/>
  <c r="CT406" i="21"/>
  <c r="BZ399" i="21"/>
  <c r="CI400" i="21"/>
  <c r="BZ400" i="21"/>
  <c r="BY402" i="21"/>
  <c r="CL401" i="21"/>
  <c r="CC401" i="21"/>
  <c r="CM410" i="21"/>
  <c r="CH415" i="21"/>
  <c r="CN419" i="21"/>
  <c r="CB417" i="21"/>
  <c r="CT417" i="21"/>
  <c r="CL415" i="21"/>
  <c r="AS305" i="21"/>
  <c r="AZ304" i="21"/>
  <c r="AB303" i="21"/>
  <c r="BG303" i="21"/>
  <c r="AY305" i="21"/>
  <c r="AA303" i="21"/>
  <c r="BF304" i="21"/>
  <c r="BT305" i="21"/>
  <c r="BE303" i="21"/>
  <c r="AW304" i="21"/>
  <c r="AV303" i="21"/>
  <c r="AF305" i="21"/>
  <c r="BS305" i="21"/>
  <c r="AU303" i="21"/>
  <c r="AM305" i="21"/>
  <c r="BJ304" i="21"/>
  <c r="AD304" i="21"/>
  <c r="CO400" i="21"/>
  <c r="BV404" i="21"/>
  <c r="CS404" i="21"/>
  <c r="CP403" i="21"/>
  <c r="CQ399" i="21"/>
  <c r="CK406" i="21"/>
  <c r="CI403" i="21"/>
  <c r="CO294" i="21"/>
  <c r="CO307" i="21" s="1"/>
  <c r="BW294" i="21"/>
  <c r="BW307" i="21" s="1"/>
  <c r="CR294" i="21"/>
  <c r="CR307" i="21" s="1"/>
  <c r="CI294" i="21"/>
  <c r="CI307" i="21" s="1"/>
  <c r="BZ294" i="21"/>
  <c r="BZ307" i="21" s="1"/>
  <c r="CN406" i="21"/>
  <c r="CH405" i="21"/>
  <c r="BW400" i="21"/>
  <c r="BX405" i="21"/>
  <c r="CP406" i="21"/>
  <c r="BZ403" i="21"/>
  <c r="CS400" i="21"/>
  <c r="CO399" i="21"/>
  <c r="CS402" i="21"/>
  <c r="CB402" i="21"/>
  <c r="CN400" i="21"/>
  <c r="BZ398" i="21"/>
  <c r="CA399" i="21"/>
  <c r="BY404" i="21"/>
  <c r="BZ401" i="21"/>
  <c r="CT401" i="21"/>
  <c r="CL404" i="21"/>
  <c r="CR398" i="21"/>
  <c r="CF400" i="21"/>
  <c r="CJ399" i="21"/>
  <c r="CG406" i="21"/>
  <c r="CN404" i="21"/>
  <c r="BX403" i="21"/>
  <c r="CE403" i="21"/>
  <c r="BW404" i="21"/>
  <c r="CL406" i="21"/>
  <c r="CK403" i="21"/>
  <c r="CQ406" i="21"/>
  <c r="CA403" i="21"/>
  <c r="CT398" i="21"/>
  <c r="CC402" i="21"/>
  <c r="CG400" i="21"/>
  <c r="CI398" i="21"/>
  <c r="CB399" i="21"/>
  <c r="CG401" i="21"/>
  <c r="CN405" i="21"/>
  <c r="CE401" i="21"/>
  <c r="CD401" i="21"/>
  <c r="CJ403" i="21"/>
  <c r="CD398" i="21"/>
  <c r="CK398" i="21"/>
  <c r="CP400" i="21"/>
  <c r="CF398" i="21"/>
  <c r="CB405" i="21"/>
  <c r="CF403" i="21"/>
  <c r="BX406" i="21"/>
  <c r="BZ405" i="21"/>
  <c r="CE406" i="21"/>
  <c r="CR405" i="21"/>
  <c r="BV406" i="21"/>
  <c r="CS406" i="21"/>
  <c r="CC406" i="21"/>
  <c r="CP404" i="21"/>
  <c r="CO402" i="21"/>
  <c r="CM406" i="21"/>
  <c r="BV402" i="21"/>
  <c r="CJ398" i="21"/>
  <c r="BX400" i="21"/>
  <c r="BX401" i="21"/>
  <c r="BV405" i="21"/>
  <c r="CS405" i="21"/>
  <c r="BW402" i="21"/>
  <c r="BV398" i="21"/>
  <c r="CQ400" i="21"/>
  <c r="CH400" i="21"/>
  <c r="BZ402" i="21"/>
  <c r="CD400" i="21"/>
  <c r="BY405" i="21"/>
  <c r="CB403" i="21"/>
  <c r="CF401" i="21"/>
  <c r="CR404" i="21"/>
  <c r="CD405" i="21"/>
  <c r="CC404" i="21"/>
  <c r="CI401" i="21"/>
  <c r="CG402" i="21"/>
  <c r="CP402" i="21"/>
  <c r="CO406" i="21"/>
  <c r="CN402" i="21"/>
  <c r="CL399" i="21"/>
  <c r="CQ402" i="21"/>
  <c r="CC399" i="21"/>
  <c r="BY398" i="21"/>
  <c r="BY403" i="21"/>
  <c r="CB401" i="21"/>
  <c r="CE405" i="21"/>
  <c r="CD404" i="21"/>
  <c r="BW405" i="21"/>
  <c r="CA401" i="21"/>
  <c r="BZ406" i="21"/>
  <c r="CP401" i="21"/>
  <c r="CP399" i="21"/>
  <c r="CE402" i="21"/>
  <c r="BY400" i="21"/>
  <c r="CO403" i="21"/>
  <c r="CG404" i="21"/>
  <c r="CT404" i="21"/>
  <c r="CD403" i="21"/>
  <c r="CA406" i="21"/>
  <c r="CI405" i="21"/>
  <c r="CT400" i="21"/>
  <c r="BX404" i="21"/>
  <c r="CH406" i="21"/>
  <c r="CS401" i="21"/>
  <c r="CP405" i="21"/>
  <c r="CS398" i="21"/>
  <c r="CO405" i="21"/>
  <c r="CF406" i="21"/>
  <c r="CH404" i="21"/>
  <c r="CM403" i="21"/>
  <c r="CR406" i="21"/>
  <c r="CQ405" i="21"/>
  <c r="CI404" i="21"/>
  <c r="CD399" i="21"/>
  <c r="CG399" i="21"/>
  <c r="BW403" i="21"/>
  <c r="CR403" i="21"/>
  <c r="CC405" i="21"/>
  <c r="Z300" i="21"/>
  <c r="CE398" i="21"/>
  <c r="CB400" i="21"/>
  <c r="CN399" i="21"/>
  <c r="CJ402" i="21"/>
  <c r="CH398" i="21"/>
  <c r="CG405" i="21"/>
  <c r="BY406" i="21"/>
  <c r="CR401" i="21"/>
  <c r="CL405" i="21"/>
  <c r="CC403" i="21"/>
  <c r="CQ401" i="21"/>
  <c r="CA404" i="21"/>
  <c r="CN398" i="21"/>
  <c r="CL402" i="21"/>
  <c r="CF399" i="21"/>
  <c r="CR399" i="21"/>
  <c r="CG403" i="21"/>
  <c r="CJ406" i="21"/>
  <c r="CM405" i="21"/>
  <c r="BW406" i="21"/>
  <c r="BV401" i="21"/>
  <c r="CK405" i="21"/>
  <c r="CQ404" i="21"/>
  <c r="CA405" i="21"/>
  <c r="CK387" i="21"/>
  <c r="BY387" i="21"/>
  <c r="CF387" i="21"/>
  <c r="CE387" i="21"/>
  <c r="CL387" i="21"/>
  <c r="CC387" i="21"/>
  <c r="CP387" i="21"/>
  <c r="CI387" i="21"/>
  <c r="CS387" i="21"/>
  <c r="BX387" i="21"/>
  <c r="BW387" i="21"/>
  <c r="CD387" i="21"/>
  <c r="CB387" i="21"/>
  <c r="CH387" i="21"/>
  <c r="CO387" i="21"/>
  <c r="CJ387" i="21"/>
  <c r="CQ387" i="21"/>
  <c r="CR387" i="21"/>
  <c r="BV387" i="21"/>
  <c r="CA387" i="21"/>
  <c r="BZ387" i="21"/>
  <c r="CG387" i="21"/>
  <c r="CN387" i="21"/>
  <c r="CM387" i="21"/>
  <c r="CT387" i="21"/>
  <c r="BY294" i="21"/>
  <c r="BY307" i="21" s="1"/>
  <c r="CM294" i="21"/>
  <c r="CM307" i="21" s="1"/>
  <c r="CK294" i="21"/>
  <c r="CK307" i="21" s="1"/>
  <c r="CG294" i="21"/>
  <c r="CG307" i="21" s="1"/>
  <c r="CF294" i="21"/>
  <c r="CF307" i="21" s="1"/>
  <c r="CT294" i="21"/>
  <c r="CT307" i="21" s="1"/>
  <c r="BV294" i="21"/>
  <c r="BV307" i="21" s="1"/>
  <c r="CD294" i="21"/>
  <c r="CD307" i="21" s="1"/>
  <c r="CH294" i="21"/>
  <c r="CH307" i="21" s="1"/>
  <c r="CS294" i="21"/>
  <c r="CS307" i="21" s="1"/>
  <c r="CB294" i="21"/>
  <c r="CB307" i="21" s="1"/>
  <c r="CA294" i="21"/>
  <c r="CA307" i="21" s="1"/>
  <c r="CL294" i="21"/>
  <c r="CL307" i="21" s="1"/>
  <c r="CC294" i="21"/>
  <c r="CC307" i="21" s="1"/>
  <c r="CJ294" i="21"/>
  <c r="CJ307" i="21" s="1"/>
  <c r="CP294" i="21"/>
  <c r="CP307" i="21" s="1"/>
  <c r="CG165" i="21"/>
  <c r="CG353" i="21" s="1"/>
  <c r="CR165" i="21"/>
  <c r="CR353" i="21" s="1"/>
  <c r="CE165" i="21"/>
  <c r="BW165" i="21"/>
  <c r="CD165" i="21"/>
  <c r="CD353" i="21" s="1"/>
  <c r="CA165" i="21"/>
  <c r="BZ165" i="21"/>
  <c r="BZ353" i="21" s="1"/>
  <c r="CO165" i="21"/>
  <c r="CO353" i="21" s="1"/>
  <c r="CF165" i="21"/>
  <c r="CF353" i="21" s="1"/>
  <c r="BV165" i="21"/>
  <c r="BV353" i="21" s="1"/>
  <c r="CS165" i="21"/>
  <c r="CS353" i="21" s="1"/>
  <c r="CK165" i="21"/>
  <c r="CK353" i="21" s="1"/>
  <c r="CJ165" i="21"/>
  <c r="CH165" i="21"/>
  <c r="CH353" i="21" s="1"/>
  <c r="CM165" i="21"/>
  <c r="CM353" i="21" s="1"/>
  <c r="CT165" i="21"/>
  <c r="CL165" i="21"/>
  <c r="CL353" i="21" s="1"/>
  <c r="CI165" i="21"/>
  <c r="CP165" i="21"/>
  <c r="BY165" i="21"/>
  <c r="CQ165" i="21"/>
  <c r="CQ353" i="21" s="1"/>
  <c r="CN165" i="21"/>
  <c r="BX165" i="21"/>
  <c r="CC165" i="21"/>
  <c r="CB165" i="21"/>
  <c r="CB353" i="21" s="1"/>
  <c r="CT237" i="21"/>
  <c r="CT275" i="21" s="1"/>
  <c r="CT234" i="21"/>
  <c r="CL237" i="21"/>
  <c r="CL268" i="21" s="1"/>
  <c r="CL234" i="21"/>
  <c r="CL261" i="21"/>
  <c r="BV261" i="21"/>
  <c r="CJ237" i="21"/>
  <c r="CJ275" i="21" s="1"/>
  <c r="CJ234" i="21"/>
  <c r="CI237" i="21"/>
  <c r="CI275" i="21" s="1"/>
  <c r="CI234" i="21"/>
  <c r="CH261" i="21"/>
  <c r="BB261" i="21"/>
  <c r="AK261" i="21"/>
  <c r="CB237" i="21"/>
  <c r="CB268" i="21" s="1"/>
  <c r="CB234" i="21"/>
  <c r="AR261" i="21"/>
  <c r="BL261" i="21"/>
  <c r="CM261" i="21"/>
  <c r="BW237" i="21"/>
  <c r="BW252" i="21" s="1"/>
  <c r="BW234" i="21"/>
  <c r="CO261" i="21"/>
  <c r="AS261" i="21"/>
  <c r="CA261" i="21"/>
  <c r="BC261" i="21"/>
  <c r="CK237" i="21"/>
  <c r="CK268" i="21" s="1"/>
  <c r="CK234" i="21"/>
  <c r="CG237" i="21"/>
  <c r="CG268" i="21" s="1"/>
  <c r="CG234" i="21"/>
  <c r="BY261" i="21"/>
  <c r="CN237" i="21"/>
  <c r="CN268" i="21" s="1"/>
  <c r="CN234" i="21"/>
  <c r="BX237" i="21"/>
  <c r="BX268" i="21" s="1"/>
  <c r="BX234" i="21"/>
  <c r="CE237" i="21"/>
  <c r="CE252" i="21" s="1"/>
  <c r="CE234" i="21"/>
  <c r="BW261" i="21"/>
  <c r="CD237" i="21"/>
  <c r="CD275" i="21" s="1"/>
  <c r="CD234" i="21"/>
  <c r="CI261" i="21"/>
  <c r="CR261" i="21"/>
  <c r="BZ237" i="21"/>
  <c r="BZ275" i="21" s="1"/>
  <c r="BZ234" i="21"/>
  <c r="BZ261" i="21"/>
  <c r="CF261" i="21"/>
  <c r="BX261" i="21"/>
  <c r="AN261" i="21"/>
  <c r="BD225" i="21"/>
  <c r="CS261" i="21"/>
  <c r="CC261" i="21"/>
  <c r="CR237" i="21"/>
  <c r="CR259" i="21" s="1"/>
  <c r="CR234" i="21"/>
  <c r="CP261" i="21"/>
  <c r="AT261" i="21"/>
  <c r="AK225" i="21"/>
  <c r="BP261" i="21"/>
  <c r="AB261" i="21"/>
  <c r="AA261" i="21"/>
  <c r="AE261" i="21"/>
  <c r="BF261" i="21"/>
  <c r="AP225" i="21"/>
  <c r="CJ261" i="21"/>
  <c r="Z261" i="21"/>
  <c r="CP237" i="21"/>
  <c r="CP275" i="21" s="1"/>
  <c r="CP234" i="21"/>
  <c r="CF237" i="21"/>
  <c r="CF234" i="21"/>
  <c r="AZ261" i="21"/>
  <c r="CE261" i="21"/>
  <c r="CD261" i="21"/>
  <c r="BY237" i="21"/>
  <c r="BY252" i="21" s="1"/>
  <c r="BY234" i="21"/>
  <c r="CB261" i="21"/>
  <c r="AU261" i="21"/>
  <c r="CN261" i="21"/>
  <c r="AJ261" i="21"/>
  <c r="CQ237" i="21"/>
  <c r="CQ275" i="21" s="1"/>
  <c r="CQ234" i="21"/>
  <c r="CT261" i="21"/>
  <c r="BV237" i="21"/>
  <c r="BV251" i="21" s="1"/>
  <c r="BV234" i="21"/>
  <c r="BK261" i="21"/>
  <c r="CS237" i="21"/>
  <c r="CS252" i="21" s="1"/>
  <c r="CS234" i="21"/>
  <c r="CK261" i="21"/>
  <c r="CC237" i="21"/>
  <c r="CC234" i="21"/>
  <c r="AG261" i="21"/>
  <c r="CH237" i="21"/>
  <c r="CH259" i="21" s="1"/>
  <c r="CH234" i="21"/>
  <c r="CO237" i="21"/>
  <c r="CO275" i="21" s="1"/>
  <c r="CO234" i="21"/>
  <c r="CG261" i="21"/>
  <c r="CA237" i="21"/>
  <c r="CA251" i="21" s="1"/>
  <c r="CA234" i="21"/>
  <c r="AJ225" i="21"/>
  <c r="CM237" i="21"/>
  <c r="CM275" i="21" s="1"/>
  <c r="CM234" i="21"/>
  <c r="BO261" i="21"/>
  <c r="AI261" i="21"/>
  <c r="CQ261" i="21"/>
  <c r="AX261" i="21"/>
  <c r="BS261" i="21"/>
  <c r="Z225" i="21"/>
  <c r="AA302" i="21" s="1"/>
  <c r="BS225" i="21"/>
  <c r="BQ225" i="21"/>
  <c r="BQ261" i="21"/>
  <c r="BG225" i="21"/>
  <c r="BG261" i="21"/>
  <c r="AQ225" i="21"/>
  <c r="AR302" i="21" s="1"/>
  <c r="AQ261" i="21"/>
  <c r="BD261" i="21"/>
  <c r="AX225" i="21"/>
  <c r="AY302" i="21" s="1"/>
  <c r="AA225" i="21"/>
  <c r="BR225" i="21"/>
  <c r="BR261" i="21"/>
  <c r="BE225" i="21"/>
  <c r="BF302" i="21" s="1"/>
  <c r="BE261" i="21"/>
  <c r="AL225" i="21"/>
  <c r="AL261" i="21"/>
  <c r="BU225" i="21"/>
  <c r="BU261" i="21"/>
  <c r="AO225" i="21"/>
  <c r="AO261" i="21"/>
  <c r="BH225" i="21"/>
  <c r="BH261" i="21"/>
  <c r="BC225" i="21"/>
  <c r="BT225" i="21"/>
  <c r="BT261" i="21"/>
  <c r="AP261" i="21"/>
  <c r="AM225" i="21"/>
  <c r="AM261" i="21"/>
  <c r="BI225" i="21"/>
  <c r="BJ302" i="21" s="1"/>
  <c r="BI261" i="21"/>
  <c r="AR225" i="21"/>
  <c r="BJ225" i="21"/>
  <c r="BJ261" i="21"/>
  <c r="AT225" i="21"/>
  <c r="AC225" i="21"/>
  <c r="AC261" i="21"/>
  <c r="AY225" i="21"/>
  <c r="AY261" i="21"/>
  <c r="BN225" i="21"/>
  <c r="BN261" i="21"/>
  <c r="AF225" i="21"/>
  <c r="AF261" i="21"/>
  <c r="AV225" i="21"/>
  <c r="AV261" i="21"/>
  <c r="BM225" i="21"/>
  <c r="BM261" i="21"/>
  <c r="AW225" i="21"/>
  <c r="AX302" i="21" s="1"/>
  <c r="AW261" i="21"/>
  <c r="AD225" i="21"/>
  <c r="AD261" i="21"/>
  <c r="BA225" i="21"/>
  <c r="BA261" i="21"/>
  <c r="BP225" i="21"/>
  <c r="AH225" i="21"/>
  <c r="AH261" i="21"/>
  <c r="BY339" i="21"/>
  <c r="CN339" i="21"/>
  <c r="CR339" i="21"/>
  <c r="BZ202" i="21"/>
  <c r="BZ238" i="21"/>
  <c r="BY202" i="21"/>
  <c r="BY238" i="21"/>
  <c r="CR202" i="21"/>
  <c r="CR238" i="21"/>
  <c r="CP202" i="21"/>
  <c r="CP238" i="21"/>
  <c r="CL202" i="21"/>
  <c r="CL238" i="21"/>
  <c r="CB202" i="21"/>
  <c r="CB238" i="21"/>
  <c r="CT202" i="21"/>
  <c r="CT238" i="21"/>
  <c r="CH202" i="21"/>
  <c r="CH238" i="21"/>
  <c r="CG202" i="21"/>
  <c r="CG238" i="21"/>
  <c r="CS202" i="21"/>
  <c r="CS238" i="21"/>
  <c r="CC202" i="21"/>
  <c r="CC238" i="21"/>
  <c r="AE215" i="14"/>
  <c r="CN202" i="21"/>
  <c r="CN238" i="21"/>
  <c r="BX202" i="21"/>
  <c r="BX238" i="21"/>
  <c r="CM202" i="21"/>
  <c r="CM238" i="21"/>
  <c r="BW202" i="21"/>
  <c r="BW238" i="21"/>
  <c r="CQ202" i="21"/>
  <c r="CQ238" i="21"/>
  <c r="CD202" i="21"/>
  <c r="CD238" i="21"/>
  <c r="CJ202" i="21"/>
  <c r="CJ238" i="21"/>
  <c r="CA202" i="21"/>
  <c r="CA238" i="21"/>
  <c r="CA239" i="21" s="1"/>
  <c r="BV202" i="21"/>
  <c r="BV238" i="21"/>
  <c r="CK202" i="21"/>
  <c r="CK238" i="21"/>
  <c r="BR215" i="20"/>
  <c r="CO202" i="21"/>
  <c r="CO238" i="21"/>
  <c r="CF202" i="21"/>
  <c r="CF238" i="21"/>
  <c r="CE202" i="21"/>
  <c r="CE238" i="21"/>
  <c r="CI202" i="21"/>
  <c r="CI238" i="21"/>
  <c r="CH214" i="21"/>
  <c r="CH221" i="21" s="1"/>
  <c r="CH230" i="21" s="1"/>
  <c r="CH233" i="21" s="1"/>
  <c r="CH231" i="21"/>
  <c r="CH222" i="21"/>
  <c r="CH219" i="21"/>
  <c r="CH256" i="21" s="1"/>
  <c r="CH215" i="21"/>
  <c r="CH218" i="21"/>
  <c r="CH255" i="21" s="1"/>
  <c r="CM218" i="21"/>
  <c r="CM255" i="21" s="1"/>
  <c r="CM219" i="21"/>
  <c r="CM256" i="21" s="1"/>
  <c r="CM222" i="21"/>
  <c r="CM215" i="21"/>
  <c r="CM231" i="21"/>
  <c r="BW214" i="21"/>
  <c r="BW221" i="21" s="1"/>
  <c r="BW230" i="21" s="1"/>
  <c r="BW233" i="21" s="1"/>
  <c r="BW218" i="21"/>
  <c r="BW255" i="21" s="1"/>
  <c r="BW219" i="21"/>
  <c r="BW256" i="21" s="1"/>
  <c r="BW222" i="21"/>
  <c r="BW215" i="21"/>
  <c r="BW231" i="21"/>
  <c r="BV215" i="21"/>
  <c r="BV218" i="21"/>
  <c r="BV255" i="21" s="1"/>
  <c r="BV219" i="21"/>
  <c r="BV256" i="21" s="1"/>
  <c r="BV222" i="21"/>
  <c r="BV231" i="21"/>
  <c r="CJ219" i="21"/>
  <c r="CJ256" i="21" s="1"/>
  <c r="CJ231" i="21"/>
  <c r="CJ222" i="21"/>
  <c r="CJ215" i="21"/>
  <c r="CJ218" i="21"/>
  <c r="CJ255" i="21" s="1"/>
  <c r="CI214" i="21"/>
  <c r="CI221" i="21" s="1"/>
  <c r="CI230" i="21" s="1"/>
  <c r="CI233" i="21" s="1"/>
  <c r="CI218" i="21"/>
  <c r="CI255" i="21" s="1"/>
  <c r="CI231" i="21"/>
  <c r="CI222" i="21"/>
  <c r="CI215" i="21"/>
  <c r="CI219" i="21"/>
  <c r="CI256" i="21" s="1"/>
  <c r="BB225" i="21"/>
  <c r="BC302" i="21" s="1"/>
  <c r="CF214" i="21"/>
  <c r="CF221" i="21" s="1"/>
  <c r="CF230" i="21" s="1"/>
  <c r="CF233" i="21" s="1"/>
  <c r="CF218" i="21"/>
  <c r="CF255" i="21" s="1"/>
  <c r="CF219" i="21"/>
  <c r="CF256" i="21" s="1"/>
  <c r="CF231" i="21"/>
  <c r="CF222" i="21"/>
  <c r="CF215" i="21"/>
  <c r="CK218" i="21"/>
  <c r="CK255" i="21" s="1"/>
  <c r="CK222" i="21"/>
  <c r="CK219" i="21"/>
  <c r="CK256" i="21" s="1"/>
  <c r="CK215" i="21"/>
  <c r="CK231" i="21"/>
  <c r="CP339" i="21"/>
  <c r="BY214" i="21"/>
  <c r="BY221" i="21" s="1"/>
  <c r="BY230" i="21" s="1"/>
  <c r="BY233" i="21" s="1"/>
  <c r="BY231" i="21"/>
  <c r="BY218" i="21"/>
  <c r="BY255" i="21" s="1"/>
  <c r="BY222" i="21"/>
  <c r="BY219" i="21"/>
  <c r="BY256" i="21" s="1"/>
  <c r="BY215" i="21"/>
  <c r="AU223" i="21"/>
  <c r="CE218" i="21"/>
  <c r="CE255" i="21" s="1"/>
  <c r="CE219" i="21"/>
  <c r="CE256" i="21" s="1"/>
  <c r="CE231" i="21"/>
  <c r="CE222" i="21"/>
  <c r="CE215" i="21"/>
  <c r="AI225" i="21"/>
  <c r="AE225" i="21"/>
  <c r="AF302" i="21" s="1"/>
  <c r="CT214" i="21"/>
  <c r="CT221" i="21" s="1"/>
  <c r="CT230" i="21" s="1"/>
  <c r="CT233" i="21" s="1"/>
  <c r="CT215" i="21"/>
  <c r="CT218" i="21"/>
  <c r="CT255" i="21" s="1"/>
  <c r="CT219" i="21"/>
  <c r="CT256" i="21" s="1"/>
  <c r="CT231" i="21"/>
  <c r="CT222" i="21"/>
  <c r="CL214" i="21"/>
  <c r="CL221" i="21" s="1"/>
  <c r="CL230" i="21" s="1"/>
  <c r="CL233" i="21" s="1"/>
  <c r="CL215" i="21"/>
  <c r="CL218" i="21"/>
  <c r="CL255" i="21" s="1"/>
  <c r="CL219" i="21"/>
  <c r="CL256" i="21" s="1"/>
  <c r="CL222" i="21"/>
  <c r="CL231" i="21"/>
  <c r="BZ231" i="21"/>
  <c r="BZ219" i="21"/>
  <c r="BZ256" i="21" s="1"/>
  <c r="BZ222" i="21"/>
  <c r="BZ215" i="21"/>
  <c r="BZ218" i="21"/>
  <c r="BZ255" i="21" s="1"/>
  <c r="CO214" i="21"/>
  <c r="CO221" i="21" s="1"/>
  <c r="CO230" i="21" s="1"/>
  <c r="CO233" i="21" s="1"/>
  <c r="CO231" i="21"/>
  <c r="CO218" i="21"/>
  <c r="CO255" i="21" s="1"/>
  <c r="CO222" i="21"/>
  <c r="CO219" i="21"/>
  <c r="CO256" i="21" s="1"/>
  <c r="CO215" i="21"/>
  <c r="CA231" i="21"/>
  <c r="CA219" i="21"/>
  <c r="CA256" i="21" s="1"/>
  <c r="CA222" i="21"/>
  <c r="CA215" i="21"/>
  <c r="CA218" i="21"/>
  <c r="CA255" i="21" s="1"/>
  <c r="CB219" i="21"/>
  <c r="CB256" i="21" s="1"/>
  <c r="CB231" i="21"/>
  <c r="CB222" i="21"/>
  <c r="CB215" i="21"/>
  <c r="CB218" i="21"/>
  <c r="CB255" i="21" s="1"/>
  <c r="CD215" i="21"/>
  <c r="CD218" i="21"/>
  <c r="CD255" i="21" s="1"/>
  <c r="CD219" i="21"/>
  <c r="CD256" i="21" s="1"/>
  <c r="CD231" i="21"/>
  <c r="CD222" i="21"/>
  <c r="CP231" i="21"/>
  <c r="CP222" i="21"/>
  <c r="CP215" i="21"/>
  <c r="CP218" i="21"/>
  <c r="CP255" i="21" s="1"/>
  <c r="CP219" i="21"/>
  <c r="CP256" i="21" s="1"/>
  <c r="CR219" i="21"/>
  <c r="CR256" i="21" s="1"/>
  <c r="CR231" i="21"/>
  <c r="CR222" i="21"/>
  <c r="CR215" i="21"/>
  <c r="CR218" i="21"/>
  <c r="CR255" i="21" s="1"/>
  <c r="CG231" i="21"/>
  <c r="CG218" i="21"/>
  <c r="CG255" i="21" s="1"/>
  <c r="CG222" i="21"/>
  <c r="CG219" i="21"/>
  <c r="CG256" i="21" s="1"/>
  <c r="CG215" i="21"/>
  <c r="CN218" i="21"/>
  <c r="CN255" i="21" s="1"/>
  <c r="CN219" i="21"/>
  <c r="CN256" i="21" s="1"/>
  <c r="CN231" i="21"/>
  <c r="CN222" i="21"/>
  <c r="CN215" i="21"/>
  <c r="BX214" i="21"/>
  <c r="BX221" i="21" s="1"/>
  <c r="BX230" i="21" s="1"/>
  <c r="BX233" i="21" s="1"/>
  <c r="BX218" i="21"/>
  <c r="BX255" i="21" s="1"/>
  <c r="BX219" i="21"/>
  <c r="BX256" i="21" s="1"/>
  <c r="BX231" i="21"/>
  <c r="BX215" i="21"/>
  <c r="BX222" i="21"/>
  <c r="CQ231" i="21"/>
  <c r="CQ218" i="21"/>
  <c r="CQ255" i="21" s="1"/>
  <c r="CQ222" i="21"/>
  <c r="CQ215" i="21"/>
  <c r="CQ219" i="21"/>
  <c r="CQ256" i="21" s="1"/>
  <c r="CS218" i="21"/>
  <c r="CS255" i="21" s="1"/>
  <c r="CS222" i="21"/>
  <c r="CS219" i="21"/>
  <c r="CS256" i="21" s="1"/>
  <c r="CS215" i="21"/>
  <c r="CS231" i="21"/>
  <c r="CC218" i="21"/>
  <c r="CC255" i="21" s="1"/>
  <c r="CC222" i="21"/>
  <c r="CC219" i="21"/>
  <c r="CC256" i="21" s="1"/>
  <c r="CC215" i="21"/>
  <c r="CC231" i="21"/>
  <c r="CA214" i="21"/>
  <c r="CA221" i="21" s="1"/>
  <c r="CA230" i="21" s="1"/>
  <c r="CA233" i="21" s="1"/>
  <c r="BV214" i="21"/>
  <c r="BV221" i="21" s="1"/>
  <c r="BV230" i="21" s="1"/>
  <c r="BV233" i="21" s="1"/>
  <c r="CJ214" i="21"/>
  <c r="CJ221" i="21" s="1"/>
  <c r="CJ230" i="21" s="1"/>
  <c r="CJ233" i="21" s="1"/>
  <c r="BZ214" i="21"/>
  <c r="BZ221" i="21" s="1"/>
  <c r="BZ230" i="21" s="1"/>
  <c r="BZ233" i="21" s="1"/>
  <c r="CR214" i="21"/>
  <c r="CR221" i="21" s="1"/>
  <c r="CR230" i="21" s="1"/>
  <c r="CR233" i="21" s="1"/>
  <c r="CM339" i="21"/>
  <c r="CP214" i="21"/>
  <c r="CP221" i="21" s="1"/>
  <c r="CP230" i="21" s="1"/>
  <c r="CP233" i="21" s="1"/>
  <c r="BX339" i="21"/>
  <c r="AS225" i="21"/>
  <c r="AT302" i="21" s="1"/>
  <c r="AN225" i="21"/>
  <c r="AO302" i="21" s="1"/>
  <c r="AB225" i="21"/>
  <c r="BL225" i="21"/>
  <c r="BM302" i="21" s="1"/>
  <c r="CM214" i="21"/>
  <c r="CM221" i="21" s="1"/>
  <c r="CM230" i="21" s="1"/>
  <c r="CM233" i="21" s="1"/>
  <c r="BF225" i="21"/>
  <c r="BG302" i="21" s="1"/>
  <c r="AG225" i="21"/>
  <c r="AH302" i="21" s="1"/>
  <c r="AZ225" i="21"/>
  <c r="BA302" i="21" s="1"/>
  <c r="BK225" i="21"/>
  <c r="BL302" i="21" s="1"/>
  <c r="CS214" i="21"/>
  <c r="CS221" i="21" s="1"/>
  <c r="CS230" i="21" s="1"/>
  <c r="CS233" i="21" s="1"/>
  <c r="CG214" i="21"/>
  <c r="CG221" i="21" s="1"/>
  <c r="CG230" i="21" s="1"/>
  <c r="CG233" i="21" s="1"/>
  <c r="CN214" i="21"/>
  <c r="CN221" i="21" s="1"/>
  <c r="CN230" i="21" s="1"/>
  <c r="CN233" i="21" s="1"/>
  <c r="BO225" i="21"/>
  <c r="BP302" i="21" s="1"/>
  <c r="CD214" i="21"/>
  <c r="CD221" i="21" s="1"/>
  <c r="CD230" i="21" s="1"/>
  <c r="CD233" i="21" s="1"/>
  <c r="CQ214" i="21"/>
  <c r="CQ221" i="21" s="1"/>
  <c r="CQ230" i="21" s="1"/>
  <c r="CQ233" i="21" s="1"/>
  <c r="CC214" i="21"/>
  <c r="CC221" i="21" s="1"/>
  <c r="CC230" i="21" s="1"/>
  <c r="CC233" i="21" s="1"/>
  <c r="CE214" i="21"/>
  <c r="CE221" i="21" s="1"/>
  <c r="CE230" i="21" s="1"/>
  <c r="CE233" i="21" s="1"/>
  <c r="CB214" i="21"/>
  <c r="CB221" i="21" s="1"/>
  <c r="CB230" i="21" s="1"/>
  <c r="CB233" i="21" s="1"/>
  <c r="CK214" i="21"/>
  <c r="CK221" i="21" s="1"/>
  <c r="CK230" i="21" s="1"/>
  <c r="CK233" i="21" s="1"/>
  <c r="CC339" i="21"/>
  <c r="BZ339" i="21"/>
  <c r="CH339" i="21"/>
  <c r="CO339" i="21"/>
  <c r="CB339" i="21"/>
  <c r="CE339" i="21"/>
  <c r="CL339" i="21"/>
  <c r="BV339" i="21"/>
  <c r="CS339" i="21"/>
  <c r="CI339" i="21"/>
  <c r="CG339" i="21"/>
  <c r="CF339" i="21"/>
  <c r="CA339" i="21"/>
  <c r="CQ339" i="21"/>
  <c r="CJ339" i="21"/>
  <c r="CD339" i="21"/>
  <c r="CT339" i="21"/>
  <c r="BW339" i="21"/>
  <c r="CK339" i="21"/>
  <c r="BX88" i="21"/>
  <c r="BV88" i="21"/>
  <c r="CC88" i="21"/>
  <c r="CQ88" i="21"/>
  <c r="CK88" i="21"/>
  <c r="CH88" i="21"/>
  <c r="CR88" i="21"/>
  <c r="CM88" i="21"/>
  <c r="CJ88" i="21"/>
  <c r="CO88" i="21"/>
  <c r="BZ88" i="21"/>
  <c r="CI88" i="21"/>
  <c r="CN88" i="21"/>
  <c r="BW88" i="21"/>
  <c r="CA88" i="21"/>
  <c r="CT88" i="21"/>
  <c r="BY88" i="21"/>
  <c r="CE88" i="21"/>
  <c r="CL88" i="21"/>
  <c r="Z88" i="21"/>
  <c r="CP88" i="21"/>
  <c r="CG88" i="21"/>
  <c r="CF88" i="21"/>
  <c r="CB88" i="21"/>
  <c r="CD88" i="21"/>
  <c r="CS88" i="21"/>
  <c r="CO11" i="21"/>
  <c r="BV83" i="21"/>
  <c r="BY83" i="21"/>
  <c r="CN83" i="21"/>
  <c r="CJ83" i="21"/>
  <c r="CH83" i="21"/>
  <c r="CI83" i="21"/>
  <c r="CT83" i="21"/>
  <c r="CS83" i="21"/>
  <c r="BZ83" i="21"/>
  <c r="CF83" i="21"/>
  <c r="CE83" i="21"/>
  <c r="CB83" i="21"/>
  <c r="CO83" i="21"/>
  <c r="BW83" i="21"/>
  <c r="CL83" i="21"/>
  <c r="CK83" i="21"/>
  <c r="CQ83" i="21"/>
  <c r="BX83" i="21"/>
  <c r="CM83" i="21"/>
  <c r="CA83" i="21"/>
  <c r="CP83" i="21"/>
  <c r="CG83" i="21"/>
  <c r="CD83" i="21"/>
  <c r="CC83" i="21"/>
  <c r="Z83" i="21"/>
  <c r="CR83" i="21"/>
  <c r="Z11" i="21"/>
  <c r="CA11" i="21"/>
  <c r="BX11" i="21"/>
  <c r="BZ338" i="21"/>
  <c r="BX338" i="21"/>
  <c r="BW338" i="21"/>
  <c r="CF338" i="21"/>
  <c r="CL338" i="21"/>
  <c r="BZ11" i="21"/>
  <c r="CO338" i="21"/>
  <c r="CA338" i="21"/>
  <c r="CQ338" i="21"/>
  <c r="CS338" i="21"/>
  <c r="CJ338" i="21"/>
  <c r="CH338" i="21"/>
  <c r="CM338" i="21"/>
  <c r="BV338" i="21"/>
  <c r="BY338" i="21"/>
  <c r="CT338" i="21"/>
  <c r="CC338" i="21"/>
  <c r="CN338" i="21"/>
  <c r="CD338" i="21"/>
  <c r="CK338" i="21"/>
  <c r="CR338" i="21"/>
  <c r="CB338" i="21"/>
  <c r="CP338" i="21"/>
  <c r="CI338" i="21"/>
  <c r="CE338" i="21"/>
  <c r="CG338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N67" i="14" s="1"/>
  <c r="CF76" i="14"/>
  <c r="BX76" i="14"/>
  <c r="BX67" i="14" s="1"/>
  <c r="BP76" i="14"/>
  <c r="BH76" i="14"/>
  <c r="AZ76" i="14"/>
  <c r="AR76" i="14"/>
  <c r="AR67" i="14" s="1"/>
  <c r="AJ76" i="14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I100" i="14"/>
  <c r="AI91" i="14" s="1"/>
  <c r="CS124" i="14"/>
  <c r="CK124" i="14"/>
  <c r="CK115" i="14" s="1"/>
  <c r="CC124" i="14"/>
  <c r="CC115" i="14" s="1"/>
  <c r="BU124" i="14"/>
  <c r="BU115" i="14" s="1"/>
  <c r="BM124" i="14"/>
  <c r="BE124" i="14"/>
  <c r="BE115" i="14" s="1"/>
  <c r="AW124" i="14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BE139" i="14" s="1"/>
  <c r="AW148" i="14"/>
  <c r="AO148" i="14"/>
  <c r="AO139" i="14" s="1"/>
  <c r="AG148" i="14"/>
  <c r="AG139" i="14" s="1"/>
  <c r="CQ172" i="14"/>
  <c r="CQ163" i="14" s="1"/>
  <c r="CI172" i="14"/>
  <c r="CA172" i="14"/>
  <c r="CA163" i="14" s="1"/>
  <c r="BS172" i="14"/>
  <c r="BK172" i="14"/>
  <c r="BK163" i="14" s="1"/>
  <c r="BC172" i="14"/>
  <c r="AU172" i="14"/>
  <c r="AU163" i="14" s="1"/>
  <c r="AM172" i="14"/>
  <c r="AM163" i="14" s="1"/>
  <c r="AD172" i="14"/>
  <c r="AD163" i="14" s="1"/>
  <c r="CT76" i="14"/>
  <c r="CL76" i="14"/>
  <c r="CL67" i="14" s="1"/>
  <c r="CD76" i="14"/>
  <c r="BV76" i="14"/>
  <c r="BV67" i="14" s="1"/>
  <c r="BN76" i="14"/>
  <c r="BF76" i="14"/>
  <c r="BF67" i="14" s="1"/>
  <c r="AX76" i="14"/>
  <c r="AP76" i="14"/>
  <c r="AP67" i="14" s="1"/>
  <c r="AH76" i="14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E160" i="14"/>
  <c r="AE172" i="14" s="1"/>
  <c r="AE163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AW115" i="14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BZ100" i="14"/>
  <c r="BZ91" i="14" s="1"/>
  <c r="BR100" i="14"/>
  <c r="BJ100" i="14"/>
  <c r="BJ91" i="14" s="1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P172" i="14"/>
  <c r="AH172" i="14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G124" i="14"/>
  <c r="BG115" i="14" s="1"/>
  <c r="AY124" i="14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G148" i="14"/>
  <c r="BG139" i="14" s="1"/>
  <c r="AY148" i="14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M172" i="14"/>
  <c r="BM163" i="14" s="1"/>
  <c r="BE172" i="14"/>
  <c r="AW172" i="14"/>
  <c r="AW163" i="14" s="1"/>
  <c r="AO172" i="14"/>
  <c r="AO163" i="14" s="1"/>
  <c r="Z66" i="21"/>
  <c r="Z393" i="21"/>
  <c r="BY66" i="21"/>
  <c r="BY393" i="21"/>
  <c r="CF66" i="21"/>
  <c r="CF393" i="21"/>
  <c r="BW66" i="21"/>
  <c r="BW393" i="21"/>
  <c r="BX66" i="21"/>
  <c r="BX393" i="21"/>
  <c r="CQ66" i="21"/>
  <c r="CQ393" i="21"/>
  <c r="CB66" i="21"/>
  <c r="CB393" i="21"/>
  <c r="CM66" i="21"/>
  <c r="CM393" i="21"/>
  <c r="CG66" i="21"/>
  <c r="CG393" i="21"/>
  <c r="CS66" i="21"/>
  <c r="CS393" i="21"/>
  <c r="CL66" i="21"/>
  <c r="CL393" i="21"/>
  <c r="CJ66" i="21"/>
  <c r="CD66" i="21"/>
  <c r="BZ66" i="21"/>
  <c r="CE66" i="21"/>
  <c r="CT66" i="21"/>
  <c r="CP66" i="21"/>
  <c r="CA66" i="21"/>
  <c r="BV66" i="21"/>
  <c r="CH66" i="21"/>
  <c r="CK66" i="21"/>
  <c r="CC66" i="21"/>
  <c r="CR66" i="21"/>
  <c r="CO66" i="21"/>
  <c r="CN66" i="21"/>
  <c r="CI66" i="21"/>
  <c r="CG379" i="21"/>
  <c r="CG383" i="21"/>
  <c r="CJ379" i="21"/>
  <c r="CP380" i="21"/>
  <c r="CN379" i="21"/>
  <c r="BX377" i="21"/>
  <c r="CM380" i="21"/>
  <c r="CE380" i="21"/>
  <c r="CE384" i="21"/>
  <c r="CR379" i="21"/>
  <c r="CH380" i="21"/>
  <c r="CT380" i="21"/>
  <c r="CL381" i="21"/>
  <c r="CD381" i="21"/>
  <c r="BV381" i="21"/>
  <c r="CB380" i="21"/>
  <c r="CS378" i="21"/>
  <c r="CK381" i="21"/>
  <c r="CC380" i="21"/>
  <c r="CQ376" i="21"/>
  <c r="CI382" i="21"/>
  <c r="CA377" i="21"/>
  <c r="CA381" i="21"/>
  <c r="CO376" i="21"/>
  <c r="BY378" i="21"/>
  <c r="BY383" i="21"/>
  <c r="CJ380" i="21"/>
  <c r="CN381" i="21"/>
  <c r="CF384" i="21"/>
  <c r="BX379" i="21"/>
  <c r="CM379" i="21"/>
  <c r="BW381" i="21"/>
  <c r="BW384" i="21"/>
  <c r="CH381" i="21"/>
  <c r="CT383" i="21"/>
  <c r="CD379" i="21"/>
  <c r="CB384" i="21"/>
  <c r="CS379" i="21"/>
  <c r="CK378" i="21"/>
  <c r="CC381" i="21"/>
  <c r="BZ379" i="21"/>
  <c r="CQ383" i="21"/>
  <c r="CA382" i="21"/>
  <c r="CG377" i="21"/>
  <c r="CN378" i="21"/>
  <c r="CN383" i="21"/>
  <c r="CF382" i="21"/>
  <c r="CR383" i="21"/>
  <c r="CT376" i="21"/>
  <c r="CB383" i="21"/>
  <c r="CS382" i="21"/>
  <c r="CK380" i="21"/>
  <c r="CC384" i="21"/>
  <c r="CQ380" i="21"/>
  <c r="CI384" i="21"/>
  <c r="CA384" i="21"/>
  <c r="BW383" i="21"/>
  <c r="CR380" i="21"/>
  <c r="BV377" i="21"/>
  <c r="CB376" i="21"/>
  <c r="CI376" i="21"/>
  <c r="CO379" i="21"/>
  <c r="CG378" i="21"/>
  <c r="BY384" i="21"/>
  <c r="CJ376" i="21"/>
  <c r="CJ384" i="21"/>
  <c r="CP382" i="21"/>
  <c r="CN382" i="21"/>
  <c r="CF377" i="21"/>
  <c r="BX380" i="21"/>
  <c r="CM378" i="21"/>
  <c r="CE376" i="21"/>
  <c r="BW376" i="21"/>
  <c r="CR376" i="21"/>
  <c r="CR384" i="21"/>
  <c r="CH382" i="21"/>
  <c r="CT377" i="21"/>
  <c r="CL383" i="21"/>
  <c r="CD382" i="21"/>
  <c r="BV379" i="21"/>
  <c r="CB381" i="21"/>
  <c r="CS383" i="21"/>
  <c r="CS384" i="21"/>
  <c r="CK379" i="21"/>
  <c r="CC378" i="21"/>
  <c r="BZ380" i="21"/>
  <c r="CQ378" i="21"/>
  <c r="CI383" i="21"/>
  <c r="CA376" i="21"/>
  <c r="BZ377" i="21"/>
  <c r="CG376" i="21"/>
  <c r="CP381" i="21"/>
  <c r="CL380" i="21"/>
  <c r="CO380" i="21"/>
  <c r="CG384" i="21"/>
  <c r="BY376" i="21"/>
  <c r="CJ377" i="21"/>
  <c r="CP378" i="21"/>
  <c r="CP384" i="21"/>
  <c r="CN384" i="21"/>
  <c r="CF381" i="21"/>
  <c r="BX381" i="21"/>
  <c r="CM381" i="21"/>
  <c r="CE378" i="21"/>
  <c r="BW377" i="21"/>
  <c r="CR381" i="21"/>
  <c r="CH383" i="21"/>
  <c r="CH384" i="21"/>
  <c r="CT378" i="21"/>
  <c r="CL377" i="21"/>
  <c r="CD380" i="21"/>
  <c r="BV382" i="21"/>
  <c r="CB377" i="21"/>
  <c r="CS376" i="21"/>
  <c r="CK377" i="21"/>
  <c r="CK384" i="21"/>
  <c r="CC379" i="21"/>
  <c r="BZ381" i="21"/>
  <c r="CQ379" i="21"/>
  <c r="CI378" i="21"/>
  <c r="CA383" i="21"/>
  <c r="CE379" i="21"/>
  <c r="CO381" i="21"/>
  <c r="BY377" i="21"/>
  <c r="CJ383" i="21"/>
  <c r="CP377" i="21"/>
  <c r="BX382" i="21"/>
  <c r="CM382" i="21"/>
  <c r="CE377" i="21"/>
  <c r="BW379" i="21"/>
  <c r="CH376" i="21"/>
  <c r="CT384" i="21"/>
  <c r="CL378" i="21"/>
  <c r="CD383" i="21"/>
  <c r="BV380" i="21"/>
  <c r="CC377" i="21"/>
  <c r="BZ382" i="21"/>
  <c r="CF378" i="21"/>
  <c r="CO382" i="21"/>
  <c r="CG380" i="21"/>
  <c r="BY379" i="21"/>
  <c r="CJ381" i="21"/>
  <c r="CP376" i="21"/>
  <c r="CN377" i="21"/>
  <c r="CF379" i="21"/>
  <c r="CF383" i="21"/>
  <c r="BX383" i="21"/>
  <c r="CM383" i="21"/>
  <c r="CE381" i="21"/>
  <c r="BW380" i="21"/>
  <c r="CR382" i="21"/>
  <c r="CH378" i="21"/>
  <c r="CT381" i="21"/>
  <c r="CL382" i="21"/>
  <c r="CL384" i="21"/>
  <c r="CD378" i="21"/>
  <c r="BV383" i="21"/>
  <c r="CB382" i="21"/>
  <c r="CS380" i="21"/>
  <c r="CK376" i="21"/>
  <c r="CC383" i="21"/>
  <c r="BZ378" i="21"/>
  <c r="BZ384" i="21"/>
  <c r="CQ381" i="21"/>
  <c r="CI379" i="21"/>
  <c r="CA378" i="21"/>
  <c r="CO384" i="21"/>
  <c r="CG381" i="21"/>
  <c r="BY380" i="21"/>
  <c r="CJ382" i="21"/>
  <c r="CP383" i="21"/>
  <c r="CN376" i="21"/>
  <c r="CF380" i="21"/>
  <c r="BX378" i="21"/>
  <c r="BX384" i="21"/>
  <c r="CM377" i="21"/>
  <c r="CE382" i="21"/>
  <c r="BW378" i="21"/>
  <c r="CR377" i="21"/>
  <c r="CH377" i="21"/>
  <c r="CT382" i="21"/>
  <c r="CL376" i="21"/>
  <c r="CD376" i="21"/>
  <c r="CD384" i="21"/>
  <c r="BV384" i="21"/>
  <c r="CB378" i="21"/>
  <c r="CS381" i="21"/>
  <c r="CK382" i="21"/>
  <c r="CC376" i="21"/>
  <c r="BZ383" i="21"/>
  <c r="CQ382" i="21"/>
  <c r="CQ384" i="21"/>
  <c r="CI380" i="21"/>
  <c r="CA379" i="21"/>
  <c r="CO377" i="21"/>
  <c r="BY382" i="21"/>
  <c r="CO378" i="21"/>
  <c r="CO383" i="21"/>
  <c r="CG382" i="21"/>
  <c r="BY381" i="21"/>
  <c r="CJ378" i="21"/>
  <c r="CP379" i="21"/>
  <c r="CN380" i="21"/>
  <c r="CF376" i="21"/>
  <c r="BX376" i="21"/>
  <c r="CM376" i="21"/>
  <c r="CM384" i="21"/>
  <c r="CE383" i="21"/>
  <c r="BW382" i="21"/>
  <c r="CR378" i="21"/>
  <c r="CH379" i="21"/>
  <c r="CT379" i="21"/>
  <c r="CL379" i="21"/>
  <c r="CD377" i="21"/>
  <c r="BV376" i="21"/>
  <c r="BV378" i="21"/>
  <c r="CB379" i="21"/>
  <c r="CS377" i="21"/>
  <c r="CK383" i="21"/>
  <c r="CC382" i="21"/>
  <c r="BZ376" i="21"/>
  <c r="CQ377" i="21"/>
  <c r="CI377" i="21"/>
  <c r="CI381" i="21"/>
  <c r="CA380" i="21"/>
  <c r="BO67" i="14"/>
  <c r="BT163" i="14"/>
  <c r="AR91" i="14"/>
  <c r="AC139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P370" i="21"/>
  <c r="CP365" i="21"/>
  <c r="BZ370" i="21"/>
  <c r="CK370" i="21"/>
  <c r="CO373" i="21"/>
  <c r="CO365" i="21"/>
  <c r="CG369" i="21"/>
  <c r="BY365" i="21"/>
  <c r="CN370" i="21"/>
  <c r="CF366" i="21"/>
  <c r="BX367" i="21"/>
  <c r="CM365" i="21"/>
  <c r="CE370" i="21"/>
  <c r="BW373" i="21"/>
  <c r="BW365" i="21"/>
  <c r="CS371" i="21"/>
  <c r="CT371" i="21"/>
  <c r="CL367" i="21"/>
  <c r="CD372" i="21"/>
  <c r="BV373" i="21"/>
  <c r="CC367" i="21"/>
  <c r="CR373" i="21"/>
  <c r="CB371" i="21"/>
  <c r="CQ365" i="21"/>
  <c r="CI369" i="21"/>
  <c r="CA373" i="21"/>
  <c r="CA365" i="21"/>
  <c r="CQ373" i="21"/>
  <c r="CP368" i="21"/>
  <c r="CH370" i="21"/>
  <c r="BZ372" i="21"/>
  <c r="CK369" i="21"/>
  <c r="CO372" i="21"/>
  <c r="CG368" i="21"/>
  <c r="BY372" i="21"/>
  <c r="CN371" i="21"/>
  <c r="CN365" i="21"/>
  <c r="BX368" i="21"/>
  <c r="BX365" i="21"/>
  <c r="CM372" i="21"/>
  <c r="CE368" i="21"/>
  <c r="BW372" i="21"/>
  <c r="CS370" i="21"/>
  <c r="CT373" i="21"/>
  <c r="CT370" i="21"/>
  <c r="CL366" i="21"/>
  <c r="CD371" i="21"/>
  <c r="BV372" i="21"/>
  <c r="CC365" i="21"/>
  <c r="CC366" i="21"/>
  <c r="CR367" i="21"/>
  <c r="CJ367" i="21"/>
  <c r="CB369" i="21"/>
  <c r="CQ372" i="21"/>
  <c r="CI368" i="21"/>
  <c r="CA372" i="21"/>
  <c r="CH372" i="21"/>
  <c r="BY373" i="21"/>
  <c r="CP366" i="21"/>
  <c r="CH368" i="21"/>
  <c r="BZ367" i="21"/>
  <c r="CK368" i="21"/>
  <c r="CO371" i="21"/>
  <c r="CG367" i="21"/>
  <c r="BY371" i="21"/>
  <c r="CN369" i="21"/>
  <c r="CF371" i="21"/>
  <c r="CF372" i="21"/>
  <c r="CM370" i="21"/>
  <c r="CE367" i="21"/>
  <c r="BW370" i="21"/>
  <c r="CS369" i="21"/>
  <c r="CT369" i="21"/>
  <c r="CL373" i="21"/>
  <c r="CD370" i="21"/>
  <c r="BV371" i="21"/>
  <c r="CC373" i="21"/>
  <c r="CR368" i="21"/>
  <c r="CJ366" i="21"/>
  <c r="CB366" i="21"/>
  <c r="CQ371" i="21"/>
  <c r="CI367" i="21"/>
  <c r="CA371" i="21"/>
  <c r="BZ365" i="21"/>
  <c r="CP372" i="21"/>
  <c r="CH371" i="21"/>
  <c r="BZ373" i="21"/>
  <c r="CK367" i="21"/>
  <c r="CO370" i="21"/>
  <c r="CG366" i="21"/>
  <c r="BY370" i="21"/>
  <c r="CF369" i="21"/>
  <c r="CF370" i="21"/>
  <c r="BX371" i="21"/>
  <c r="CM368" i="21"/>
  <c r="CE366" i="21"/>
  <c r="BW371" i="21"/>
  <c r="CS368" i="21"/>
  <c r="CT368" i="21"/>
  <c r="CL372" i="21"/>
  <c r="CD369" i="21"/>
  <c r="BV370" i="21"/>
  <c r="CC372" i="21"/>
  <c r="CR366" i="21"/>
  <c r="CJ373" i="21"/>
  <c r="CJ365" i="21"/>
  <c r="CB373" i="21"/>
  <c r="CQ370" i="21"/>
  <c r="CI366" i="21"/>
  <c r="CA370" i="21"/>
  <c r="CM373" i="21"/>
  <c r="CP371" i="21"/>
  <c r="CH369" i="21"/>
  <c r="CH365" i="21"/>
  <c r="BZ371" i="21"/>
  <c r="CK365" i="21"/>
  <c r="CK366" i="21"/>
  <c r="CO369" i="21"/>
  <c r="CG373" i="21"/>
  <c r="CG365" i="21"/>
  <c r="BY369" i="21"/>
  <c r="CN368" i="21"/>
  <c r="CF367" i="21"/>
  <c r="CF368" i="21"/>
  <c r="BX373" i="21"/>
  <c r="BX369" i="21"/>
  <c r="CM371" i="21"/>
  <c r="CE371" i="21"/>
  <c r="CE365" i="21"/>
  <c r="BW369" i="21"/>
  <c r="CS365" i="21"/>
  <c r="CS367" i="21"/>
  <c r="CT367" i="21"/>
  <c r="CL371" i="21"/>
  <c r="CD365" i="21"/>
  <c r="CD368" i="21"/>
  <c r="BV365" i="21"/>
  <c r="BV369" i="21"/>
  <c r="CC371" i="21"/>
  <c r="CR371" i="21"/>
  <c r="CJ372" i="21"/>
  <c r="CB372" i="21"/>
  <c r="CQ369" i="21"/>
  <c r="CI373" i="21"/>
  <c r="CI365" i="21"/>
  <c r="CA369" i="21"/>
  <c r="CP369" i="21"/>
  <c r="CH367" i="21"/>
  <c r="BZ369" i="21"/>
  <c r="CK373" i="21"/>
  <c r="CO368" i="21"/>
  <c r="CG372" i="21"/>
  <c r="BY368" i="21"/>
  <c r="CN366" i="21"/>
  <c r="CN367" i="21"/>
  <c r="BX370" i="21"/>
  <c r="CM369" i="21"/>
  <c r="CE369" i="21"/>
  <c r="BW368" i="21"/>
  <c r="CS366" i="21"/>
  <c r="CT366" i="21"/>
  <c r="CL370" i="21"/>
  <c r="CD367" i="21"/>
  <c r="BV368" i="21"/>
  <c r="CC370" i="21"/>
  <c r="CR369" i="21"/>
  <c r="CJ370" i="21"/>
  <c r="CB370" i="21"/>
  <c r="CQ368" i="21"/>
  <c r="CI372" i="21"/>
  <c r="CA368" i="21"/>
  <c r="CJ369" i="21"/>
  <c r="CP373" i="21"/>
  <c r="CH373" i="21"/>
  <c r="BZ368" i="21"/>
  <c r="CK372" i="21"/>
  <c r="CO367" i="21"/>
  <c r="CG371" i="21"/>
  <c r="BY367" i="21"/>
  <c r="CN373" i="21"/>
  <c r="CF365" i="21"/>
  <c r="BX372" i="21"/>
  <c r="CM367" i="21"/>
  <c r="CE373" i="21"/>
  <c r="BW367" i="21"/>
  <c r="CS373" i="21"/>
  <c r="CT365" i="21"/>
  <c r="CL365" i="21"/>
  <c r="CL369" i="21"/>
  <c r="CD366" i="21"/>
  <c r="BV367" i="21"/>
  <c r="CC369" i="21"/>
  <c r="CR372" i="21"/>
  <c r="CJ368" i="21"/>
  <c r="CB368" i="21"/>
  <c r="CQ367" i="21"/>
  <c r="CI371" i="21"/>
  <c r="CA367" i="21"/>
  <c r="CP367" i="21"/>
  <c r="CH366" i="21"/>
  <c r="BZ366" i="21"/>
  <c r="CK371" i="21"/>
  <c r="CO366" i="21"/>
  <c r="CG370" i="21"/>
  <c r="BY366" i="21"/>
  <c r="CN372" i="21"/>
  <c r="CF373" i="21"/>
  <c r="BX366" i="21"/>
  <c r="CM366" i="21"/>
  <c r="CE372" i="21"/>
  <c r="BW366" i="21"/>
  <c r="CS372" i="21"/>
  <c r="CT372" i="21"/>
  <c r="CL368" i="21"/>
  <c r="CD373" i="21"/>
  <c r="BV366" i="21"/>
  <c r="CC368" i="21"/>
  <c r="CR370" i="21"/>
  <c r="CR365" i="21"/>
  <c r="CJ371" i="21"/>
  <c r="CB367" i="21"/>
  <c r="CB365" i="21"/>
  <c r="CQ366" i="21"/>
  <c r="CI370" i="21"/>
  <c r="CA366" i="21"/>
  <c r="BY360" i="21"/>
  <c r="CN361" i="21"/>
  <c r="BZ361" i="21"/>
  <c r="CK352" i="21"/>
  <c r="CH357" i="21"/>
  <c r="BZ351" i="21"/>
  <c r="CO350" i="21"/>
  <c r="CH359" i="21"/>
  <c r="CK357" i="21"/>
  <c r="CO362" i="21"/>
  <c r="CO352" i="21"/>
  <c r="CG358" i="21"/>
  <c r="BY362" i="21"/>
  <c r="BY352" i="21"/>
  <c r="CN357" i="21"/>
  <c r="CF351" i="21"/>
  <c r="BX361" i="21"/>
  <c r="BX357" i="21"/>
  <c r="CM361" i="21"/>
  <c r="CM351" i="21"/>
  <c r="BW361" i="21"/>
  <c r="BW351" i="21"/>
  <c r="CC49" i="21"/>
  <c r="CP362" i="21"/>
  <c r="CP352" i="21"/>
  <c r="CH358" i="21"/>
  <c r="BZ362" i="21"/>
  <c r="BZ352" i="21"/>
  <c r="CK354" i="21"/>
  <c r="CO361" i="21"/>
  <c r="CO351" i="21"/>
  <c r="CG357" i="21"/>
  <c r="BY361" i="21"/>
  <c r="BY351" i="21"/>
  <c r="CN359" i="21"/>
  <c r="CN354" i="21"/>
  <c r="BZ49" i="21"/>
  <c r="CP361" i="21"/>
  <c r="CP351" i="21"/>
  <c r="CO360" i="21"/>
  <c r="CG354" i="21"/>
  <c r="BY350" i="21"/>
  <c r="CM359" i="21"/>
  <c r="CR49" i="21"/>
  <c r="BV49" i="21"/>
  <c r="CP360" i="21"/>
  <c r="CP350" i="21"/>
  <c r="CH354" i="21"/>
  <c r="BZ360" i="21"/>
  <c r="BZ350" i="21"/>
  <c r="CK362" i="21"/>
  <c r="CO359" i="21"/>
  <c r="BY359" i="21"/>
  <c r="CN352" i="21"/>
  <c r="CI49" i="21"/>
  <c r="CP359" i="21"/>
  <c r="BZ359" i="21"/>
  <c r="CK361" i="21"/>
  <c r="CK351" i="21"/>
  <c r="CO358" i="21"/>
  <c r="CG362" i="21"/>
  <c r="CG352" i="21"/>
  <c r="BY358" i="21"/>
  <c r="CN360" i="21"/>
  <c r="CN351" i="21"/>
  <c r="CF357" i="21"/>
  <c r="BX359" i="21"/>
  <c r="BX351" i="21"/>
  <c r="CM357" i="21"/>
  <c r="CE361" i="21"/>
  <c r="CE351" i="21"/>
  <c r="BW357" i="21"/>
  <c r="CS359" i="21"/>
  <c r="CT351" i="21"/>
  <c r="CT360" i="21"/>
  <c r="CL360" i="21"/>
  <c r="CD358" i="21"/>
  <c r="BV362" i="21"/>
  <c r="CC360" i="21"/>
  <c r="CC350" i="21"/>
  <c r="CR361" i="21"/>
  <c r="CJ352" i="21"/>
  <c r="CJ354" i="21"/>
  <c r="CB361" i="21"/>
  <c r="CQ360" i="21"/>
  <c r="CQ350" i="21"/>
  <c r="CI354" i="21"/>
  <c r="CA360" i="21"/>
  <c r="CA350" i="21"/>
  <c r="CN49" i="21"/>
  <c r="CP358" i="21"/>
  <c r="CH362" i="21"/>
  <c r="CH352" i="21"/>
  <c r="BZ358" i="21"/>
  <c r="CK360" i="21"/>
  <c r="CK350" i="21"/>
  <c r="CO357" i="21"/>
  <c r="CG361" i="21"/>
  <c r="CG351" i="21"/>
  <c r="BY357" i="21"/>
  <c r="CN358" i="21"/>
  <c r="CN350" i="21"/>
  <c r="CF354" i="21"/>
  <c r="BX362" i="21"/>
  <c r="BX350" i="21"/>
  <c r="CM354" i="21"/>
  <c r="CE360" i="21"/>
  <c r="CE350" i="21"/>
  <c r="BW354" i="21"/>
  <c r="CS358" i="21"/>
  <c r="CL359" i="21"/>
  <c r="CD362" i="21"/>
  <c r="CD351" i="21"/>
  <c r="BV350" i="21"/>
  <c r="CC359" i="21"/>
  <c r="CR360" i="21"/>
  <c r="CJ351" i="21"/>
  <c r="CJ350" i="21"/>
  <c r="CB360" i="21"/>
  <c r="CQ359" i="21"/>
  <c r="CA359" i="21"/>
  <c r="CO49" i="21"/>
  <c r="CG49" i="21"/>
  <c r="CE49" i="21"/>
  <c r="BW49" i="21"/>
  <c r="CP357" i="21"/>
  <c r="CH361" i="21"/>
  <c r="CH351" i="21"/>
  <c r="BZ357" i="21"/>
  <c r="CK359" i="21"/>
  <c r="CO354" i="21"/>
  <c r="CG360" i="21"/>
  <c r="CG350" i="21"/>
  <c r="BY354" i="21"/>
  <c r="CN362" i="21"/>
  <c r="CF360" i="21"/>
  <c r="BX360" i="21"/>
  <c r="CE359" i="21"/>
  <c r="CS357" i="21"/>
  <c r="CT359" i="21"/>
  <c r="CT357" i="21"/>
  <c r="CL358" i="21"/>
  <c r="CD361" i="21"/>
  <c r="CD354" i="21"/>
  <c r="BV360" i="21"/>
  <c r="CC358" i="21"/>
  <c r="CR359" i="21"/>
  <c r="CB359" i="21"/>
  <c r="CQ358" i="21"/>
  <c r="CI362" i="21"/>
  <c r="CI352" i="21"/>
  <c r="CA358" i="21"/>
  <c r="CP354" i="21"/>
  <c r="CH360" i="21"/>
  <c r="CH350" i="21"/>
  <c r="BZ354" i="21"/>
  <c r="CK358" i="21"/>
  <c r="CG359" i="21"/>
  <c r="CF361" i="21"/>
  <c r="CF358" i="21"/>
  <c r="CF352" i="21"/>
  <c r="CM362" i="21"/>
  <c r="CM352" i="21"/>
  <c r="CE358" i="21"/>
  <c r="BW362" i="21"/>
  <c r="BW352" i="21"/>
  <c r="CS354" i="21"/>
  <c r="CT354" i="21"/>
  <c r="CT352" i="21"/>
  <c r="CL361" i="21"/>
  <c r="CD357" i="21"/>
  <c r="CD350" i="21"/>
  <c r="BV359" i="21"/>
  <c r="CC357" i="21"/>
  <c r="CR351" i="21"/>
  <c r="CR358" i="21"/>
  <c r="CJ362" i="21"/>
  <c r="CB358" i="21"/>
  <c r="CJ49" i="21"/>
  <c r="Z49" i="21"/>
  <c r="CF49" i="21"/>
  <c r="BX49" i="21"/>
  <c r="CL49" i="21"/>
  <c r="CD49" i="21"/>
  <c r="CB49" i="21"/>
  <c r="CQ49" i="21"/>
  <c r="CI361" i="21"/>
  <c r="CI351" i="21"/>
  <c r="CA357" i="21"/>
  <c r="BY49" i="21"/>
  <c r="CA49" i="21"/>
  <c r="CT362" i="21"/>
  <c r="CL357" i="21"/>
  <c r="CL351" i="21"/>
  <c r="CC354" i="21"/>
  <c r="CR354" i="21"/>
  <c r="CJ361" i="21"/>
  <c r="CB357" i="21"/>
  <c r="CB351" i="21"/>
  <c r="CQ354" i="21"/>
  <c r="CI360" i="21"/>
  <c r="CI350" i="21"/>
  <c r="CA354" i="21"/>
  <c r="CH49" i="21"/>
  <c r="CF350" i="21"/>
  <c r="BX354" i="21"/>
  <c r="CM360" i="21"/>
  <c r="CM350" i="21"/>
  <c r="CE354" i="21"/>
  <c r="BW360" i="21"/>
  <c r="BW350" i="21"/>
  <c r="CS362" i="21"/>
  <c r="CS352" i="21"/>
  <c r="CT358" i="21"/>
  <c r="CL352" i="21"/>
  <c r="CL354" i="21"/>
  <c r="CD360" i="21"/>
  <c r="BV354" i="21"/>
  <c r="BV357" i="21"/>
  <c r="CC362" i="21"/>
  <c r="CR350" i="21"/>
  <c r="CR357" i="21"/>
  <c r="CJ360" i="21"/>
  <c r="CB352" i="21"/>
  <c r="CB354" i="21"/>
  <c r="CI359" i="21"/>
  <c r="CP49" i="21"/>
  <c r="CS49" i="21"/>
  <c r="BW359" i="21"/>
  <c r="CS361" i="21"/>
  <c r="CS351" i="21"/>
  <c r="CT350" i="21"/>
  <c r="CL350" i="21"/>
  <c r="CD352" i="21"/>
  <c r="BV358" i="21"/>
  <c r="BV352" i="21"/>
  <c r="CC352" i="21"/>
  <c r="CR352" i="21"/>
  <c r="CJ359" i="21"/>
  <c r="CB350" i="21"/>
  <c r="CQ362" i="21"/>
  <c r="CQ352" i="21"/>
  <c r="CI358" i="21"/>
  <c r="CA362" i="21"/>
  <c r="CA352" i="21"/>
  <c r="CF362" i="21"/>
  <c r="CF359" i="21"/>
  <c r="BX358" i="21"/>
  <c r="BX352" i="21"/>
  <c r="CM358" i="21"/>
  <c r="CE362" i="21"/>
  <c r="CE352" i="21"/>
  <c r="BW358" i="21"/>
  <c r="CS360" i="21"/>
  <c r="CS350" i="21"/>
  <c r="CT361" i="21"/>
  <c r="CL362" i="21"/>
  <c r="CD359" i="21"/>
  <c r="BV361" i="21"/>
  <c r="BV351" i="21"/>
  <c r="CC361" i="21"/>
  <c r="CC351" i="21"/>
  <c r="CR362" i="21"/>
  <c r="CJ357" i="21"/>
  <c r="CJ358" i="21"/>
  <c r="CB362" i="21"/>
  <c r="CQ361" i="21"/>
  <c r="CQ351" i="21"/>
  <c r="CI357" i="21"/>
  <c r="CA361" i="21"/>
  <c r="CA351" i="21"/>
  <c r="CM49" i="21"/>
  <c r="CT49" i="21"/>
  <c r="CK49" i="21"/>
  <c r="CE30" i="21"/>
  <c r="CE357" i="21"/>
  <c r="CQ30" i="21"/>
  <c r="CQ357" i="21"/>
  <c r="BM139" i="14"/>
  <c r="BR91" i="14"/>
  <c r="BB91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BE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BM115" i="14"/>
  <c r="AG115" i="14"/>
  <c r="BP163" i="14"/>
  <c r="AY115" i="14"/>
  <c r="CM67" i="14"/>
  <c r="AY67" i="14"/>
  <c r="BU163" i="14"/>
  <c r="AN91" i="14"/>
  <c r="AH139" i="14"/>
  <c r="BL91" i="14"/>
  <c r="BK91" i="14"/>
  <c r="BN139" i="14"/>
  <c r="AX139" i="14"/>
  <c r="BK139" i="14"/>
  <c r="CH91" i="14"/>
  <c r="CS115" i="14"/>
  <c r="CR115" i="14"/>
  <c r="AV115" i="14"/>
  <c r="CA115" i="14"/>
  <c r="BC115" i="14"/>
  <c r="AM115" i="14"/>
  <c r="CD139" i="14"/>
  <c r="CR23" i="21"/>
  <c r="CR30" i="21"/>
  <c r="CF38" i="21"/>
  <c r="CG30" i="21"/>
  <c r="CP30" i="21"/>
  <c r="BZ30" i="21"/>
  <c r="CC30" i="21"/>
  <c r="CH23" i="21"/>
  <c r="CK23" i="21"/>
  <c r="CO23" i="21"/>
  <c r="BY23" i="21"/>
  <c r="CF30" i="21"/>
  <c r="CI38" i="21"/>
  <c r="CP38" i="21"/>
  <c r="BZ38" i="21"/>
  <c r="CG38" i="21"/>
  <c r="CA30" i="21"/>
  <c r="CH30" i="21"/>
  <c r="CK30" i="21"/>
  <c r="CO30" i="21"/>
  <c r="BY30" i="21"/>
  <c r="CN38" i="21"/>
  <c r="CP23" i="21"/>
  <c r="BZ23" i="21"/>
  <c r="CG23" i="21"/>
  <c r="CN30" i="21"/>
  <c r="BX30" i="21"/>
  <c r="CM38" i="21"/>
  <c r="BW38" i="21"/>
  <c r="CH38" i="21"/>
  <c r="CK38" i="21"/>
  <c r="CS30" i="21"/>
  <c r="CT30" i="21"/>
  <c r="BX38" i="21"/>
  <c r="BV23" i="21"/>
  <c r="CB30" i="21"/>
  <c r="CF23" i="21"/>
  <c r="CM23" i="21"/>
  <c r="BW23" i="21"/>
  <c r="CD30" i="21"/>
  <c r="CD23" i="21"/>
  <c r="CR38" i="21"/>
  <c r="CB38" i="21"/>
  <c r="CB23" i="21"/>
  <c r="CI23" i="21"/>
  <c r="CO38" i="21"/>
  <c r="BY38" i="21"/>
  <c r="CE38" i="21"/>
  <c r="CS38" i="21"/>
  <c r="CL30" i="21"/>
  <c r="CD38" i="21"/>
  <c r="BV38" i="21"/>
  <c r="CJ30" i="21"/>
  <c r="CQ38" i="21"/>
  <c r="CA38" i="21"/>
  <c r="BV30" i="21"/>
  <c r="CC38" i="21"/>
  <c r="CM30" i="21"/>
  <c r="BW30" i="21"/>
  <c r="CT23" i="21"/>
  <c r="CT38" i="21"/>
  <c r="CL38" i="21"/>
  <c r="CL23" i="21"/>
  <c r="CJ23" i="21"/>
  <c r="CI30" i="21"/>
  <c r="CN23" i="21"/>
  <c r="BX23" i="21"/>
  <c r="CE23" i="21"/>
  <c r="CS23" i="21"/>
  <c r="CC23" i="21"/>
  <c r="CJ38" i="21"/>
  <c r="CQ23" i="21"/>
  <c r="CA23" i="21"/>
  <c r="Z38" i="21"/>
  <c r="Z30" i="21"/>
  <c r="Z23" i="21"/>
  <c r="CO16" i="21"/>
  <c r="CQ342" i="21"/>
  <c r="Z71" i="21"/>
  <c r="BW342" i="21"/>
  <c r="CH16" i="21"/>
  <c r="CL16" i="21"/>
  <c r="CD16" i="21"/>
  <c r="CJ342" i="21"/>
  <c r="CS342" i="21"/>
  <c r="CF16" i="21"/>
  <c r="CR16" i="21"/>
  <c r="CG16" i="21"/>
  <c r="CA342" i="21"/>
  <c r="CM16" i="21"/>
  <c r="BW16" i="21"/>
  <c r="CT342" i="21"/>
  <c r="CL342" i="21"/>
  <c r="CP342" i="21"/>
  <c r="CO342" i="21"/>
  <c r="BV16" i="21"/>
  <c r="BX16" i="21"/>
  <c r="CC16" i="21"/>
  <c r="CT16" i="21"/>
  <c r="CK16" i="21"/>
  <c r="BX342" i="21"/>
  <c r="CN71" i="21"/>
  <c r="CF71" i="21"/>
  <c r="CQ71" i="21"/>
  <c r="BX71" i="21"/>
  <c r="BY71" i="21"/>
  <c r="BV71" i="21"/>
  <c r="CL71" i="21"/>
  <c r="CP71" i="21"/>
  <c r="CH71" i="21"/>
  <c r="BZ342" i="21"/>
  <c r="CS71" i="21"/>
  <c r="CI342" i="21"/>
  <c r="CR342" i="21"/>
  <c r="CM71" i="21"/>
  <c r="CK71" i="21"/>
  <c r="CR71" i="21"/>
  <c r="CI71" i="21"/>
  <c r="BY342" i="21"/>
  <c r="BZ71" i="21"/>
  <c r="CE71" i="21"/>
  <c r="CC71" i="21"/>
  <c r="CJ71" i="21"/>
  <c r="CA71" i="21"/>
  <c r="CF342" i="21"/>
  <c r="CB16" i="21"/>
  <c r="CN342" i="21"/>
  <c r="CP16" i="21"/>
  <c r="BW71" i="21"/>
  <c r="CB71" i="21"/>
  <c r="CQ16" i="21"/>
  <c r="CT71" i="21"/>
  <c r="CO71" i="21"/>
  <c r="CB342" i="21"/>
  <c r="CN16" i="21"/>
  <c r="CD71" i="21"/>
  <c r="CG71" i="21"/>
  <c r="CE16" i="21"/>
  <c r="CS16" i="21"/>
  <c r="CG342" i="21"/>
  <c r="CA16" i="21"/>
  <c r="BY16" i="21"/>
  <c r="Z16" i="21"/>
  <c r="CC342" i="21"/>
  <c r="CJ16" i="21"/>
  <c r="CK342" i="21"/>
  <c r="CH342" i="21"/>
  <c r="BZ16" i="21"/>
  <c r="BV342" i="21"/>
  <c r="CE342" i="21"/>
  <c r="CM342" i="21"/>
  <c r="CI16" i="21"/>
  <c r="CD342" i="21"/>
  <c r="BT67" i="14"/>
  <c r="CM91" i="14"/>
  <c r="AA93" i="14"/>
  <c r="AN115" i="14"/>
  <c r="AF115" i="14"/>
  <c r="AG163" i="14"/>
  <c r="CR67" i="14"/>
  <c r="CA67" i="14"/>
  <c r="BK67" i="14"/>
  <c r="CJ115" i="14"/>
  <c r="CB115" i="14"/>
  <c r="BT115" i="14"/>
  <c r="BD115" i="14"/>
  <c r="BB139" i="14"/>
  <c r="CB67" i="14"/>
  <c r="BL67" i="14"/>
  <c r="BB67" i="14"/>
  <c r="BQ115" i="14"/>
  <c r="AL115" i="14"/>
  <c r="Z163" i="14"/>
  <c r="CI163" i="14"/>
  <c r="BS163" i="14"/>
  <c r="AJ67" i="14"/>
  <c r="CF139" i="14"/>
  <c r="AJ139" i="14"/>
  <c r="AV163" i="14"/>
  <c r="AN163" i="14"/>
  <c r="AF163" i="14"/>
  <c r="CR163" i="14"/>
  <c r="CJ163" i="14"/>
  <c r="CF67" i="14"/>
  <c r="BH67" i="14"/>
  <c r="AH67" i="14"/>
  <c r="BL115" i="14"/>
  <c r="AY139" i="14"/>
  <c r="CH163" i="14"/>
  <c r="AZ67" i="14"/>
  <c r="CD67" i="14"/>
  <c r="BN67" i="14"/>
  <c r="AX67" i="14"/>
  <c r="BI91" i="14"/>
  <c r="AP139" i="14"/>
  <c r="BF139" i="14"/>
  <c r="BP67" i="14"/>
  <c r="CT67" i="14"/>
  <c r="AA88" i="14"/>
  <c r="AA100" i="14" s="1"/>
  <c r="AT115" i="14"/>
  <c r="BC163" i="14"/>
  <c r="CT91" i="14"/>
  <c r="CL91" i="14"/>
  <c r="BV91" i="14"/>
  <c r="BN91" i="14"/>
  <c r="BF91" i="14"/>
  <c r="AX91" i="14"/>
  <c r="AP91" i="14"/>
  <c r="AH91" i="14"/>
  <c r="AZ115" i="14"/>
  <c r="CN115" i="14"/>
  <c r="BX115" i="14"/>
  <c r="BY163" i="14"/>
  <c r="AC163" i="14"/>
  <c r="AK163" i="14"/>
  <c r="BO115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Z91" i="14"/>
  <c r="CT163" i="14"/>
  <c r="AX163" i="14"/>
  <c r="AP163" i="14"/>
  <c r="AH163" i="14"/>
  <c r="Z139" i="14"/>
  <c r="F3" i="14"/>
  <c r="AV445" i="20"/>
  <c r="AI433" i="20"/>
  <c r="AR399" i="20"/>
  <c r="AG453" i="20"/>
  <c r="AG436" i="20"/>
  <c r="Z411" i="20"/>
  <c r="Z407" i="20"/>
  <c r="AT479" i="20"/>
  <c r="AT415" i="20"/>
  <c r="AL479" i="20"/>
  <c r="BG469" i="20"/>
  <c r="AU467" i="20"/>
  <c r="AU424" i="20"/>
  <c r="BB372" i="20"/>
  <c r="AC496" i="20"/>
  <c r="AC463" i="20"/>
  <c r="BI487" i="20"/>
  <c r="BI459" i="20"/>
  <c r="AC487" i="20"/>
  <c r="AC455" i="20"/>
  <c r="BC486" i="20"/>
  <c r="AN475" i="20"/>
  <c r="AI480" i="20"/>
  <c r="AW474" i="20"/>
  <c r="AY477" i="20"/>
  <c r="AT471" i="20"/>
  <c r="AL407" i="20"/>
  <c r="BD410" i="20"/>
  <c r="BG500" i="20"/>
  <c r="BD461" i="20"/>
  <c r="AM403" i="20"/>
  <c r="BH459" i="20"/>
  <c r="AC446" i="20"/>
  <c r="AJ455" i="20"/>
  <c r="AB379" i="20"/>
  <c r="AH436" i="20"/>
  <c r="BH376" i="20"/>
  <c r="AT376" i="20"/>
  <c r="BG392" i="20"/>
  <c r="BB407" i="20"/>
  <c r="AM362" i="20"/>
  <c r="AD427" i="20"/>
  <c r="AA328" i="20"/>
  <c r="BE400" i="20"/>
  <c r="AA468" i="20"/>
  <c r="AB483" i="20"/>
  <c r="AN427" i="20"/>
  <c r="AI500" i="20"/>
  <c r="AY446" i="20"/>
  <c r="AE499" i="20"/>
  <c r="BI419" i="20"/>
  <c r="AZ483" i="20"/>
  <c r="BH439" i="20"/>
  <c r="BC467" i="20"/>
  <c r="AX403" i="20"/>
  <c r="AL366" i="20"/>
  <c r="AB371" i="20"/>
  <c r="AK499" i="20"/>
  <c r="AB459" i="20"/>
  <c r="AE498" i="20"/>
  <c r="Z456" i="20"/>
  <c r="BA496" i="20"/>
  <c r="BH455" i="20"/>
  <c r="BA487" i="20"/>
  <c r="AZ455" i="20"/>
  <c r="AU486" i="20"/>
  <c r="BH481" i="20"/>
  <c r="AK472" i="20"/>
  <c r="BH468" i="20"/>
  <c r="AJ357" i="20"/>
  <c r="BH396" i="20"/>
  <c r="BG477" i="20"/>
  <c r="AC460" i="20"/>
  <c r="AU453" i="20"/>
  <c r="AQ440" i="20"/>
  <c r="Z464" i="20"/>
  <c r="BG455" i="20"/>
  <c r="AJ472" i="20"/>
  <c r="AM437" i="20"/>
  <c r="Z457" i="20"/>
  <c r="AB368" i="20"/>
  <c r="AV349" i="20"/>
  <c r="AT419" i="20"/>
  <c r="BB395" i="20"/>
  <c r="BF356" i="20"/>
  <c r="AJ342" i="20"/>
  <c r="AY455" i="20"/>
  <c r="AL350" i="20"/>
  <c r="AK376" i="20"/>
  <c r="BF453" i="20"/>
  <c r="AU367" i="20"/>
  <c r="AR483" i="20"/>
  <c r="AV452" i="20"/>
  <c r="BD372" i="20"/>
  <c r="BG476" i="20"/>
  <c r="AM491" i="20"/>
  <c r="BI496" i="20"/>
  <c r="AA447" i="20"/>
  <c r="BE444" i="20"/>
  <c r="AB407" i="20"/>
  <c r="BC392" i="20"/>
  <c r="AM428" i="20"/>
  <c r="AA373" i="20"/>
  <c r="BH458" i="20"/>
  <c r="BH371" i="20"/>
  <c r="AR456" i="20"/>
  <c r="AG418" i="20"/>
  <c r="AS484" i="20"/>
  <c r="AZ468" i="20"/>
  <c r="AM424" i="20"/>
  <c r="AD442" i="20"/>
  <c r="AK459" i="20"/>
  <c r="AU420" i="20"/>
  <c r="AA437" i="20"/>
  <c r="BF450" i="20"/>
  <c r="BC480" i="20"/>
  <c r="AJ487" i="20"/>
  <c r="Z452" i="20"/>
  <c r="AI425" i="20"/>
  <c r="BH395" i="20"/>
  <c r="AL445" i="20"/>
  <c r="AE480" i="20"/>
  <c r="BE484" i="20"/>
  <c r="BC476" i="20"/>
  <c r="BC483" i="20"/>
  <c r="BH499" i="20"/>
  <c r="BH471" i="20"/>
  <c r="AY497" i="20"/>
  <c r="AK491" i="20"/>
  <c r="AA493" i="20"/>
  <c r="AC468" i="20"/>
  <c r="BF481" i="20"/>
  <c r="AG474" i="20"/>
  <c r="AB399" i="20"/>
  <c r="BB428" i="20"/>
  <c r="AJ390" i="20"/>
  <c r="AI450" i="20"/>
  <c r="AD461" i="20"/>
  <c r="AR420" i="20"/>
  <c r="AL388" i="20"/>
  <c r="AZ439" i="20"/>
  <c r="BI443" i="20"/>
  <c r="AF460" i="20"/>
  <c r="AS468" i="20"/>
  <c r="BF459" i="20"/>
  <c r="AL410" i="20"/>
  <c r="BI499" i="20"/>
  <c r="AC500" i="20"/>
  <c r="AG404" i="20"/>
  <c r="AF484" i="20"/>
  <c r="AA420" i="20"/>
  <c r="AV353" i="20"/>
  <c r="AH481" i="20"/>
  <c r="AA492" i="20"/>
  <c r="Z481" i="20"/>
  <c r="AE399" i="20"/>
  <c r="BH480" i="20"/>
  <c r="BG464" i="20"/>
  <c r="Z477" i="20"/>
  <c r="AS499" i="20"/>
  <c r="AN471" i="20"/>
  <c r="AR477" i="20"/>
  <c r="AF349" i="20"/>
  <c r="AV433" i="20"/>
  <c r="BA459" i="20"/>
  <c r="AE383" i="20"/>
  <c r="AK482" i="20"/>
  <c r="AF357" i="20"/>
  <c r="BB433" i="20"/>
  <c r="AY415" i="20"/>
  <c r="AM417" i="20"/>
  <c r="AF352" i="20"/>
  <c r="AM427" i="20"/>
  <c r="AS356" i="20"/>
  <c r="BB476" i="20"/>
  <c r="AK345" i="20"/>
  <c r="BC375" i="20"/>
  <c r="BH387" i="20"/>
  <c r="AS459" i="20"/>
  <c r="BA380" i="20"/>
  <c r="AK450" i="20"/>
  <c r="AF419" i="20"/>
  <c r="AM384" i="20"/>
  <c r="BF444" i="20"/>
  <c r="BD427" i="20"/>
  <c r="AX448" i="20"/>
  <c r="AU395" i="20"/>
  <c r="BG433" i="20"/>
  <c r="BC406" i="20"/>
  <c r="AD388" i="20"/>
  <c r="AS419" i="20"/>
  <c r="AZ315" i="20"/>
  <c r="AB442" i="20"/>
  <c r="AI477" i="20"/>
  <c r="AO466" i="20"/>
  <c r="AX484" i="20"/>
  <c r="BA428" i="20"/>
  <c r="AB428" i="20"/>
  <c r="AV396" i="20"/>
  <c r="AM487" i="20"/>
  <c r="AB447" i="20"/>
  <c r="AK337" i="20"/>
  <c r="AL399" i="20"/>
  <c r="BB420" i="20"/>
  <c r="AF453" i="20"/>
  <c r="AT429" i="20"/>
  <c r="BD449" i="20"/>
  <c r="AU375" i="20"/>
  <c r="AR403" i="20"/>
  <c r="BH423" i="20"/>
  <c r="BI446" i="20"/>
  <c r="AZ473" i="20"/>
  <c r="AU480" i="20"/>
  <c r="AK487" i="20"/>
  <c r="AK453" i="20"/>
  <c r="AL372" i="20"/>
  <c r="AB472" i="20"/>
  <c r="AU407" i="20"/>
  <c r="AB392" i="20"/>
  <c r="AQ492" i="20"/>
  <c r="AY362" i="20"/>
  <c r="AC464" i="20"/>
  <c r="BE429" i="20"/>
  <c r="AM380" i="20"/>
  <c r="AA358" i="20"/>
  <c r="AP411" i="20"/>
  <c r="AV356" i="20"/>
  <c r="AQ360" i="20"/>
  <c r="BB358" i="20"/>
  <c r="AP457" i="20"/>
  <c r="AV457" i="20"/>
  <c r="AP470" i="20"/>
  <c r="AD411" i="20"/>
  <c r="Z383" i="20"/>
  <c r="AD480" i="20"/>
  <c r="AY472" i="20"/>
  <c r="AD446" i="20"/>
  <c r="AD465" i="20"/>
  <c r="BF440" i="20"/>
  <c r="AV364" i="20"/>
  <c r="AT390" i="20"/>
  <c r="AC348" i="20"/>
  <c r="AD429" i="20"/>
  <c r="AZ428" i="20"/>
  <c r="AT388" i="20"/>
  <c r="BC433" i="20"/>
  <c r="AN444" i="20"/>
  <c r="AM450" i="20"/>
  <c r="BA419" i="20"/>
  <c r="BC487" i="20"/>
  <c r="AU406" i="20"/>
  <c r="BG487" i="20"/>
  <c r="AS435" i="20"/>
  <c r="AR459" i="20"/>
  <c r="AN388" i="20"/>
  <c r="AX379" i="20"/>
  <c r="AB471" i="20"/>
  <c r="BH472" i="20"/>
  <c r="BF496" i="20"/>
  <c r="AS492" i="20"/>
  <c r="BA495" i="20"/>
  <c r="AA480" i="20"/>
  <c r="AU494" i="20"/>
  <c r="AF435" i="20"/>
  <c r="BA483" i="20"/>
  <c r="AN423" i="20"/>
  <c r="AS476" i="20"/>
  <c r="BG453" i="20"/>
  <c r="AJ483" i="20"/>
  <c r="AN383" i="20"/>
  <c r="AT463" i="20"/>
  <c r="AQ483" i="20"/>
  <c r="BI463" i="20"/>
  <c r="AK500" i="20"/>
  <c r="AP461" i="20"/>
  <c r="AJ442" i="20"/>
  <c r="BE493" i="20"/>
  <c r="AN396" i="20"/>
  <c r="AH459" i="20"/>
  <c r="AH452" i="20"/>
  <c r="AE491" i="20"/>
  <c r="AT372" i="20"/>
  <c r="AR476" i="20"/>
  <c r="AS411" i="20"/>
  <c r="BD439" i="20"/>
  <c r="AA450" i="20"/>
  <c r="AV461" i="20"/>
  <c r="AY457" i="20"/>
  <c r="AC451" i="20"/>
  <c r="AD457" i="20"/>
  <c r="BG473" i="20"/>
  <c r="AM495" i="20"/>
  <c r="AA473" i="20"/>
  <c r="BH456" i="20"/>
  <c r="AB487" i="20"/>
  <c r="BC498" i="20"/>
  <c r="AN445" i="20"/>
  <c r="AQ439" i="20"/>
  <c r="AE437" i="20"/>
  <c r="AI488" i="20"/>
  <c r="BD367" i="20"/>
  <c r="AE487" i="20"/>
  <c r="AL463" i="20"/>
  <c r="AZ480" i="20"/>
  <c r="BD435" i="20"/>
  <c r="AR480" i="20"/>
  <c r="AD402" i="20"/>
  <c r="AJ480" i="20"/>
  <c r="AE433" i="20"/>
  <c r="BG468" i="20"/>
  <c r="BI406" i="20"/>
  <c r="AU471" i="20"/>
  <c r="AD409" i="20"/>
  <c r="AP429" i="20"/>
  <c r="BD433" i="20"/>
  <c r="AR394" i="20"/>
  <c r="AN392" i="20"/>
  <c r="AA459" i="20"/>
  <c r="AP478" i="20"/>
  <c r="BD403" i="20"/>
  <c r="AD424" i="20"/>
  <c r="BG483" i="20"/>
  <c r="BC492" i="20"/>
  <c r="AU394" i="20"/>
  <c r="AQ403" i="20"/>
  <c r="AB391" i="20"/>
  <c r="AB420" i="20"/>
  <c r="BG383" i="20"/>
  <c r="AG445" i="20"/>
  <c r="AR360" i="20"/>
  <c r="BD407" i="20"/>
  <c r="AC406" i="20"/>
  <c r="AB349" i="20"/>
  <c r="AC424" i="20"/>
  <c r="BF424" i="20"/>
  <c r="AC479" i="20"/>
  <c r="BD460" i="20"/>
  <c r="AM358" i="20"/>
  <c r="Z415" i="20"/>
  <c r="AH440" i="20"/>
  <c r="BD405" i="20"/>
  <c r="AL405" i="20"/>
  <c r="AO400" i="20"/>
  <c r="AM490" i="20"/>
  <c r="BG362" i="20"/>
  <c r="AN461" i="20"/>
  <c r="AP342" i="20"/>
  <c r="AL352" i="20"/>
  <c r="AW444" i="20"/>
  <c r="AK442" i="20"/>
  <c r="AR378" i="20"/>
  <c r="AL413" i="20"/>
  <c r="AN484" i="20"/>
  <c r="AQ369" i="20"/>
  <c r="AB396" i="20"/>
  <c r="AZ459" i="20"/>
  <c r="AW489" i="20"/>
  <c r="AX436" i="20"/>
  <c r="AE450" i="20"/>
  <c r="AC414" i="20"/>
  <c r="BF482" i="20"/>
  <c r="AK380" i="20"/>
  <c r="AT414" i="20"/>
  <c r="AE492" i="20"/>
  <c r="AK483" i="20"/>
  <c r="AO498" i="20"/>
  <c r="Z483" i="20"/>
  <c r="AI496" i="20"/>
  <c r="BC472" i="20"/>
  <c r="AE495" i="20"/>
  <c r="AK480" i="20"/>
  <c r="AS483" i="20"/>
  <c r="AB468" i="20"/>
  <c r="AT482" i="20"/>
  <c r="AF471" i="20"/>
  <c r="BA488" i="20"/>
  <c r="BH392" i="20"/>
  <c r="AM392" i="20"/>
  <c r="AK423" i="20"/>
  <c r="AZ429" i="20"/>
  <c r="Z447" i="20"/>
  <c r="AP399" i="20"/>
  <c r="AB476" i="20"/>
  <c r="AL411" i="20"/>
  <c r="BB475" i="20"/>
  <c r="AK435" i="20"/>
  <c r="AT475" i="20"/>
  <c r="AK406" i="20"/>
  <c r="AC459" i="20"/>
  <c r="AR447" i="20"/>
  <c r="AM422" i="20"/>
  <c r="AH387" i="20"/>
  <c r="Z455" i="20"/>
  <c r="AH447" i="20"/>
  <c r="AT468" i="20"/>
  <c r="AD384" i="20"/>
  <c r="AD468" i="20"/>
  <c r="AE410" i="20"/>
  <c r="AF455" i="20"/>
  <c r="Z465" i="20"/>
  <c r="BI471" i="20"/>
  <c r="AR471" i="20"/>
  <c r="AL475" i="20"/>
  <c r="AJ469" i="20"/>
  <c r="AK475" i="20"/>
  <c r="AJ456" i="20"/>
  <c r="Z484" i="20"/>
  <c r="AP455" i="20"/>
  <c r="AA442" i="20"/>
  <c r="AD463" i="20"/>
  <c r="AJ403" i="20"/>
  <c r="AA469" i="20"/>
  <c r="BD437" i="20"/>
  <c r="BA438" i="20"/>
  <c r="AN419" i="20"/>
  <c r="AD450" i="20"/>
  <c r="AH422" i="20"/>
  <c r="AC392" i="20"/>
  <c r="AA452" i="20"/>
  <c r="BC435" i="20"/>
  <c r="BG446" i="20"/>
  <c r="BF469" i="20"/>
  <c r="AV401" i="20"/>
  <c r="BB386" i="20"/>
  <c r="AW469" i="20"/>
  <c r="BA406" i="20"/>
  <c r="AS410" i="20"/>
  <c r="AD349" i="20"/>
  <c r="BA420" i="20"/>
  <c r="AK344" i="20"/>
  <c r="AT455" i="20"/>
  <c r="AG478" i="20"/>
  <c r="AH425" i="20"/>
  <c r="AH467" i="20"/>
  <c r="AU479" i="20"/>
  <c r="BC475" i="20"/>
  <c r="AL446" i="20"/>
  <c r="AZ415" i="20"/>
  <c r="AV456" i="20"/>
  <c r="AC428" i="20"/>
  <c r="BF500" i="20"/>
  <c r="AW494" i="20"/>
  <c r="AA350" i="20"/>
  <c r="AF456" i="20"/>
  <c r="AV375" i="20"/>
  <c r="AR460" i="20"/>
  <c r="BA484" i="20"/>
  <c r="BB361" i="20"/>
  <c r="AM414" i="20"/>
  <c r="AA352" i="20"/>
  <c r="AK496" i="20"/>
  <c r="BG368" i="20"/>
  <c r="AN379" i="20"/>
  <c r="AH400" i="20"/>
  <c r="AK488" i="20"/>
  <c r="AR429" i="20"/>
  <c r="AS429" i="20"/>
  <c r="BD465" i="20"/>
  <c r="AI483" i="20"/>
  <c r="AM396" i="20"/>
  <c r="BG461" i="20"/>
  <c r="AR442" i="20"/>
  <c r="AN456" i="20"/>
  <c r="AC435" i="20"/>
  <c r="AK468" i="20"/>
  <c r="AV379" i="20"/>
  <c r="AK403" i="20"/>
  <c r="BG428" i="20"/>
  <c r="AV357" i="20"/>
  <c r="AL365" i="20"/>
  <c r="BE459" i="20"/>
  <c r="BD457" i="20"/>
  <c r="BH368" i="20"/>
  <c r="AA488" i="20"/>
  <c r="AU427" i="20"/>
  <c r="AI481" i="20"/>
  <c r="AJ394" i="20"/>
  <c r="AR415" i="20"/>
  <c r="BC471" i="20"/>
  <c r="AZ463" i="20"/>
  <c r="AX346" i="20"/>
  <c r="AD372" i="20"/>
  <c r="AM471" i="20"/>
  <c r="AL361" i="20"/>
  <c r="W305" i="21"/>
  <c r="AU417" i="20"/>
  <c r="BA376" i="20"/>
  <c r="AY437" i="20"/>
  <c r="AE414" i="20"/>
  <c r="AY429" i="20"/>
  <c r="AW458" i="20"/>
  <c r="BG452" i="20"/>
  <c r="BI476" i="20"/>
  <c r="BG444" i="20"/>
  <c r="AS446" i="20"/>
  <c r="BC402" i="20"/>
  <c r="AI467" i="20"/>
  <c r="AL414" i="20"/>
  <c r="AE402" i="20"/>
  <c r="AO497" i="20"/>
  <c r="Z472" i="20"/>
  <c r="AR468" i="20"/>
  <c r="Z468" i="20"/>
  <c r="AZ467" i="20"/>
  <c r="AP483" i="20"/>
  <c r="AW466" i="20"/>
  <c r="AI457" i="20"/>
  <c r="BC459" i="20"/>
  <c r="BF391" i="20"/>
  <c r="AI492" i="20"/>
  <c r="AP463" i="20"/>
  <c r="AS438" i="20"/>
  <c r="BG450" i="20"/>
  <c r="AD488" i="20"/>
  <c r="AE467" i="20"/>
  <c r="AV483" i="20"/>
  <c r="AO478" i="20"/>
  <c r="AY492" i="20"/>
  <c r="BG437" i="20"/>
  <c r="BB479" i="20"/>
  <c r="AV453" i="20"/>
  <c r="BE465" i="20"/>
  <c r="BF411" i="20"/>
  <c r="BH467" i="20"/>
  <c r="AU441" i="20"/>
  <c r="AX411" i="20"/>
  <c r="AF379" i="20"/>
  <c r="AS447" i="20"/>
  <c r="AI455" i="20"/>
  <c r="BC380" i="20"/>
  <c r="AA455" i="20"/>
  <c r="AL415" i="20"/>
  <c r="AH484" i="20"/>
  <c r="Z459" i="20"/>
  <c r="AQ477" i="20"/>
  <c r="AQ457" i="20"/>
  <c r="AL476" i="20"/>
  <c r="BI488" i="20"/>
  <c r="Z488" i="20"/>
  <c r="AX391" i="20"/>
  <c r="AM415" i="20"/>
  <c r="AX480" i="20"/>
  <c r="BD475" i="20"/>
  <c r="BA491" i="20"/>
  <c r="BH475" i="20"/>
  <c r="AU490" i="20"/>
  <c r="AC476" i="20"/>
  <c r="AO489" i="20"/>
  <c r="AV475" i="20"/>
  <c r="BH479" i="20"/>
  <c r="AP474" i="20"/>
  <c r="AE463" i="20"/>
  <c r="AZ476" i="20"/>
  <c r="AC484" i="20"/>
  <c r="AS464" i="20"/>
  <c r="AJ467" i="20"/>
  <c r="AL384" i="20"/>
  <c r="BI467" i="20"/>
  <c r="AE459" i="20"/>
  <c r="AU492" i="20"/>
  <c r="AV479" i="20"/>
  <c r="AT392" i="20"/>
  <c r="AH469" i="20"/>
  <c r="AK471" i="20"/>
  <c r="AH465" i="20"/>
  <c r="AQ433" i="20"/>
  <c r="AE452" i="20"/>
  <c r="AV391" i="20"/>
  <c r="AJ473" i="20"/>
  <c r="AE413" i="20"/>
  <c r="AU450" i="20"/>
  <c r="AF427" i="20"/>
  <c r="AQ468" i="20"/>
  <c r="AT420" i="20"/>
  <c r="AC439" i="20"/>
  <c r="BE372" i="20"/>
  <c r="AW385" i="20"/>
  <c r="AK479" i="20"/>
  <c r="BE461" i="20"/>
  <c r="AD364" i="20"/>
  <c r="AJ352" i="20"/>
  <c r="AS479" i="20"/>
  <c r="AL394" i="20"/>
  <c r="AZ431" i="20"/>
  <c r="AK384" i="20"/>
  <c r="AE386" i="20"/>
  <c r="AH488" i="20"/>
  <c r="BB342" i="20"/>
  <c r="AZ462" i="20"/>
  <c r="BC391" i="20"/>
  <c r="BF350" i="20"/>
  <c r="AN384" i="20"/>
  <c r="Z444" i="20"/>
  <c r="AE455" i="20"/>
  <c r="BB467" i="20"/>
  <c r="BG431" i="20"/>
  <c r="AL362" i="20"/>
  <c r="AH464" i="20"/>
  <c r="BC490" i="20"/>
  <c r="BI435" i="20"/>
  <c r="AT434" i="20"/>
  <c r="AX469" i="20"/>
  <c r="AR464" i="20"/>
  <c r="AY442" i="20"/>
  <c r="AF488" i="20"/>
  <c r="BF420" i="20"/>
  <c r="W304" i="21"/>
  <c r="AL435" i="20"/>
  <c r="AG494" i="20"/>
  <c r="AF396" i="20"/>
  <c r="BF376" i="20"/>
  <c r="BE451" i="20"/>
  <c r="BE399" i="20"/>
  <c r="AS402" i="20"/>
  <c r="AU499" i="20"/>
  <c r="AA472" i="20"/>
  <c r="AC453" i="20"/>
  <c r="BC463" i="20"/>
  <c r="AI444" i="20"/>
  <c r="AE428" i="20"/>
  <c r="AI442" i="20"/>
  <c r="AY473" i="20"/>
  <c r="AU411" i="20"/>
  <c r="AT472" i="20"/>
  <c r="AP452" i="20"/>
  <c r="AD472" i="20"/>
  <c r="BI423" i="20"/>
  <c r="AQ473" i="20"/>
  <c r="AY407" i="20"/>
  <c r="AU459" i="20"/>
  <c r="AT349" i="20"/>
  <c r="AS491" i="20"/>
  <c r="AF354" i="20"/>
  <c r="AF441" i="20"/>
  <c r="AW393" i="20"/>
  <c r="BA472" i="20"/>
  <c r="AU491" i="20"/>
  <c r="AI472" i="20"/>
  <c r="BH450" i="20"/>
  <c r="AN479" i="20"/>
  <c r="AC423" i="20"/>
  <c r="AR472" i="20"/>
  <c r="AG451" i="20"/>
  <c r="AF399" i="20"/>
  <c r="AB390" i="20"/>
  <c r="AS456" i="20"/>
  <c r="AO441" i="20"/>
  <c r="BG460" i="20"/>
  <c r="AS403" i="20"/>
  <c r="AB439" i="20"/>
  <c r="BF476" i="20"/>
  <c r="AD380" i="20"/>
  <c r="AX474" i="20"/>
  <c r="AH474" i="20"/>
  <c r="AC472" i="20"/>
  <c r="AI473" i="20"/>
  <c r="AX461" i="20"/>
  <c r="AL472" i="20"/>
  <c r="AA461" i="20"/>
  <c r="AM467" i="20"/>
  <c r="AC495" i="20"/>
  <c r="AU401" i="20"/>
  <c r="AW452" i="20"/>
  <c r="AJ429" i="20"/>
  <c r="AC467" i="20"/>
  <c r="AB455" i="20"/>
  <c r="BA455" i="20"/>
  <c r="BF492" i="20"/>
  <c r="AS455" i="20"/>
  <c r="BH491" i="20"/>
  <c r="AK455" i="20"/>
  <c r="AW478" i="20"/>
  <c r="BG484" i="20"/>
  <c r="AK464" i="20"/>
  <c r="AV467" i="20"/>
  <c r="AA487" i="20"/>
  <c r="BI431" i="20"/>
  <c r="AT449" i="20"/>
  <c r="AM446" i="20"/>
  <c r="BE431" i="20"/>
  <c r="AL465" i="20"/>
  <c r="AL368" i="20"/>
  <c r="BF436" i="20"/>
  <c r="AA481" i="20"/>
  <c r="BA471" i="20"/>
  <c r="AN413" i="20"/>
  <c r="BA396" i="20"/>
  <c r="AW447" i="20"/>
  <c r="AB378" i="20"/>
  <c r="BF387" i="20"/>
  <c r="AP436" i="20"/>
  <c r="AO452" i="20"/>
  <c r="AN403" i="20"/>
  <c r="AX383" i="20"/>
  <c r="AK441" i="20"/>
  <c r="AM483" i="20"/>
  <c r="AC352" i="20"/>
  <c r="AB463" i="20"/>
  <c r="AE483" i="20"/>
  <c r="AQ461" i="20"/>
  <c r="BH372" i="20"/>
  <c r="AT467" i="20"/>
  <c r="BH406" i="20"/>
  <c r="AS431" i="20"/>
  <c r="AL459" i="20"/>
  <c r="BI407" i="20"/>
  <c r="BB413" i="20"/>
  <c r="AD399" i="20"/>
  <c r="BC417" i="20"/>
  <c r="BC367" i="20"/>
  <c r="AZ390" i="20"/>
  <c r="AN395" i="20"/>
  <c r="BI424" i="20"/>
  <c r="AD406" i="20"/>
  <c r="AQ476" i="20"/>
  <c r="AJ468" i="20"/>
  <c r="AY453" i="20"/>
  <c r="AT396" i="20"/>
  <c r="AF461" i="20"/>
  <c r="AC491" i="20"/>
  <c r="AE490" i="20"/>
  <c r="AT384" i="20"/>
  <c r="BC491" i="20"/>
  <c r="AV484" i="20"/>
  <c r="AV395" i="20"/>
  <c r="BG424" i="20"/>
  <c r="AC360" i="20"/>
  <c r="AH460" i="20"/>
  <c r="AF457" i="20"/>
  <c r="AL480" i="20"/>
  <c r="AB403" i="20"/>
  <c r="AT417" i="20"/>
  <c r="AU487" i="20"/>
  <c r="AH352" i="20"/>
  <c r="BF379" i="20"/>
  <c r="AZ477" i="20"/>
  <c r="AI468" i="20"/>
  <c r="AL471" i="20"/>
  <c r="BB480" i="20"/>
  <c r="BG399" i="20"/>
  <c r="BA411" i="20"/>
  <c r="AE471" i="20"/>
  <c r="AE375" i="20"/>
  <c r="AT442" i="20"/>
  <c r="AM463" i="20"/>
  <c r="BI491" i="20"/>
  <c r="AU483" i="20"/>
  <c r="BC452" i="20"/>
  <c r="AU437" i="20"/>
  <c r="AA433" i="20"/>
  <c r="BB399" i="20"/>
  <c r="AN364" i="20"/>
  <c r="AD367" i="20"/>
  <c r="BF460" i="20"/>
  <c r="AX478" i="20"/>
  <c r="AQ500" i="20"/>
  <c r="AS388" i="20"/>
  <c r="AM383" i="20"/>
  <c r="AU386" i="20"/>
  <c r="AP407" i="20"/>
  <c r="AL344" i="20"/>
  <c r="AZ346" i="20"/>
  <c r="AN488" i="20"/>
  <c r="AX456" i="20"/>
  <c r="AL380" i="20"/>
  <c r="AK456" i="20"/>
  <c r="AD455" i="20"/>
  <c r="AW436" i="20"/>
  <c r="AS392" i="20"/>
  <c r="AB352" i="20"/>
  <c r="BA480" i="20"/>
  <c r="BE362" i="20"/>
  <c r="AT410" i="20"/>
  <c r="AA344" i="20"/>
  <c r="BB471" i="20"/>
  <c r="AN433" i="20"/>
  <c r="BH362" i="20"/>
  <c r="AN327" i="20"/>
  <c r="AV465" i="20"/>
  <c r="AT453" i="20"/>
  <c r="AZ435" i="20"/>
  <c r="AF406" i="20"/>
  <c r="BA441" i="20"/>
  <c r="BB472" i="20"/>
  <c r="AJ366" i="20"/>
  <c r="BG361" i="20"/>
  <c r="AK438" i="20"/>
  <c r="AV371" i="20"/>
  <c r="AG498" i="20"/>
  <c r="BB409" i="20"/>
  <c r="AR375" i="20"/>
  <c r="AU446" i="20"/>
  <c r="BD380" i="20"/>
  <c r="BE457" i="20"/>
  <c r="AE313" i="20"/>
  <c r="AL378" i="20"/>
  <c r="BC354" i="20"/>
  <c r="BA388" i="20"/>
  <c r="BG323" i="20"/>
  <c r="AJ360" i="20"/>
  <c r="AO494" i="20"/>
  <c r="BF320" i="20"/>
  <c r="BB424" i="20"/>
  <c r="AF326" i="20"/>
  <c r="BG481" i="20"/>
  <c r="AR346" i="20"/>
  <c r="AQ489" i="20"/>
  <c r="AZ406" i="20"/>
  <c r="AE378" i="20"/>
  <c r="BD467" i="20"/>
  <c r="AN326" i="20"/>
  <c r="BG410" i="20"/>
  <c r="AM423" i="20"/>
  <c r="AC383" i="20"/>
  <c r="AE475" i="20"/>
  <c r="AJ353" i="20"/>
  <c r="AA407" i="20"/>
  <c r="AA298" i="20"/>
  <c r="AO366" i="20"/>
  <c r="AE367" i="20"/>
  <c r="AZ447" i="20"/>
  <c r="AL468" i="20"/>
  <c r="AT380" i="20"/>
  <c r="AN299" i="20"/>
  <c r="AS450" i="20"/>
  <c r="AY384" i="20"/>
  <c r="Z324" i="20"/>
  <c r="AS423" i="20"/>
  <c r="BE415" i="20"/>
  <c r="BF310" i="20"/>
  <c r="AU371" i="20"/>
  <c r="BG371" i="20"/>
  <c r="AS360" i="20"/>
  <c r="AX367" i="20"/>
  <c r="AI342" i="20"/>
  <c r="AE310" i="20"/>
  <c r="AR467" i="20"/>
  <c r="Z436" i="20"/>
  <c r="BF484" i="20"/>
  <c r="BG472" i="20"/>
  <c r="AM480" i="20"/>
  <c r="BI365" i="20"/>
  <c r="AA489" i="20"/>
  <c r="AQ334" i="20"/>
  <c r="AL370" i="20"/>
  <c r="AR368" i="20"/>
  <c r="AN373" i="20"/>
  <c r="AV311" i="20"/>
  <c r="AS368" i="20"/>
  <c r="BH283" i="20"/>
  <c r="AZ372" i="20"/>
  <c r="W303" i="21"/>
  <c r="AQ446" i="20"/>
  <c r="AP415" i="20"/>
  <c r="AA399" i="20"/>
  <c r="AE423" i="20"/>
  <c r="AY500" i="20"/>
  <c r="BC419" i="20"/>
  <c r="AB387" i="20"/>
  <c r="AC456" i="20"/>
  <c r="AL455" i="20"/>
  <c r="Z480" i="20"/>
  <c r="AT461" i="20"/>
  <c r="AT450" i="20"/>
  <c r="BA450" i="20"/>
  <c r="AD369" i="20"/>
  <c r="AW498" i="20"/>
  <c r="AV466" i="20"/>
  <c r="AW434" i="20"/>
  <c r="BF461" i="20"/>
  <c r="AE387" i="20"/>
  <c r="AK348" i="20"/>
  <c r="AA500" i="20"/>
  <c r="AN460" i="20"/>
  <c r="AE392" i="20"/>
  <c r="AD420" i="20"/>
  <c r="AV403" i="20"/>
  <c r="AM390" i="20"/>
  <c r="AX460" i="20"/>
  <c r="AI452" i="20"/>
  <c r="AM499" i="20"/>
  <c r="AC438" i="20"/>
  <c r="AV388" i="20"/>
  <c r="AZ354" i="20"/>
  <c r="AF403" i="20"/>
  <c r="BD306" i="20"/>
  <c r="BI420" i="20"/>
  <c r="AC434" i="20"/>
  <c r="AQ480" i="20"/>
  <c r="AJ460" i="20"/>
  <c r="AK460" i="20"/>
  <c r="Z391" i="20"/>
  <c r="BA446" i="20"/>
  <c r="AI344" i="20"/>
  <c r="BF418" i="20"/>
  <c r="AZ471" i="20"/>
  <c r="AR386" i="20"/>
  <c r="AM407" i="20"/>
  <c r="AR439" i="20"/>
  <c r="AZ472" i="20"/>
  <c r="AX366" i="20"/>
  <c r="AS379" i="20"/>
  <c r="AK402" i="20"/>
  <c r="AM476" i="20"/>
  <c r="AQ429" i="20"/>
  <c r="AM405" i="20"/>
  <c r="AH396" i="20"/>
  <c r="AI431" i="20"/>
  <c r="AM338" i="20"/>
  <c r="AH379" i="20"/>
  <c r="AC407" i="20"/>
  <c r="AQ396" i="20"/>
  <c r="BI394" i="20"/>
  <c r="AH483" i="20"/>
  <c r="AB367" i="20"/>
  <c r="BB391" i="20"/>
  <c r="AL383" i="20"/>
  <c r="AP354" i="20"/>
  <c r="AR435" i="20"/>
  <c r="BI391" i="20"/>
  <c r="AF444" i="20"/>
  <c r="AJ435" i="20"/>
  <c r="AJ399" i="20"/>
  <c r="AD378" i="20"/>
  <c r="BF366" i="20"/>
  <c r="AA354" i="20"/>
  <c r="AI323" i="20"/>
  <c r="BC409" i="20"/>
  <c r="AR450" i="20"/>
  <c r="AH455" i="20"/>
  <c r="AN401" i="20"/>
  <c r="AQ488" i="20"/>
  <c r="AQ327" i="20"/>
  <c r="BI307" i="20"/>
  <c r="BH391" i="20"/>
  <c r="Z335" i="20"/>
  <c r="AV418" i="20"/>
  <c r="AE391" i="20"/>
  <c r="AH350" i="20"/>
  <c r="BG384" i="20"/>
  <c r="AZ311" i="20"/>
  <c r="AQ420" i="20"/>
  <c r="AF358" i="20"/>
  <c r="AI360" i="20"/>
  <c r="AZ396" i="20"/>
  <c r="AH395" i="20"/>
  <c r="BD379" i="20"/>
  <c r="AY420" i="20"/>
  <c r="AY489" i="20"/>
  <c r="AF449" i="20"/>
  <c r="AZ375" i="20"/>
  <c r="BF473" i="20"/>
  <c r="AA346" i="20"/>
  <c r="BI380" i="20"/>
  <c r="AM370" i="20"/>
  <c r="BH403" i="20"/>
  <c r="AT378" i="20"/>
  <c r="BH345" i="20"/>
  <c r="BG330" i="20"/>
  <c r="Z352" i="20"/>
  <c r="AI407" i="20"/>
  <c r="AU435" i="20"/>
  <c r="AZ368" i="20"/>
  <c r="AW497" i="20"/>
  <c r="AQ411" i="20"/>
  <c r="AQ484" i="20"/>
  <c r="BI372" i="20"/>
  <c r="AG363" i="20"/>
  <c r="BD396" i="20"/>
  <c r="AT326" i="20"/>
  <c r="BC445" i="20"/>
  <c r="BI379" i="20"/>
  <c r="AO453" i="20"/>
  <c r="AJ371" i="20"/>
  <c r="AW486" i="20"/>
  <c r="AX308" i="20"/>
  <c r="AP480" i="20"/>
  <c r="AX468" i="20"/>
  <c r="AH468" i="20"/>
  <c r="AG419" i="20"/>
  <c r="AX356" i="20"/>
  <c r="BA479" i="20"/>
  <c r="BH410" i="20"/>
  <c r="AJ471" i="20"/>
  <c r="AS487" i="20"/>
  <c r="AN452" i="20"/>
  <c r="AE439" i="20"/>
  <c r="BA464" i="20"/>
  <c r="AY447" i="20"/>
  <c r="AR473" i="20"/>
  <c r="AM306" i="20"/>
  <c r="AU399" i="20"/>
  <c r="AJ415" i="20"/>
  <c r="BC396" i="20"/>
  <c r="AB415" i="20"/>
  <c r="AM472" i="20"/>
  <c r="AL420" i="20"/>
  <c r="AJ420" i="20"/>
  <c r="BF447" i="20"/>
  <c r="AX465" i="20"/>
  <c r="AT365" i="20"/>
  <c r="AI461" i="20"/>
  <c r="AE422" i="20"/>
  <c r="AF392" i="20"/>
  <c r="AP464" i="20"/>
  <c r="Z387" i="20"/>
  <c r="AL427" i="20"/>
  <c r="AD348" i="20"/>
  <c r="AT358" i="20"/>
  <c r="AD354" i="20"/>
  <c r="AC395" i="20"/>
  <c r="BF478" i="20"/>
  <c r="AA431" i="20"/>
  <c r="AY439" i="20"/>
  <c r="BH428" i="20"/>
  <c r="BH477" i="20"/>
  <c r="AI446" i="20"/>
  <c r="AG444" i="20"/>
  <c r="AB395" i="20"/>
  <c r="BC422" i="20"/>
  <c r="BC424" i="20"/>
  <c r="AF479" i="20"/>
  <c r="AU439" i="20"/>
  <c r="AE405" i="20"/>
  <c r="BA460" i="20"/>
  <c r="AP379" i="20"/>
  <c r="BG354" i="20"/>
  <c r="AG438" i="20"/>
  <c r="Z403" i="20"/>
  <c r="BH414" i="20"/>
  <c r="BH358" i="20"/>
  <c r="AR345" i="20"/>
  <c r="BA367" i="20"/>
  <c r="AD357" i="20"/>
  <c r="BH319" i="20"/>
  <c r="BB457" i="20"/>
  <c r="AN361" i="20"/>
  <c r="AW449" i="20"/>
  <c r="BI492" i="20"/>
  <c r="AT361" i="20"/>
  <c r="BB382" i="20"/>
  <c r="Z375" i="20"/>
  <c r="AK330" i="20"/>
  <c r="AY354" i="20"/>
  <c r="AD471" i="20"/>
  <c r="AT362" i="20"/>
  <c r="BD363" i="20"/>
  <c r="AD379" i="20"/>
  <c r="AD290" i="20"/>
  <c r="AQ388" i="20"/>
  <c r="BG407" i="20"/>
  <c r="AM337" i="20"/>
  <c r="BB423" i="20"/>
  <c r="AH279" i="20"/>
  <c r="BH453" i="20"/>
  <c r="AN439" i="20"/>
  <c r="AE395" i="20"/>
  <c r="BD323" i="20"/>
  <c r="AQ472" i="20"/>
  <c r="AS414" i="20"/>
  <c r="AE488" i="20"/>
  <c r="AX415" i="20"/>
  <c r="AZ353" i="20"/>
  <c r="AZ410" i="20"/>
  <c r="AM406" i="20"/>
  <c r="AV315" i="20"/>
  <c r="AN375" i="20"/>
  <c r="BB286" i="20"/>
  <c r="AA396" i="20"/>
  <c r="AQ455" i="20"/>
  <c r="AS428" i="20"/>
  <c r="BD348" i="20"/>
  <c r="AD476" i="20"/>
  <c r="BG457" i="20"/>
  <c r="AY452" i="20"/>
  <c r="BI414" i="20"/>
  <c r="AC419" i="20"/>
  <c r="AL402" i="20"/>
  <c r="Z388" i="20"/>
  <c r="AM494" i="20"/>
  <c r="AE382" i="20"/>
  <c r="AC388" i="20"/>
  <c r="BB354" i="20"/>
  <c r="AD479" i="20"/>
  <c r="BD404" i="20"/>
  <c r="BI484" i="20"/>
  <c r="AM354" i="20"/>
  <c r="AZ362" i="20"/>
  <c r="AY425" i="20"/>
  <c r="BB414" i="20"/>
  <c r="AV392" i="20"/>
  <c r="AO474" i="20"/>
  <c r="BF468" i="20"/>
  <c r="AA424" i="20"/>
  <c r="BA383" i="20"/>
  <c r="AR481" i="20"/>
  <c r="BI464" i="20"/>
  <c r="AL457" i="20"/>
  <c r="AB406" i="20"/>
  <c r="BH382" i="20"/>
  <c r="AA446" i="20"/>
  <c r="AB492" i="20"/>
  <c r="AE384" i="20"/>
  <c r="AO447" i="20"/>
  <c r="AC480" i="20"/>
  <c r="AV437" i="20"/>
  <c r="AE494" i="20"/>
  <c r="AH463" i="20"/>
  <c r="BC446" i="20"/>
  <c r="AM475" i="20"/>
  <c r="AS442" i="20"/>
  <c r="AU423" i="20"/>
  <c r="AG490" i="20"/>
  <c r="AZ446" i="20"/>
  <c r="AE472" i="20"/>
  <c r="AU358" i="20"/>
  <c r="AE356" i="20"/>
  <c r="AU495" i="20"/>
  <c r="AN380" i="20"/>
  <c r="AE401" i="20"/>
  <c r="BA407" i="20"/>
  <c r="AU455" i="20"/>
  <c r="AP368" i="20"/>
  <c r="AB464" i="20"/>
  <c r="AQ435" i="20"/>
  <c r="AR487" i="20"/>
  <c r="BH447" i="20"/>
  <c r="AD330" i="20"/>
  <c r="AN391" i="20"/>
  <c r="AL290" i="20"/>
  <c r="AR402" i="20"/>
  <c r="AY480" i="20"/>
  <c r="BF465" i="20"/>
  <c r="BG456" i="20"/>
  <c r="AB467" i="20"/>
  <c r="BH473" i="20"/>
  <c r="AL371" i="20"/>
  <c r="AB446" i="20"/>
  <c r="AD356" i="20"/>
  <c r="BC358" i="20"/>
  <c r="AL403" i="20"/>
  <c r="BF362" i="20"/>
  <c r="AE348" i="20"/>
  <c r="AB450" i="20"/>
  <c r="AE449" i="20"/>
  <c r="AV298" i="20"/>
  <c r="AN371" i="20"/>
  <c r="AM455" i="20"/>
  <c r="AN366" i="20"/>
  <c r="BG465" i="20"/>
  <c r="AJ450" i="20"/>
  <c r="BE482" i="20"/>
  <c r="AC361" i="20"/>
  <c r="BC450" i="20"/>
  <c r="AH324" i="20"/>
  <c r="BB368" i="20"/>
  <c r="AM486" i="20"/>
  <c r="AJ463" i="20"/>
  <c r="AZ442" i="20"/>
  <c r="AO490" i="20"/>
  <c r="AA496" i="20"/>
  <c r="BB427" i="20"/>
  <c r="AH322" i="20"/>
  <c r="BE407" i="20"/>
  <c r="AT345" i="20"/>
  <c r="AR395" i="20"/>
  <c r="AZ469" i="20"/>
  <c r="AE390" i="20"/>
  <c r="AO470" i="20"/>
  <c r="AT383" i="20"/>
  <c r="AY468" i="20"/>
  <c r="AI403" i="20"/>
  <c r="AX463" i="20"/>
  <c r="AZ487" i="20"/>
  <c r="BB392" i="20"/>
  <c r="AD438" i="20"/>
  <c r="AK484" i="20"/>
  <c r="AK388" i="20"/>
  <c r="AV306" i="20"/>
  <c r="BD391" i="20"/>
  <c r="BI472" i="20"/>
  <c r="AL386" i="20"/>
  <c r="AY469" i="20"/>
  <c r="AU383" i="20"/>
  <c r="AT411" i="20"/>
  <c r="AI439" i="20"/>
  <c r="BD471" i="20"/>
  <c r="Z367" i="20"/>
  <c r="BE441" i="20"/>
  <c r="AJ464" i="20"/>
  <c r="AD395" i="20"/>
  <c r="AY481" i="20"/>
  <c r="BH446" i="20"/>
  <c r="AY433" i="20"/>
  <c r="Z312" i="20"/>
  <c r="AT373" i="20"/>
  <c r="AI364" i="20"/>
  <c r="AD346" i="20"/>
  <c r="BD368" i="20"/>
  <c r="AQ302" i="20"/>
  <c r="AM388" i="20"/>
  <c r="BA500" i="20"/>
  <c r="AX392" i="20"/>
  <c r="BA392" i="20"/>
  <c r="AS384" i="20"/>
  <c r="AS407" i="20"/>
  <c r="AC475" i="20"/>
  <c r="AZ402" i="20"/>
  <c r="AP425" i="20"/>
  <c r="AP352" i="20"/>
  <c r="BB341" i="20"/>
  <c r="AI376" i="20"/>
  <c r="BI384" i="20"/>
  <c r="AA303" i="20"/>
  <c r="AN387" i="20"/>
  <c r="BE483" i="20"/>
  <c r="AT382" i="20"/>
  <c r="BF388" i="20"/>
  <c r="AV444" i="20"/>
  <c r="AP460" i="20"/>
  <c r="Z460" i="20"/>
  <c r="AB481" i="20"/>
  <c r="AE417" i="20"/>
  <c r="AI437" i="20"/>
  <c r="AY488" i="20"/>
  <c r="BG459" i="20"/>
  <c r="BF452" i="20"/>
  <c r="AE479" i="20"/>
  <c r="BF477" i="20"/>
  <c r="BF399" i="20"/>
  <c r="AI463" i="20"/>
  <c r="BH429" i="20"/>
  <c r="BC410" i="20"/>
  <c r="AV471" i="20"/>
  <c r="AF407" i="20"/>
  <c r="AU410" i="20"/>
  <c r="AH391" i="20"/>
  <c r="AK424" i="20"/>
  <c r="BC455" i="20"/>
  <c r="AK420" i="20"/>
  <c r="Z461" i="20"/>
  <c r="AU396" i="20"/>
  <c r="AE486" i="20"/>
  <c r="BC405" i="20"/>
  <c r="AD386" i="20"/>
  <c r="AK379" i="20"/>
  <c r="AS471" i="20"/>
  <c r="BC399" i="20"/>
  <c r="AI469" i="20"/>
  <c r="AC488" i="20"/>
  <c r="BB390" i="20"/>
  <c r="BI500" i="20"/>
  <c r="AG355" i="20"/>
  <c r="AM492" i="20"/>
  <c r="AU463" i="20"/>
  <c r="BD384" i="20"/>
  <c r="BF457" i="20"/>
  <c r="AH456" i="20"/>
  <c r="AD445" i="20"/>
  <c r="AT424" i="20"/>
  <c r="AK415" i="20"/>
  <c r="AU302" i="20"/>
  <c r="BC499" i="20"/>
  <c r="AG440" i="20"/>
  <c r="AR371" i="20"/>
  <c r="AM401" i="20"/>
  <c r="AL358" i="20"/>
  <c r="BA356" i="20"/>
  <c r="AF437" i="20"/>
  <c r="BD412" i="20"/>
  <c r="AX422" i="20"/>
  <c r="AM420" i="20"/>
  <c r="AE332" i="20"/>
  <c r="BC494" i="20"/>
  <c r="AK436" i="20"/>
  <c r="AS449" i="20"/>
  <c r="AL387" i="20"/>
  <c r="AH380" i="20"/>
  <c r="BH365" i="20"/>
  <c r="AW416" i="20"/>
  <c r="AM435" i="20"/>
  <c r="AP484" i="20"/>
  <c r="AC357" i="20"/>
  <c r="BB402" i="20"/>
  <c r="AK445" i="20"/>
  <c r="AI399" i="20"/>
  <c r="AD383" i="20"/>
  <c r="AX425" i="20"/>
  <c r="BB367" i="20"/>
  <c r="BD353" i="20"/>
  <c r="AS415" i="20"/>
  <c r="AI310" i="20"/>
  <c r="AE429" i="20"/>
  <c r="AE301" i="20"/>
  <c r="AS460" i="20"/>
  <c r="BA368" i="20"/>
  <c r="AU444" i="20"/>
  <c r="AF465" i="20"/>
  <c r="BB365" i="20"/>
  <c r="AS383" i="20"/>
  <c r="AE442" i="20"/>
  <c r="AB402" i="20"/>
  <c r="AY376" i="20"/>
  <c r="BH431" i="20"/>
  <c r="AB357" i="20"/>
  <c r="AR376" i="20"/>
  <c r="AE419" i="20"/>
  <c r="BG319" i="20"/>
  <c r="AM479" i="20"/>
  <c r="Z314" i="20"/>
  <c r="AG447" i="20"/>
  <c r="BD375" i="20"/>
  <c r="AS488" i="20"/>
  <c r="AX459" i="20"/>
  <c r="BC479" i="20"/>
  <c r="AO438" i="20"/>
  <c r="AU379" i="20"/>
  <c r="BI429" i="20"/>
  <c r="AX314" i="20"/>
  <c r="AX368" i="20"/>
  <c r="AV367" i="20"/>
  <c r="Z322" i="20"/>
  <c r="AU380" i="20"/>
  <c r="BB362" i="20"/>
  <c r="BC442" i="20"/>
  <c r="AB411" i="20"/>
  <c r="AZ387" i="20"/>
  <c r="AQ441" i="20"/>
  <c r="AA415" i="20"/>
  <c r="AS495" i="20"/>
  <c r="BG442" i="20"/>
  <c r="AJ392" i="20"/>
  <c r="AX388" i="20"/>
  <c r="AL348" i="20"/>
  <c r="AV369" i="20"/>
  <c r="AQ437" i="20"/>
  <c r="AK492" i="20"/>
  <c r="AJ410" i="20"/>
  <c r="BI413" i="20"/>
  <c r="AB451" i="20"/>
  <c r="AA342" i="20"/>
  <c r="AC399" i="20"/>
  <c r="AC344" i="20"/>
  <c r="AG369" i="20"/>
  <c r="BG420" i="20"/>
  <c r="AX457" i="20"/>
  <c r="AL375" i="20"/>
  <c r="BE396" i="20"/>
  <c r="AW445" i="20"/>
  <c r="BH407" i="20"/>
  <c r="AD435" i="20"/>
  <c r="BA415" i="20"/>
  <c r="BF455" i="20"/>
  <c r="BF470" i="20"/>
  <c r="BG411" i="20"/>
  <c r="BC407" i="20"/>
  <c r="BH420" i="20"/>
  <c r="AH407" i="20"/>
  <c r="AD403" i="20"/>
  <c r="BD422" i="20"/>
  <c r="AJ406" i="20"/>
  <c r="AK419" i="20"/>
  <c r="BI376" i="20"/>
  <c r="AP391" i="20"/>
  <c r="BB345" i="20"/>
  <c r="AD396" i="20"/>
  <c r="AF371" i="20"/>
  <c r="AT476" i="20"/>
  <c r="BC413" i="20"/>
  <c r="AH480" i="20"/>
  <c r="AP468" i="20"/>
  <c r="AO486" i="20"/>
  <c r="AV405" i="20"/>
  <c r="BI401" i="20"/>
  <c r="AU409" i="20"/>
  <c r="AX453" i="20"/>
  <c r="BH411" i="20"/>
  <c r="AE407" i="20"/>
  <c r="AB410" i="20"/>
  <c r="AD344" i="20"/>
  <c r="BI427" i="20"/>
  <c r="BF403" i="20"/>
  <c r="AL392" i="20"/>
  <c r="AT368" i="20"/>
  <c r="AM442" i="20"/>
  <c r="AA435" i="20"/>
  <c r="AQ344" i="20"/>
  <c r="AP465" i="20"/>
  <c r="AN369" i="20"/>
  <c r="AD391" i="20"/>
  <c r="AZ460" i="20"/>
  <c r="BD359" i="20"/>
  <c r="BD484" i="20"/>
  <c r="AM410" i="20"/>
  <c r="AD459" i="20"/>
  <c r="AZ360" i="20"/>
  <c r="AN457" i="20"/>
  <c r="BD479" i="20"/>
  <c r="AQ399" i="20"/>
  <c r="BH487" i="20"/>
  <c r="AK476" i="20"/>
  <c r="AD467" i="20"/>
  <c r="AF423" i="20"/>
  <c r="AY483" i="20"/>
  <c r="BH442" i="20"/>
  <c r="AF483" i="20"/>
  <c r="AP456" i="20"/>
  <c r="AV422" i="20"/>
  <c r="AN422" i="20"/>
  <c r="AU498" i="20"/>
  <c r="AR411" i="20"/>
  <c r="AU415" i="20"/>
  <c r="AK439" i="20"/>
  <c r="AN412" i="20"/>
  <c r="AJ380" i="20"/>
  <c r="AE420" i="20"/>
  <c r="Z354" i="20"/>
  <c r="AM409" i="20"/>
  <c r="AS371" i="20"/>
  <c r="AN372" i="20"/>
  <c r="AI484" i="20"/>
  <c r="AS364" i="20"/>
  <c r="AT465" i="20"/>
  <c r="AP451" i="20"/>
  <c r="AU388" i="20"/>
  <c r="AV383" i="20"/>
  <c r="AV419" i="20"/>
  <c r="AH360" i="20"/>
  <c r="BC342" i="20"/>
  <c r="AR380" i="20"/>
  <c r="AM496" i="20"/>
  <c r="BB388" i="20"/>
  <c r="AQ469" i="20"/>
  <c r="BD409" i="20"/>
  <c r="BE438" i="20"/>
  <c r="AV399" i="20"/>
  <c r="AP364" i="20"/>
  <c r="AV439" i="20"/>
  <c r="BC394" i="20"/>
  <c r="Z358" i="20"/>
  <c r="AU391" i="20"/>
  <c r="AJ283" i="20"/>
  <c r="AB383" i="20"/>
  <c r="AJ361" i="20"/>
  <c r="AV458" i="20"/>
  <c r="AH314" i="20"/>
  <c r="Z463" i="20"/>
  <c r="BH435" i="20"/>
  <c r="AC492" i="20"/>
  <c r="AP444" i="20"/>
  <c r="AF387" i="20"/>
  <c r="AS357" i="20"/>
  <c r="AP396" i="20"/>
  <c r="AB360" i="20"/>
  <c r="BA337" i="20"/>
  <c r="BF348" i="20"/>
  <c r="AJ388" i="20"/>
  <c r="AC323" i="20"/>
  <c r="BD464" i="20"/>
  <c r="AT366" i="20"/>
  <c r="BI368" i="20"/>
  <c r="AH461" i="20"/>
  <c r="AD423" i="20"/>
  <c r="AD405" i="20"/>
  <c r="AX376" i="20"/>
  <c r="AP383" i="20"/>
  <c r="AY344" i="20"/>
  <c r="AL423" i="20"/>
  <c r="AM342" i="20"/>
  <c r="AR384" i="20"/>
  <c r="AI366" i="20"/>
  <c r="AI369" i="20"/>
  <c r="AA429" i="20"/>
  <c r="AL390" i="20"/>
  <c r="BI349" i="20"/>
  <c r="AI411" i="20"/>
  <c r="AB346" i="20"/>
  <c r="BB380" i="20"/>
  <c r="AK447" i="20"/>
  <c r="Z474" i="20"/>
  <c r="AD407" i="20"/>
  <c r="AO393" i="20"/>
  <c r="AI465" i="20"/>
  <c r="BI460" i="20"/>
  <c r="AO404" i="20"/>
  <c r="AF360" i="20"/>
  <c r="AE364" i="20"/>
  <c r="BG360" i="20"/>
  <c r="AZ403" i="20"/>
  <c r="Z379" i="20"/>
  <c r="BF358" i="20"/>
  <c r="AO412" i="20"/>
  <c r="Z366" i="20"/>
  <c r="BA468" i="20"/>
  <c r="BC356" i="20"/>
  <c r="AA369" i="20"/>
  <c r="AZ456" i="20"/>
  <c r="BI456" i="20"/>
  <c r="BG480" i="20"/>
  <c r="BG489" i="20"/>
  <c r="BB387" i="20"/>
  <c r="AC450" i="20"/>
  <c r="AM431" i="20"/>
  <c r="AL349" i="20"/>
  <c r="BA333" i="20"/>
  <c r="BH464" i="20"/>
  <c r="AG347" i="20"/>
  <c r="AY342" i="20"/>
  <c r="AJ382" i="20"/>
  <c r="AR407" i="20"/>
  <c r="AG412" i="20"/>
  <c r="AT386" i="20"/>
  <c r="AM368" i="20"/>
  <c r="Z469" i="20"/>
  <c r="AG393" i="20"/>
  <c r="AU475" i="20"/>
  <c r="AB384" i="20"/>
  <c r="AQ384" i="20"/>
  <c r="AB364" i="20"/>
  <c r="AM433" i="20"/>
  <c r="Z368" i="20"/>
  <c r="BF352" i="20"/>
  <c r="AN483" i="20"/>
  <c r="AT413" i="20"/>
  <c r="BH402" i="20"/>
  <c r="AL342" i="20"/>
  <c r="BA476" i="20"/>
  <c r="AE403" i="20"/>
  <c r="BH357" i="20"/>
  <c r="BA384" i="20"/>
  <c r="AS420" i="20"/>
  <c r="AD310" i="20"/>
  <c r="AK356" i="20"/>
  <c r="BF380" i="20"/>
  <c r="AM350" i="20"/>
  <c r="AC371" i="20"/>
  <c r="AF409" i="20"/>
  <c r="BH367" i="20"/>
  <c r="AU402" i="20"/>
  <c r="AB458" i="20"/>
  <c r="AJ411" i="20"/>
  <c r="AK364" i="20"/>
  <c r="AL429" i="20"/>
  <c r="BF446" i="20"/>
  <c r="Z280" i="20"/>
  <c r="AA318" i="20"/>
  <c r="AF384" i="20"/>
  <c r="AM413" i="20"/>
  <c r="AI392" i="20"/>
  <c r="BF384" i="20"/>
  <c r="AH368" i="20"/>
  <c r="Z328" i="20"/>
  <c r="AN407" i="20"/>
  <c r="AK318" i="20"/>
  <c r="AT394" i="20"/>
  <c r="AZ384" i="20"/>
  <c r="AR410" i="20"/>
  <c r="BC322" i="20"/>
  <c r="AI352" i="20"/>
  <c r="AD352" i="20"/>
  <c r="AG486" i="20"/>
  <c r="BI402" i="20"/>
  <c r="AH392" i="20"/>
  <c r="Z308" i="20"/>
  <c r="BF251" i="20"/>
  <c r="AC318" i="20"/>
  <c r="AD245" i="20"/>
  <c r="BI338" i="20"/>
  <c r="AS330" i="20"/>
  <c r="AH242" i="20"/>
  <c r="AT282" i="20"/>
  <c r="AE255" i="20"/>
  <c r="AQ362" i="20"/>
  <c r="BE470" i="20"/>
  <c r="AK352" i="20"/>
  <c r="AY314" i="20"/>
  <c r="BB465" i="20"/>
  <c r="Z399" i="20"/>
  <c r="AF369" i="20"/>
  <c r="AB361" i="20"/>
  <c r="AC219" i="20"/>
  <c r="AI302" i="20"/>
  <c r="BC301" i="20"/>
  <c r="BD311" i="20"/>
  <c r="Z310" i="20"/>
  <c r="AC264" i="20"/>
  <c r="AV322" i="20"/>
  <c r="AF464" i="20"/>
  <c r="AU452" i="20"/>
  <c r="AD382" i="20"/>
  <c r="AV317" i="20"/>
  <c r="BI306" i="20"/>
  <c r="AD419" i="20"/>
  <c r="AZ395" i="20"/>
  <c r="AV372" i="20"/>
  <c r="AJ349" i="20"/>
  <c r="BG387" i="20"/>
  <c r="BF339" i="20"/>
  <c r="AD373" i="20"/>
  <c r="AK375" i="20"/>
  <c r="BF331" i="20"/>
  <c r="AQ376" i="20"/>
  <c r="AU305" i="20"/>
  <c r="AJ362" i="20"/>
  <c r="AJ286" i="20"/>
  <c r="AR298" i="20"/>
  <c r="AC303" i="20"/>
  <c r="BC383" i="20"/>
  <c r="AE358" i="20"/>
  <c r="Z318" i="20"/>
  <c r="BG388" i="20"/>
  <c r="AB456" i="20"/>
  <c r="AO385" i="20"/>
  <c r="BI364" i="20"/>
  <c r="AC376" i="20"/>
  <c r="AB382" i="20"/>
  <c r="AR278" i="20"/>
  <c r="AJ365" i="20"/>
  <c r="AQ299" i="20"/>
  <c r="BI299" i="20"/>
  <c r="AW412" i="20"/>
  <c r="AA463" i="20"/>
  <c r="BI367" i="20"/>
  <c r="AU482" i="20"/>
  <c r="BA403" i="20"/>
  <c r="BI468" i="20"/>
  <c r="AU422" i="20"/>
  <c r="AC429" i="20"/>
  <c r="BD456" i="20"/>
  <c r="AZ424" i="20"/>
  <c r="BD383" i="20"/>
  <c r="BA429" i="20"/>
  <c r="AN367" i="20"/>
  <c r="BG339" i="20"/>
  <c r="Z326" i="20"/>
  <c r="AV435" i="20"/>
  <c r="AA356" i="20"/>
  <c r="Z395" i="20"/>
  <c r="AV310" i="20"/>
  <c r="AQ415" i="20"/>
  <c r="AP440" i="20"/>
  <c r="AB283" i="20"/>
  <c r="AF433" i="20"/>
  <c r="AJ384" i="20"/>
  <c r="AD410" i="20"/>
  <c r="AR354" i="20"/>
  <c r="BG379" i="20"/>
  <c r="AE427" i="20"/>
  <c r="AQ407" i="20"/>
  <c r="AJ439" i="20"/>
  <c r="AD415" i="20"/>
  <c r="AT446" i="20"/>
  <c r="BI399" i="20"/>
  <c r="BG414" i="20"/>
  <c r="AC380" i="20"/>
  <c r="BI311" i="20"/>
  <c r="AX324" i="20"/>
  <c r="Z342" i="20"/>
  <c r="AM348" i="20"/>
  <c r="BD356" i="20"/>
  <c r="BH349" i="20"/>
  <c r="BB353" i="20"/>
  <c r="AM367" i="20"/>
  <c r="BB350" i="20"/>
  <c r="BG402" i="20"/>
  <c r="BF474" i="20"/>
  <c r="AL461" i="20"/>
  <c r="BA410" i="20"/>
  <c r="AX354" i="20"/>
  <c r="BI371" i="20"/>
  <c r="AM402" i="20"/>
  <c r="BD321" i="20"/>
  <c r="AB342" i="20"/>
  <c r="BC427" i="20"/>
  <c r="AK360" i="20"/>
  <c r="AY310" i="20"/>
  <c r="BC305" i="20"/>
  <c r="AU301" i="20"/>
  <c r="BI314" i="20"/>
  <c r="AM302" i="20"/>
  <c r="AI330" i="20"/>
  <c r="AV365" i="20"/>
  <c r="AE409" i="20"/>
  <c r="BC444" i="20"/>
  <c r="AT314" i="20"/>
  <c r="AS344" i="20"/>
  <c r="BG327" i="20"/>
  <c r="AE446" i="20"/>
  <c r="AD371" i="20"/>
  <c r="AS345" i="20"/>
  <c r="AZ350" i="20"/>
  <c r="AC275" i="20"/>
  <c r="BI375" i="20"/>
  <c r="BC247" i="20"/>
  <c r="BI455" i="20"/>
  <c r="AY373" i="20"/>
  <c r="BB461" i="20"/>
  <c r="AW397" i="20"/>
  <c r="AE350" i="20"/>
  <c r="BH290" i="20"/>
  <c r="AK399" i="20"/>
  <c r="BC310" i="20"/>
  <c r="AM255" i="20"/>
  <c r="BI411" i="20"/>
  <c r="AX344" i="20"/>
  <c r="BE368" i="20"/>
  <c r="AF414" i="20"/>
  <c r="BF274" i="20"/>
  <c r="AV373" i="20"/>
  <c r="AE283" i="20"/>
  <c r="Z372" i="20"/>
  <c r="BH291" i="20"/>
  <c r="AT480" i="20"/>
  <c r="BH379" i="20"/>
  <c r="BF429" i="20"/>
  <c r="BF340" i="20"/>
  <c r="AT346" i="20"/>
  <c r="AJ424" i="20"/>
  <c r="BA436" i="20"/>
  <c r="AI315" i="20"/>
  <c r="AL310" i="20"/>
  <c r="BD369" i="20"/>
  <c r="BF235" i="20"/>
  <c r="BH460" i="20"/>
  <c r="AK247" i="20"/>
  <c r="AY461" i="20"/>
  <c r="AK319" i="20"/>
  <c r="BB290" i="20"/>
  <c r="AS387" i="20"/>
  <c r="AZ303" i="20"/>
  <c r="AN314" i="20"/>
  <c r="BI322" i="20"/>
  <c r="BD309" i="20"/>
  <c r="AY459" i="20"/>
  <c r="BC364" i="20"/>
  <c r="AU362" i="20"/>
  <c r="AU352" i="20"/>
  <c r="BI388" i="20"/>
  <c r="AX316" i="20"/>
  <c r="AM411" i="20"/>
  <c r="AX335" i="20"/>
  <c r="AN435" i="20"/>
  <c r="AA302" i="20"/>
  <c r="AF264" i="20"/>
  <c r="BE366" i="20"/>
  <c r="BC242" i="20"/>
  <c r="BH263" i="20"/>
  <c r="AV427" i="20"/>
  <c r="BF415" i="20"/>
  <c r="AU445" i="20"/>
  <c r="BA442" i="20"/>
  <c r="AV423" i="20"/>
  <c r="AL467" i="20"/>
  <c r="AE415" i="20"/>
  <c r="AH457" i="20"/>
  <c r="Z478" i="20"/>
  <c r="AT395" i="20"/>
  <c r="AA425" i="20"/>
  <c r="Z371" i="20"/>
  <c r="AF380" i="20"/>
  <c r="AT367" i="20"/>
  <c r="AA372" i="20"/>
  <c r="AF356" i="20"/>
  <c r="AZ386" i="20"/>
  <c r="BI403" i="20"/>
  <c r="AA477" i="20"/>
  <c r="BB379" i="20"/>
  <c r="AO419" i="20"/>
  <c r="AE330" i="20"/>
  <c r="BH346" i="20"/>
  <c r="AM439" i="20"/>
  <c r="BH383" i="20"/>
  <c r="BI395" i="20"/>
  <c r="BB375" i="20"/>
  <c r="AP371" i="20"/>
  <c r="AW389" i="20"/>
  <c r="BG496" i="20"/>
  <c r="AE406" i="20"/>
  <c r="BD444" i="20"/>
  <c r="AF366" i="20"/>
  <c r="AP375" i="20"/>
  <c r="AB473" i="20"/>
  <c r="BH323" i="20"/>
  <c r="AM382" i="20"/>
  <c r="AE411" i="20"/>
  <c r="AJ383" i="20"/>
  <c r="AB350" i="20"/>
  <c r="AI350" i="20"/>
  <c r="AP318" i="20"/>
  <c r="AA360" i="20"/>
  <c r="AS424" i="20"/>
  <c r="Z268" i="20"/>
  <c r="AH399" i="20"/>
  <c r="AD417" i="20"/>
  <c r="AP387" i="20"/>
  <c r="AP469" i="20"/>
  <c r="AC471" i="20"/>
  <c r="AX464" i="20"/>
  <c r="AE496" i="20"/>
  <c r="AE326" i="20"/>
  <c r="AL453" i="20"/>
  <c r="BF360" i="20"/>
  <c r="AF376" i="20"/>
  <c r="AV307" i="20"/>
  <c r="AD361" i="20"/>
  <c r="AM391" i="20"/>
  <c r="BF375" i="20"/>
  <c r="AZ378" i="20"/>
  <c r="AJ431" i="20"/>
  <c r="AF367" i="20"/>
  <c r="BE403" i="20"/>
  <c r="AC319" i="20"/>
  <c r="BG447" i="20"/>
  <c r="AT342" i="20"/>
  <c r="AN368" i="20"/>
  <c r="AS500" i="20"/>
  <c r="AE322" i="20"/>
  <c r="BG345" i="20"/>
  <c r="BF243" i="20"/>
  <c r="Z339" i="20"/>
  <c r="AJ238" i="20"/>
  <c r="AA392" i="20"/>
  <c r="AY295" i="20"/>
  <c r="AP348" i="20"/>
  <c r="AB267" i="20"/>
  <c r="AN385" i="20"/>
  <c r="BI356" i="20"/>
  <c r="BF372" i="20"/>
  <c r="BG425" i="20"/>
  <c r="AJ350" i="20"/>
  <c r="BD360" i="20"/>
  <c r="AV464" i="20"/>
  <c r="AN276" i="20"/>
  <c r="AL318" i="20"/>
  <c r="AC203" i="20"/>
  <c r="AJ345" i="20"/>
  <c r="AW300" i="20"/>
  <c r="AT423" i="20"/>
  <c r="AN341" i="20"/>
  <c r="BB450" i="20"/>
  <c r="AL307" i="20"/>
  <c r="AB372" i="20"/>
  <c r="BA451" i="20"/>
  <c r="AC322" i="20"/>
  <c r="BH315" i="20"/>
  <c r="AL367" i="20"/>
  <c r="AK410" i="20"/>
  <c r="BA315" i="20"/>
  <c r="AN348" i="20"/>
  <c r="AC365" i="20"/>
  <c r="BG302" i="20"/>
  <c r="BI333" i="20"/>
  <c r="BB322" i="20"/>
  <c r="BG306" i="20"/>
  <c r="AA282" i="20"/>
  <c r="AA403" i="20"/>
  <c r="AL272" i="20"/>
  <c r="BD319" i="20"/>
  <c r="AI260" i="20"/>
  <c r="AF284" i="20"/>
  <c r="BD393" i="20"/>
  <c r="BH476" i="20"/>
  <c r="BD423" i="20"/>
  <c r="AL354" i="20"/>
  <c r="AD390" i="20"/>
  <c r="AB386" i="20"/>
  <c r="AF314" i="20"/>
  <c r="AE346" i="20"/>
  <c r="BA303" i="20"/>
  <c r="AH284" i="20"/>
  <c r="AL216" i="20"/>
  <c r="AV295" i="20"/>
  <c r="AR234" i="20"/>
  <c r="AC483" i="20"/>
  <c r="AA465" i="20"/>
  <c r="BI480" i="20"/>
  <c r="AC445" i="20"/>
  <c r="AF401" i="20"/>
  <c r="BF472" i="20"/>
  <c r="AN358" i="20"/>
  <c r="AF462" i="20"/>
  <c r="AJ477" i="20"/>
  <c r="BB401" i="20"/>
  <c r="AQ348" i="20"/>
  <c r="Z476" i="20"/>
  <c r="BI392" i="20"/>
  <c r="AM378" i="20"/>
  <c r="AY403" i="20"/>
  <c r="AF439" i="20"/>
  <c r="BG403" i="20"/>
  <c r="BE397" i="20"/>
  <c r="BC439" i="20"/>
  <c r="BI442" i="20"/>
  <c r="AD414" i="20"/>
  <c r="BA360" i="20"/>
  <c r="AL409" i="20"/>
  <c r="Z380" i="20"/>
  <c r="AC345" i="20"/>
  <c r="BF371" i="20"/>
  <c r="AT294" i="20"/>
  <c r="AY346" i="20"/>
  <c r="BI450" i="20"/>
  <c r="AJ446" i="20"/>
  <c r="AV323" i="20"/>
  <c r="BA492" i="20"/>
  <c r="AS396" i="20"/>
  <c r="AK414" i="20"/>
  <c r="AZ481" i="20"/>
  <c r="AV384" i="20"/>
  <c r="Z292" i="20"/>
  <c r="AQ481" i="20"/>
  <c r="BF284" i="20"/>
  <c r="AV327" i="20"/>
  <c r="BB445" i="20"/>
  <c r="AY392" i="20"/>
  <c r="BC337" i="20"/>
  <c r="BH424" i="20"/>
  <c r="AF322" i="20"/>
  <c r="AF338" i="20"/>
  <c r="AQ459" i="20"/>
  <c r="AH415" i="20"/>
  <c r="AH328" i="20"/>
  <c r="AK440" i="20"/>
  <c r="BI495" i="20"/>
  <c r="BA423" i="20"/>
  <c r="AL391" i="20"/>
  <c r="BB429" i="20"/>
  <c r="AU378" i="20"/>
  <c r="BC428" i="20"/>
  <c r="BI405" i="20"/>
  <c r="AK323" i="20"/>
  <c r="BC388" i="20"/>
  <c r="BG346" i="20"/>
  <c r="AA467" i="20"/>
  <c r="AM301" i="20"/>
  <c r="AN409" i="20"/>
  <c r="AO445" i="20"/>
  <c r="AB287" i="20"/>
  <c r="AR349" i="20"/>
  <c r="AX312" i="20"/>
  <c r="AX310" i="20"/>
  <c r="AK326" i="20"/>
  <c r="AQ497" i="20"/>
  <c r="AV368" i="20"/>
  <c r="AZ391" i="20"/>
  <c r="AI356" i="20"/>
  <c r="AE338" i="20"/>
  <c r="AA366" i="20"/>
  <c r="AS372" i="20"/>
  <c r="BA318" i="20"/>
  <c r="AP362" i="20"/>
  <c r="AQ310" i="20"/>
  <c r="BG350" i="20"/>
  <c r="AN404" i="20"/>
  <c r="AF288" i="20"/>
  <c r="AB376" i="20"/>
  <c r="AC307" i="20"/>
  <c r="AY268" i="20"/>
  <c r="AK387" i="20"/>
  <c r="AZ338" i="20"/>
  <c r="AI348" i="20"/>
  <c r="BB318" i="20"/>
  <c r="AM356" i="20"/>
  <c r="AW347" i="20"/>
  <c r="AJ407" i="20"/>
  <c r="AX279" i="20"/>
  <c r="AH280" i="20"/>
  <c r="BE332" i="20"/>
  <c r="AH358" i="20"/>
  <c r="AM360" i="20"/>
  <c r="AU333" i="20"/>
  <c r="BC344" i="20"/>
  <c r="AL417" i="20"/>
  <c r="BB463" i="20"/>
  <c r="AX429" i="20"/>
  <c r="BI428" i="20"/>
  <c r="AK310" i="20"/>
  <c r="AB230" i="20"/>
  <c r="AR361" i="20"/>
  <c r="AY298" i="20"/>
  <c r="AN318" i="20"/>
  <c r="AC391" i="20"/>
  <c r="Z294" i="20"/>
  <c r="AF306" i="20"/>
  <c r="AE298" i="20"/>
  <c r="AM314" i="20"/>
  <c r="AI319" i="20"/>
  <c r="AU387" i="20"/>
  <c r="BG395" i="20"/>
  <c r="BF488" i="20"/>
  <c r="BD352" i="20"/>
  <c r="AT399" i="20"/>
  <c r="BI337" i="20"/>
  <c r="AH282" i="20"/>
  <c r="AJ376" i="20"/>
  <c r="BA298" i="20"/>
  <c r="BI387" i="20"/>
  <c r="BG380" i="20"/>
  <c r="AV256" i="20"/>
  <c r="AV348" i="20"/>
  <c r="AF224" i="20"/>
  <c r="BE359" i="20"/>
  <c r="AN464" i="20"/>
  <c r="BA499" i="20"/>
  <c r="Z467" i="20"/>
  <c r="BH451" i="20"/>
  <c r="AD475" i="20"/>
  <c r="AP403" i="20"/>
  <c r="AF413" i="20"/>
  <c r="AH403" i="20"/>
  <c r="BG322" i="20"/>
  <c r="BE411" i="20"/>
  <c r="AE476" i="20"/>
  <c r="AR431" i="20"/>
  <c r="AA476" i="20"/>
  <c r="AB414" i="20"/>
  <c r="AX284" i="20"/>
  <c r="BE376" i="20"/>
  <c r="AX483" i="20"/>
  <c r="AA444" i="20"/>
  <c r="AF472" i="20"/>
  <c r="AO436" i="20"/>
  <c r="BF407" i="20"/>
  <c r="AZ383" i="20"/>
  <c r="AC387" i="20"/>
  <c r="BA399" i="20"/>
  <c r="AU476" i="20"/>
  <c r="BI352" i="20"/>
  <c r="AJ428" i="20"/>
  <c r="AW418" i="20"/>
  <c r="BA475" i="20"/>
  <c r="AI476" i="20"/>
  <c r="AZ420" i="20"/>
  <c r="AK407" i="20"/>
  <c r="AK467" i="20"/>
  <c r="AR455" i="20"/>
  <c r="AH429" i="20"/>
  <c r="AO444" i="20"/>
  <c r="BG415" i="20"/>
  <c r="BB346" i="20"/>
  <c r="AE306" i="20"/>
  <c r="BC415" i="20"/>
  <c r="BB360" i="20"/>
  <c r="BD388" i="20"/>
  <c r="AH362" i="20"/>
  <c r="AB394" i="20"/>
  <c r="AH318" i="20"/>
  <c r="BA456" i="20"/>
  <c r="AD413" i="20"/>
  <c r="BB364" i="20"/>
  <c r="AM379" i="20"/>
  <c r="AV366" i="20"/>
  <c r="AW490" i="20"/>
  <c r="BH350" i="20"/>
  <c r="AE380" i="20"/>
  <c r="AQ298" i="20"/>
  <c r="AJ375" i="20"/>
  <c r="BI378" i="20"/>
  <c r="BH380" i="20"/>
  <c r="BA439" i="20"/>
  <c r="AZ376" i="20"/>
  <c r="AJ386" i="20"/>
  <c r="AC420" i="20"/>
  <c r="AR388" i="20"/>
  <c r="AQ450" i="20"/>
  <c r="BF417" i="20"/>
  <c r="AA299" i="20"/>
  <c r="AL374" i="20"/>
  <c r="BC423" i="20"/>
  <c r="BF314" i="20"/>
  <c r="AL357" i="20"/>
  <c r="AT387" i="20"/>
  <c r="AF368" i="20"/>
  <c r="AU342" i="20"/>
  <c r="AY396" i="20"/>
  <c r="AQ318" i="20"/>
  <c r="Z338" i="20"/>
  <c r="BD385" i="20"/>
  <c r="AX292" i="20"/>
  <c r="AD350" i="20"/>
  <c r="AJ263" i="20"/>
  <c r="BD392" i="20"/>
  <c r="BG334" i="20"/>
  <c r="AV376" i="20"/>
  <c r="BA299" i="20"/>
  <c r="AS496" i="20"/>
  <c r="AH371" i="20"/>
  <c r="AB358" i="20"/>
  <c r="AM352" i="20"/>
  <c r="AB243" i="20"/>
  <c r="AK368" i="20"/>
  <c r="AA259" i="20"/>
  <c r="AC341" i="20"/>
  <c r="BD318" i="20"/>
  <c r="AE333" i="20"/>
  <c r="AP346" i="20"/>
  <c r="AL303" i="20"/>
  <c r="BG352" i="20"/>
  <c r="BB307" i="20"/>
  <c r="BI303" i="20"/>
  <c r="Z304" i="20"/>
  <c r="BC378" i="20"/>
  <c r="AP376" i="20"/>
  <c r="AY322" i="20"/>
  <c r="AM387" i="20"/>
  <c r="AO253" i="20"/>
  <c r="AL442" i="20"/>
  <c r="AL210" i="20"/>
  <c r="AI338" i="20"/>
  <c r="AL364" i="20"/>
  <c r="BF294" i="20"/>
  <c r="BC350" i="20"/>
  <c r="AP270" i="20"/>
  <c r="BD292" i="20"/>
  <c r="AH251" i="20"/>
  <c r="AU318" i="20"/>
  <c r="AB362" i="20"/>
  <c r="AK429" i="20"/>
  <c r="AP324" i="20"/>
  <c r="AS299" i="20"/>
  <c r="Z334" i="20"/>
  <c r="AU384" i="20"/>
  <c r="AI373" i="20"/>
  <c r="BD419" i="20"/>
  <c r="BD307" i="20"/>
  <c r="Z306" i="20"/>
  <c r="AL208" i="20"/>
  <c r="AT315" i="20"/>
  <c r="AJ378" i="20"/>
  <c r="BG488" i="20"/>
  <c r="AK495" i="20"/>
  <c r="AA483" i="20"/>
  <c r="AB435" i="20"/>
  <c r="AB388" i="20"/>
  <c r="BH375" i="20"/>
  <c r="AY476" i="20"/>
  <c r="AB480" i="20"/>
  <c r="AH312" i="20"/>
  <c r="AS367" i="20"/>
  <c r="AA439" i="20"/>
  <c r="AP314" i="20"/>
  <c r="BI415" i="20"/>
  <c r="BD399" i="20"/>
  <c r="AZ394" i="20"/>
  <c r="BF335" i="20"/>
  <c r="AT457" i="20"/>
  <c r="AK396" i="20"/>
  <c r="AT409" i="20"/>
  <c r="AJ414" i="20"/>
  <c r="BI445" i="20"/>
  <c r="AS395" i="20"/>
  <c r="AF388" i="20"/>
  <c r="AF375" i="20"/>
  <c r="AN465" i="20"/>
  <c r="AH444" i="20"/>
  <c r="AQ496" i="20"/>
  <c r="BG356" i="20"/>
  <c r="AA368" i="20"/>
  <c r="BF483" i="20"/>
  <c r="BC437" i="20"/>
  <c r="AP360" i="20"/>
  <c r="AU403" i="20"/>
  <c r="AE453" i="20"/>
  <c r="AT371" i="20"/>
  <c r="BH399" i="20"/>
  <c r="AF405" i="20"/>
  <c r="AL345" i="20"/>
  <c r="AV330" i="20"/>
  <c r="AV407" i="20"/>
  <c r="BG493" i="20"/>
  <c r="AK372" i="20"/>
  <c r="BG396" i="20"/>
  <c r="AY411" i="20"/>
  <c r="BG364" i="20"/>
  <c r="BI479" i="20"/>
  <c r="AQ350" i="20"/>
  <c r="BH463" i="20"/>
  <c r="BB344" i="20"/>
  <c r="AV460" i="20"/>
  <c r="BD387" i="20"/>
  <c r="AY368" i="20"/>
  <c r="AW408" i="20"/>
  <c r="AM371" i="20"/>
  <c r="BG435" i="20"/>
  <c r="BC395" i="20"/>
  <c r="AD394" i="20"/>
  <c r="AS439" i="20"/>
  <c r="AS365" i="20"/>
  <c r="AN410" i="20"/>
  <c r="AH354" i="20"/>
  <c r="BA391" i="20"/>
  <c r="AJ402" i="20"/>
  <c r="BC420" i="20"/>
  <c r="BD344" i="20"/>
  <c r="AH234" i="20"/>
  <c r="BA341" i="20"/>
  <c r="AI415" i="20"/>
  <c r="AE379" i="20"/>
  <c r="BF346" i="20"/>
  <c r="AK391" i="20"/>
  <c r="AC379" i="20"/>
  <c r="BA353" i="20"/>
  <c r="BE342" i="20"/>
  <c r="AC384" i="20"/>
  <c r="AJ319" i="20"/>
  <c r="AT303" i="20"/>
  <c r="AE342" i="20"/>
  <c r="AZ365" i="20"/>
  <c r="AJ372" i="20"/>
  <c r="AQ235" i="20"/>
  <c r="AT298" i="20"/>
  <c r="AM344" i="20"/>
  <c r="AU428" i="20"/>
  <c r="AG431" i="20"/>
  <c r="AI384" i="20"/>
  <c r="AS375" i="20"/>
  <c r="BF316" i="20"/>
  <c r="AE368" i="20"/>
  <c r="AD337" i="20"/>
  <c r="BG373" i="20"/>
  <c r="AP344" i="20"/>
  <c r="AB311" i="20"/>
  <c r="AF310" i="20"/>
  <c r="AC302" i="20"/>
  <c r="AY335" i="20"/>
  <c r="AF279" i="20"/>
  <c r="AN310" i="20"/>
  <c r="BB294" i="20"/>
  <c r="AD375" i="20"/>
  <c r="BB357" i="20"/>
  <c r="AN298" i="20"/>
  <c r="BH307" i="20"/>
  <c r="AI284" i="20"/>
  <c r="AE317" i="20"/>
  <c r="AX239" i="20"/>
  <c r="AC338" i="20"/>
  <c r="AA330" i="20"/>
  <c r="AV287" i="20"/>
  <c r="AL282" i="20"/>
  <c r="AT401" i="20"/>
  <c r="BD314" i="20"/>
  <c r="AV387" i="20"/>
  <c r="BF302" i="20"/>
  <c r="AV352" i="20"/>
  <c r="AB429" i="20"/>
  <c r="AO355" i="20"/>
  <c r="AA315" i="20"/>
  <c r="BA327" i="20"/>
  <c r="AN279" i="20"/>
  <c r="AD360" i="20"/>
  <c r="AS288" i="20"/>
  <c r="BI483" i="20"/>
  <c r="AN323" i="20"/>
  <c r="AL438" i="20"/>
  <c r="AP400" i="20"/>
  <c r="BB406" i="20"/>
  <c r="BA435" i="20"/>
  <c r="AQ465" i="20"/>
  <c r="BA364" i="20"/>
  <c r="AT360" i="20"/>
  <c r="AI459" i="20"/>
  <c r="AR463" i="20"/>
  <c r="BH495" i="20"/>
  <c r="AV413" i="20"/>
  <c r="BB405" i="20"/>
  <c r="AP350" i="20"/>
  <c r="AW438" i="20"/>
  <c r="BB373" i="20"/>
  <c r="BI438" i="20"/>
  <c r="AK446" i="20"/>
  <c r="BC352" i="20"/>
  <c r="BC414" i="20"/>
  <c r="AE431" i="20"/>
  <c r="AC415" i="20"/>
  <c r="AT310" i="20"/>
  <c r="BF396" i="20"/>
  <c r="BB410" i="20"/>
  <c r="BG372" i="20"/>
  <c r="BA424" i="20"/>
  <c r="AT402" i="20"/>
  <c r="AF395" i="20"/>
  <c r="AN349" i="20"/>
  <c r="AZ345" i="20"/>
  <c r="AF391" i="20"/>
  <c r="BD298" i="20"/>
  <c r="AS380" i="20"/>
  <c r="AL360" i="20"/>
  <c r="BG471" i="20"/>
  <c r="AK395" i="20"/>
  <c r="AX455" i="20"/>
  <c r="BB396" i="20"/>
  <c r="AT375" i="20"/>
  <c r="BF368" i="20"/>
  <c r="AT344" i="20"/>
  <c r="AN437" i="20"/>
  <c r="AY369" i="20"/>
  <c r="AX360" i="20"/>
  <c r="BG429" i="20"/>
  <c r="AY352" i="20"/>
  <c r="AV414" i="20"/>
  <c r="AI368" i="20"/>
  <c r="Z482" i="20"/>
  <c r="AL396" i="20"/>
  <c r="AS480" i="20"/>
  <c r="AP380" i="20"/>
  <c r="AB460" i="20"/>
  <c r="BI396" i="20"/>
  <c r="AD365" i="20"/>
  <c r="AA364" i="20"/>
  <c r="AJ476" i="20"/>
  <c r="Z396" i="20"/>
  <c r="AW381" i="20"/>
  <c r="AS391" i="20"/>
  <c r="BH353" i="20"/>
  <c r="AX371" i="20"/>
  <c r="AY380" i="20"/>
  <c r="BG406" i="20"/>
  <c r="AV345" i="20"/>
  <c r="AV326" i="20"/>
  <c r="AP308" i="20"/>
  <c r="BB459" i="20"/>
  <c r="AC337" i="20"/>
  <c r="AU442" i="20"/>
  <c r="AD345" i="20"/>
  <c r="AE444" i="20"/>
  <c r="BI439" i="20"/>
  <c r="AP310" i="20"/>
  <c r="BI353" i="20"/>
  <c r="BF464" i="20"/>
  <c r="BG310" i="20"/>
  <c r="AP395" i="20"/>
  <c r="BI386" i="20"/>
  <c r="AN247" i="20"/>
  <c r="AY334" i="20"/>
  <c r="AH262" i="20"/>
  <c r="AM318" i="20"/>
  <c r="AZ330" i="20"/>
  <c r="BG344" i="20"/>
  <c r="AH264" i="20"/>
  <c r="AR330" i="20"/>
  <c r="BD357" i="20"/>
  <c r="BI436" i="20"/>
  <c r="AY360" i="20"/>
  <c r="AJ239" i="20"/>
  <c r="BH342" i="20"/>
  <c r="AQ255" i="20"/>
  <c r="AY356" i="20"/>
  <c r="AY311" i="20"/>
  <c r="BC267" i="20"/>
  <c r="AU297" i="20"/>
  <c r="AR259" i="20"/>
  <c r="AZ274" i="20"/>
  <c r="BB303" i="20"/>
  <c r="AK338" i="20"/>
  <c r="AQ373" i="20"/>
  <c r="BF456" i="20"/>
  <c r="BI360" i="20"/>
  <c r="AI298" i="20"/>
  <c r="AP335" i="20"/>
  <c r="AI244" i="20"/>
  <c r="AQ346" i="20"/>
  <c r="AT206" i="20"/>
  <c r="AA484" i="20"/>
  <c r="AJ338" i="20"/>
  <c r="BF442" i="20"/>
  <c r="AI307" i="20"/>
  <c r="AT379" i="20"/>
  <c r="BF287" i="20"/>
  <c r="BC379" i="20"/>
  <c r="BC306" i="20"/>
  <c r="AR303" i="20"/>
  <c r="AS348" i="20"/>
  <c r="BD452" i="20"/>
  <c r="AC442" i="20"/>
  <c r="AM429" i="20"/>
  <c r="AN360" i="20"/>
  <c r="AW369" i="20"/>
  <c r="AT340" i="20"/>
  <c r="AC396" i="20"/>
  <c r="AN284" i="20"/>
  <c r="AN365" i="20"/>
  <c r="AI278" i="20"/>
  <c r="AU322" i="20"/>
  <c r="AQ424" i="20"/>
  <c r="BI382" i="20"/>
  <c r="BB468" i="20"/>
  <c r="AN458" i="20"/>
  <c r="AN399" i="20"/>
  <c r="AQ372" i="20"/>
  <c r="BC370" i="20"/>
  <c r="AR319" i="20"/>
  <c r="BG367" i="20"/>
  <c r="AT299" i="20"/>
  <c r="AZ371" i="20"/>
  <c r="AF309" i="20"/>
  <c r="AC349" i="20"/>
  <c r="AA388" i="20"/>
  <c r="AI303" i="20"/>
  <c r="AK383" i="20"/>
  <c r="AU472" i="20"/>
  <c r="AY465" i="20"/>
  <c r="Z350" i="20"/>
  <c r="BG353" i="20"/>
  <c r="BB374" i="20"/>
  <c r="BF395" i="20"/>
  <c r="AN414" i="20"/>
  <c r="AF475" i="20"/>
  <c r="BI475" i="20"/>
  <c r="AJ481" i="20"/>
  <c r="AI424" i="20"/>
  <c r="BB378" i="20"/>
  <c r="BA402" i="20"/>
  <c r="AD314" i="20"/>
  <c r="BA349" i="20"/>
  <c r="AQ307" i="20"/>
  <c r="AR290" i="20"/>
  <c r="AE318" i="20"/>
  <c r="AB263" i="20"/>
  <c r="AS349" i="20"/>
  <c r="AS338" i="20"/>
  <c r="BF480" i="20"/>
  <c r="AQ356" i="20"/>
  <c r="BH327" i="20"/>
  <c r="AN356" i="20"/>
  <c r="AJ391" i="20"/>
  <c r="BB369" i="20"/>
  <c r="AQ326" i="20"/>
  <c r="AB380" i="20"/>
  <c r="AY372" i="20"/>
  <c r="AB239" i="20"/>
  <c r="BA357" i="20"/>
  <c r="AI255" i="20"/>
  <c r="AS327" i="20"/>
  <c r="AI243" i="20"/>
  <c r="AI396" i="20"/>
  <c r="AB271" i="20"/>
  <c r="BH390" i="20"/>
  <c r="AE396" i="20"/>
  <c r="AS475" i="20"/>
  <c r="BD327" i="20"/>
  <c r="AR263" i="20"/>
  <c r="AY307" i="20"/>
  <c r="Z392" i="20"/>
  <c r="AV314" i="20"/>
  <c r="Z284" i="20"/>
  <c r="BD224" i="20"/>
  <c r="AK295" i="20"/>
  <c r="AQ451" i="20"/>
  <c r="BH361" i="20"/>
  <c r="AU364" i="20"/>
  <c r="BG331" i="20"/>
  <c r="AE297" i="20"/>
  <c r="BH334" i="20"/>
  <c r="AY467" i="20"/>
  <c r="AM459" i="20"/>
  <c r="AY339" i="20"/>
  <c r="AB424" i="20"/>
  <c r="AS315" i="20"/>
  <c r="BH378" i="20"/>
  <c r="BE384" i="20"/>
  <c r="AS376" i="20"/>
  <c r="BA361" i="20"/>
  <c r="AH364" i="20"/>
  <c r="AK357" i="20"/>
  <c r="AN288" i="20"/>
  <c r="BD371" i="20"/>
  <c r="AC311" i="20"/>
  <c r="BH259" i="20"/>
  <c r="AX264" i="20"/>
  <c r="AQ368" i="20"/>
  <c r="AC298" i="20"/>
  <c r="BG242" i="20"/>
  <c r="AN363" i="20"/>
  <c r="AE226" i="20"/>
  <c r="AM254" i="20"/>
  <c r="BD232" i="20"/>
  <c r="AL254" i="20"/>
  <c r="AI327" i="20"/>
  <c r="AU284" i="20"/>
  <c r="BB299" i="20"/>
  <c r="AZ450" i="20"/>
  <c r="BD315" i="20"/>
  <c r="AX322" i="20"/>
  <c r="BA264" i="20"/>
  <c r="AP339" i="20"/>
  <c r="AJ255" i="20"/>
  <c r="BH255" i="20"/>
  <c r="AF361" i="20"/>
  <c r="BD260" i="20"/>
  <c r="AI322" i="20"/>
  <c r="AU274" i="20"/>
  <c r="BF328" i="20"/>
  <c r="BE298" i="20"/>
  <c r="BC230" i="20"/>
  <c r="BF202" i="20"/>
  <c r="AV212" i="20"/>
  <c r="BD401" i="20"/>
  <c r="AS302" i="20"/>
  <c r="AQ315" i="20"/>
  <c r="AU348" i="20"/>
  <c r="AS323" i="20"/>
  <c r="BG259" i="20"/>
  <c r="AA260" i="20"/>
  <c r="AH275" i="20"/>
  <c r="AI239" i="20"/>
  <c r="AX326" i="20"/>
  <c r="AX280" i="20"/>
  <c r="AC283" i="20"/>
  <c r="AX362" i="20"/>
  <c r="AQ239" i="20"/>
  <c r="BE350" i="20"/>
  <c r="BC360" i="20"/>
  <c r="AI251" i="20"/>
  <c r="AF203" i="20"/>
  <c r="AW332" i="20"/>
  <c r="AR282" i="20"/>
  <c r="BB403" i="20"/>
  <c r="AU337" i="20"/>
  <c r="AQ323" i="20"/>
  <c r="Z356" i="20"/>
  <c r="AF313" i="20"/>
  <c r="BH360" i="20"/>
  <c r="BI298" i="20"/>
  <c r="AH342" i="20"/>
  <c r="AH243" i="20"/>
  <c r="AP459" i="20"/>
  <c r="AA384" i="20"/>
  <c r="AJ346" i="20"/>
  <c r="AK463" i="20"/>
  <c r="AC411" i="20"/>
  <c r="AN345" i="20"/>
  <c r="AR365" i="20"/>
  <c r="BA338" i="20"/>
  <c r="BF298" i="20"/>
  <c r="AJ327" i="20"/>
  <c r="AA295" i="20"/>
  <c r="AU344" i="20"/>
  <c r="BI357" i="20"/>
  <c r="BG340" i="20"/>
  <c r="AT318" i="20"/>
  <c r="AV355" i="20"/>
  <c r="BD395" i="20"/>
  <c r="BH386" i="20"/>
  <c r="BD347" i="20"/>
  <c r="AF364" i="20"/>
  <c r="AE352" i="20"/>
  <c r="AU418" i="20"/>
  <c r="AI331" i="20"/>
  <c r="AH344" i="20"/>
  <c r="AM332" i="20"/>
  <c r="AD242" i="20"/>
  <c r="AJ367" i="20"/>
  <c r="BC286" i="20"/>
  <c r="AH346" i="20"/>
  <c r="AX298" i="20"/>
  <c r="AG425" i="20"/>
  <c r="AI380" i="20"/>
  <c r="BB442" i="20"/>
  <c r="AZ399" i="20"/>
  <c r="AU419" i="20"/>
  <c r="AI354" i="20"/>
  <c r="AL242" i="20"/>
  <c r="AN317" i="20"/>
  <c r="AS258" i="20"/>
  <c r="AJ298" i="20"/>
  <c r="AD298" i="20"/>
  <c r="BD220" i="20"/>
  <c r="AN357" i="20"/>
  <c r="AZ234" i="20"/>
  <c r="AY350" i="20"/>
  <c r="BF247" i="20"/>
  <c r="BF271" i="20"/>
  <c r="Z264" i="20"/>
  <c r="AY323" i="20"/>
  <c r="AV302" i="20"/>
  <c r="AL406" i="20"/>
  <c r="BD389" i="20"/>
  <c r="AT337" i="20"/>
  <c r="AI326" i="20"/>
  <c r="BB411" i="20"/>
  <c r="AV361" i="20"/>
  <c r="BI295" i="20"/>
  <c r="AE362" i="20"/>
  <c r="AJ267" i="20"/>
  <c r="AA334" i="20"/>
  <c r="AU254" i="20"/>
  <c r="AV288" i="20"/>
  <c r="BC371" i="20"/>
  <c r="AY276" i="20"/>
  <c r="BF354" i="20"/>
  <c r="Z270" i="20"/>
  <c r="BB234" i="20"/>
  <c r="AY319" i="20"/>
  <c r="AS275" i="20"/>
  <c r="AX320" i="20"/>
  <c r="Z259" i="20"/>
  <c r="BD212" i="20"/>
  <c r="AT200" i="20"/>
  <c r="AA255" i="20"/>
  <c r="BG230" i="20"/>
  <c r="AP274" i="20"/>
  <c r="BE351" i="20"/>
  <c r="AS283" i="20"/>
  <c r="AT364" i="20"/>
  <c r="BF306" i="20"/>
  <c r="AN283" i="20"/>
  <c r="AN252" i="20"/>
  <c r="BC362" i="20"/>
  <c r="AD299" i="20"/>
  <c r="AC204" i="20"/>
  <c r="AB250" i="20"/>
  <c r="AT292" i="20"/>
  <c r="AY306" i="20"/>
  <c r="AQ354" i="20"/>
  <c r="BC206" i="20"/>
  <c r="AJ268" i="20"/>
  <c r="BF204" i="20"/>
  <c r="AC403" i="20"/>
  <c r="AR255" i="20"/>
  <c r="AX294" i="20"/>
  <c r="BE436" i="20"/>
  <c r="BF300" i="20"/>
  <c r="BI231" i="20"/>
  <c r="BF283" i="20"/>
  <c r="AJ243" i="20"/>
  <c r="AR338" i="20"/>
  <c r="AA323" i="20"/>
  <c r="AS361" i="20"/>
  <c r="BA246" i="20"/>
  <c r="AD333" i="20"/>
  <c r="AQ358" i="20"/>
  <c r="AM386" i="20"/>
  <c r="AS242" i="20"/>
  <c r="BC270" i="20"/>
  <c r="AJ266" i="20"/>
  <c r="AH267" i="20"/>
  <c r="BD349" i="20"/>
  <c r="AD319" i="20"/>
  <c r="BF308" i="20"/>
  <c r="AI238" i="20"/>
  <c r="BA326" i="20"/>
  <c r="AX304" i="20"/>
  <c r="BD381" i="20"/>
  <c r="AC346" i="20"/>
  <c r="AG265" i="20"/>
  <c r="AN311" i="20"/>
  <c r="AF276" i="20"/>
  <c r="AM374" i="20"/>
  <c r="AY243" i="20"/>
  <c r="AL286" i="20"/>
  <c r="BG439" i="20"/>
  <c r="AM375" i="20"/>
  <c r="AZ342" i="20"/>
  <c r="AA457" i="20"/>
  <c r="AR358" i="20"/>
  <c r="AL450" i="20"/>
  <c r="AJ387" i="20"/>
  <c r="AA324" i="20"/>
  <c r="AC291" i="20"/>
  <c r="AL294" i="20"/>
  <c r="BB276" i="20"/>
  <c r="AF302" i="20"/>
  <c r="AN251" i="20"/>
  <c r="BD310" i="20"/>
  <c r="AH388" i="20"/>
  <c r="AQ322" i="20"/>
  <c r="AY496" i="20"/>
  <c r="BE392" i="20"/>
  <c r="AX348" i="20"/>
  <c r="AU382" i="20"/>
  <c r="BE292" i="20"/>
  <c r="AH348" i="20"/>
  <c r="AX216" i="20"/>
  <c r="AF330" i="20"/>
  <c r="BG375" i="20"/>
  <c r="AJ235" i="20"/>
  <c r="AD362" i="20"/>
  <c r="AY251" i="20"/>
  <c r="AV292" i="20"/>
  <c r="BA234" i="20"/>
  <c r="AU314" i="20"/>
  <c r="AI292" i="20"/>
  <c r="AS399" i="20"/>
  <c r="AM394" i="20"/>
  <c r="BB383" i="20"/>
  <c r="BH338" i="20"/>
  <c r="BB306" i="20"/>
  <c r="AI335" i="20"/>
  <c r="AS406" i="20"/>
  <c r="BD303" i="20"/>
  <c r="Z302" i="20"/>
  <c r="BC411" i="20"/>
  <c r="AL311" i="20"/>
  <c r="BE425" i="20"/>
  <c r="AF298" i="20"/>
  <c r="BB437" i="20"/>
  <c r="AN272" i="20"/>
  <c r="AS472" i="20"/>
  <c r="AE388" i="20"/>
  <c r="AO363" i="20"/>
  <c r="AQ339" i="20"/>
  <c r="BC333" i="20"/>
  <c r="AQ324" i="20"/>
  <c r="BA311" i="20"/>
  <c r="AJ287" i="20"/>
  <c r="BD325" i="20"/>
  <c r="BA345" i="20"/>
  <c r="AS467" i="20"/>
  <c r="BC339" i="20"/>
  <c r="AT348" i="20"/>
  <c r="AK291" i="20"/>
  <c r="AU350" i="20"/>
  <c r="AF365" i="20"/>
  <c r="AO332" i="20"/>
  <c r="AR390" i="20"/>
  <c r="BB337" i="20"/>
  <c r="AF239" i="20"/>
  <c r="AX328" i="20"/>
  <c r="BC298" i="20"/>
  <c r="AU309" i="20"/>
  <c r="BF260" i="20"/>
  <c r="AY328" i="20"/>
  <c r="BE235" i="20"/>
  <c r="AB314" i="20"/>
  <c r="AT233" i="20"/>
  <c r="AO269" i="20"/>
  <c r="AZ319" i="20"/>
  <c r="AZ327" i="20"/>
  <c r="BF318" i="20"/>
  <c r="BH251" i="20"/>
  <c r="BA263" i="20"/>
  <c r="BC384" i="20"/>
  <c r="AD262" i="20"/>
  <c r="BD416" i="20"/>
  <c r="AR283" i="20"/>
  <c r="BF326" i="20"/>
  <c r="BB269" i="20"/>
  <c r="BG303" i="20"/>
  <c r="BF286" i="20"/>
  <c r="BC210" i="20"/>
  <c r="BE261" i="20"/>
  <c r="AQ218" i="20"/>
  <c r="BG284" i="20"/>
  <c r="AB282" i="20"/>
  <c r="AB353" i="20"/>
  <c r="AS326" i="20"/>
  <c r="AE263" i="20"/>
  <c r="AD368" i="20"/>
  <c r="AD274" i="20"/>
  <c r="AZ367" i="20"/>
  <c r="AV264" i="20"/>
  <c r="AN325" i="20"/>
  <c r="AM292" i="20"/>
  <c r="AT306" i="20"/>
  <c r="AB341" i="20"/>
  <c r="Z287" i="20"/>
  <c r="AV247" i="20"/>
  <c r="BI383" i="20"/>
  <c r="AQ226" i="20"/>
  <c r="BF231" i="20"/>
  <c r="AN315" i="20"/>
  <c r="AM329" i="20"/>
  <c r="AP392" i="20"/>
  <c r="AR235" i="20"/>
  <c r="AT354" i="20"/>
  <c r="BH282" i="20"/>
  <c r="AJ291" i="20"/>
  <c r="AL353" i="20"/>
  <c r="AX407" i="20"/>
  <c r="BC390" i="20"/>
  <c r="BG278" i="20"/>
  <c r="BA365" i="20"/>
  <c r="BC278" i="20"/>
  <c r="AP262" i="20"/>
  <c r="AF383" i="20"/>
  <c r="AD230" i="20"/>
  <c r="AL326" i="20"/>
  <c r="BF435" i="20"/>
  <c r="AU431" i="20"/>
  <c r="AN376" i="20"/>
  <c r="AD428" i="20"/>
  <c r="BC374" i="20"/>
  <c r="AI420" i="20"/>
  <c r="AI429" i="20"/>
  <c r="BG348" i="20"/>
  <c r="AH320" i="20"/>
  <c r="AI388" i="20"/>
  <c r="BG231" i="20"/>
  <c r="AH375" i="20"/>
  <c r="AL276" i="20"/>
  <c r="AU332" i="20"/>
  <c r="AN405" i="20"/>
  <c r="BE346" i="20"/>
  <c r="AC333" i="20"/>
  <c r="AZ464" i="20"/>
  <c r="AR414" i="20"/>
  <c r="AJ358" i="20"/>
  <c r="AW363" i="20"/>
  <c r="BF342" i="20"/>
  <c r="AK314" i="20"/>
  <c r="BI326" i="20"/>
  <c r="AB322" i="20"/>
  <c r="AF301" i="20"/>
  <c r="BB230" i="20"/>
  <c r="AL278" i="20"/>
  <c r="BF383" i="20"/>
  <c r="AZ291" i="20"/>
  <c r="AT428" i="20"/>
  <c r="BC318" i="20"/>
  <c r="AA243" i="20"/>
  <c r="BC429" i="20"/>
  <c r="BA307" i="20"/>
  <c r="AX395" i="20"/>
  <c r="AP320" i="20"/>
  <c r="AT238" i="20"/>
  <c r="BB366" i="20"/>
  <c r="BI254" i="20"/>
  <c r="AZ358" i="20"/>
  <c r="AH306" i="20"/>
  <c r="AF422" i="20"/>
  <c r="BB315" i="20"/>
  <c r="AY388" i="20"/>
  <c r="BD279" i="20"/>
  <c r="BI327" i="20"/>
  <c r="AL214" i="20"/>
  <c r="AK411" i="20"/>
  <c r="AQ342" i="20"/>
  <c r="AX302" i="20"/>
  <c r="AZ366" i="20"/>
  <c r="Z346" i="20"/>
  <c r="BA372" i="20"/>
  <c r="AY318" i="20"/>
  <c r="AF307" i="20"/>
  <c r="AR350" i="20"/>
  <c r="AL246" i="20"/>
  <c r="AI372" i="20"/>
  <c r="AO262" i="20"/>
  <c r="AM322" i="20"/>
  <c r="BC304" i="20"/>
  <c r="AX384" i="20"/>
  <c r="Z348" i="20"/>
  <c r="AF327" i="20"/>
  <c r="BG295" i="20"/>
  <c r="AF305" i="20"/>
  <c r="AF228" i="20"/>
  <c r="AU414" i="20"/>
  <c r="AO341" i="20"/>
  <c r="BA414" i="20"/>
  <c r="AL376" i="20"/>
  <c r="AA348" i="20"/>
  <c r="Z362" i="20"/>
  <c r="AY450" i="20"/>
  <c r="AM346" i="20"/>
  <c r="AP230" i="20"/>
  <c r="AB270" i="20"/>
  <c r="AI324" i="20"/>
  <c r="BI284" i="20"/>
  <c r="Z275" i="20"/>
  <c r="AL226" i="20"/>
  <c r="AF299" i="20"/>
  <c r="AU392" i="20"/>
  <c r="BG314" i="20"/>
  <c r="AK428" i="20"/>
  <c r="AV318" i="20"/>
  <c r="AP306" i="20"/>
  <c r="AZ414" i="20"/>
  <c r="AO261" i="20"/>
  <c r="AT352" i="20"/>
  <c r="BF212" i="20"/>
  <c r="AQ444" i="20"/>
  <c r="AH304" i="20"/>
  <c r="AY444" i="20"/>
  <c r="BB278" i="20"/>
  <c r="AC410" i="20"/>
  <c r="AB286" i="20"/>
  <c r="AJ356" i="20"/>
  <c r="BI288" i="20"/>
  <c r="BE417" i="20"/>
  <c r="BF392" i="20"/>
  <c r="AE394" i="20"/>
  <c r="AM399" i="20"/>
  <c r="AT427" i="20"/>
  <c r="AC499" i="20"/>
  <c r="BA375" i="20"/>
  <c r="AD392" i="20"/>
  <c r="AY424" i="20"/>
  <c r="AJ278" i="20"/>
  <c r="Z470" i="20"/>
  <c r="BB298" i="20"/>
  <c r="AB345" i="20"/>
  <c r="AE360" i="20"/>
  <c r="AS319" i="20"/>
  <c r="BE327" i="20"/>
  <c r="AD376" i="20"/>
  <c r="BF463" i="20"/>
  <c r="AX364" i="20"/>
  <c r="AB298" i="20"/>
  <c r="AQ306" i="20"/>
  <c r="BH286" i="20"/>
  <c r="AL299" i="20"/>
  <c r="BH354" i="20"/>
  <c r="AN322" i="20"/>
  <c r="BC335" i="20"/>
  <c r="AY358" i="20"/>
  <c r="AK333" i="20"/>
  <c r="AV299" i="20"/>
  <c r="AM278" i="20"/>
  <c r="AX306" i="20"/>
  <c r="AB264" i="20"/>
  <c r="AX275" i="20"/>
  <c r="AV232" i="20"/>
  <c r="BI325" i="20"/>
  <c r="AP224" i="20"/>
  <c r="AS228" i="20"/>
  <c r="AX282" i="20"/>
  <c r="BF322" i="20"/>
  <c r="AU356" i="20"/>
  <c r="AN287" i="20"/>
  <c r="AX270" i="20"/>
  <c r="AD295" i="20"/>
  <c r="AB247" i="20"/>
  <c r="BH483" i="20"/>
  <c r="BE314" i="20"/>
  <c r="AR291" i="20"/>
  <c r="AH270" i="20"/>
  <c r="AU429" i="20"/>
  <c r="BB206" i="20"/>
  <c r="AY303" i="20"/>
  <c r="AQ288" i="20"/>
  <c r="AI334" i="20"/>
  <c r="BF228" i="20"/>
  <c r="BC316" i="20"/>
  <c r="AU200" i="20"/>
  <c r="AN355" i="20"/>
  <c r="AM225" i="20"/>
  <c r="AU222" i="20"/>
  <c r="BH254" i="20"/>
  <c r="AB477" i="20"/>
  <c r="BH274" i="20"/>
  <c r="AQ338" i="20"/>
  <c r="AH228" i="20"/>
  <c r="AL369" i="20"/>
  <c r="AL250" i="20"/>
  <c r="AO347" i="20"/>
  <c r="AE292" i="20"/>
  <c r="AH290" i="20"/>
  <c r="BB214" i="20"/>
  <c r="AF208" i="20"/>
  <c r="BB249" i="20"/>
  <c r="AL356" i="20"/>
  <c r="AW448" i="20"/>
  <c r="AV305" i="20"/>
  <c r="AJ395" i="20"/>
  <c r="AN306" i="20"/>
  <c r="AP208" i="20"/>
  <c r="AB319" i="20"/>
  <c r="BI323" i="20"/>
  <c r="AP238" i="20"/>
  <c r="AP312" i="20"/>
  <c r="AJ251" i="20"/>
  <c r="AX206" i="20"/>
  <c r="AV393" i="20"/>
  <c r="Z202" i="20"/>
  <c r="AM333" i="20"/>
  <c r="AU360" i="20"/>
  <c r="AA278" i="20"/>
  <c r="AX278" i="20"/>
  <c r="BI264" i="20"/>
  <c r="AK209" i="20"/>
  <c r="AC299" i="20"/>
  <c r="AV360" i="20"/>
  <c r="AK246" i="20"/>
  <c r="AY484" i="20"/>
  <c r="AN453" i="20"/>
  <c r="AL379" i="20"/>
  <c r="AZ334" i="20"/>
  <c r="BD365" i="20"/>
  <c r="AN352" i="20"/>
  <c r="AR382" i="20"/>
  <c r="BF344" i="20"/>
  <c r="BG365" i="20"/>
  <c r="AP358" i="20"/>
  <c r="AA208" i="20"/>
  <c r="AZ379" i="20"/>
  <c r="AL337" i="20"/>
  <c r="AA338" i="20"/>
  <c r="Z290" i="20"/>
  <c r="AX372" i="20"/>
  <c r="AQ328" i="20"/>
  <c r="AB307" i="20"/>
  <c r="BB455" i="20"/>
  <c r="AR446" i="20"/>
  <c r="BI409" i="20"/>
  <c r="BB446" i="20"/>
  <c r="AI447" i="20"/>
  <c r="BE449" i="20"/>
  <c r="AM326" i="20"/>
  <c r="AF251" i="20"/>
  <c r="AZ287" i="20"/>
  <c r="BD263" i="20"/>
  <c r="BG376" i="20"/>
  <c r="BF288" i="20"/>
  <c r="AC436" i="20"/>
  <c r="AC315" i="20"/>
  <c r="AP294" i="20"/>
  <c r="AR387" i="20"/>
  <c r="AU346" i="20"/>
  <c r="AP356" i="20"/>
  <c r="AP316" i="20"/>
  <c r="AX342" i="20"/>
  <c r="BA334" i="20"/>
  <c r="AT350" i="20"/>
  <c r="AS318" i="20"/>
  <c r="AP302" i="20"/>
  <c r="AY302" i="20"/>
  <c r="BB311" i="20"/>
  <c r="AB366" i="20"/>
  <c r="Z278" i="20"/>
  <c r="AS310" i="20"/>
  <c r="AT210" i="20"/>
  <c r="BC348" i="20"/>
  <c r="AK322" i="20"/>
  <c r="AO377" i="20"/>
  <c r="AE302" i="20"/>
  <c r="AP300" i="20"/>
  <c r="AT322" i="20"/>
  <c r="BF290" i="20"/>
  <c r="AT377" i="20"/>
  <c r="BG349" i="20"/>
  <c r="AT242" i="20"/>
  <c r="AC310" i="20"/>
  <c r="BA258" i="20"/>
  <c r="AZ290" i="20"/>
  <c r="AV284" i="20"/>
  <c r="AE441" i="20"/>
  <c r="AH202" i="20"/>
  <c r="AR334" i="20"/>
  <c r="BI283" i="20"/>
  <c r="BD313" i="20"/>
  <c r="BF264" i="20"/>
  <c r="BB202" i="20"/>
  <c r="AI226" i="20"/>
  <c r="BC274" i="20"/>
  <c r="BG315" i="20"/>
  <c r="BD267" i="20"/>
  <c r="AD322" i="20"/>
  <c r="BA208" i="20"/>
  <c r="AC375" i="20"/>
  <c r="AD358" i="20"/>
  <c r="AL424" i="20"/>
  <c r="AH384" i="20"/>
  <c r="AB375" i="20"/>
  <c r="AI247" i="20"/>
  <c r="AI240" i="20"/>
  <c r="BF364" i="20"/>
  <c r="AK315" i="20"/>
  <c r="AB288" i="20"/>
  <c r="BH203" i="20"/>
  <c r="AR243" i="20"/>
  <c r="AX230" i="20"/>
  <c r="AY399" i="20"/>
  <c r="AA311" i="20"/>
  <c r="AK283" i="20"/>
  <c r="AB315" i="20"/>
  <c r="AH302" i="20"/>
  <c r="BH384" i="20"/>
  <c r="AE337" i="20"/>
  <c r="AC330" i="20"/>
  <c r="BF278" i="20"/>
  <c r="BH299" i="20"/>
  <c r="BF238" i="20"/>
  <c r="BE334" i="20"/>
  <c r="AH274" i="20"/>
  <c r="BD256" i="20"/>
  <c r="AV410" i="20"/>
  <c r="AV260" i="20"/>
  <c r="AP367" i="20"/>
  <c r="AL395" i="20"/>
  <c r="BI319" i="20"/>
  <c r="AX274" i="20"/>
  <c r="AT333" i="20"/>
  <c r="AQ248" i="20"/>
  <c r="AH418" i="20"/>
  <c r="BG291" i="20"/>
  <c r="AY202" i="20"/>
  <c r="BA219" i="20"/>
  <c r="AS246" i="20"/>
  <c r="AL263" i="20"/>
  <c r="AM313" i="20"/>
  <c r="AT250" i="20"/>
  <c r="BD361" i="20"/>
  <c r="AF255" i="20"/>
  <c r="AL268" i="20"/>
  <c r="AV321" i="20"/>
  <c r="AC353" i="20"/>
  <c r="BC266" i="20"/>
  <c r="AF325" i="20"/>
  <c r="AP297" i="20"/>
  <c r="BI302" i="20"/>
  <c r="AQ202" i="20"/>
  <c r="AJ379" i="20"/>
  <c r="AD278" i="20"/>
  <c r="AG332" i="20"/>
  <c r="AC368" i="20"/>
  <c r="AC334" i="20"/>
  <c r="BB415" i="20"/>
  <c r="AM395" i="20"/>
  <c r="BD345" i="20"/>
  <c r="AZ357" i="20"/>
  <c r="AN353" i="20"/>
  <c r="BG298" i="20"/>
  <c r="BC387" i="20"/>
  <c r="Z291" i="20"/>
  <c r="AN297" i="20"/>
  <c r="AV268" i="20"/>
  <c r="AU258" i="20"/>
  <c r="AC356" i="20"/>
  <c r="BI334" i="20"/>
  <c r="AX380" i="20"/>
  <c r="AP255" i="20"/>
  <c r="BB238" i="20"/>
  <c r="AP322" i="20"/>
  <c r="AH310" i="20"/>
  <c r="AU266" i="20"/>
  <c r="BI330" i="20"/>
  <c r="BE262" i="20"/>
  <c r="BE331" i="20"/>
  <c r="AW373" i="20"/>
  <c r="AP284" i="20"/>
  <c r="AK298" i="20"/>
  <c r="AX224" i="20"/>
  <c r="AT249" i="20"/>
  <c r="AB280" i="20"/>
  <c r="AV309" i="20"/>
  <c r="AR428" i="20"/>
  <c r="AK349" i="20"/>
  <c r="AR307" i="20"/>
  <c r="AB258" i="20"/>
  <c r="AJ396" i="20"/>
  <c r="AF344" i="20"/>
  <c r="AS203" i="20"/>
  <c r="AB338" i="20"/>
  <c r="AI268" i="20"/>
  <c r="AM364" i="20"/>
  <c r="AZ246" i="20"/>
  <c r="BI268" i="20"/>
  <c r="AU338" i="20"/>
  <c r="BH207" i="20"/>
  <c r="BF312" i="20"/>
  <c r="AM310" i="20"/>
  <c r="BH294" i="20"/>
  <c r="AC242" i="20"/>
  <c r="AE254" i="20"/>
  <c r="BB376" i="20"/>
  <c r="AD282" i="20"/>
  <c r="AT391" i="20"/>
  <c r="AS247" i="20"/>
  <c r="AM274" i="20"/>
  <c r="AU282" i="20"/>
  <c r="BC287" i="20"/>
  <c r="BB272" i="20"/>
  <c r="AQ231" i="20"/>
  <c r="AZ356" i="20"/>
  <c r="AI340" i="20"/>
  <c r="AP282" i="20"/>
  <c r="AN200" i="20"/>
  <c r="BE311" i="20"/>
  <c r="AK221" i="20"/>
  <c r="AB254" i="20"/>
  <c r="AK211" i="20"/>
  <c r="AS234" i="20"/>
  <c r="AB252" i="20"/>
  <c r="BA256" i="20"/>
  <c r="AR392" i="20"/>
  <c r="BA306" i="20"/>
  <c r="BG202" i="20"/>
  <c r="AI236" i="20"/>
  <c r="BA265" i="20"/>
  <c r="BF367" i="20"/>
  <c r="AE230" i="20"/>
  <c r="AM250" i="20"/>
  <c r="AV200" i="20"/>
  <c r="BE239" i="20"/>
  <c r="BC275" i="20"/>
  <c r="BB228" i="20"/>
  <c r="AE249" i="20"/>
  <c r="BB257" i="20"/>
  <c r="BG418" i="20"/>
  <c r="AR327" i="20"/>
  <c r="AM214" i="20"/>
  <c r="BH388" i="20"/>
  <c r="AX288" i="20"/>
  <c r="BF232" i="20"/>
  <c r="AD220" i="20"/>
  <c r="BC332" i="20"/>
  <c r="AH238" i="20"/>
  <c r="BF439" i="20"/>
  <c r="AJ294" i="20"/>
  <c r="AV244" i="20"/>
  <c r="AG203" i="20"/>
  <c r="AA252" i="20"/>
  <c r="AU212" i="20"/>
  <c r="BI212" i="20"/>
  <c r="AW240" i="20"/>
  <c r="AS208" i="20"/>
  <c r="AK231" i="20"/>
  <c r="AP298" i="20"/>
  <c r="BI227" i="20"/>
  <c r="BA248" i="20"/>
  <c r="AV276" i="20"/>
  <c r="BG311" i="20"/>
  <c r="AT353" i="20"/>
  <c r="AN231" i="20"/>
  <c r="AF303" i="20"/>
  <c r="BG238" i="20"/>
  <c r="AF246" i="20"/>
  <c r="AQ205" i="20"/>
  <c r="AN393" i="20"/>
  <c r="BF256" i="20"/>
  <c r="BB438" i="20"/>
  <c r="BG254" i="20"/>
  <c r="AC292" i="20"/>
  <c r="AD241" i="20"/>
  <c r="BH234" i="20"/>
  <c r="AB296" i="20"/>
  <c r="BD364" i="20"/>
  <c r="AX396" i="20"/>
  <c r="AR396" i="20"/>
  <c r="AY364" i="20"/>
  <c r="BG358" i="20"/>
  <c r="AK367" i="20"/>
  <c r="BD366" i="20"/>
  <c r="AZ411" i="20"/>
  <c r="BB314" i="20"/>
  <c r="AU354" i="20"/>
  <c r="BD276" i="20"/>
  <c r="BH394" i="20"/>
  <c r="AB297" i="20"/>
  <c r="BH303" i="20"/>
  <c r="AN264" i="20"/>
  <c r="AT407" i="20"/>
  <c r="AD353" i="20"/>
  <c r="AT403" i="20"/>
  <c r="AE239" i="20"/>
  <c r="AZ407" i="20"/>
  <c r="AU288" i="20"/>
  <c r="AC287" i="20"/>
  <c r="AP202" i="20"/>
  <c r="AA224" i="20"/>
  <c r="AK259" i="20"/>
  <c r="AW431" i="20"/>
  <c r="AK287" i="20"/>
  <c r="BG200" i="20"/>
  <c r="AK279" i="20"/>
  <c r="BB284" i="20"/>
  <c r="AD234" i="20"/>
  <c r="AU366" i="20"/>
  <c r="AA238" i="20"/>
  <c r="AT406" i="20"/>
  <c r="BG328" i="20"/>
  <c r="BB270" i="20"/>
  <c r="AX350" i="20"/>
  <c r="AI311" i="20"/>
  <c r="AV301" i="20"/>
  <c r="AC364" i="20"/>
  <c r="AQ380" i="20"/>
  <c r="BD291" i="20"/>
  <c r="AD326" i="20"/>
  <c r="AB266" i="20"/>
  <c r="AG385" i="20"/>
  <c r="AZ283" i="20"/>
  <c r="AU294" i="20"/>
  <c r="BC386" i="20"/>
  <c r="BD297" i="20"/>
  <c r="AF321" i="20"/>
  <c r="AQ268" i="20"/>
  <c r="AV380" i="20"/>
  <c r="AY259" i="20"/>
  <c r="AI204" i="20"/>
  <c r="AE216" i="20"/>
  <c r="BD247" i="20"/>
  <c r="AX352" i="20"/>
  <c r="AV240" i="20"/>
  <c r="BA211" i="20"/>
  <c r="AN267" i="20"/>
  <c r="AB255" i="20"/>
  <c r="AY315" i="20"/>
  <c r="AS298" i="20"/>
  <c r="AY235" i="20"/>
  <c r="AD253" i="20"/>
  <c r="AC216" i="20"/>
  <c r="AE259" i="20"/>
  <c r="BD283" i="20"/>
  <c r="AX204" i="20"/>
  <c r="BB275" i="20"/>
  <c r="AT253" i="20"/>
  <c r="AV265" i="20"/>
  <c r="BC202" i="20"/>
  <c r="BH229" i="20"/>
  <c r="AX387" i="20"/>
  <c r="AM226" i="20"/>
  <c r="BB288" i="20"/>
  <c r="AO271" i="20"/>
  <c r="AP234" i="20"/>
  <c r="AN303" i="20"/>
  <c r="AV248" i="20"/>
  <c r="AK271" i="20"/>
  <c r="AM294" i="20"/>
  <c r="AN275" i="20"/>
  <c r="AF252" i="20"/>
  <c r="AW228" i="20"/>
  <c r="AA220" i="20"/>
  <c r="AD208" i="20"/>
  <c r="AY261" i="20"/>
  <c r="AT270" i="20"/>
  <c r="BF216" i="20"/>
  <c r="AB292" i="20"/>
  <c r="AS303" i="20"/>
  <c r="AT237" i="20"/>
  <c r="AI220" i="20"/>
  <c r="Z221" i="20"/>
  <c r="BD376" i="20"/>
  <c r="AM258" i="20"/>
  <c r="AP235" i="20"/>
  <c r="AU218" i="20"/>
  <c r="BI281" i="20"/>
  <c r="BA266" i="20"/>
  <c r="BI255" i="20"/>
  <c r="BA232" i="20"/>
  <c r="AF332" i="20"/>
  <c r="BH231" i="20"/>
  <c r="AC272" i="20"/>
  <c r="AV220" i="20"/>
  <c r="AF267" i="20"/>
  <c r="AH224" i="20"/>
  <c r="BG227" i="20"/>
  <c r="AF287" i="20"/>
  <c r="AJ311" i="20"/>
  <c r="AA288" i="20"/>
  <c r="BD248" i="20"/>
  <c r="AV228" i="20"/>
  <c r="AJ242" i="20"/>
  <c r="AQ311" i="20"/>
  <c r="BB302" i="20"/>
  <c r="BI234" i="20"/>
  <c r="AA236" i="20"/>
  <c r="AT226" i="20"/>
  <c r="AZ254" i="20"/>
  <c r="AK223" i="20"/>
  <c r="BG232" i="20"/>
  <c r="BA251" i="20"/>
  <c r="BF248" i="20"/>
  <c r="Z288" i="20"/>
  <c r="BC259" i="20"/>
  <c r="BG391" i="20"/>
  <c r="AP292" i="20"/>
  <c r="AC306" i="20"/>
  <c r="AG297" i="20"/>
  <c r="AH283" i="20"/>
  <c r="BE455" i="20"/>
  <c r="AA306" i="20"/>
  <c r="AH271" i="20"/>
  <c r="BD326" i="20"/>
  <c r="BC338" i="20"/>
  <c r="BI310" i="20"/>
  <c r="AH335" i="20"/>
  <c r="BB394" i="20"/>
  <c r="AL382" i="20"/>
  <c r="AY247" i="20"/>
  <c r="BA387" i="20"/>
  <c r="AR247" i="20"/>
  <c r="AK371" i="20"/>
  <c r="BD271" i="20"/>
  <c r="AS314" i="20"/>
  <c r="AI272" i="20"/>
  <c r="AY330" i="20"/>
  <c r="BF279" i="20"/>
  <c r="AT311" i="20"/>
  <c r="AY232" i="20"/>
  <c r="AF372" i="20"/>
  <c r="BG239" i="20"/>
  <c r="BH364" i="20"/>
  <c r="BC382" i="20"/>
  <c r="AR362" i="20"/>
  <c r="AN309" i="20"/>
  <c r="BG337" i="20"/>
  <c r="BB268" i="20"/>
  <c r="AY331" i="20"/>
  <c r="AB327" i="20"/>
  <c r="AX242" i="20"/>
  <c r="BA291" i="20"/>
  <c r="AZ263" i="20"/>
  <c r="AA322" i="20"/>
  <c r="AM247" i="20"/>
  <c r="AP326" i="20"/>
  <c r="BI318" i="20"/>
  <c r="AF230" i="20"/>
  <c r="AS227" i="20"/>
  <c r="AF319" i="20"/>
  <c r="Z364" i="20"/>
  <c r="BI390" i="20"/>
  <c r="BG326" i="20"/>
  <c r="AB291" i="20"/>
  <c r="BG333" i="20"/>
  <c r="Z376" i="20"/>
  <c r="AV224" i="20"/>
  <c r="AF212" i="20"/>
  <c r="BC280" i="20"/>
  <c r="AN292" i="20"/>
  <c r="AP266" i="20"/>
  <c r="AD318" i="20"/>
  <c r="BG204" i="20"/>
  <c r="BA268" i="20"/>
  <c r="Z262" i="20"/>
  <c r="BA310" i="20"/>
  <c r="AZ282" i="20"/>
  <c r="AI234" i="20"/>
  <c r="AY206" i="20"/>
  <c r="AN344" i="20"/>
  <c r="AI282" i="20"/>
  <c r="AK267" i="20"/>
  <c r="AZ226" i="20"/>
  <c r="BC226" i="20"/>
  <c r="BB271" i="20"/>
  <c r="AF247" i="20"/>
  <c r="AN225" i="20"/>
  <c r="AK242" i="20"/>
  <c r="AG331" i="20"/>
  <c r="AT265" i="20"/>
  <c r="AA284" i="20"/>
  <c r="AQ217" i="20"/>
  <c r="AL298" i="20"/>
  <c r="BF230" i="20"/>
  <c r="AY231" i="20"/>
  <c r="AU226" i="20"/>
  <c r="AE296" i="20"/>
  <c r="BA283" i="20"/>
  <c r="BD245" i="20"/>
  <c r="BG268" i="20"/>
  <c r="AK268" i="20"/>
  <c r="AS224" i="20"/>
  <c r="AU306" i="20"/>
  <c r="AA294" i="20"/>
  <c r="AQ206" i="20"/>
  <c r="AT369" i="20"/>
  <c r="AB257" i="20"/>
  <c r="AY285" i="20"/>
  <c r="AE264" i="20"/>
  <c r="AL230" i="20"/>
  <c r="AD453" i="20"/>
  <c r="AR274" i="20"/>
  <c r="BC244" i="20"/>
  <c r="AY264" i="20"/>
  <c r="AX249" i="20"/>
  <c r="AK239" i="20"/>
  <c r="AY210" i="20"/>
  <c r="BG210" i="20"/>
  <c r="AP217" i="20"/>
  <c r="BG234" i="20"/>
  <c r="AT254" i="20"/>
  <c r="BC234" i="20"/>
  <c r="AM230" i="20"/>
  <c r="AL285" i="20"/>
  <c r="AF271" i="20"/>
  <c r="AJ288" i="20"/>
  <c r="Z298" i="20"/>
  <c r="BG251" i="20"/>
  <c r="AY225" i="20"/>
  <c r="BI290" i="20"/>
  <c r="AS337" i="20"/>
  <c r="AU206" i="20"/>
  <c r="AC243" i="20"/>
  <c r="AY260" i="20"/>
  <c r="AK207" i="20"/>
  <c r="AN204" i="20"/>
  <c r="AM210" i="20"/>
  <c r="BE289" i="20"/>
  <c r="AC267" i="20"/>
  <c r="AF236" i="20"/>
  <c r="BH238" i="20"/>
  <c r="AN263" i="20"/>
  <c r="AQ364" i="20"/>
  <c r="BG338" i="20"/>
  <c r="AB365" i="20"/>
  <c r="BF242" i="20"/>
  <c r="AM263" i="20"/>
  <c r="BC495" i="20"/>
  <c r="AZ392" i="20"/>
  <c r="BD228" i="20"/>
  <c r="Z255" i="20"/>
  <c r="AH308" i="20"/>
  <c r="Z344" i="20"/>
  <c r="BB384" i="20"/>
  <c r="AZ380" i="20"/>
  <c r="AV291" i="20"/>
  <c r="BE323" i="20"/>
  <c r="AK288" i="20"/>
  <c r="AQ335" i="20"/>
  <c r="BH415" i="20"/>
  <c r="AL346" i="20"/>
  <c r="AT356" i="20"/>
  <c r="AW233" i="20"/>
  <c r="BD351" i="20"/>
  <c r="BG240" i="20"/>
  <c r="AB356" i="20"/>
  <c r="AD294" i="20"/>
  <c r="AJ290" i="20"/>
  <c r="Z206" i="20"/>
  <c r="AI339" i="20"/>
  <c r="BF259" i="20"/>
  <c r="AP263" i="20"/>
  <c r="AH326" i="20"/>
  <c r="AK361" i="20"/>
  <c r="BI315" i="20"/>
  <c r="AU259" i="20"/>
  <c r="AH286" i="20"/>
  <c r="AZ286" i="20"/>
  <c r="AH268" i="20"/>
  <c r="AV267" i="20"/>
  <c r="AR406" i="20"/>
  <c r="BG235" i="20"/>
  <c r="AA264" i="20"/>
  <c r="AE258" i="20"/>
  <c r="Z200" i="20"/>
  <c r="AA339" i="20"/>
  <c r="BH267" i="20"/>
  <c r="BB356" i="20"/>
  <c r="AX286" i="20"/>
  <c r="BB246" i="20"/>
  <c r="Z224" i="20"/>
  <c r="BD288" i="20"/>
  <c r="AI231" i="20"/>
  <c r="BE204" i="20"/>
  <c r="AP259" i="20"/>
  <c r="AK238" i="20"/>
  <c r="AQ314" i="20"/>
  <c r="BH250" i="20"/>
  <c r="AH339" i="20"/>
  <c r="AH298" i="20"/>
  <c r="AM305" i="20"/>
  <c r="AQ210" i="20"/>
  <c r="AP271" i="20"/>
  <c r="AC367" i="20"/>
  <c r="BA322" i="20"/>
  <c r="AK250" i="20"/>
  <c r="AS311" i="20"/>
  <c r="AI267" i="20"/>
  <c r="BE263" i="20"/>
  <c r="BB265" i="20"/>
  <c r="AF240" i="20"/>
  <c r="AV325" i="20"/>
  <c r="BH230" i="20"/>
  <c r="AP283" i="20"/>
  <c r="AP384" i="20"/>
  <c r="AW281" i="20"/>
  <c r="AP264" i="20"/>
  <c r="AY293" i="20"/>
  <c r="AI221" i="20"/>
  <c r="BA330" i="20"/>
  <c r="Z274" i="20"/>
  <c r="AV313" i="20"/>
  <c r="AX290" i="20"/>
  <c r="AM275" i="20"/>
  <c r="AK284" i="20"/>
  <c r="BD280" i="20"/>
  <c r="BC200" i="20"/>
  <c r="BF236" i="20"/>
  <c r="AD216" i="20"/>
  <c r="BG246" i="20"/>
  <c r="AN301" i="20"/>
  <c r="AM271" i="20"/>
  <c r="AI228" i="20"/>
  <c r="AA246" i="20"/>
  <c r="BE207" i="20"/>
  <c r="BF291" i="20"/>
  <c r="AI299" i="20"/>
  <c r="AP204" i="20"/>
  <c r="AD228" i="20"/>
  <c r="AM209" i="20"/>
  <c r="BE319" i="20"/>
  <c r="AP388" i="20"/>
  <c r="AS204" i="20"/>
  <c r="AF410" i="20"/>
  <c r="AV252" i="20"/>
  <c r="BE281" i="20"/>
  <c r="AJ228" i="20"/>
  <c r="BB222" i="20"/>
  <c r="BF263" i="20"/>
  <c r="AU204" i="20"/>
  <c r="BE238" i="20"/>
  <c r="BG218" i="20"/>
  <c r="AA331" i="20"/>
  <c r="BF262" i="20"/>
  <c r="AQ256" i="20"/>
  <c r="BA395" i="20"/>
  <c r="BI220" i="20"/>
  <c r="AU283" i="20"/>
  <c r="BG248" i="20"/>
  <c r="AE274" i="20"/>
  <c r="AU246" i="20"/>
  <c r="AP247" i="20"/>
  <c r="AJ284" i="20"/>
  <c r="BE302" i="20"/>
  <c r="AY220" i="20"/>
  <c r="BD234" i="20"/>
  <c r="Z204" i="20"/>
  <c r="AJ323" i="20"/>
  <c r="AN321" i="20"/>
  <c r="BE380" i="20"/>
  <c r="AV319" i="20"/>
  <c r="AL333" i="20"/>
  <c r="BB352" i="20"/>
  <c r="BH356" i="20"/>
  <c r="AA411" i="20"/>
  <c r="AE371" i="20"/>
  <c r="BH311" i="20"/>
  <c r="BE358" i="20"/>
  <c r="BA371" i="20"/>
  <c r="AL401" i="20"/>
  <c r="AE366" i="20"/>
  <c r="BC314" i="20"/>
  <c r="AX331" i="20"/>
  <c r="AX267" i="20"/>
  <c r="AX234" i="20"/>
  <c r="BH220" i="20"/>
  <c r="AH292" i="20"/>
  <c r="BB371" i="20"/>
  <c r="BC328" i="20"/>
  <c r="AV275" i="20"/>
  <c r="AE242" i="20"/>
  <c r="BH242" i="20"/>
  <c r="AB290" i="20"/>
  <c r="AQ442" i="20"/>
  <c r="BG307" i="20"/>
  <c r="AP372" i="20"/>
  <c r="AQ272" i="20"/>
  <c r="AR287" i="20"/>
  <c r="Z251" i="20"/>
  <c r="AC402" i="20"/>
  <c r="BG247" i="20"/>
  <c r="AP228" i="20"/>
  <c r="BE338" i="20"/>
  <c r="AS268" i="20"/>
  <c r="AS292" i="20"/>
  <c r="AK353" i="20"/>
  <c r="BC403" i="20"/>
  <c r="AN347" i="20"/>
  <c r="AR238" i="20"/>
  <c r="BC204" i="20"/>
  <c r="BC292" i="20"/>
  <c r="BA302" i="20"/>
  <c r="BC238" i="20"/>
  <c r="BE307" i="20"/>
  <c r="AU247" i="20"/>
  <c r="AK307" i="20"/>
  <c r="AS279" i="20"/>
  <c r="AZ388" i="20"/>
  <c r="BG264" i="20"/>
  <c r="AN330" i="20"/>
  <c r="AP206" i="20"/>
  <c r="AH220" i="20"/>
  <c r="AX263" i="20"/>
  <c r="BE330" i="20"/>
  <c r="AF263" i="20"/>
  <c r="AS211" i="20"/>
  <c r="AD306" i="20"/>
  <c r="AV303" i="20"/>
  <c r="Z230" i="20"/>
  <c r="BE322" i="20"/>
  <c r="AB228" i="20"/>
  <c r="AX287" i="20"/>
  <c r="BC290" i="20"/>
  <c r="BD203" i="20"/>
  <c r="AI254" i="20"/>
  <c r="AI218" i="20"/>
  <c r="AX238" i="20"/>
  <c r="BA279" i="20"/>
  <c r="BI247" i="20"/>
  <c r="AK243" i="20"/>
  <c r="BE200" i="20"/>
  <c r="Z384" i="20"/>
  <c r="AE245" i="20"/>
  <c r="AN224" i="20"/>
  <c r="AG255" i="20"/>
  <c r="AF266" i="20"/>
  <c r="AV216" i="20"/>
  <c r="AZ361" i="20"/>
  <c r="AA327" i="20"/>
  <c r="AD276" i="20"/>
  <c r="BD299" i="20"/>
  <c r="AU310" i="20"/>
  <c r="BE247" i="20"/>
  <c r="AH208" i="20"/>
  <c r="AP278" i="20"/>
  <c r="BD208" i="20"/>
  <c r="BB250" i="20"/>
  <c r="AD257" i="20"/>
  <c r="BB231" i="20"/>
  <c r="BI263" i="20"/>
  <c r="BH226" i="20"/>
  <c r="AB265" i="20"/>
  <c r="AJ307" i="20"/>
  <c r="Z316" i="20"/>
  <c r="AK302" i="20"/>
  <c r="AQ234" i="20"/>
  <c r="AM295" i="20"/>
  <c r="BF270" i="20"/>
  <c r="AP328" i="20"/>
  <c r="AF260" i="20"/>
  <c r="AT302" i="20"/>
  <c r="BC258" i="20"/>
  <c r="AL206" i="20"/>
  <c r="AT204" i="20"/>
  <c r="AQ247" i="20"/>
  <c r="BB310" i="20"/>
  <c r="AN289" i="20"/>
  <c r="AG226" i="20"/>
  <c r="AC280" i="20"/>
  <c r="AF323" i="20"/>
  <c r="AU433" i="20"/>
  <c r="AK224" i="20"/>
  <c r="AA239" i="20"/>
  <c r="BC220" i="20"/>
  <c r="AA202" i="20"/>
  <c r="AM234" i="20"/>
  <c r="AD204" i="20"/>
  <c r="AV246" i="20"/>
  <c r="AX271" i="20"/>
  <c r="BG214" i="20"/>
  <c r="AR226" i="20"/>
  <c r="AV203" i="20"/>
  <c r="AJ225" i="20"/>
  <c r="BB348" i="20"/>
  <c r="AZ323" i="20"/>
  <c r="Z279" i="20"/>
  <c r="AT459" i="20"/>
  <c r="AZ382" i="20"/>
  <c r="BF280" i="20"/>
  <c r="AE435" i="20"/>
  <c r="AI358" i="20"/>
  <c r="AZ307" i="20"/>
  <c r="AD342" i="20"/>
  <c r="AB330" i="20"/>
  <c r="BE354" i="20"/>
  <c r="AX358" i="20"/>
  <c r="AP279" i="20"/>
  <c r="AD288" i="20"/>
  <c r="AT278" i="20"/>
  <c r="AI435" i="20"/>
  <c r="BB282" i="20"/>
  <c r="BA275" i="20"/>
  <c r="AM283" i="20"/>
  <c r="AH259" i="20"/>
  <c r="AA310" i="20"/>
  <c r="AT405" i="20"/>
  <c r="BD466" i="20"/>
  <c r="AR372" i="20"/>
  <c r="AB310" i="20"/>
  <c r="AD205" i="20"/>
  <c r="AK365" i="20"/>
  <c r="AA307" i="20"/>
  <c r="AR353" i="20"/>
  <c r="AB334" i="20"/>
  <c r="AH356" i="20"/>
  <c r="AE266" i="20"/>
  <c r="BD252" i="20"/>
  <c r="BB200" i="20"/>
  <c r="BG292" i="20"/>
  <c r="BD355" i="20"/>
  <c r="AD272" i="20"/>
  <c r="AQ392" i="20"/>
  <c r="AA319" i="20"/>
  <c r="BE288" i="20"/>
  <c r="AE344" i="20"/>
  <c r="AH411" i="20"/>
  <c r="AV231" i="20"/>
  <c r="AE234" i="20"/>
  <c r="BA379" i="20"/>
  <c r="AD315" i="20"/>
  <c r="AQ319" i="20"/>
  <c r="BD284" i="20"/>
  <c r="AD292" i="20"/>
  <c r="AF311" i="20"/>
  <c r="AF216" i="20"/>
  <c r="BI250" i="20"/>
  <c r="BF268" i="20"/>
  <c r="AQ303" i="20"/>
  <c r="AL292" i="20"/>
  <c r="AT289" i="20"/>
  <c r="AI362" i="20"/>
  <c r="Z360" i="20"/>
  <c r="BA250" i="20"/>
  <c r="AK311" i="20"/>
  <c r="AT246" i="20"/>
  <c r="BC326" i="20"/>
  <c r="AD202" i="20"/>
  <c r="AD254" i="20"/>
  <c r="AN235" i="20"/>
  <c r="BE243" i="20"/>
  <c r="AE294" i="20"/>
  <c r="BC224" i="20"/>
  <c r="BH219" i="20"/>
  <c r="BD293" i="20"/>
  <c r="AM286" i="20"/>
  <c r="AM208" i="20"/>
  <c r="AT245" i="20"/>
  <c r="BF266" i="20"/>
  <c r="AT241" i="20"/>
  <c r="AD233" i="20"/>
  <c r="AQ293" i="20"/>
  <c r="AV205" i="20"/>
  <c r="AJ277" i="20"/>
  <c r="BG211" i="20"/>
  <c r="AU286" i="20"/>
  <c r="AC250" i="20"/>
  <c r="AR228" i="20"/>
  <c r="AF248" i="20"/>
  <c r="BF292" i="20"/>
  <c r="BB233" i="20"/>
  <c r="AY216" i="20"/>
  <c r="AK254" i="20"/>
  <c r="AZ220" i="20"/>
  <c r="AZ235" i="20"/>
  <c r="AB294" i="20"/>
  <c r="BG276" i="20"/>
  <c r="BD214" i="20"/>
  <c r="BE303" i="20"/>
  <c r="AR295" i="20"/>
  <c r="AF296" i="20"/>
  <c r="BI321" i="20"/>
  <c r="AC314" i="20"/>
  <c r="AF345" i="20"/>
  <c r="AV283" i="20"/>
  <c r="AC372" i="20"/>
  <c r="BH266" i="20"/>
  <c r="AP290" i="20"/>
  <c r="AZ230" i="20"/>
  <c r="AF283" i="20"/>
  <c r="AM251" i="20"/>
  <c r="AP331" i="20"/>
  <c r="AL315" i="20"/>
  <c r="BD302" i="20"/>
  <c r="AO331" i="20"/>
  <c r="AR267" i="20"/>
  <c r="AE287" i="20"/>
  <c r="BB349" i="20"/>
  <c r="AB323" i="20"/>
  <c r="AE424" i="20"/>
  <c r="AR356" i="20"/>
  <c r="AV344" i="20"/>
  <c r="AZ299" i="20"/>
  <c r="AV409" i="20"/>
  <c r="BE284" i="20"/>
  <c r="AS255" i="20"/>
  <c r="BE310" i="20"/>
  <c r="AM282" i="20"/>
  <c r="AJ334" i="20"/>
  <c r="Z228" i="20"/>
  <c r="BA284" i="20"/>
  <c r="BA242" i="20"/>
  <c r="AH294" i="20"/>
  <c r="AR383" i="20"/>
  <c r="BG256" i="20"/>
  <c r="AA276" i="20"/>
  <c r="AS334" i="20"/>
  <c r="AE267" i="20"/>
  <c r="AE247" i="20"/>
  <c r="AH383" i="20"/>
  <c r="AX283" i="20"/>
  <c r="AU413" i="20"/>
  <c r="AO289" i="20"/>
  <c r="AQ232" i="20"/>
  <c r="AT307" i="20"/>
  <c r="AS307" i="20"/>
  <c r="AZ255" i="20"/>
  <c r="AY288" i="20"/>
  <c r="AE204" i="20"/>
  <c r="AJ354" i="20"/>
  <c r="AA380" i="20"/>
  <c r="AV204" i="20"/>
  <c r="AR286" i="20"/>
  <c r="AY435" i="20"/>
  <c r="AJ282" i="20"/>
  <c r="AS306" i="20"/>
  <c r="AT284" i="20"/>
  <c r="AL280" i="20"/>
  <c r="AI264" i="20"/>
  <c r="BC401" i="20"/>
  <c r="AA247" i="20"/>
  <c r="AK334" i="20"/>
  <c r="AQ200" i="20"/>
  <c r="AC220" i="20"/>
  <c r="BH261" i="20"/>
  <c r="BI410" i="20"/>
  <c r="AR379" i="20"/>
  <c r="AX220" i="20"/>
  <c r="AI252" i="20"/>
  <c r="AP280" i="20"/>
  <c r="AT280" i="20"/>
  <c r="Z429" i="20"/>
  <c r="AE271" i="20"/>
  <c r="AW262" i="20"/>
  <c r="AT272" i="20"/>
  <c r="AV251" i="20"/>
  <c r="BI275" i="20"/>
  <c r="AS264" i="20"/>
  <c r="BI287" i="20"/>
  <c r="AC295" i="20"/>
  <c r="BB210" i="20"/>
  <c r="BC288" i="20"/>
  <c r="AR299" i="20"/>
  <c r="AU208" i="20"/>
  <c r="AS353" i="20"/>
  <c r="Z217" i="20"/>
  <c r="AA222" i="20"/>
  <c r="AN290" i="20"/>
  <c r="AU268" i="20"/>
  <c r="AI235" i="20"/>
  <c r="BD301" i="20"/>
  <c r="AL314" i="20"/>
  <c r="AP200" i="20"/>
  <c r="AR270" i="20"/>
  <c r="BC284" i="20"/>
  <c r="AI222" i="20"/>
  <c r="AS240" i="20"/>
  <c r="AR224" i="20"/>
  <c r="AY239" i="20"/>
  <c r="AK299" i="20"/>
  <c r="AT290" i="20"/>
  <c r="BH292" i="20"/>
  <c r="AJ330" i="20"/>
  <c r="BH285" i="20"/>
  <c r="AH244" i="20"/>
  <c r="AT357" i="20"/>
  <c r="AM228" i="20"/>
  <c r="AQ278" i="20"/>
  <c r="AF204" i="20"/>
  <c r="AZ251" i="20"/>
  <c r="BI211" i="20"/>
  <c r="BA238" i="20"/>
  <c r="AA234" i="20"/>
  <c r="AE238" i="20"/>
  <c r="AT221" i="20"/>
  <c r="AP242" i="20"/>
  <c r="AU261" i="20"/>
  <c r="AF227" i="20"/>
  <c r="AH278" i="20"/>
  <c r="BE286" i="20"/>
  <c r="AL209" i="20"/>
  <c r="BF304" i="20"/>
  <c r="AR311" i="20"/>
  <c r="AQ330" i="20"/>
  <c r="AT222" i="20"/>
  <c r="BE297" i="20"/>
  <c r="AA251" i="20"/>
  <c r="AE206" i="20"/>
  <c r="AO264" i="20"/>
  <c r="AO217" i="20"/>
  <c r="AB276" i="20"/>
  <c r="AC279" i="20"/>
  <c r="AC259" i="20"/>
  <c r="BD332" i="20"/>
  <c r="AU224" i="20"/>
  <c r="AT269" i="20"/>
  <c r="AD218" i="20"/>
  <c r="AF373" i="20"/>
  <c r="AA232" i="20"/>
  <c r="BI361" i="20"/>
  <c r="BI344" i="20"/>
  <c r="AD401" i="20"/>
  <c r="BC346" i="20"/>
  <c r="BA323" i="20"/>
  <c r="AX399" i="20"/>
  <c r="AV271" i="20"/>
  <c r="AU340" i="20"/>
  <c r="BH240" i="20"/>
  <c r="AD244" i="20"/>
  <c r="AF256" i="20"/>
  <c r="AC274" i="20"/>
  <c r="AA226" i="20"/>
  <c r="BA235" i="20"/>
  <c r="BF257" i="20"/>
  <c r="AI306" i="20"/>
  <c r="AB202" i="20"/>
  <c r="AE250" i="20"/>
  <c r="AD212" i="20"/>
  <c r="AK306" i="20"/>
  <c r="AH217" i="20"/>
  <c r="AU230" i="20"/>
  <c r="AF280" i="20"/>
  <c r="AE236" i="20"/>
  <c r="AH230" i="20"/>
  <c r="AQ208" i="20"/>
  <c r="AM216" i="20"/>
  <c r="AE202" i="20"/>
  <c r="BI208" i="20"/>
  <c r="BG492" i="20"/>
  <c r="AS231" i="20"/>
  <c r="AU290" i="20"/>
  <c r="AE251" i="20"/>
  <c r="AT230" i="20"/>
  <c r="AS250" i="20"/>
  <c r="AZ294" i="20"/>
  <c r="BG342" i="20"/>
  <c r="BB274" i="20"/>
  <c r="BD233" i="20"/>
  <c r="W213" i="14"/>
  <c r="AH372" i="20"/>
  <c r="AE354" i="20"/>
  <c r="AY222" i="20"/>
  <c r="AN307" i="20"/>
  <c r="AQ240" i="20"/>
  <c r="AB299" i="20"/>
  <c r="BE220" i="20"/>
  <c r="AR323" i="20"/>
  <c r="AM296" i="20"/>
  <c r="AG220" i="20"/>
  <c r="AO222" i="20"/>
  <c r="AQ292" i="20"/>
  <c r="AT202" i="20"/>
  <c r="BF267" i="20"/>
  <c r="AM276" i="20"/>
  <c r="BI203" i="20"/>
  <c r="BG281" i="20"/>
  <c r="AS333" i="20"/>
  <c r="BG369" i="20"/>
  <c r="AZ266" i="20"/>
  <c r="AI314" i="20"/>
  <c r="BD244" i="20"/>
  <c r="Z289" i="20"/>
  <c r="AR262" i="20"/>
  <c r="AU220" i="20"/>
  <c r="BE208" i="20"/>
  <c r="AA280" i="20"/>
  <c r="AT268" i="20"/>
  <c r="BE299" i="20"/>
  <c r="AC246" i="20"/>
  <c r="AN291" i="20"/>
  <c r="AF268" i="20"/>
  <c r="AD264" i="20"/>
  <c r="AA231" i="20"/>
  <c r="AK264" i="20"/>
  <c r="AH263" i="20"/>
  <c r="AD250" i="20"/>
  <c r="BA212" i="20"/>
  <c r="AG281" i="20"/>
  <c r="AM298" i="20"/>
  <c r="AD210" i="20"/>
  <c r="AR367" i="20"/>
  <c r="AF292" i="20"/>
  <c r="AR357" i="20"/>
  <c r="AP212" i="20"/>
  <c r="AL222" i="20"/>
  <c r="AJ296" i="20"/>
  <c r="BB295" i="20"/>
  <c r="AG238" i="20"/>
  <c r="AN234" i="20"/>
  <c r="AQ241" i="20"/>
  <c r="AC326" i="20"/>
  <c r="AA248" i="20"/>
  <c r="AM287" i="20"/>
  <c r="AR258" i="20"/>
  <c r="Z263" i="20"/>
  <c r="BI224" i="20"/>
  <c r="BG318" i="20"/>
  <c r="BI317" i="20"/>
  <c r="AD206" i="20"/>
  <c r="AT212" i="20"/>
  <c r="AK219" i="20"/>
  <c r="AW213" i="20"/>
  <c r="BD254" i="20"/>
  <c r="AC233" i="20"/>
  <c r="BB263" i="20"/>
  <c r="AP231" i="20"/>
  <c r="AS276" i="20"/>
  <c r="AT216" i="20"/>
  <c r="AJ258" i="20"/>
  <c r="Z297" i="20"/>
  <c r="AZ224" i="20"/>
  <c r="AP277" i="20"/>
  <c r="AP281" i="20"/>
  <c r="BC308" i="20"/>
  <c r="BE306" i="20"/>
  <c r="BI313" i="20"/>
  <c r="AS254" i="20"/>
  <c r="AY223" i="20"/>
  <c r="AX261" i="20"/>
  <c r="BE293" i="20"/>
  <c r="Z277" i="20"/>
  <c r="AI285" i="20"/>
  <c r="AH231" i="20"/>
  <c r="BC212" i="20"/>
  <c r="BB283" i="20"/>
  <c r="AC253" i="20"/>
  <c r="AG212" i="20"/>
  <c r="AH219" i="20"/>
  <c r="BE224" i="20"/>
  <c r="BI244" i="20"/>
  <c r="AX212" i="20"/>
  <c r="AC270" i="20"/>
  <c r="BE229" i="20"/>
  <c r="AN203" i="20"/>
  <c r="AG233" i="20"/>
  <c r="AK230" i="20"/>
  <c r="BH293" i="20"/>
  <c r="BH205" i="20"/>
  <c r="AN256" i="20"/>
  <c r="AJ232" i="20"/>
  <c r="AD226" i="20"/>
  <c r="AJ200" i="20"/>
  <c r="AR292" i="20"/>
  <c r="AA268" i="20"/>
  <c r="AG274" i="20"/>
  <c r="AJ220" i="20"/>
  <c r="BG299" i="20"/>
  <c r="AN285" i="20"/>
  <c r="AG294" i="20"/>
  <c r="AI279" i="20"/>
  <c r="BA230" i="20"/>
  <c r="BA259" i="20"/>
  <c r="BA228" i="20"/>
  <c r="AJ208" i="20"/>
  <c r="AW241" i="20"/>
  <c r="BI209" i="20"/>
  <c r="AP250" i="20"/>
  <c r="AN212" i="20"/>
  <c r="AX243" i="20"/>
  <c r="AZ292" i="20"/>
  <c r="AG205" i="20"/>
  <c r="AZ258" i="20"/>
  <c r="BH268" i="20"/>
  <c r="AE252" i="20"/>
  <c r="BC213" i="20"/>
  <c r="AN232" i="20"/>
  <c r="BC255" i="20"/>
  <c r="BD373" i="20"/>
  <c r="AA376" i="20"/>
  <c r="AG373" i="20"/>
  <c r="AY348" i="20"/>
  <c r="BD317" i="20"/>
  <c r="AQ220" i="20"/>
  <c r="AF317" i="20"/>
  <c r="BI200" i="20"/>
  <c r="AC230" i="20"/>
  <c r="AA210" i="20"/>
  <c r="BE205" i="20"/>
  <c r="BA239" i="20"/>
  <c r="AF275" i="20"/>
  <c r="BF272" i="20"/>
  <c r="BG208" i="20"/>
  <c r="AN248" i="20"/>
  <c r="AL221" i="20"/>
  <c r="AT234" i="20"/>
  <c r="AE246" i="20"/>
  <c r="AM218" i="20"/>
  <c r="BC294" i="20"/>
  <c r="AM220" i="20"/>
  <c r="AG222" i="20"/>
  <c r="AZ239" i="20"/>
  <c r="AW238" i="20"/>
  <c r="AS238" i="20"/>
  <c r="AT218" i="20"/>
  <c r="AT293" i="20"/>
  <c r="AL322" i="20"/>
  <c r="AK327" i="20"/>
  <c r="BD322" i="20"/>
  <c r="AE212" i="20"/>
  <c r="AG221" i="20"/>
  <c r="AS278" i="20"/>
  <c r="BF200" i="20"/>
  <c r="AM249" i="20"/>
  <c r="AF318" i="20"/>
  <c r="AZ210" i="20"/>
  <c r="AW257" i="20"/>
  <c r="AA235" i="20"/>
  <c r="BG260" i="20"/>
  <c r="AC234" i="20"/>
  <c r="AY214" i="20"/>
  <c r="BB219" i="20"/>
  <c r="BA224" i="20"/>
  <c r="AB242" i="20"/>
  <c r="BC271" i="20"/>
  <c r="Z210" i="20"/>
  <c r="AE262" i="20"/>
  <c r="AE272" i="20"/>
  <c r="BD408" i="20"/>
  <c r="AX200" i="20"/>
  <c r="BD305" i="20"/>
  <c r="AS284" i="20"/>
  <c r="AG213" i="20"/>
  <c r="AR246" i="20"/>
  <c r="BH287" i="20"/>
  <c r="BB280" i="20"/>
  <c r="AF281" i="20"/>
  <c r="AL241" i="20"/>
  <c r="AC247" i="20"/>
  <c r="AN223" i="20"/>
  <c r="AK228" i="20"/>
  <c r="AA213" i="20"/>
  <c r="AU202" i="20"/>
  <c r="AO295" i="20"/>
  <c r="AS290" i="20"/>
  <c r="BG272" i="20"/>
  <c r="Z286" i="20"/>
  <c r="AU238" i="20"/>
  <c r="AN296" i="20"/>
  <c r="AX210" i="20"/>
  <c r="BF276" i="20"/>
  <c r="AQ259" i="20"/>
  <c r="AL256" i="20"/>
  <c r="AS207" i="20"/>
  <c r="AM264" i="20"/>
  <c r="AZ250" i="20"/>
  <c r="AE286" i="20"/>
  <c r="AY326" i="20"/>
  <c r="AT271" i="20"/>
  <c r="AE219" i="20"/>
  <c r="BD295" i="20"/>
  <c r="AY200" i="20"/>
  <c r="AM212" i="20"/>
  <c r="AQ228" i="20"/>
  <c r="Z208" i="20"/>
  <c r="BG274" i="20"/>
  <c r="BH258" i="20"/>
  <c r="BI282" i="20"/>
  <c r="AX235" i="20"/>
  <c r="AV235" i="20"/>
  <c r="AR269" i="20"/>
  <c r="AA214" i="20"/>
  <c r="BI223" i="20"/>
  <c r="AB238" i="20"/>
  <c r="AY255" i="20"/>
  <c r="AA293" i="20"/>
  <c r="AS241" i="20"/>
  <c r="AS256" i="20"/>
  <c r="AR223" i="20"/>
  <c r="Z271" i="20"/>
  <c r="AC223" i="20"/>
  <c r="AZ209" i="20"/>
  <c r="AC239" i="20"/>
  <c r="AG202" i="20"/>
  <c r="AR256" i="20"/>
  <c r="AM231" i="20"/>
  <c r="AB268" i="20"/>
  <c r="AV274" i="20"/>
  <c r="AM217" i="20"/>
  <c r="AO203" i="20"/>
  <c r="AN228" i="20"/>
  <c r="AJ214" i="20"/>
  <c r="AH211" i="20"/>
  <c r="AW305" i="20"/>
  <c r="AI294" i="20"/>
  <c r="AG257" i="20"/>
  <c r="BI259" i="20"/>
  <c r="BA204" i="20"/>
  <c r="AQ252" i="20"/>
  <c r="BD255" i="20"/>
  <c r="AY242" i="20"/>
  <c r="AY258" i="20"/>
  <c r="AJ295" i="20"/>
  <c r="BG224" i="20"/>
  <c r="AF348" i="20"/>
  <c r="AE305" i="20"/>
  <c r="BI242" i="20"/>
  <c r="BI286" i="20"/>
  <c r="AN254" i="20"/>
  <c r="AK292" i="20"/>
  <c r="AA274" i="20"/>
  <c r="BI267" i="20"/>
  <c r="BI226" i="20"/>
  <c r="BD216" i="20"/>
  <c r="AL228" i="20"/>
  <c r="AS233" i="20"/>
  <c r="AM261" i="20"/>
  <c r="BC289" i="20"/>
  <c r="AB278" i="20"/>
  <c r="BD239" i="20"/>
  <c r="AA206" i="20"/>
  <c r="AO257" i="20"/>
  <c r="AV280" i="20"/>
  <c r="AS267" i="20"/>
  <c r="AW285" i="20"/>
  <c r="BG243" i="20"/>
  <c r="BH296" i="20"/>
  <c r="AI265" i="20"/>
  <c r="Z213" i="20"/>
  <c r="AH214" i="20"/>
  <c r="BB237" i="20"/>
  <c r="AO285" i="20"/>
  <c r="BB292" i="20"/>
  <c r="AO249" i="20"/>
  <c r="BG263" i="20"/>
  <c r="AI256" i="20"/>
  <c r="BG280" i="20"/>
  <c r="AJ259" i="20"/>
  <c r="Z212" i="20"/>
  <c r="AD284" i="20"/>
  <c r="AZ221" i="20"/>
  <c r="BH224" i="20"/>
  <c r="AU275" i="20"/>
  <c r="AH216" i="20"/>
  <c r="BI219" i="20"/>
  <c r="AU255" i="20"/>
  <c r="AQ222" i="20"/>
  <c r="AI248" i="20"/>
  <c r="AC227" i="20"/>
  <c r="AW217" i="20"/>
  <c r="AB277" i="20"/>
  <c r="AX255" i="20"/>
  <c r="BE256" i="20"/>
  <c r="AD214" i="20"/>
  <c r="AL273" i="20"/>
  <c r="AD302" i="20"/>
  <c r="BB204" i="20"/>
  <c r="AK392" i="20"/>
  <c r="AC327" i="20"/>
  <c r="AF353" i="20"/>
  <c r="AJ315" i="20"/>
  <c r="BC320" i="20"/>
  <c r="AC238" i="20"/>
  <c r="BA286" i="20"/>
  <c r="AG256" i="20"/>
  <c r="AS210" i="20"/>
  <c r="Z235" i="20"/>
  <c r="BG296" i="20"/>
  <c r="AB249" i="20"/>
  <c r="AZ216" i="20"/>
  <c r="AH245" i="20"/>
  <c r="AK216" i="20"/>
  <c r="BC277" i="20"/>
  <c r="AF235" i="20"/>
  <c r="AF200" i="20"/>
  <c r="BD272" i="20"/>
  <c r="AX214" i="20"/>
  <c r="AF253" i="20"/>
  <c r="AU250" i="20"/>
  <c r="BI222" i="20"/>
  <c r="AN236" i="20"/>
  <c r="Z234" i="20"/>
  <c r="AE213" i="20"/>
  <c r="AA275" i="20"/>
  <c r="BB209" i="20"/>
  <c r="AE248" i="20"/>
  <c r="AW223" i="20"/>
  <c r="BA203" i="20"/>
  <c r="AQ260" i="20"/>
  <c r="AB223" i="20"/>
  <c r="AW355" i="20"/>
  <c r="BB273" i="20"/>
  <c r="BH225" i="20"/>
  <c r="AS223" i="20"/>
  <c r="BI228" i="20"/>
  <c r="AZ205" i="20"/>
  <c r="AA250" i="20"/>
  <c r="BH273" i="20"/>
  <c r="AW292" i="20"/>
  <c r="AV266" i="20"/>
  <c r="AX245" i="20"/>
  <c r="AL213" i="20"/>
  <c r="AR244" i="20"/>
  <c r="AS243" i="20"/>
  <c r="BI202" i="20"/>
  <c r="AS230" i="20"/>
  <c r="AX251" i="20"/>
  <c r="AU242" i="20"/>
  <c r="AC235" i="20"/>
  <c r="BH213" i="20"/>
  <c r="AH254" i="20"/>
  <c r="AD303" i="20"/>
  <c r="AT227" i="20"/>
  <c r="AI295" i="20"/>
  <c r="AK293" i="20"/>
  <c r="AA273" i="20"/>
  <c r="BE266" i="20"/>
  <c r="BI216" i="20"/>
  <c r="AJ299" i="20"/>
  <c r="AU264" i="20"/>
  <c r="BH202" i="20"/>
  <c r="AS216" i="20"/>
  <c r="BA314" i="20"/>
  <c r="AB259" i="20"/>
  <c r="AT219" i="20"/>
  <c r="BD257" i="20"/>
  <c r="AE284" i="20"/>
  <c r="Z214" i="20"/>
  <c r="BH247" i="20"/>
  <c r="AF241" i="20"/>
  <c r="AV254" i="20"/>
  <c r="AH376" i="20"/>
  <c r="AN240" i="20"/>
  <c r="AN216" i="20"/>
  <c r="AI318" i="20"/>
  <c r="AB354" i="20"/>
  <c r="AV297" i="20"/>
  <c r="AQ251" i="20"/>
  <c r="AE290" i="20"/>
  <c r="AF231" i="20"/>
  <c r="BH223" i="20"/>
  <c r="BB296" i="20"/>
  <c r="AQ284" i="20"/>
  <c r="Z220" i="20"/>
  <c r="BA254" i="20"/>
  <c r="AZ211" i="20"/>
  <c r="AJ230" i="20"/>
  <c r="AN271" i="20"/>
  <c r="AI288" i="20"/>
  <c r="AT296" i="20"/>
  <c r="AV272" i="20"/>
  <c r="BB245" i="20"/>
  <c r="AB246" i="20"/>
  <c r="AW273" i="20"/>
  <c r="AR212" i="20"/>
  <c r="AM309" i="20"/>
  <c r="AU287" i="20"/>
  <c r="AK234" i="20"/>
  <c r="AY228" i="20"/>
  <c r="BA207" i="20"/>
  <c r="BC312" i="20"/>
  <c r="AF234" i="20"/>
  <c r="AR315" i="20"/>
  <c r="BI301" i="20"/>
  <c r="BG283" i="20"/>
  <c r="BG288" i="20"/>
  <c r="AD307" i="20"/>
  <c r="Z242" i="20"/>
  <c r="AV243" i="20"/>
  <c r="AG291" i="20"/>
  <c r="BD200" i="20"/>
  <c r="AZ242" i="20"/>
  <c r="AF315" i="20"/>
  <c r="AL224" i="20"/>
  <c r="AX231" i="20"/>
  <c r="BI235" i="20"/>
  <c r="AZ237" i="20"/>
  <c r="AY284" i="20"/>
  <c r="AA272" i="20"/>
  <c r="BI309" i="20"/>
  <c r="AR294" i="20"/>
  <c r="AM267" i="20"/>
  <c r="AC284" i="20"/>
  <c r="BG226" i="20"/>
  <c r="BE227" i="20"/>
  <c r="BH278" i="20"/>
  <c r="BB326" i="20"/>
  <c r="BB226" i="20"/>
  <c r="AV279" i="20"/>
  <c r="AH240" i="20"/>
  <c r="AR230" i="20"/>
  <c r="AC200" i="20"/>
  <c r="AE257" i="20"/>
  <c r="AG206" i="20"/>
  <c r="BC250" i="20"/>
  <c r="BE216" i="20"/>
  <c r="BC246" i="20"/>
  <c r="AO221" i="20"/>
  <c r="AW280" i="20"/>
  <c r="BD269" i="20"/>
  <c r="AG209" i="20"/>
  <c r="AS251" i="20"/>
  <c r="AA204" i="20"/>
  <c r="W211" i="14"/>
  <c r="AL302" i="20"/>
  <c r="Z293" i="20"/>
  <c r="AX246" i="20"/>
  <c r="AP257" i="20"/>
  <c r="AK297" i="20"/>
  <c r="AT208" i="20"/>
  <c r="BG257" i="20"/>
  <c r="AR250" i="20"/>
  <c r="AC282" i="20"/>
  <c r="AX281" i="20"/>
  <c r="AY208" i="20"/>
  <c r="BH232" i="20"/>
  <c r="AL212" i="20"/>
  <c r="AM291" i="20"/>
  <c r="AC254" i="20"/>
  <c r="AS220" i="20"/>
  <c r="BD205" i="20"/>
  <c r="BH271" i="20"/>
  <c r="AI216" i="20"/>
  <c r="AN257" i="20"/>
  <c r="AM222" i="20"/>
  <c r="AZ284" i="20"/>
  <c r="AZ204" i="20"/>
  <c r="AW232" i="20"/>
  <c r="AK226" i="20"/>
  <c r="AR220" i="20"/>
  <c r="AD281" i="20"/>
  <c r="AH226" i="20"/>
  <c r="BA281" i="20"/>
  <c r="AP214" i="20"/>
  <c r="AY278" i="20"/>
  <c r="AM246" i="20"/>
  <c r="BE231" i="20"/>
  <c r="BB267" i="20"/>
  <c r="AW265" i="20"/>
  <c r="BD273" i="20"/>
  <c r="BA241" i="20"/>
  <c r="AN253" i="20"/>
  <c r="AK285" i="20"/>
  <c r="AO206" i="20"/>
  <c r="AB245" i="20"/>
  <c r="AH203" i="20"/>
  <c r="AY245" i="20"/>
  <c r="AM351" i="20"/>
  <c r="BE341" i="20"/>
  <c r="BI305" i="20"/>
  <c r="AV239" i="20"/>
  <c r="AO248" i="20"/>
  <c r="AZ332" i="20"/>
  <c r="AH233" i="20"/>
  <c r="BB252" i="20"/>
  <c r="AT231" i="20"/>
  <c r="AH300" i="20"/>
  <c r="AV289" i="20"/>
  <c r="AJ459" i="20"/>
  <c r="AQ352" i="20"/>
  <c r="AA362" i="20"/>
  <c r="AM288" i="20"/>
  <c r="AG452" i="20"/>
  <c r="AX300" i="20"/>
  <c r="AS271" i="20"/>
  <c r="AL373" i="20"/>
  <c r="BI251" i="20"/>
  <c r="AN260" i="20"/>
  <c r="BC214" i="20"/>
  <c r="AM280" i="20"/>
  <c r="AD256" i="20"/>
  <c r="AR251" i="20"/>
  <c r="AO266" i="20"/>
  <c r="BG287" i="20"/>
  <c r="AW297" i="20"/>
  <c r="AA292" i="20"/>
  <c r="BI329" i="20"/>
  <c r="AX253" i="20"/>
  <c r="BG282" i="20"/>
  <c r="AD224" i="20"/>
  <c r="AH235" i="20"/>
  <c r="AY236" i="20"/>
  <c r="BB370" i="20"/>
  <c r="BG220" i="20"/>
  <c r="BH279" i="20"/>
  <c r="BC228" i="20"/>
  <c r="AC211" i="20"/>
  <c r="AT276" i="20"/>
  <c r="AR288" i="20"/>
  <c r="AK275" i="20"/>
  <c r="AH239" i="20"/>
  <c r="AB208" i="20"/>
  <c r="BH270" i="20"/>
  <c r="AA335" i="20"/>
  <c r="AD286" i="20"/>
  <c r="BE211" i="20"/>
  <c r="AQ214" i="20"/>
  <c r="AX219" i="20"/>
  <c r="AG229" i="20"/>
  <c r="AN302" i="20"/>
  <c r="BI291" i="20"/>
  <c r="BA267" i="20"/>
  <c r="AG245" i="20"/>
  <c r="AJ368" i="20"/>
  <c r="AJ234" i="20"/>
  <c r="BE315" i="20"/>
  <c r="AZ278" i="20"/>
  <c r="AM284" i="20"/>
  <c r="BE285" i="20"/>
  <c r="Z320" i="20"/>
  <c r="AS235" i="20"/>
  <c r="AL270" i="20"/>
  <c r="AS287" i="20"/>
  <c r="AN319" i="20"/>
  <c r="AQ280" i="20"/>
  <c r="AI210" i="20"/>
  <c r="Z238" i="20"/>
  <c r="AJ254" i="20"/>
  <c r="AD217" i="20"/>
  <c r="BG228" i="20"/>
  <c r="BB236" i="20"/>
  <c r="AW286" i="20"/>
  <c r="Z273" i="20"/>
  <c r="AL203" i="20"/>
  <c r="AK225" i="20"/>
  <c r="BB242" i="20"/>
  <c r="AS236" i="20"/>
  <c r="BC248" i="20"/>
  <c r="AU269" i="20"/>
  <c r="AE240" i="20"/>
  <c r="BC227" i="20"/>
  <c r="AK212" i="20"/>
  <c r="AJ261" i="20"/>
  <c r="AT220" i="20"/>
  <c r="AD355" i="20"/>
  <c r="BE228" i="20"/>
  <c r="AC251" i="20"/>
  <c r="BE209" i="20"/>
  <c r="AU251" i="20"/>
  <c r="BB217" i="20"/>
  <c r="AN239" i="20"/>
  <c r="AH291" i="20"/>
  <c r="AL220" i="20"/>
  <c r="BI206" i="20"/>
  <c r="AE309" i="20"/>
  <c r="BF281" i="20"/>
  <c r="BB220" i="20"/>
  <c r="BG212" i="20"/>
  <c r="AF244" i="20"/>
  <c r="AD259" i="20"/>
  <c r="AA262" i="20"/>
  <c r="AA200" i="20"/>
  <c r="BD236" i="20"/>
  <c r="AE232" i="20"/>
  <c r="AJ231" i="20"/>
  <c r="AO287" i="20"/>
  <c r="BI239" i="20"/>
  <c r="BG236" i="20"/>
  <c r="AU228" i="20"/>
  <c r="AU221" i="20"/>
  <c r="BA296" i="20"/>
  <c r="BG252" i="20"/>
  <c r="AL238" i="20"/>
  <c r="AX202" i="20"/>
  <c r="BE212" i="20"/>
  <c r="AB224" i="20"/>
  <c r="AM229" i="20"/>
  <c r="BH297" i="20"/>
  <c r="AZ277" i="20"/>
  <c r="AA245" i="20"/>
  <c r="AV253" i="20"/>
  <c r="AF259" i="20"/>
  <c r="BH227" i="20"/>
  <c r="AO227" i="20"/>
  <c r="AW284" i="20"/>
  <c r="AQ219" i="20"/>
  <c r="AZ280" i="20"/>
  <c r="BC283" i="20"/>
  <c r="BE268" i="20"/>
  <c r="AX262" i="20"/>
  <c r="AK277" i="20"/>
  <c r="AV217" i="20"/>
  <c r="BG229" i="20"/>
  <c r="BH214" i="20"/>
  <c r="AE277" i="20"/>
  <c r="AR342" i="20"/>
  <c r="AK303" i="20"/>
  <c r="BH330" i="20"/>
  <c r="AX291" i="20"/>
  <c r="AS263" i="20"/>
  <c r="AQ213" i="20"/>
  <c r="BB241" i="20"/>
  <c r="AY327" i="20"/>
  <c r="AM224" i="20"/>
  <c r="BI294" i="20"/>
  <c r="AI280" i="20"/>
  <c r="AS232" i="20"/>
  <c r="AL264" i="20"/>
  <c r="AO240" i="20"/>
  <c r="AY226" i="20"/>
  <c r="BG357" i="20"/>
  <c r="AO286" i="20"/>
  <c r="AV285" i="20"/>
  <c r="BI233" i="20"/>
  <c r="BB224" i="20"/>
  <c r="AL275" i="20"/>
  <c r="AX205" i="20"/>
  <c r="BI278" i="20"/>
  <c r="AZ228" i="20"/>
  <c r="AP225" i="20"/>
  <c r="BI246" i="20"/>
  <c r="AE289" i="20"/>
  <c r="BI258" i="20"/>
  <c r="AY299" i="20"/>
  <c r="AN295" i="20"/>
  <c r="AT288" i="20"/>
  <c r="AT209" i="20"/>
  <c r="AH212" i="20"/>
  <c r="BC281" i="20"/>
  <c r="AO297" i="20"/>
  <c r="AL428" i="20"/>
  <c r="AU405" i="20"/>
  <c r="AE214" i="20"/>
  <c r="AU210" i="20"/>
  <c r="AK204" i="20"/>
  <c r="AH255" i="20"/>
  <c r="AN243" i="20"/>
  <c r="AL306" i="20"/>
  <c r="BH211" i="20"/>
  <c r="BI269" i="20"/>
  <c r="Z300" i="20"/>
  <c r="BA319" i="20"/>
  <c r="AA244" i="20"/>
  <c r="AD200" i="20"/>
  <c r="AP304" i="20"/>
  <c r="AF274" i="20"/>
  <c r="BD268" i="20"/>
  <c r="AY218" i="20"/>
  <c r="AF254" i="20"/>
  <c r="AU214" i="20"/>
  <c r="BG206" i="20"/>
  <c r="AE270" i="20"/>
  <c r="AT297" i="20"/>
  <c r="AO241" i="20"/>
  <c r="AF205" i="20"/>
  <c r="BA278" i="20"/>
  <c r="AU281" i="20"/>
  <c r="AG254" i="20"/>
  <c r="BF269" i="20"/>
  <c r="AU278" i="20"/>
  <c r="AL293" i="20"/>
  <c r="BA290" i="20"/>
  <c r="AF220" i="20"/>
  <c r="BE206" i="20"/>
  <c r="BC218" i="20"/>
  <c r="AS297" i="20"/>
  <c r="AS322" i="20"/>
  <c r="AG243" i="20"/>
  <c r="BG250" i="20"/>
  <c r="AK258" i="20"/>
  <c r="Z246" i="20"/>
  <c r="AA285" i="20"/>
  <c r="AD247" i="20"/>
  <c r="AN208" i="20"/>
  <c r="AT214" i="20"/>
  <c r="AG289" i="20"/>
  <c r="BA217" i="20"/>
  <c r="BF229" i="20"/>
  <c r="BE250" i="20"/>
  <c r="BI369" i="20"/>
  <c r="AB200" i="20"/>
  <c r="AY224" i="20"/>
  <c r="BE287" i="20"/>
  <c r="AK241" i="20"/>
  <c r="AP203" i="20"/>
  <c r="AG300" i="20"/>
  <c r="BA282" i="20"/>
  <c r="BI277" i="20"/>
  <c r="AD238" i="20"/>
  <c r="AJ276" i="20"/>
  <c r="AN244" i="20"/>
  <c r="AF291" i="20"/>
  <c r="AD265" i="20"/>
  <c r="BD237" i="20"/>
  <c r="BH248" i="20"/>
  <c r="BC309" i="20"/>
  <c r="AX259" i="20"/>
  <c r="BA220" i="20"/>
  <c r="AX318" i="20"/>
  <c r="BG209" i="20"/>
  <c r="AN241" i="20"/>
  <c r="AK260" i="20"/>
  <c r="BB285" i="20"/>
  <c r="AP267" i="20"/>
  <c r="BH237" i="20"/>
  <c r="AP239" i="20"/>
  <c r="AT295" i="20"/>
  <c r="AF282" i="20"/>
  <c r="AM265" i="20"/>
  <c r="AZ271" i="20"/>
  <c r="AZ421" i="20"/>
  <c r="AZ214" i="20"/>
  <c r="BE248" i="20"/>
  <c r="AA269" i="20"/>
  <c r="AX338" i="20"/>
  <c r="BA385" i="20"/>
  <c r="BI204" i="20"/>
  <c r="AO250" i="20"/>
  <c r="AR217" i="20"/>
  <c r="BD294" i="20"/>
  <c r="AL291" i="20"/>
  <c r="AK217" i="20"/>
  <c r="BI347" i="20"/>
  <c r="AM270" i="20"/>
  <c r="AM243" i="20"/>
  <c r="AH200" i="20"/>
  <c r="AJ211" i="20"/>
  <c r="BB239" i="20"/>
  <c r="BF250" i="20"/>
  <c r="AQ295" i="20"/>
  <c r="AS321" i="20"/>
  <c r="AS217" i="20"/>
  <c r="BG266" i="20"/>
  <c r="AA290" i="20"/>
  <c r="AJ310" i="20"/>
  <c r="AY203" i="20"/>
  <c r="AP303" i="20"/>
  <c r="AV332" i="20"/>
  <c r="AE253" i="20"/>
  <c r="AI426" i="20"/>
  <c r="BB304" i="20"/>
  <c r="AL227" i="20"/>
  <c r="AW421" i="20"/>
  <c r="AK280" i="20"/>
  <c r="BF273" i="20"/>
  <c r="BH408" i="20"/>
  <c r="BI273" i="20"/>
  <c r="AV226" i="20"/>
  <c r="AQ229" i="20"/>
  <c r="AL243" i="20"/>
  <c r="AG309" i="20"/>
  <c r="BH336" i="20"/>
  <c r="AV341" i="20"/>
  <c r="AU465" i="20"/>
  <c r="BA273" i="20"/>
  <c r="BD227" i="20"/>
  <c r="AG262" i="20"/>
  <c r="AU390" i="20"/>
  <c r="AF272" i="20"/>
  <c r="AV263" i="20"/>
  <c r="AI224" i="20"/>
  <c r="BG216" i="20"/>
  <c r="AY280" i="20"/>
  <c r="AA207" i="20"/>
  <c r="AI346" i="20"/>
  <c r="BI210" i="20"/>
  <c r="AU280" i="20"/>
  <c r="AH367" i="20"/>
  <c r="AU292" i="20"/>
  <c r="AI206" i="20"/>
  <c r="AQ264" i="20"/>
  <c r="AK203" i="20"/>
  <c r="AY282" i="20"/>
  <c r="BE217" i="20"/>
  <c r="BD235" i="20"/>
  <c r="BE221" i="20"/>
  <c r="AU270" i="20"/>
  <c r="AG253" i="20"/>
  <c r="BF275" i="20"/>
  <c r="Z231" i="20"/>
  <c r="AL274" i="20"/>
  <c r="AI214" i="20"/>
  <c r="AU239" i="20"/>
  <c r="AS212" i="20"/>
  <c r="BE237" i="20"/>
  <c r="AM240" i="20"/>
  <c r="BD290" i="20"/>
  <c r="AP275" i="20"/>
  <c r="AH257" i="20"/>
  <c r="Z237" i="20"/>
  <c r="BB279" i="20"/>
  <c r="AW209" i="20"/>
  <c r="AU276" i="20"/>
  <c r="BA247" i="20"/>
  <c r="BH236" i="20"/>
  <c r="AI259" i="20"/>
  <c r="AM262" i="20"/>
  <c r="AY272" i="20"/>
  <c r="AP253" i="20"/>
  <c r="AU237" i="20"/>
  <c r="AB207" i="20"/>
  <c r="BH228" i="20"/>
  <c r="AR265" i="20"/>
  <c r="AL202" i="20"/>
  <c r="AR200" i="20"/>
  <c r="AZ309" i="20"/>
  <c r="AU271" i="20"/>
  <c r="AW206" i="20"/>
  <c r="BF240" i="20"/>
  <c r="BA229" i="20"/>
  <c r="AV290" i="20"/>
  <c r="BD262" i="20"/>
  <c r="AL279" i="20"/>
  <c r="AG200" i="20"/>
  <c r="BF213" i="20"/>
  <c r="BD285" i="20"/>
  <c r="AR249" i="20"/>
  <c r="Z209" i="20"/>
  <c r="AB244" i="20"/>
  <c r="AJ233" i="20"/>
  <c r="AT225" i="20"/>
  <c r="AN312" i="20"/>
  <c r="AL218" i="20"/>
  <c r="AG240" i="20"/>
  <c r="AC209" i="20"/>
  <c r="BC254" i="20"/>
  <c r="AB212" i="20"/>
  <c r="BI292" i="20"/>
  <c r="AF209" i="20"/>
  <c r="BG335" i="20"/>
  <c r="AA256" i="20"/>
  <c r="AY263" i="20"/>
  <c r="BI243" i="20"/>
  <c r="BE273" i="20"/>
  <c r="AT260" i="20"/>
  <c r="AW207" i="20"/>
  <c r="AI250" i="20"/>
  <c r="Z285" i="20"/>
  <c r="AW212" i="20"/>
  <c r="AO319" i="20"/>
  <c r="AV293" i="20"/>
  <c r="AT247" i="20"/>
  <c r="BF421" i="20"/>
  <c r="AZ249" i="20"/>
  <c r="BA292" i="20"/>
  <c r="AX248" i="20"/>
  <c r="AO323" i="20"/>
  <c r="AJ265" i="20"/>
  <c r="BC239" i="20"/>
  <c r="AF432" i="20"/>
  <c r="AU248" i="20"/>
  <c r="AH260" i="20"/>
  <c r="AC288" i="20"/>
  <c r="BI205" i="20"/>
  <c r="AV250" i="20"/>
  <c r="AV230" i="20"/>
  <c r="AD343" i="20"/>
  <c r="BH341" i="20"/>
  <c r="AN205" i="20"/>
  <c r="BH265" i="20"/>
  <c r="AJ377" i="20"/>
  <c r="AH296" i="20"/>
  <c r="AG248" i="20"/>
  <c r="AY297" i="20"/>
  <c r="AF214" i="20"/>
  <c r="AB443" i="20"/>
  <c r="AW366" i="20"/>
  <c r="AO213" i="20"/>
  <c r="AU227" i="20"/>
  <c r="AL269" i="20"/>
  <c r="AG267" i="20"/>
  <c r="BD258" i="20"/>
  <c r="AY345" i="20"/>
  <c r="AU205" i="20"/>
  <c r="AB248" i="20"/>
  <c r="BA272" i="20"/>
  <c r="AR296" i="20"/>
  <c r="BC203" i="20"/>
  <c r="AF225" i="20"/>
  <c r="AL265" i="20"/>
  <c r="AH293" i="20"/>
  <c r="AB232" i="20"/>
  <c r="AW275" i="20"/>
  <c r="AJ320" i="20"/>
  <c r="AH204" i="20"/>
  <c r="BD204" i="20"/>
  <c r="BE280" i="20"/>
  <c r="AJ274" i="20"/>
  <c r="AR242" i="20"/>
  <c r="BC282" i="20"/>
  <c r="BI280" i="20"/>
  <c r="BE318" i="20"/>
  <c r="AS291" i="20"/>
  <c r="AJ207" i="20"/>
  <c r="BI207" i="20"/>
  <c r="AW269" i="20"/>
  <c r="BH243" i="20"/>
  <c r="AA326" i="20"/>
  <c r="BF282" i="20"/>
  <c r="AH266" i="20"/>
  <c r="AE224" i="20"/>
  <c r="AC268" i="20"/>
  <c r="BH260" i="20"/>
  <c r="AV236" i="20"/>
  <c r="AW218" i="20"/>
  <c r="BG225" i="20"/>
  <c r="AS200" i="20"/>
  <c r="AL287" i="20"/>
  <c r="AI276" i="20"/>
  <c r="AJ223" i="20"/>
  <c r="AE210" i="20"/>
  <c r="AW258" i="20"/>
  <c r="AU234" i="20"/>
  <c r="BA240" i="20"/>
  <c r="AP241" i="20"/>
  <c r="AQ253" i="20"/>
  <c r="AM219" i="20"/>
  <c r="BB221" i="20"/>
  <c r="AC205" i="20"/>
  <c r="BD240" i="20"/>
  <c r="AF250" i="20"/>
  <c r="AB281" i="20"/>
  <c r="AT279" i="20"/>
  <c r="AL284" i="20"/>
  <c r="AO279" i="20"/>
  <c r="AO292" i="20"/>
  <c r="BC208" i="20"/>
  <c r="AQ283" i="20"/>
  <c r="BB289" i="20"/>
  <c r="AB220" i="20"/>
  <c r="BE252" i="20"/>
  <c r="AP265" i="20"/>
  <c r="AB398" i="20"/>
  <c r="AV213" i="20"/>
  <c r="AR391" i="20"/>
  <c r="AE291" i="20"/>
  <c r="AC237" i="20"/>
  <c r="AC218" i="20"/>
  <c r="AZ238" i="20"/>
  <c r="AR229" i="20"/>
  <c r="AO209" i="20"/>
  <c r="AH210" i="20"/>
  <c r="AN210" i="20"/>
  <c r="AV209" i="20"/>
  <c r="AG204" i="20"/>
  <c r="AS259" i="20"/>
  <c r="AJ246" i="20"/>
  <c r="BB235" i="20"/>
  <c r="BC216" i="20"/>
  <c r="AX265" i="20"/>
  <c r="AI202" i="20"/>
  <c r="AL244" i="20"/>
  <c r="AF226" i="20"/>
  <c r="AI262" i="20"/>
  <c r="AD271" i="20"/>
  <c r="AQ285" i="20"/>
  <c r="AT213" i="20"/>
  <c r="AI213" i="20"/>
  <c r="AH241" i="20"/>
  <c r="BI345" i="20"/>
  <c r="AS281" i="20"/>
  <c r="Z236" i="20"/>
  <c r="AI263" i="20"/>
  <c r="AB305" i="20"/>
  <c r="BC276" i="20"/>
  <c r="BB248" i="20"/>
  <c r="AM319" i="20"/>
  <c r="AW245" i="20"/>
  <c r="BC365" i="20"/>
  <c r="AW365" i="20"/>
  <c r="BA260" i="20"/>
  <c r="AK256" i="20"/>
  <c r="BF220" i="20"/>
  <c r="AT286" i="20"/>
  <c r="AC258" i="20"/>
  <c r="AD246" i="20"/>
  <c r="AX208" i="20"/>
  <c r="BD221" i="20"/>
  <c r="AD311" i="20"/>
  <c r="AB235" i="20"/>
  <c r="BB208" i="20"/>
  <c r="AC255" i="20"/>
  <c r="BB333" i="20"/>
  <c r="AN280" i="20"/>
  <c r="AM259" i="20"/>
  <c r="AE228" i="20"/>
  <c r="BI230" i="20"/>
  <c r="AH288" i="20"/>
  <c r="BH262" i="20"/>
  <c r="AG284" i="20"/>
  <c r="BD287" i="20"/>
  <c r="AI212" i="20"/>
  <c r="BF324" i="20"/>
  <c r="AB251" i="20"/>
  <c r="AP220" i="20"/>
  <c r="BH275" i="20"/>
  <c r="BF244" i="20"/>
  <c r="AW248" i="20"/>
  <c r="BF206" i="20"/>
  <c r="AN313" i="20"/>
  <c r="BB277" i="20"/>
  <c r="BC262" i="20"/>
  <c r="AW214" i="20"/>
  <c r="AZ260" i="20"/>
  <c r="AJ305" i="20"/>
  <c r="AH247" i="20"/>
  <c r="BE246" i="20"/>
  <c r="AQ276" i="20"/>
  <c r="AX266" i="20"/>
  <c r="AI261" i="20"/>
  <c r="AZ207" i="20"/>
  <c r="AN268" i="20"/>
  <c r="AP291" i="20"/>
  <c r="AG276" i="20"/>
  <c r="AC232" i="20"/>
  <c r="AL231" i="20"/>
  <c r="Z254" i="20"/>
  <c r="AT256" i="20"/>
  <c r="AK270" i="20"/>
  <c r="AN222" i="20"/>
  <c r="AY374" i="20"/>
  <c r="AQ244" i="20"/>
  <c r="AP243" i="20"/>
  <c r="AY217" i="20"/>
  <c r="AL239" i="20"/>
  <c r="BI245" i="20"/>
  <c r="BF252" i="20"/>
  <c r="AZ203" i="20"/>
  <c r="AE208" i="20"/>
  <c r="AG251" i="20"/>
  <c r="AW250" i="20"/>
  <c r="AU262" i="20"/>
  <c r="AQ246" i="20"/>
  <c r="AC285" i="20"/>
  <c r="AF217" i="20"/>
  <c r="BD217" i="20"/>
  <c r="AW251" i="20"/>
  <c r="AX375" i="20"/>
  <c r="AJ270" i="20"/>
  <c r="AS237" i="20"/>
  <c r="BA233" i="20"/>
  <c r="AE282" i="20"/>
  <c r="AP227" i="20"/>
  <c r="AA216" i="20"/>
  <c r="BB281" i="20"/>
  <c r="AN227" i="20"/>
  <c r="AI205" i="20"/>
  <c r="BC211" i="20"/>
  <c r="AN221" i="20"/>
  <c r="Z267" i="20"/>
  <c r="AM239" i="20"/>
  <c r="AN398" i="20"/>
  <c r="AC290" i="20"/>
  <c r="AF261" i="20"/>
  <c r="AW339" i="20"/>
  <c r="AZ261" i="20"/>
  <c r="AO234" i="20"/>
  <c r="AH389" i="20"/>
  <c r="BF239" i="20"/>
  <c r="AX228" i="20"/>
  <c r="AX207" i="20"/>
  <c r="BG341" i="20"/>
  <c r="AM252" i="20"/>
  <c r="AT281" i="20"/>
  <c r="BF211" i="20"/>
  <c r="BC263" i="20"/>
  <c r="AL217" i="20"/>
  <c r="AL258" i="20"/>
  <c r="BG223" i="20"/>
  <c r="AE311" i="20"/>
  <c r="AG249" i="20"/>
  <c r="AA320" i="20"/>
  <c r="AY341" i="20"/>
  <c r="AZ310" i="20"/>
  <c r="AB227" i="20"/>
  <c r="AZ374" i="20"/>
  <c r="AX277" i="20"/>
  <c r="AI225" i="20"/>
  <c r="AX416" i="20"/>
  <c r="AF362" i="20"/>
  <c r="AV336" i="20"/>
  <c r="AF300" i="20"/>
  <c r="AH258" i="20"/>
  <c r="AT331" i="20"/>
  <c r="BE255" i="20"/>
  <c r="BC219" i="20"/>
  <c r="BI214" i="20"/>
  <c r="AY256" i="20"/>
  <c r="BF233" i="20"/>
  <c r="AQ224" i="20"/>
  <c r="AC228" i="20"/>
  <c r="BD211" i="20"/>
  <c r="AP219" i="20"/>
  <c r="AP254" i="20"/>
  <c r="AQ258" i="20"/>
  <c r="AO220" i="20"/>
  <c r="AE220" i="20"/>
  <c r="AR204" i="20"/>
  <c r="BC251" i="20"/>
  <c r="AY289" i="20"/>
  <c r="BE230" i="20"/>
  <c r="AV210" i="20"/>
  <c r="AF242" i="20"/>
  <c r="AZ270" i="20"/>
  <c r="AD280" i="20"/>
  <c r="BC243" i="20"/>
  <c r="AI232" i="20"/>
  <c r="BA269" i="20"/>
  <c r="AW268" i="20"/>
  <c r="AJ206" i="20"/>
  <c r="AK255" i="20"/>
  <c r="AW221" i="20"/>
  <c r="AE288" i="20"/>
  <c r="AW276" i="20"/>
  <c r="AC224" i="20"/>
  <c r="AD387" i="20"/>
  <c r="AU326" i="20"/>
  <c r="BI279" i="20"/>
  <c r="BH245" i="20"/>
  <c r="AO278" i="20"/>
  <c r="AE273" i="20"/>
  <c r="AT262" i="20"/>
  <c r="AY254" i="20"/>
  <c r="BA245" i="20"/>
  <c r="AE279" i="20"/>
  <c r="AL233" i="20"/>
  <c r="AR321" i="20"/>
  <c r="BF246" i="20"/>
  <c r="AD486" i="20"/>
  <c r="BG297" i="20"/>
  <c r="AS225" i="20"/>
  <c r="AI274" i="20"/>
  <c r="AO280" i="20"/>
  <c r="AX369" i="20"/>
  <c r="AY277" i="20"/>
  <c r="AQ416" i="20"/>
  <c r="AZ212" i="20"/>
  <c r="BF401" i="20"/>
  <c r="BA370" i="20"/>
  <c r="AK290" i="20"/>
  <c r="Z397" i="20"/>
  <c r="AX226" i="20"/>
  <c r="AO365" i="20"/>
  <c r="AM211" i="20"/>
  <c r="AM206" i="20"/>
  <c r="BE296" i="20"/>
  <c r="AD231" i="20"/>
  <c r="AP211" i="20"/>
  <c r="AX381" i="20"/>
  <c r="BC231" i="20"/>
  <c r="AB370" i="20"/>
  <c r="AQ273" i="20"/>
  <c r="AX378" i="20"/>
  <c r="AB300" i="20"/>
  <c r="AT264" i="20"/>
  <c r="BE282" i="20"/>
  <c r="AU207" i="20"/>
  <c r="AL245" i="20"/>
  <c r="AZ264" i="20"/>
  <c r="AX389" i="20"/>
  <c r="AR209" i="20"/>
  <c r="AF211" i="20"/>
  <c r="BG262" i="20"/>
  <c r="AH295" i="20"/>
  <c r="AL331" i="20"/>
  <c r="AK351" i="20"/>
  <c r="AT207" i="20"/>
  <c r="Z329" i="20"/>
  <c r="AE293" i="20"/>
  <c r="AN219" i="20"/>
  <c r="AU263" i="20"/>
  <c r="AQ238" i="20"/>
  <c r="AD339" i="20"/>
  <c r="BF258" i="20"/>
  <c r="AK276" i="20"/>
  <c r="AW352" i="20"/>
  <c r="AE227" i="20"/>
  <c r="AI242" i="20"/>
  <c r="AW296" i="20"/>
  <c r="AW329" i="20"/>
  <c r="BI331" i="20"/>
  <c r="BA295" i="20"/>
  <c r="AZ256" i="20"/>
  <c r="BB335" i="20"/>
  <c r="BI213" i="20"/>
  <c r="AI203" i="20"/>
  <c r="AN218" i="20"/>
  <c r="AA209" i="20"/>
  <c r="AX365" i="20"/>
  <c r="AZ231" i="20"/>
  <c r="BD261" i="20"/>
  <c r="AA257" i="20"/>
  <c r="BD250" i="20"/>
  <c r="AZ276" i="20"/>
  <c r="AF207" i="20"/>
  <c r="AN237" i="20"/>
  <c r="AJ292" i="20"/>
  <c r="AM223" i="20"/>
  <c r="BF265" i="20"/>
  <c r="AC261" i="20"/>
  <c r="BG213" i="20"/>
  <c r="AE341" i="20"/>
  <c r="AO352" i="20"/>
  <c r="AY309" i="20"/>
  <c r="AS270" i="20"/>
  <c r="BC317" i="20"/>
  <c r="BI412" i="20"/>
  <c r="BB456" i="20"/>
  <c r="AG237" i="20"/>
  <c r="AD273" i="20"/>
  <c r="AM340" i="20"/>
  <c r="BF214" i="20"/>
  <c r="AR218" i="20"/>
  <c r="BE329" i="20"/>
  <c r="AW235" i="20"/>
  <c r="AD283" i="20"/>
  <c r="AH236" i="20"/>
  <c r="BF210" i="20"/>
  <c r="BG249" i="20"/>
  <c r="BD223" i="20"/>
  <c r="BB244" i="20"/>
  <c r="AI341" i="20"/>
  <c r="AR281" i="20"/>
  <c r="AG364" i="20"/>
  <c r="AN389" i="20"/>
  <c r="Z296" i="20"/>
  <c r="BC233" i="20"/>
  <c r="AQ357" i="20"/>
  <c r="BA200" i="20"/>
  <c r="BE236" i="20"/>
  <c r="AW330" i="20"/>
  <c r="AX296" i="20"/>
  <c r="AS293" i="20"/>
  <c r="AZ269" i="20"/>
  <c r="AY240" i="20"/>
  <c r="AX339" i="20"/>
  <c r="Z283" i="20"/>
  <c r="AO246" i="20"/>
  <c r="AP261" i="20"/>
  <c r="AA289" i="20"/>
  <c r="AG286" i="20"/>
  <c r="AZ272" i="20"/>
  <c r="BB218" i="20"/>
  <c r="AO284" i="20"/>
  <c r="AF243" i="20"/>
  <c r="BA227" i="20"/>
  <c r="AJ212" i="20"/>
  <c r="AW359" i="20"/>
  <c r="AP260" i="20"/>
  <c r="AP252" i="20"/>
  <c r="BE249" i="20"/>
  <c r="AO236" i="20"/>
  <c r="AD340" i="20"/>
  <c r="AQ243" i="20"/>
  <c r="BA270" i="20"/>
  <c r="AC294" i="20"/>
  <c r="BD253" i="20"/>
  <c r="AB231" i="20"/>
  <c r="AP236" i="20"/>
  <c r="AP205" i="20"/>
  <c r="AP286" i="20"/>
  <c r="AU298" i="20"/>
  <c r="AM200" i="20"/>
  <c r="Z241" i="20"/>
  <c r="AO232" i="20"/>
  <c r="AV269" i="20"/>
  <c r="AZ289" i="20"/>
  <c r="AA283" i="20"/>
  <c r="AE222" i="20"/>
  <c r="BF381" i="20"/>
  <c r="AG381" i="20"/>
  <c r="AO294" i="20"/>
  <c r="AG252" i="20"/>
  <c r="AE278" i="20"/>
  <c r="AC297" i="20"/>
  <c r="AC432" i="20"/>
  <c r="BC221" i="20"/>
  <c r="AB285" i="20"/>
  <c r="AO267" i="20"/>
  <c r="AT205" i="20"/>
  <c r="AW259" i="20"/>
  <c r="AV249" i="20"/>
  <c r="BH209" i="20"/>
  <c r="AG356" i="20"/>
  <c r="AT267" i="20"/>
  <c r="AQ432" i="20"/>
  <c r="AN245" i="20"/>
  <c r="AP246" i="20"/>
  <c r="BF285" i="20"/>
  <c r="BF390" i="20"/>
  <c r="BF219" i="20"/>
  <c r="AO242" i="20"/>
  <c r="AG230" i="20"/>
  <c r="BG258" i="20"/>
  <c r="AW337" i="20"/>
  <c r="AG246" i="20"/>
  <c r="BD222" i="20"/>
  <c r="AV381" i="20"/>
  <c r="AX250" i="20"/>
  <c r="AT291" i="20"/>
  <c r="AB206" i="20"/>
  <c r="AZ236" i="20"/>
  <c r="AG305" i="20"/>
  <c r="BG382" i="20"/>
  <c r="AI209" i="20"/>
  <c r="AF294" i="20"/>
  <c r="BE365" i="20"/>
  <c r="BI272" i="20"/>
  <c r="AO254" i="20"/>
  <c r="AV273" i="20"/>
  <c r="AY286" i="20"/>
  <c r="BH318" i="20"/>
  <c r="AP268" i="20"/>
  <c r="AX257" i="20"/>
  <c r="AL308" i="20"/>
  <c r="AU295" i="20"/>
  <c r="BF295" i="20"/>
  <c r="BI271" i="20"/>
  <c r="AG272" i="20"/>
  <c r="AO383" i="20"/>
  <c r="Z281" i="20"/>
  <c r="AK274" i="20"/>
  <c r="AA393" i="20"/>
  <c r="BI262" i="20"/>
  <c r="AO231" i="20"/>
  <c r="AH256" i="20"/>
  <c r="AX213" i="20"/>
  <c r="AA351" i="20"/>
  <c r="AB279" i="20"/>
  <c r="AW289" i="20"/>
  <c r="BH397" i="20"/>
  <c r="BD281" i="20"/>
  <c r="BI229" i="20"/>
  <c r="AJ250" i="20"/>
  <c r="AT217" i="20"/>
  <c r="AZ333" i="20"/>
  <c r="BH244" i="20"/>
  <c r="AZ285" i="20"/>
  <c r="AP317" i="20"/>
  <c r="BI324" i="20"/>
  <c r="AY386" i="20"/>
  <c r="AV386" i="20"/>
  <c r="AA229" i="20"/>
  <c r="AD249" i="20"/>
  <c r="AW256" i="20"/>
  <c r="AW230" i="20"/>
  <c r="BE421" i="20"/>
  <c r="BC209" i="20"/>
  <c r="BH221" i="20"/>
  <c r="AH365" i="20"/>
  <c r="AY238" i="20"/>
  <c r="AP229" i="20"/>
  <c r="AO212" i="20"/>
  <c r="BC400" i="20"/>
  <c r="AN334" i="20"/>
  <c r="BB213" i="20"/>
  <c r="AL267" i="20"/>
  <c r="BI355" i="20"/>
  <c r="BH256" i="20"/>
  <c r="AG288" i="20"/>
  <c r="AZ243" i="20"/>
  <c r="AA240" i="20"/>
  <c r="BE251" i="20"/>
  <c r="BA271" i="20"/>
  <c r="AW225" i="20"/>
  <c r="BI218" i="20"/>
  <c r="AT263" i="20"/>
  <c r="AP287" i="20"/>
  <c r="Z269" i="20"/>
  <c r="AN305" i="20"/>
  <c r="AI208" i="20"/>
  <c r="BC237" i="20"/>
  <c r="AP273" i="20"/>
  <c r="AG285" i="20"/>
  <c r="AV347" i="20"/>
  <c r="AW287" i="20"/>
  <c r="BC295" i="20"/>
  <c r="AS226" i="20"/>
  <c r="BD209" i="20"/>
  <c r="AV338" i="20"/>
  <c r="Z266" i="20"/>
  <c r="AQ289" i="20"/>
  <c r="AS262" i="20"/>
  <c r="AS274" i="20"/>
  <c r="AZ202" i="20"/>
  <c r="AC226" i="20"/>
  <c r="AP276" i="20"/>
  <c r="AO207" i="20"/>
  <c r="Z239" i="20"/>
  <c r="BE225" i="20"/>
  <c r="AB262" i="20"/>
  <c r="AY292" i="20"/>
  <c r="AF286" i="20"/>
  <c r="AU236" i="20"/>
  <c r="AE281" i="20"/>
  <c r="AK227" i="20"/>
  <c r="AK377" i="20"/>
  <c r="AG258" i="20"/>
  <c r="AS269" i="20"/>
  <c r="AH265" i="20"/>
  <c r="BB216" i="20"/>
  <c r="AN255" i="20"/>
  <c r="BE278" i="20"/>
  <c r="AT266" i="20"/>
  <c r="AB273" i="20"/>
  <c r="AO268" i="20"/>
  <c r="BF309" i="20"/>
  <c r="AC231" i="20"/>
  <c r="AR207" i="20"/>
  <c r="AK202" i="20"/>
  <c r="AT261" i="20"/>
  <c r="AF378" i="20"/>
  <c r="AG362" i="20"/>
  <c r="AP293" i="20"/>
  <c r="BB225" i="20"/>
  <c r="AZ227" i="20"/>
  <c r="AC213" i="20"/>
  <c r="AR241" i="20"/>
  <c r="AA237" i="20"/>
  <c r="AX295" i="20"/>
  <c r="AV241" i="20"/>
  <c r="AK206" i="20"/>
  <c r="BD277" i="20"/>
  <c r="AJ297" i="20"/>
  <c r="BE352" i="20"/>
  <c r="AZ389" i="20"/>
  <c r="AG383" i="20"/>
  <c r="AG275" i="20"/>
  <c r="BE210" i="20"/>
  <c r="AR341" i="20"/>
  <c r="Z421" i="20"/>
  <c r="AX293" i="20"/>
  <c r="AN286" i="20"/>
  <c r="AR408" i="20"/>
  <c r="AD267" i="20"/>
  <c r="AX237" i="20"/>
  <c r="AZ225" i="20"/>
  <c r="AQ275" i="20"/>
  <c r="AL200" i="20"/>
  <c r="AG207" i="20"/>
  <c r="AN233" i="20"/>
  <c r="BB470" i="20"/>
  <c r="AA266" i="20"/>
  <c r="Z223" i="20"/>
  <c r="AU216" i="20"/>
  <c r="AS294" i="20"/>
  <c r="AP369" i="20"/>
  <c r="AC289" i="20"/>
  <c r="BC297" i="20"/>
  <c r="AW272" i="20"/>
  <c r="BC272" i="20"/>
  <c r="AQ262" i="20"/>
  <c r="AH370" i="20"/>
  <c r="AR320" i="20"/>
  <c r="AL207" i="20"/>
  <c r="AQ209" i="20"/>
  <c r="Z253" i="20"/>
  <c r="AS377" i="20"/>
  <c r="AI270" i="20"/>
  <c r="AG224" i="20"/>
  <c r="AR248" i="20"/>
  <c r="AF221" i="20"/>
  <c r="AV221" i="20"/>
  <c r="AQ294" i="20"/>
  <c r="BG241" i="20"/>
  <c r="BG381" i="20"/>
  <c r="AJ281" i="20"/>
  <c r="AO270" i="20"/>
  <c r="AG260" i="20"/>
  <c r="AC202" i="20"/>
  <c r="AK240" i="20"/>
  <c r="BE294" i="20"/>
  <c r="BC232" i="20"/>
  <c r="AN362" i="20"/>
  <c r="AK205" i="20"/>
  <c r="AT398" i="20"/>
  <c r="BE379" i="20"/>
  <c r="AV242" i="20"/>
  <c r="AI291" i="20"/>
  <c r="AW237" i="20"/>
  <c r="AV324" i="20"/>
  <c r="AK397" i="20"/>
  <c r="AA218" i="20"/>
  <c r="BF217" i="20"/>
  <c r="AS473" i="20"/>
  <c r="BE279" i="20"/>
  <c r="AA211" i="20"/>
  <c r="AR364" i="20"/>
  <c r="BE264" i="20"/>
  <c r="BA276" i="20"/>
  <c r="AX297" i="20"/>
  <c r="BF237" i="20"/>
  <c r="AS351" i="20"/>
  <c r="AP245" i="20"/>
  <c r="BG269" i="20"/>
  <c r="AM353" i="20"/>
  <c r="AJ340" i="20"/>
  <c r="AF397" i="20"/>
  <c r="AA223" i="20"/>
  <c r="AW271" i="20"/>
  <c r="BA249" i="20"/>
  <c r="AO324" i="20"/>
  <c r="AK218" i="20"/>
  <c r="AG279" i="20"/>
  <c r="AS355" i="20"/>
  <c r="AK269" i="20"/>
  <c r="AZ233" i="20"/>
  <c r="AH206" i="20"/>
  <c r="AW341" i="20"/>
  <c r="AJ303" i="20"/>
  <c r="AR239" i="20"/>
  <c r="AD258" i="20"/>
  <c r="BG244" i="20"/>
  <c r="AK251" i="20"/>
  <c r="AQ221" i="20"/>
  <c r="Z216" i="20"/>
  <c r="BG255" i="20"/>
  <c r="AC225" i="20"/>
  <c r="Z282" i="20"/>
  <c r="AI200" i="20"/>
  <c r="AB240" i="20"/>
  <c r="AX227" i="20"/>
  <c r="BA274" i="20"/>
  <c r="AE221" i="20"/>
  <c r="BC222" i="20"/>
  <c r="AU209" i="20"/>
  <c r="AP397" i="20"/>
  <c r="BB254" i="20"/>
  <c r="AB274" i="20"/>
  <c r="AI328" i="20"/>
  <c r="AN230" i="20"/>
  <c r="AO218" i="20"/>
  <c r="AE280" i="20"/>
  <c r="AR208" i="20"/>
  <c r="AR254" i="20"/>
  <c r="AA270" i="20"/>
  <c r="BE254" i="20"/>
  <c r="AM236" i="20"/>
  <c r="AO291" i="20"/>
  <c r="AN266" i="20"/>
  <c r="AK236" i="20"/>
  <c r="BA225" i="20"/>
  <c r="AS219" i="20"/>
  <c r="AG337" i="20"/>
  <c r="AF350" i="20"/>
  <c r="BD229" i="20"/>
  <c r="AW255" i="20"/>
  <c r="AG208" i="20"/>
  <c r="BE241" i="20"/>
  <c r="AF374" i="20"/>
  <c r="AL211" i="20"/>
  <c r="AD293" i="20"/>
  <c r="AU241" i="20"/>
  <c r="AC214" i="20"/>
  <c r="AU293" i="20"/>
  <c r="AS260" i="20"/>
  <c r="AS282" i="20"/>
  <c r="AV316" i="20"/>
  <c r="AM300" i="20"/>
  <c r="BG290" i="20"/>
  <c r="AB293" i="20"/>
  <c r="AM241" i="20"/>
  <c r="AV294" i="20"/>
  <c r="AL234" i="20"/>
  <c r="AT203" i="20"/>
  <c r="AA217" i="20"/>
  <c r="BC296" i="20"/>
  <c r="BA351" i="20"/>
  <c r="BA421" i="20"/>
  <c r="AB233" i="20"/>
  <c r="AE223" i="20"/>
  <c r="AT232" i="20"/>
  <c r="BH241" i="20"/>
  <c r="AO290" i="20"/>
  <c r="AS202" i="20"/>
  <c r="AH223" i="20"/>
  <c r="AF341" i="20"/>
  <c r="AT228" i="20"/>
  <c r="AD296" i="20"/>
  <c r="BF254" i="20"/>
  <c r="AQ353" i="20"/>
  <c r="BD286" i="20"/>
  <c r="AT244" i="20"/>
  <c r="AN238" i="20"/>
  <c r="BG267" i="20"/>
  <c r="AX247" i="20"/>
  <c r="Z229" i="20"/>
  <c r="AN250" i="20"/>
  <c r="AR369" i="20"/>
  <c r="AI229" i="20"/>
  <c r="BI274" i="20"/>
  <c r="BI265" i="20"/>
  <c r="AX225" i="20"/>
  <c r="AO283" i="20"/>
  <c r="BE275" i="20"/>
  <c r="AU253" i="20"/>
  <c r="AG242" i="20"/>
  <c r="BH253" i="20"/>
  <c r="AE256" i="20"/>
  <c r="AI273" i="20"/>
  <c r="AB205" i="20"/>
  <c r="AF219" i="20"/>
  <c r="AE203" i="20"/>
  <c r="BH281" i="20"/>
  <c r="AB369" i="20"/>
  <c r="AD252" i="20"/>
  <c r="Z225" i="20"/>
  <c r="AI207" i="20"/>
  <c r="BD226" i="20"/>
  <c r="BG207" i="20"/>
  <c r="AO214" i="20"/>
  <c r="AL296" i="20"/>
  <c r="BD308" i="20"/>
  <c r="AZ317" i="20"/>
  <c r="AB214" i="20"/>
  <c r="AU245" i="20"/>
  <c r="AQ223" i="20"/>
  <c r="BI248" i="20"/>
  <c r="AN262" i="20"/>
  <c r="AT308" i="20"/>
  <c r="BG203" i="20"/>
  <c r="AE285" i="20"/>
  <c r="AL248" i="20"/>
  <c r="AV426" i="20"/>
  <c r="BB262" i="20"/>
  <c r="BF221" i="20"/>
  <c r="AF278" i="20"/>
  <c r="AP343" i="20"/>
  <c r="AD227" i="20"/>
  <c r="BH210" i="20"/>
  <c r="AB221" i="20"/>
  <c r="BF369" i="20"/>
  <c r="AC244" i="20"/>
  <c r="BI225" i="20"/>
  <c r="AZ259" i="20"/>
  <c r="AH297" i="20"/>
  <c r="BF234" i="20"/>
  <c r="BH239" i="20"/>
  <c r="AB234" i="20"/>
  <c r="BD264" i="20"/>
  <c r="BH246" i="20"/>
  <c r="AY204" i="20"/>
  <c r="AS253" i="20"/>
  <c r="AO293" i="20"/>
  <c r="AC207" i="20"/>
  <c r="AL266" i="20"/>
  <c r="AR261" i="20"/>
  <c r="AA279" i="20"/>
  <c r="BB260" i="20"/>
  <c r="AG228" i="20"/>
  <c r="AZ295" i="20"/>
  <c r="AQ242" i="20"/>
  <c r="BH289" i="20"/>
  <c r="AG295" i="20"/>
  <c r="AF346" i="20"/>
  <c r="BE326" i="20"/>
  <c r="AA314" i="20"/>
  <c r="Z227" i="20"/>
  <c r="AM281" i="20"/>
  <c r="AT285" i="20"/>
  <c r="AG278" i="20"/>
  <c r="AE217" i="20"/>
  <c r="AZ267" i="20"/>
  <c r="AA221" i="20"/>
  <c r="AC236" i="20"/>
  <c r="AY248" i="20"/>
  <c r="BB264" i="20"/>
  <c r="AM279" i="20"/>
  <c r="AM260" i="20"/>
  <c r="AX254" i="20"/>
  <c r="AO273" i="20"/>
  <c r="BI266" i="20"/>
  <c r="AN269" i="20"/>
  <c r="AG247" i="20"/>
  <c r="AX285" i="20"/>
  <c r="AO336" i="20"/>
  <c r="AE269" i="20"/>
  <c r="AH252" i="20"/>
  <c r="AD269" i="20"/>
  <c r="AH248" i="20"/>
  <c r="AJ289" i="20"/>
  <c r="AK363" i="20"/>
  <c r="AN274" i="20"/>
  <c r="AO369" i="20"/>
  <c r="AJ210" i="20"/>
  <c r="AD300" i="20"/>
  <c r="AK359" i="20"/>
  <c r="AW202" i="20"/>
  <c r="BA237" i="20"/>
  <c r="AQ291" i="20"/>
  <c r="AI377" i="20"/>
  <c r="AD237" i="20"/>
  <c r="AI257" i="20"/>
  <c r="AZ244" i="20"/>
  <c r="AN207" i="20"/>
  <c r="AP244" i="20"/>
  <c r="AG323" i="20"/>
  <c r="AQ230" i="20"/>
  <c r="BF296" i="20"/>
  <c r="AS273" i="20"/>
  <c r="AH421" i="20"/>
  <c r="AB253" i="20"/>
  <c r="BB336" i="20"/>
  <c r="AG232" i="20"/>
  <c r="AT347" i="20"/>
  <c r="AG287" i="20"/>
  <c r="AS249" i="20"/>
  <c r="AG234" i="20"/>
  <c r="BB309" i="20"/>
  <c r="BB287" i="20"/>
  <c r="BI261" i="20"/>
  <c r="AD255" i="20"/>
  <c r="AR297" i="20"/>
  <c r="AL237" i="20"/>
  <c r="AH250" i="20"/>
  <c r="AR309" i="20"/>
  <c r="AH287" i="20"/>
  <c r="AK266" i="20"/>
  <c r="BC265" i="20"/>
  <c r="AK237" i="20"/>
  <c r="AE233" i="20"/>
  <c r="BH216" i="20"/>
  <c r="AJ252" i="20"/>
  <c r="AA263" i="20"/>
  <c r="BG265" i="20"/>
  <c r="AC296" i="20"/>
  <c r="AW252" i="20"/>
  <c r="AS381" i="20"/>
  <c r="BC299" i="20"/>
  <c r="BA223" i="20"/>
  <c r="AO223" i="20"/>
  <c r="AB209" i="20"/>
  <c r="AN282" i="20"/>
  <c r="BF209" i="20"/>
  <c r="BF241" i="20"/>
  <c r="BA221" i="20"/>
  <c r="AJ309" i="20"/>
  <c r="AH316" i="20"/>
  <c r="AX218" i="20"/>
  <c r="AY377" i="20"/>
  <c r="AD209" i="20"/>
  <c r="AY257" i="20"/>
  <c r="AU267" i="20"/>
  <c r="AX260" i="20"/>
  <c r="Z222" i="20"/>
  <c r="AA228" i="20"/>
  <c r="AQ225" i="20"/>
  <c r="AL398" i="20"/>
  <c r="BI257" i="20"/>
  <c r="AL359" i="20"/>
  <c r="AJ385" i="20"/>
  <c r="AP216" i="20"/>
  <c r="AI219" i="20"/>
  <c r="BE202" i="20"/>
  <c r="AL324" i="20"/>
  <c r="BB440" i="20"/>
  <c r="AP473" i="20"/>
  <c r="Z295" i="20"/>
  <c r="AJ216" i="20"/>
  <c r="AK220" i="20"/>
  <c r="AL229" i="20"/>
  <c r="AW222" i="20"/>
  <c r="AP296" i="20"/>
  <c r="AO245" i="20"/>
  <c r="BA202" i="20"/>
  <c r="AM235" i="20"/>
  <c r="AN213" i="20"/>
  <c r="AZ219" i="20"/>
  <c r="AS209" i="20"/>
  <c r="Z247" i="20"/>
  <c r="BI232" i="20"/>
  <c r="AY244" i="20"/>
  <c r="BD219" i="20"/>
  <c r="AN259" i="20"/>
  <c r="BH235" i="20"/>
  <c r="AY234" i="20"/>
  <c r="BI252" i="20"/>
  <c r="BA287" i="20"/>
  <c r="AI241" i="20"/>
  <c r="AQ216" i="20"/>
  <c r="AE314" i="20"/>
  <c r="AE225" i="20"/>
  <c r="AY275" i="20"/>
  <c r="AF223" i="20"/>
  <c r="AQ250" i="20"/>
  <c r="BA231" i="20"/>
  <c r="AT255" i="20"/>
  <c r="AP251" i="20"/>
  <c r="AC273" i="20"/>
  <c r="BD231" i="20"/>
  <c r="AC263" i="20"/>
  <c r="AL204" i="20"/>
  <c r="BF289" i="20"/>
  <c r="BA352" i="20"/>
  <c r="AC381" i="20"/>
  <c r="BB223" i="20"/>
  <c r="AL325" i="20"/>
  <c r="AU370" i="20"/>
  <c r="BH204" i="20"/>
  <c r="AX273" i="20"/>
  <c r="AR237" i="20"/>
  <c r="AN397" i="20"/>
  <c r="Z226" i="20"/>
  <c r="AT287" i="20"/>
  <c r="AK233" i="20"/>
  <c r="AN277" i="20"/>
  <c r="AG318" i="20"/>
  <c r="AU233" i="20"/>
  <c r="AP389" i="20"/>
  <c r="AO277" i="20"/>
  <c r="AY385" i="20"/>
  <c r="AM307" i="20"/>
  <c r="AG210" i="20"/>
  <c r="AG301" i="20"/>
  <c r="AB217" i="20"/>
  <c r="BC373" i="20"/>
  <c r="BD266" i="20"/>
  <c r="BE226" i="20"/>
  <c r="AM203" i="20"/>
  <c r="AO260" i="20"/>
  <c r="AW301" i="20"/>
  <c r="AO330" i="20"/>
  <c r="AA286" i="20"/>
  <c r="AA277" i="20"/>
  <c r="AW249" i="20"/>
  <c r="AJ240" i="20"/>
  <c r="AQ290" i="20"/>
  <c r="BI300" i="20"/>
  <c r="AA267" i="20"/>
  <c r="BB363" i="20"/>
  <c r="BG275" i="20"/>
  <c r="AT236" i="20"/>
  <c r="BC311" i="20"/>
  <c r="AB241" i="20"/>
  <c r="AN261" i="20"/>
  <c r="AO204" i="20"/>
  <c r="AV281" i="20"/>
  <c r="AD221" i="20"/>
  <c r="AA249" i="20"/>
  <c r="AC221" i="20"/>
  <c r="AK398" i="20"/>
  <c r="AB303" i="20"/>
  <c r="AY281" i="20"/>
  <c r="AO229" i="20"/>
  <c r="AY207" i="20"/>
  <c r="AM303" i="20"/>
  <c r="AG223" i="20"/>
  <c r="BA262" i="20"/>
  <c r="BA377" i="20"/>
  <c r="AW266" i="20"/>
  <c r="AB226" i="20"/>
  <c r="AR252" i="20"/>
  <c r="AR273" i="20"/>
  <c r="AD219" i="20"/>
  <c r="AW219" i="20"/>
  <c r="BC257" i="20"/>
  <c r="BB211" i="20"/>
  <c r="BB227" i="20"/>
  <c r="AU285" i="20"/>
  <c r="AI349" i="20"/>
  <c r="AG293" i="20"/>
  <c r="AF329" i="20"/>
  <c r="AI289" i="20"/>
  <c r="AC241" i="20"/>
  <c r="AR370" i="20"/>
  <c r="AW226" i="20"/>
  <c r="BC345" i="20"/>
  <c r="BI297" i="20"/>
  <c r="BB251" i="20"/>
  <c r="AW336" i="20"/>
  <c r="AV258" i="20"/>
  <c r="AG290" i="20"/>
  <c r="AY381" i="20"/>
  <c r="BC229" i="20"/>
  <c r="AS280" i="20"/>
  <c r="BD432" i="20"/>
  <c r="AJ262" i="20"/>
  <c r="AY338" i="20"/>
  <c r="BI348" i="20"/>
  <c r="AM290" i="20"/>
  <c r="AZ247" i="20"/>
  <c r="BD336" i="20"/>
  <c r="AQ212" i="20"/>
  <c r="AY241" i="20"/>
  <c r="BF203" i="20"/>
  <c r="AO233" i="20"/>
  <c r="AI271" i="20"/>
  <c r="AO208" i="20"/>
  <c r="AK253" i="20"/>
  <c r="BE388" i="20"/>
  <c r="AD268" i="20"/>
  <c r="AV385" i="20"/>
  <c r="AA212" i="20"/>
  <c r="AS239" i="20"/>
  <c r="AS222" i="20"/>
  <c r="AC265" i="20"/>
  <c r="AN293" i="20"/>
  <c r="BB266" i="20"/>
  <c r="AT283" i="20"/>
  <c r="BB259" i="20"/>
  <c r="AC260" i="20"/>
  <c r="AS272" i="20"/>
  <c r="AZ223" i="20"/>
  <c r="AJ227" i="20"/>
  <c r="BF205" i="20"/>
  <c r="BF255" i="20"/>
  <c r="AN217" i="20"/>
  <c r="AO239" i="20"/>
  <c r="BD278" i="20"/>
  <c r="AC276" i="20"/>
  <c r="BC268" i="20"/>
  <c r="BB240" i="20"/>
  <c r="AQ341" i="20"/>
  <c r="AH277" i="20"/>
  <c r="AS252" i="20"/>
  <c r="AV389" i="20"/>
  <c r="BH212" i="20"/>
  <c r="BF225" i="20"/>
  <c r="AU312" i="20"/>
  <c r="BI241" i="20"/>
  <c r="BE283" i="20"/>
  <c r="AR275" i="20"/>
  <c r="AT336" i="20"/>
  <c r="BE274" i="20"/>
  <c r="AK355" i="20"/>
  <c r="AW243" i="20"/>
  <c r="AE370" i="20"/>
  <c r="BA301" i="20"/>
  <c r="AN249" i="20"/>
  <c r="BB255" i="20"/>
  <c r="AC271" i="20"/>
  <c r="AE432" i="20"/>
  <c r="AX223" i="20"/>
  <c r="AV262" i="20"/>
  <c r="AR268" i="20"/>
  <c r="AY237" i="20"/>
  <c r="BD274" i="20"/>
  <c r="BI362" i="20"/>
  <c r="AV277" i="20"/>
  <c r="AL340" i="20"/>
  <c r="BD249" i="20"/>
  <c r="AG270" i="20"/>
  <c r="AI237" i="20"/>
  <c r="AG344" i="20"/>
  <c r="AV350" i="20"/>
  <c r="AD222" i="20"/>
  <c r="BC207" i="20"/>
  <c r="AU398" i="20"/>
  <c r="BI238" i="20"/>
  <c r="BA289" i="20"/>
  <c r="AV335" i="20"/>
  <c r="AS265" i="20"/>
  <c r="AQ286" i="20"/>
  <c r="BA218" i="20"/>
  <c r="AL260" i="20"/>
  <c r="AQ317" i="20"/>
  <c r="AI266" i="20"/>
  <c r="BF297" i="20"/>
  <c r="BG374" i="20"/>
  <c r="BB258" i="20"/>
  <c r="BG217" i="20"/>
  <c r="AE244" i="20"/>
  <c r="AO259" i="20"/>
  <c r="BH355" i="20"/>
  <c r="AR266" i="20"/>
  <c r="AV282" i="20"/>
  <c r="AJ369" i="20"/>
  <c r="AW278" i="20"/>
  <c r="AW224" i="20"/>
  <c r="AK262" i="20"/>
  <c r="AE430" i="20"/>
  <c r="BG317" i="20"/>
  <c r="AK282" i="20"/>
  <c r="AP207" i="20"/>
  <c r="AG277" i="20"/>
  <c r="AU249" i="20"/>
  <c r="BG237" i="20"/>
  <c r="AX240" i="20"/>
  <c r="Z257" i="20"/>
  <c r="AW242" i="20"/>
  <c r="AF370" i="20"/>
  <c r="AZ273" i="20"/>
  <c r="AR221" i="20"/>
  <c r="AU257" i="20"/>
  <c r="AH416" i="20"/>
  <c r="AU231" i="20"/>
  <c r="AW267" i="20"/>
  <c r="AL252" i="20"/>
  <c r="BF207" i="20"/>
  <c r="Z244" i="20"/>
  <c r="AX244" i="20"/>
  <c r="AD223" i="20"/>
  <c r="AE328" i="20"/>
  <c r="BB229" i="20"/>
  <c r="AB317" i="20"/>
  <c r="AF237" i="20"/>
  <c r="AG231" i="20"/>
  <c r="BH320" i="20"/>
  <c r="AV234" i="20"/>
  <c r="AL288" i="20"/>
  <c r="AT239" i="20"/>
  <c r="AG264" i="20"/>
  <c r="AS296" i="20"/>
  <c r="BA206" i="20"/>
  <c r="AI253" i="20"/>
  <c r="AN432" i="20"/>
  <c r="BE232" i="20"/>
  <c r="BB243" i="20"/>
  <c r="AB359" i="20"/>
  <c r="AK261" i="20"/>
  <c r="AW211" i="20"/>
  <c r="AO216" i="20"/>
  <c r="BH363" i="20"/>
  <c r="AJ244" i="20"/>
  <c r="AQ267" i="20"/>
  <c r="AG269" i="20"/>
  <c r="AX272" i="20"/>
  <c r="AI269" i="20"/>
  <c r="AZ213" i="20"/>
  <c r="AX221" i="20"/>
  <c r="BF311" i="20"/>
  <c r="BH366" i="20"/>
  <c r="AZ241" i="20"/>
  <c r="AY451" i="20"/>
  <c r="AS328" i="20"/>
  <c r="AY408" i="20"/>
  <c r="BI335" i="20"/>
  <c r="AR374" i="20"/>
  <c r="BH433" i="20"/>
  <c r="AX276" i="20"/>
  <c r="BF363" i="20"/>
  <c r="AI287" i="20"/>
  <c r="AM204" i="20"/>
  <c r="AL295" i="20"/>
  <c r="AE243" i="20"/>
  <c r="BG285" i="20"/>
  <c r="BF410" i="20"/>
  <c r="AV312" i="20"/>
  <c r="AM464" i="20"/>
  <c r="AY410" i="20"/>
  <c r="BA346" i="20"/>
  <c r="AS320" i="20"/>
  <c r="AR484" i="20"/>
  <c r="BF438" i="20"/>
  <c r="AJ222" i="20"/>
  <c r="BF253" i="20"/>
  <c r="AR225" i="20"/>
  <c r="AO357" i="20"/>
  <c r="AX343" i="20"/>
  <c r="AQ393" i="20"/>
  <c r="AE304" i="20"/>
  <c r="AL313" i="20"/>
  <c r="AR491" i="20"/>
  <c r="AQ359" i="20"/>
  <c r="AO360" i="20"/>
  <c r="AR264" i="20"/>
  <c r="AY273" i="20"/>
  <c r="BC302" i="20"/>
  <c r="BD246" i="20"/>
  <c r="BI221" i="20"/>
  <c r="BG474" i="20"/>
  <c r="AS498" i="20"/>
  <c r="AC266" i="20"/>
  <c r="AZ222" i="20"/>
  <c r="AB289" i="20"/>
  <c r="BA481" i="20"/>
  <c r="AA325" i="20"/>
  <c r="AT408" i="20"/>
  <c r="AJ355" i="20"/>
  <c r="BI453" i="20"/>
  <c r="BF393" i="20"/>
  <c r="AC305" i="20"/>
  <c r="AR359" i="20"/>
  <c r="AJ304" i="20"/>
  <c r="AO362" i="20"/>
  <c r="AW344" i="20"/>
  <c r="AM233" i="20"/>
  <c r="AG343" i="20"/>
  <c r="AR272" i="20"/>
  <c r="AJ413" i="20"/>
  <c r="BH344" i="20"/>
  <c r="AN469" i="20"/>
  <c r="AP439" i="20"/>
  <c r="AF476" i="20"/>
  <c r="AW370" i="20"/>
  <c r="AT385" i="20"/>
  <c r="AY482" i="20"/>
  <c r="AY209" i="20"/>
  <c r="AV223" i="20"/>
  <c r="AW291" i="20"/>
  <c r="AL251" i="20"/>
  <c r="AG306" i="20"/>
  <c r="AW413" i="20"/>
  <c r="AL297" i="20"/>
  <c r="AL327" i="20"/>
  <c r="AV374" i="20"/>
  <c r="AX341" i="20"/>
  <c r="AO300" i="20"/>
  <c r="Z337" i="20"/>
  <c r="AU359" i="20"/>
  <c r="AC354" i="20"/>
  <c r="BC240" i="20"/>
  <c r="Z426" i="20"/>
  <c r="BE242" i="20"/>
  <c r="AZ484" i="20"/>
  <c r="AB445" i="20"/>
  <c r="AG488" i="20"/>
  <c r="AZ437" i="20"/>
  <c r="AC421" i="20"/>
  <c r="BG408" i="20"/>
  <c r="AS332" i="20"/>
  <c r="BE213" i="20"/>
  <c r="AJ272" i="20"/>
  <c r="AG342" i="20"/>
  <c r="AA205" i="20"/>
  <c r="AX336" i="20"/>
  <c r="BD334" i="20"/>
  <c r="AL232" i="20"/>
  <c r="AF328" i="20"/>
  <c r="AO311" i="20"/>
  <c r="BA343" i="20"/>
  <c r="AH373" i="20"/>
  <c r="AU324" i="20"/>
  <c r="AY471" i="20"/>
  <c r="BE440" i="20"/>
  <c r="AL486" i="20"/>
  <c r="AY266" i="20"/>
  <c r="AU244" i="20"/>
  <c r="AB219" i="20"/>
  <c r="AJ322" i="20"/>
  <c r="AB432" i="20"/>
  <c r="AZ308" i="20"/>
  <c r="AO282" i="20"/>
  <c r="AC324" i="20"/>
  <c r="AB426" i="20"/>
  <c r="BC252" i="20"/>
  <c r="AN242" i="20"/>
  <c r="AV245" i="20"/>
  <c r="AD203" i="20"/>
  <c r="AK286" i="20"/>
  <c r="BG270" i="20"/>
  <c r="AY279" i="20"/>
  <c r="AK324" i="20"/>
  <c r="BC408" i="20"/>
  <c r="AA333" i="20"/>
  <c r="AJ203" i="20"/>
  <c r="AV261" i="20"/>
  <c r="AS206" i="20"/>
  <c r="AR211" i="20"/>
  <c r="BH276" i="20"/>
  <c r="AO390" i="20"/>
  <c r="BD386" i="20"/>
  <c r="AJ412" i="20"/>
  <c r="AE303" i="20"/>
  <c r="AG387" i="20"/>
  <c r="BE490" i="20"/>
  <c r="BI417" i="20"/>
  <c r="AO353" i="20"/>
  <c r="BA320" i="20"/>
  <c r="AB409" i="20"/>
  <c r="AZ440" i="20"/>
  <c r="BB404" i="20"/>
  <c r="AD440" i="20"/>
  <c r="BH208" i="20"/>
  <c r="AJ466" i="20"/>
  <c r="AF429" i="20"/>
  <c r="AX458" i="20"/>
  <c r="BA205" i="20"/>
  <c r="BC432" i="20"/>
  <c r="BB207" i="20"/>
  <c r="AU252" i="20"/>
  <c r="AA349" i="20"/>
  <c r="Z351" i="20"/>
  <c r="AO243" i="20"/>
  <c r="BG221" i="20"/>
  <c r="BA329" i="20"/>
  <c r="AZ430" i="20"/>
  <c r="AC252" i="20"/>
  <c r="AK358" i="20"/>
  <c r="BI389" i="20"/>
  <c r="AA304" i="20"/>
  <c r="AO313" i="20"/>
  <c r="AY387" i="20"/>
  <c r="AN209" i="20"/>
  <c r="AE300" i="20"/>
  <c r="AC397" i="20"/>
  <c r="AW317" i="20"/>
  <c r="AK257" i="20"/>
  <c r="AG280" i="20"/>
  <c r="AC256" i="20"/>
  <c r="AG359" i="20"/>
  <c r="AH337" i="20"/>
  <c r="AC444" i="20"/>
  <c r="AO459" i="20"/>
  <c r="AE412" i="20"/>
  <c r="BH393" i="20"/>
  <c r="AN346" i="20"/>
  <c r="BG430" i="20"/>
  <c r="BA253" i="20"/>
  <c r="BF224" i="20"/>
  <c r="BG416" i="20"/>
  <c r="BA213" i="20"/>
  <c r="BH284" i="20"/>
  <c r="BA493" i="20"/>
  <c r="BE439" i="20"/>
  <c r="AB320" i="20"/>
  <c r="AE381" i="20"/>
  <c r="AI320" i="20"/>
  <c r="AE421" i="20"/>
  <c r="BA308" i="20"/>
  <c r="BI366" i="20"/>
  <c r="AL330" i="20"/>
  <c r="AZ401" i="20"/>
  <c r="AW244" i="20"/>
  <c r="AC308" i="20"/>
  <c r="AR326" i="20"/>
  <c r="AI418" i="20"/>
  <c r="Z249" i="20"/>
  <c r="Z378" i="20"/>
  <c r="BG309" i="20"/>
  <c r="AS339" i="20"/>
  <c r="AX303" i="20"/>
  <c r="AO372" i="20"/>
  <c r="BH432" i="20"/>
  <c r="AG367" i="20"/>
  <c r="AF438" i="20"/>
  <c r="AW459" i="20"/>
  <c r="AL432" i="20"/>
  <c r="AD433" i="20"/>
  <c r="Z331" i="20"/>
  <c r="AT274" i="20"/>
  <c r="BA216" i="20"/>
  <c r="BB212" i="20"/>
  <c r="AX233" i="20"/>
  <c r="BB253" i="20"/>
  <c r="BC235" i="20"/>
  <c r="AK222" i="20"/>
  <c r="AN339" i="20"/>
  <c r="AG218" i="20"/>
  <c r="AW261" i="20"/>
  <c r="BF245" i="20"/>
  <c r="AE295" i="20"/>
  <c r="AI245" i="20"/>
  <c r="AU225" i="20"/>
  <c r="AC257" i="20"/>
  <c r="Z386" i="20"/>
  <c r="AN229" i="20"/>
  <c r="AW295" i="20"/>
  <c r="AE207" i="20"/>
  <c r="BB334" i="20"/>
  <c r="AE324" i="20"/>
  <c r="AC277" i="20"/>
  <c r="BA416" i="20"/>
  <c r="AZ252" i="20"/>
  <c r="AX232" i="20"/>
  <c r="BC261" i="20"/>
  <c r="AF265" i="20"/>
  <c r="AQ279" i="20"/>
  <c r="AZ257" i="20"/>
  <c r="AB337" i="20"/>
  <c r="Z389" i="20"/>
  <c r="AV296" i="20"/>
  <c r="BE234" i="20"/>
  <c r="AJ224" i="20"/>
  <c r="AQ277" i="20"/>
  <c r="AU277" i="20"/>
  <c r="Z265" i="20"/>
  <c r="AG352" i="20"/>
  <c r="BI285" i="20"/>
  <c r="AE261" i="20"/>
  <c r="AO225" i="20"/>
  <c r="AG241" i="20"/>
  <c r="BF223" i="20"/>
  <c r="AW227" i="20"/>
  <c r="AC217" i="20"/>
  <c r="AQ249" i="20"/>
  <c r="AH301" i="20"/>
  <c r="AH412" i="20"/>
  <c r="AW277" i="20"/>
  <c r="AO309" i="20"/>
  <c r="AP385" i="20"/>
  <c r="BD340" i="20"/>
  <c r="AY294" i="20"/>
  <c r="AP337" i="20"/>
  <c r="AE359" i="20"/>
  <c r="AS354" i="20"/>
  <c r="BI289" i="20"/>
  <c r="Z258" i="20"/>
  <c r="AO228" i="20"/>
  <c r="AW274" i="20"/>
  <c r="BE218" i="20"/>
  <c r="AX301" i="20"/>
  <c r="AQ257" i="20"/>
  <c r="AO274" i="20"/>
  <c r="AJ328" i="20"/>
  <c r="AT393" i="20"/>
  <c r="BC341" i="20"/>
  <c r="AB256" i="20"/>
  <c r="AU203" i="20"/>
  <c r="AS205" i="20"/>
  <c r="AE265" i="20"/>
  <c r="AJ256" i="20"/>
  <c r="AY366" i="20"/>
  <c r="AG334" i="20"/>
  <c r="BH326" i="20"/>
  <c r="BG397" i="20"/>
  <c r="BG409" i="20"/>
  <c r="AE484" i="20"/>
  <c r="AW407" i="20"/>
  <c r="AZ490" i="20"/>
  <c r="AD324" i="20"/>
  <c r="BE295" i="20"/>
  <c r="Z243" i="20"/>
  <c r="AG358" i="20"/>
  <c r="AG320" i="20"/>
  <c r="AC222" i="20"/>
  <c r="AS461" i="20"/>
  <c r="AJ341" i="20"/>
  <c r="BC329" i="20"/>
  <c r="AP427" i="20"/>
  <c r="AR498" i="20"/>
  <c r="BH348" i="20"/>
  <c r="AZ301" i="20"/>
  <c r="AP299" i="20"/>
  <c r="AY274" i="20"/>
  <c r="AJ389" i="20"/>
  <c r="Z325" i="20"/>
  <c r="AP301" i="20"/>
  <c r="AJ317" i="20"/>
  <c r="AO375" i="20"/>
  <c r="AH430" i="20"/>
  <c r="AT355" i="20"/>
  <c r="AU315" i="20"/>
  <c r="AG283" i="20"/>
  <c r="AH434" i="20"/>
  <c r="BA328" i="20"/>
  <c r="AT334" i="20"/>
  <c r="BE364" i="20"/>
  <c r="AR432" i="20"/>
  <c r="BA354" i="20"/>
  <c r="AK418" i="20"/>
  <c r="AF446" i="20"/>
  <c r="AV259" i="20"/>
  <c r="BD238" i="20"/>
  <c r="AH209" i="20"/>
  <c r="BA331" i="20"/>
  <c r="AR216" i="20"/>
  <c r="AN351" i="20"/>
  <c r="AR206" i="20"/>
  <c r="BH317" i="20"/>
  <c r="AA300" i="20"/>
  <c r="BA374" i="20"/>
  <c r="AL259" i="20"/>
  <c r="BH381" i="20"/>
  <c r="AJ331" i="20"/>
  <c r="BE393" i="20"/>
  <c r="AT338" i="20"/>
  <c r="AG391" i="20"/>
  <c r="AM238" i="20"/>
  <c r="BC269" i="20"/>
  <c r="AP237" i="20"/>
  <c r="AF295" i="20"/>
  <c r="AL236" i="20"/>
  <c r="AO305" i="20"/>
  <c r="AM393" i="20"/>
  <c r="AY340" i="20"/>
  <c r="AR276" i="20"/>
  <c r="BF218" i="20"/>
  <c r="AL338" i="20"/>
  <c r="AQ237" i="20"/>
  <c r="AI389" i="20"/>
  <c r="BD397" i="20"/>
  <c r="BI342" i="20"/>
  <c r="AO310" i="20"/>
  <c r="AR336" i="20"/>
  <c r="BB305" i="20"/>
  <c r="AG382" i="20"/>
  <c r="AE275" i="20"/>
  <c r="AK369" i="20"/>
  <c r="AJ313" i="20"/>
  <c r="BI328" i="20"/>
  <c r="BB355" i="20"/>
  <c r="AT275" i="20"/>
  <c r="BH300" i="20"/>
  <c r="AQ320" i="20"/>
  <c r="BB351" i="20"/>
  <c r="AH317" i="20"/>
  <c r="AR355" i="20"/>
  <c r="BI296" i="20"/>
  <c r="AS343" i="20"/>
  <c r="BC223" i="20"/>
  <c r="AF277" i="20"/>
  <c r="BE223" i="20"/>
  <c r="BE430" i="20"/>
  <c r="AG333" i="20"/>
  <c r="AP351" i="20"/>
  <c r="AV257" i="20"/>
  <c r="AB333" i="20"/>
  <c r="AS213" i="20"/>
  <c r="AP258" i="20"/>
  <c r="AT277" i="20"/>
  <c r="AZ265" i="20"/>
  <c r="AL389" i="20"/>
  <c r="BI343" i="20"/>
  <c r="AX211" i="20"/>
  <c r="Z319" i="20"/>
  <c r="AY233" i="20"/>
  <c r="AS430" i="20"/>
  <c r="BI370" i="20"/>
  <c r="AO351" i="20"/>
  <c r="AH205" i="20"/>
  <c r="AR328" i="20"/>
  <c r="AU408" i="20"/>
  <c r="AU341" i="20"/>
  <c r="AO335" i="20"/>
  <c r="AF474" i="20"/>
  <c r="BB478" i="20"/>
  <c r="BD414" i="20"/>
  <c r="AG361" i="20"/>
  <c r="AN476" i="20"/>
  <c r="AV481" i="20"/>
  <c r="AH237" i="20"/>
  <c r="AP222" i="20"/>
  <c r="BG294" i="20"/>
  <c r="AD261" i="20"/>
  <c r="Z276" i="20"/>
  <c r="AS341" i="20"/>
  <c r="AR312" i="20"/>
  <c r="AS248" i="20"/>
  <c r="AE458" i="20"/>
  <c r="AP500" i="20"/>
  <c r="BB444" i="20"/>
  <c r="AK281" i="20"/>
  <c r="AG298" i="20"/>
  <c r="AZ314" i="20"/>
  <c r="AZ344" i="20"/>
  <c r="AZ355" i="20"/>
  <c r="Z394" i="20"/>
  <c r="AA241" i="20"/>
  <c r="AC359" i="20"/>
  <c r="AX373" i="20"/>
  <c r="AA313" i="20"/>
  <c r="BE267" i="20"/>
  <c r="AB318" i="20"/>
  <c r="AH285" i="20"/>
  <c r="AK304" i="20"/>
  <c r="BF357" i="20"/>
  <c r="BF408" i="20"/>
  <c r="BE447" i="20"/>
  <c r="BI462" i="20"/>
  <c r="AA343" i="20"/>
  <c r="AZ404" i="20"/>
  <c r="AC482" i="20"/>
  <c r="AR308" i="20"/>
  <c r="AR236" i="20"/>
  <c r="AX203" i="20"/>
  <c r="AC210" i="20"/>
  <c r="AF324" i="20"/>
  <c r="Z211" i="20"/>
  <c r="AO328" i="20"/>
  <c r="BE343" i="20"/>
  <c r="AR373" i="20"/>
  <c r="AS421" i="20"/>
  <c r="AT404" i="20"/>
  <c r="AX330" i="20"/>
  <c r="BC376" i="20"/>
  <c r="AT421" i="20"/>
  <c r="AF491" i="20"/>
  <c r="AD469" i="20"/>
  <c r="AP325" i="20"/>
  <c r="AH336" i="20"/>
  <c r="AP272" i="20"/>
  <c r="AH246" i="20"/>
  <c r="BI498" i="20"/>
  <c r="AE316" i="20"/>
  <c r="AZ347" i="20"/>
  <c r="AM336" i="20"/>
  <c r="AV208" i="20"/>
  <c r="AW263" i="20"/>
  <c r="AS229" i="20"/>
  <c r="AQ236" i="20"/>
  <c r="AM317" i="20"/>
  <c r="AM293" i="20"/>
  <c r="AO251" i="20"/>
  <c r="BB338" i="20"/>
  <c r="AL253" i="20"/>
  <c r="AM297" i="20"/>
  <c r="AF290" i="20"/>
  <c r="AG225" i="20"/>
  <c r="AS295" i="20"/>
  <c r="AK245" i="20"/>
  <c r="AY283" i="20"/>
  <c r="BB261" i="20"/>
  <c r="BD377" i="20"/>
  <c r="AA357" i="20"/>
  <c r="BF353" i="20"/>
  <c r="BD338" i="20"/>
  <c r="AY267" i="20"/>
  <c r="AY212" i="20"/>
  <c r="AR257" i="20"/>
  <c r="AH261" i="20"/>
  <c r="AE231" i="20"/>
  <c r="AJ269" i="20"/>
  <c r="AJ229" i="20"/>
  <c r="AV219" i="20"/>
  <c r="AB260" i="20"/>
  <c r="BE222" i="20"/>
  <c r="AF289" i="20"/>
  <c r="AM237" i="20"/>
  <c r="AW220" i="20"/>
  <c r="AB222" i="20"/>
  <c r="AI249" i="20"/>
  <c r="AJ219" i="20"/>
  <c r="Z365" i="20"/>
  <c r="BE244" i="20"/>
  <c r="AY287" i="20"/>
  <c r="AU272" i="20"/>
  <c r="BD202" i="20"/>
  <c r="AO237" i="20"/>
  <c r="BC291" i="20"/>
  <c r="Z218" i="20"/>
  <c r="AJ249" i="20"/>
  <c r="AJ217" i="20"/>
  <c r="AW270" i="20"/>
  <c r="AB218" i="20"/>
  <c r="BC323" i="20"/>
  <c r="BI426" i="20"/>
  <c r="BC398" i="20"/>
  <c r="AH227" i="20"/>
  <c r="AI397" i="20"/>
  <c r="AR316" i="20"/>
  <c r="AW374" i="20"/>
  <c r="BC264" i="20"/>
  <c r="AK213" i="20"/>
  <c r="AX252" i="20"/>
  <c r="AD297" i="20"/>
  <c r="AF304" i="20"/>
  <c r="AG303" i="20"/>
  <c r="BF319" i="20"/>
  <c r="AG219" i="20"/>
  <c r="AM304" i="20"/>
  <c r="BG426" i="20"/>
  <c r="AQ355" i="20"/>
  <c r="BH257" i="20"/>
  <c r="BF277" i="20"/>
  <c r="AD260" i="20"/>
  <c r="AD251" i="20"/>
  <c r="AB211" i="20"/>
  <c r="AS316" i="20"/>
  <c r="AS257" i="20"/>
  <c r="BD394" i="20"/>
  <c r="AF334" i="20"/>
  <c r="AV320" i="20"/>
  <c r="AJ245" i="20"/>
  <c r="AA312" i="20"/>
  <c r="AL393" i="20"/>
  <c r="BE260" i="20"/>
  <c r="BE233" i="20"/>
  <c r="AI230" i="20"/>
  <c r="AN328" i="20"/>
  <c r="AY291" i="20"/>
  <c r="AD313" i="20"/>
  <c r="AI390" i="20"/>
  <c r="AZ418" i="20"/>
  <c r="AV202" i="20"/>
  <c r="AI275" i="20"/>
  <c r="AN336" i="20"/>
  <c r="AK312" i="20"/>
  <c r="AH272" i="20"/>
  <c r="AY363" i="20"/>
  <c r="BC293" i="20"/>
  <c r="BE357" i="20"/>
  <c r="AO299" i="20"/>
  <c r="AB408" i="20"/>
  <c r="AB335" i="20"/>
  <c r="AW312" i="20"/>
  <c r="BB488" i="20"/>
  <c r="AZ297" i="20"/>
  <c r="AF347" i="20"/>
  <c r="AU421" i="20"/>
  <c r="AS390" i="20"/>
  <c r="BH316" i="20"/>
  <c r="AY463" i="20"/>
  <c r="BD436" i="20"/>
  <c r="AN446" i="20"/>
  <c r="BE245" i="20"/>
  <c r="AM477" i="20"/>
  <c r="AQ254" i="20"/>
  <c r="AC262" i="20"/>
  <c r="AJ241" i="20"/>
  <c r="Z261" i="20"/>
  <c r="BE290" i="20"/>
  <c r="AN421" i="20"/>
  <c r="AS331" i="20"/>
  <c r="AX311" i="20"/>
  <c r="AS385" i="20"/>
  <c r="Z252" i="20"/>
  <c r="AK343" i="20"/>
  <c r="AK328" i="20"/>
  <c r="AJ370" i="20"/>
  <c r="AR333" i="20"/>
  <c r="AY378" i="20"/>
  <c r="BB332" i="20"/>
  <c r="AP394" i="20"/>
  <c r="AF206" i="20"/>
  <c r="AP240" i="20"/>
  <c r="BA214" i="20"/>
  <c r="AS266" i="20"/>
  <c r="AJ260" i="20"/>
  <c r="AQ321" i="20"/>
  <c r="AR426" i="20"/>
  <c r="AC398" i="20"/>
  <c r="AI211" i="20"/>
  <c r="AB374" i="20"/>
  <c r="AG480" i="20"/>
  <c r="AQ207" i="20"/>
  <c r="AR488" i="20"/>
  <c r="AE351" i="20"/>
  <c r="AQ454" i="20"/>
  <c r="AE320" i="20"/>
  <c r="BF347" i="20"/>
  <c r="AM343" i="20"/>
  <c r="BF227" i="20"/>
  <c r="BH304" i="20"/>
  <c r="AS366" i="20"/>
  <c r="AS398" i="20"/>
  <c r="AY347" i="20"/>
  <c r="AW216" i="20"/>
  <c r="AG268" i="20"/>
  <c r="AC269" i="20"/>
  <c r="BH374" i="20"/>
  <c r="BE374" i="20"/>
  <c r="BG336" i="20"/>
  <c r="AM331" i="20"/>
  <c r="BE446" i="20"/>
  <c r="AR214" i="20"/>
  <c r="AD211" i="20"/>
  <c r="BI236" i="20"/>
  <c r="AK244" i="20"/>
  <c r="AP305" i="20"/>
  <c r="BE321" i="20"/>
  <c r="AB312" i="20"/>
  <c r="AL223" i="20"/>
  <c r="AF466" i="20"/>
  <c r="AI391" i="20"/>
  <c r="AO467" i="20"/>
  <c r="AB351" i="20"/>
  <c r="BC493" i="20"/>
  <c r="AV415" i="20"/>
  <c r="AT473" i="20"/>
  <c r="BE373" i="20"/>
  <c r="AX390" i="20"/>
  <c r="AY253" i="20"/>
  <c r="AN324" i="20"/>
  <c r="AY432" i="20"/>
  <c r="AZ312" i="20"/>
  <c r="AM244" i="20"/>
  <c r="AU304" i="20"/>
  <c r="AI378" i="20"/>
  <c r="AI355" i="20"/>
  <c r="AS369" i="20"/>
  <c r="AT462" i="20"/>
  <c r="AE315" i="20"/>
  <c r="AP466" i="20"/>
  <c r="AO316" i="20"/>
  <c r="AF390" i="20"/>
  <c r="AN480" i="20"/>
  <c r="AW264" i="20"/>
  <c r="AP378" i="20"/>
  <c r="BI339" i="20"/>
  <c r="AZ293" i="20"/>
  <c r="AU299" i="20"/>
  <c r="AR340" i="20"/>
  <c r="AT317" i="20"/>
  <c r="AG307" i="20"/>
  <c r="AW253" i="20"/>
  <c r="AQ297" i="20"/>
  <c r="AP321" i="20"/>
  <c r="BC334" i="20"/>
  <c r="AE369" i="20"/>
  <c r="AL312" i="20"/>
  <c r="AN436" i="20"/>
  <c r="AM355" i="20"/>
  <c r="AG316" i="20"/>
  <c r="AW294" i="20"/>
  <c r="BH328" i="20"/>
  <c r="AO481" i="20"/>
  <c r="AT441" i="20"/>
  <c r="BA342" i="20"/>
  <c r="AU385" i="20"/>
  <c r="AP496" i="20"/>
  <c r="AX435" i="20"/>
  <c r="AM359" i="20"/>
  <c r="AK490" i="20"/>
  <c r="AH458" i="20"/>
  <c r="BB435" i="20"/>
  <c r="BB329" i="20"/>
  <c r="AW391" i="20"/>
  <c r="BB493" i="20"/>
  <c r="AM242" i="20"/>
  <c r="BH222" i="20"/>
  <c r="BF249" i="20"/>
  <c r="AY250" i="20"/>
  <c r="AT363" i="20"/>
  <c r="AG430" i="20"/>
  <c r="BE463" i="20"/>
  <c r="AW236" i="20"/>
  <c r="BF330" i="20"/>
  <c r="AY313" i="20"/>
  <c r="AX485" i="20"/>
  <c r="AQ374" i="20"/>
  <c r="AO405" i="20"/>
  <c r="AF339" i="20"/>
  <c r="AA291" i="20"/>
  <c r="AO361" i="20"/>
  <c r="AC301" i="20"/>
  <c r="AJ248" i="20"/>
  <c r="AQ332" i="20"/>
  <c r="AH273" i="20"/>
  <c r="AO263" i="20"/>
  <c r="BF323" i="20"/>
  <c r="BB397" i="20"/>
  <c r="AG310" i="20"/>
  <c r="AW424" i="20"/>
  <c r="AX327" i="20"/>
  <c r="AH378" i="20"/>
  <c r="AC465" i="20"/>
  <c r="AC486" i="20"/>
  <c r="AJ337" i="20"/>
  <c r="AK385" i="20"/>
  <c r="AS452" i="20"/>
  <c r="BG312" i="20"/>
  <c r="AV278" i="20"/>
  <c r="AU256" i="20"/>
  <c r="AC293" i="20"/>
  <c r="AD263" i="20"/>
  <c r="AW500" i="20"/>
  <c r="AM268" i="20"/>
  <c r="AT339" i="20"/>
  <c r="BB339" i="20"/>
  <c r="AZ348" i="20"/>
  <c r="AU336" i="20"/>
  <c r="AX340" i="20"/>
  <c r="AE336" i="20"/>
  <c r="AK208" i="20"/>
  <c r="BI256" i="20"/>
  <c r="AF202" i="20"/>
  <c r="AI296" i="20"/>
  <c r="AZ363" i="20"/>
  <c r="BE367" i="20"/>
  <c r="AS426" i="20"/>
  <c r="AS218" i="20"/>
  <c r="BI293" i="20"/>
  <c r="AJ247" i="20"/>
  <c r="AK273" i="20"/>
  <c r="AW205" i="20"/>
  <c r="AO200" i="20"/>
  <c r="AF245" i="20"/>
  <c r="AD279" i="20"/>
  <c r="BC256" i="20"/>
  <c r="AC248" i="20"/>
  <c r="AT492" i="20"/>
  <c r="BH200" i="20"/>
  <c r="BC368" i="20"/>
  <c r="AD235" i="20"/>
  <c r="AI227" i="20"/>
  <c r="AI297" i="20"/>
  <c r="AY249" i="20"/>
  <c r="AF312" i="20"/>
  <c r="AF222" i="20"/>
  <c r="AJ257" i="20"/>
  <c r="AE209" i="20"/>
  <c r="AO244" i="20"/>
  <c r="AH232" i="20"/>
  <c r="BH370" i="20"/>
  <c r="AG282" i="20"/>
  <c r="AO337" i="20"/>
  <c r="AY398" i="20"/>
  <c r="AQ203" i="20"/>
  <c r="BD350" i="20"/>
  <c r="AL334" i="20"/>
  <c r="AS329" i="20"/>
  <c r="BC369" i="20"/>
  <c r="AL336" i="20"/>
  <c r="AS289" i="20"/>
  <c r="BI441" i="20"/>
  <c r="AL488" i="20"/>
  <c r="AU235" i="20"/>
  <c r="BH206" i="20"/>
  <c r="AR203" i="20"/>
  <c r="BG279" i="20"/>
  <c r="AD363" i="20"/>
  <c r="AB437" i="20"/>
  <c r="AQ316" i="20"/>
  <c r="AY357" i="20"/>
  <c r="AB236" i="20"/>
  <c r="BC434" i="20"/>
  <c r="AQ463" i="20"/>
  <c r="AP309" i="20"/>
  <c r="BH314" i="20"/>
  <c r="AZ443" i="20"/>
  <c r="AE477" i="20"/>
  <c r="AA296" i="20"/>
  <c r="AB336" i="20"/>
  <c r="AA287" i="20"/>
  <c r="AU300" i="20"/>
  <c r="AS397" i="20"/>
  <c r="AG317" i="20"/>
  <c r="AJ264" i="20"/>
  <c r="AS324" i="20"/>
  <c r="AO386" i="20"/>
  <c r="AU291" i="20"/>
  <c r="Z232" i="20"/>
  <c r="BD270" i="20"/>
  <c r="AU289" i="20"/>
  <c r="AL262" i="20"/>
  <c r="BG329" i="20"/>
  <c r="AA271" i="20"/>
  <c r="AK248" i="20"/>
  <c r="AZ200" i="20"/>
  <c r="AM221" i="20"/>
  <c r="AO272" i="20"/>
  <c r="AT335" i="20"/>
  <c r="AV351" i="20"/>
  <c r="AU353" i="20"/>
  <c r="AO238" i="20"/>
  <c r="AH366" i="20"/>
  <c r="AW334" i="20"/>
  <c r="BA344" i="20"/>
  <c r="AJ453" i="20"/>
  <c r="AG368" i="20"/>
  <c r="AG456" i="20"/>
  <c r="AL418" i="20"/>
  <c r="BI485" i="20"/>
  <c r="AS425" i="20"/>
  <c r="AD320" i="20"/>
  <c r="AX440" i="20"/>
  <c r="AW465" i="20"/>
  <c r="AF400" i="20"/>
  <c r="AE331" i="20"/>
  <c r="BE475" i="20"/>
  <c r="AP476" i="20"/>
  <c r="BF332" i="20"/>
  <c r="AC355" i="20"/>
  <c r="AE349" i="20"/>
  <c r="AW203" i="20"/>
  <c r="AF233" i="20"/>
  <c r="AN343" i="20"/>
  <c r="BA222" i="20"/>
  <c r="AW290" i="20"/>
  <c r="AB355" i="20"/>
  <c r="AL305" i="20"/>
  <c r="BB418" i="20"/>
  <c r="AP311" i="20"/>
  <c r="AG421" i="20"/>
  <c r="BI304" i="20"/>
  <c r="AB419" i="20"/>
  <c r="AZ398" i="20"/>
  <c r="AW316" i="20"/>
  <c r="AI223" i="20"/>
  <c r="BG286" i="20"/>
  <c r="BC325" i="20"/>
  <c r="Z432" i="20"/>
  <c r="AJ318" i="20"/>
  <c r="AZ341" i="20"/>
  <c r="AK289" i="20"/>
  <c r="AX317" i="20"/>
  <c r="AW239" i="20"/>
  <c r="AO281" i="20"/>
  <c r="BG277" i="20"/>
  <c r="AB269" i="20"/>
  <c r="BC300" i="20"/>
  <c r="AO202" i="20"/>
  <c r="AA386" i="20"/>
  <c r="AB326" i="20"/>
  <c r="AY397" i="20"/>
  <c r="AS312" i="20"/>
  <c r="BG443" i="20"/>
  <c r="AW307" i="20"/>
  <c r="AO394" i="20"/>
  <c r="AZ281" i="20"/>
  <c r="AY400" i="20"/>
  <c r="AF485" i="20"/>
  <c r="AA418" i="20"/>
  <c r="BE337" i="20"/>
  <c r="AZ329" i="20"/>
  <c r="AI361" i="20"/>
  <c r="AA486" i="20"/>
  <c r="AC437" i="20"/>
  <c r="AP398" i="20"/>
  <c r="AG236" i="20"/>
  <c r="AG239" i="20"/>
  <c r="AW357" i="20"/>
  <c r="AQ281" i="20"/>
  <c r="AJ426" i="20"/>
  <c r="AU357" i="20"/>
  <c r="AO344" i="20"/>
  <c r="AB229" i="20"/>
  <c r="BD398" i="20"/>
  <c r="BE308" i="20"/>
  <c r="AX268" i="20"/>
  <c r="BG359" i="20"/>
  <c r="BG293" i="20"/>
  <c r="AC278" i="20"/>
  <c r="BA339" i="20"/>
  <c r="BC355" i="20"/>
  <c r="AG308" i="20"/>
  <c r="AV270" i="20"/>
  <c r="AO325" i="20"/>
  <c r="AQ426" i="20"/>
  <c r="AH398" i="20"/>
  <c r="AH381" i="20"/>
  <c r="AN338" i="20"/>
  <c r="AG388" i="20"/>
  <c r="BA465" i="20"/>
  <c r="AZ322" i="20"/>
  <c r="AP486" i="20"/>
  <c r="BH465" i="20"/>
  <c r="AN418" i="20"/>
  <c r="AW299" i="20"/>
  <c r="BB408" i="20"/>
  <c r="AP490" i="20"/>
  <c r="BD242" i="20"/>
  <c r="AP421" i="20"/>
  <c r="AJ416" i="20"/>
  <c r="AT259" i="20"/>
  <c r="AL329" i="20"/>
  <c r="AA475" i="20"/>
  <c r="AM339" i="20"/>
  <c r="AW398" i="20"/>
  <c r="AR277" i="20"/>
  <c r="AH249" i="20"/>
  <c r="AR425" i="20"/>
  <c r="AK308" i="20"/>
  <c r="AQ365" i="20"/>
  <c r="AL341" i="20"/>
  <c r="AO340" i="20"/>
  <c r="BE432" i="20"/>
  <c r="AJ316" i="20"/>
  <c r="AL300" i="20"/>
  <c r="AZ413" i="20"/>
  <c r="AN354" i="20"/>
  <c r="AW372" i="20"/>
  <c r="BG325" i="20"/>
  <c r="BF448" i="20"/>
  <c r="AW260" i="20"/>
  <c r="AY413" i="20"/>
  <c r="AR314" i="20"/>
  <c r="AU478" i="20"/>
  <c r="AR449" i="20"/>
  <c r="AT478" i="20"/>
  <c r="AO327" i="20"/>
  <c r="AT499" i="20"/>
  <c r="AU456" i="20"/>
  <c r="AQ274" i="20"/>
  <c r="AQ271" i="20"/>
  <c r="BI260" i="20"/>
  <c r="BB232" i="20"/>
  <c r="AS244" i="20"/>
  <c r="AG406" i="20"/>
  <c r="BD218" i="20"/>
  <c r="BG308" i="20"/>
  <c r="AI337" i="20"/>
  <c r="AK340" i="20"/>
  <c r="AI332" i="20"/>
  <c r="AG335" i="20"/>
  <c r="AR322" i="20"/>
  <c r="AU397" i="20"/>
  <c r="BB293" i="20"/>
  <c r="BA408" i="20"/>
  <c r="AW333" i="20"/>
  <c r="AG336" i="20"/>
  <c r="AI345" i="20"/>
  <c r="AD416" i="20"/>
  <c r="BB497" i="20"/>
  <c r="AG259" i="20"/>
  <c r="AK313" i="20"/>
  <c r="AA382" i="20"/>
  <c r="AE200" i="20"/>
  <c r="AR210" i="20"/>
  <c r="AN206" i="20"/>
  <c r="AU229" i="20"/>
  <c r="AY221" i="20"/>
  <c r="BF365" i="20"/>
  <c r="AO255" i="20"/>
  <c r="AN294" i="20"/>
  <c r="AL240" i="20"/>
  <c r="AQ233" i="20"/>
  <c r="AJ301" i="20"/>
  <c r="BE271" i="20"/>
  <c r="BE253" i="20"/>
  <c r="AN258" i="20"/>
  <c r="BB205" i="20"/>
  <c r="AC340" i="20"/>
  <c r="AU232" i="20"/>
  <c r="AB204" i="20"/>
  <c r="AQ204" i="20"/>
  <c r="AT224" i="20"/>
  <c r="AK229" i="20"/>
  <c r="AQ211" i="20"/>
  <c r="AO205" i="20"/>
  <c r="AG292" i="20"/>
  <c r="AB213" i="20"/>
  <c r="BF293" i="20"/>
  <c r="AB309" i="20"/>
  <c r="BH272" i="20"/>
  <c r="AD232" i="20"/>
  <c r="AW247" i="20"/>
  <c r="AD275" i="20"/>
  <c r="AK235" i="20"/>
  <c r="AR213" i="20"/>
  <c r="AM325" i="20"/>
  <c r="AJ275" i="20"/>
  <c r="AR245" i="20"/>
  <c r="AY416" i="20"/>
  <c r="BD225" i="20"/>
  <c r="AD225" i="20"/>
  <c r="AK296" i="20"/>
  <c r="AP210" i="20"/>
  <c r="AR253" i="20"/>
  <c r="AW326" i="20"/>
  <c r="AB216" i="20"/>
  <c r="AW246" i="20"/>
  <c r="AF331" i="20"/>
  <c r="AE268" i="20"/>
  <c r="AG313" i="20"/>
  <c r="AP381" i="20"/>
  <c r="AH329" i="20"/>
  <c r="AV404" i="20"/>
  <c r="AS285" i="20"/>
  <c r="AK481" i="20"/>
  <c r="AI305" i="20"/>
  <c r="AA490" i="20"/>
  <c r="BG219" i="20"/>
  <c r="AW323" i="20"/>
  <c r="AR389" i="20"/>
  <c r="AT229" i="20"/>
  <c r="BB347" i="20"/>
  <c r="AQ363" i="20"/>
  <c r="AE327" i="20"/>
  <c r="AI281" i="20"/>
  <c r="Z451" i="20"/>
  <c r="AJ306" i="20"/>
  <c r="BG413" i="20"/>
  <c r="BA300" i="20"/>
  <c r="BA474" i="20"/>
  <c r="BH288" i="20"/>
  <c r="AM315" i="20"/>
  <c r="AG319" i="20"/>
  <c r="AT305" i="20"/>
  <c r="AC206" i="20"/>
  <c r="AO320" i="20"/>
  <c r="AR344" i="20"/>
  <c r="BC327" i="20"/>
  <c r="AK265" i="20"/>
  <c r="AJ333" i="20"/>
  <c r="AP323" i="20"/>
  <c r="AJ213" i="20"/>
  <c r="AU279" i="20"/>
  <c r="AV233" i="20"/>
  <c r="Z309" i="20"/>
  <c r="AW303" i="20"/>
  <c r="AN320" i="20"/>
  <c r="BA257" i="20"/>
  <c r="AD229" i="20"/>
  <c r="AP218" i="20"/>
  <c r="AQ261" i="20"/>
  <c r="AA219" i="20"/>
  <c r="AK381" i="20"/>
  <c r="AZ331" i="20"/>
  <c r="AH393" i="20"/>
  <c r="AC286" i="20"/>
  <c r="AE321" i="20"/>
  <c r="AK200" i="20"/>
  <c r="AB430" i="20"/>
  <c r="AS370" i="20"/>
  <c r="AG351" i="20"/>
  <c r="AG296" i="20"/>
  <c r="AG271" i="20"/>
  <c r="AT243" i="20"/>
  <c r="BD328" i="20"/>
  <c r="BE370" i="20"/>
  <c r="BF434" i="20"/>
  <c r="AQ470" i="20"/>
  <c r="AJ419" i="20"/>
  <c r="BH490" i="20"/>
  <c r="AV459" i="20"/>
  <c r="AX430" i="20"/>
  <c r="AF257" i="20"/>
  <c r="AO379" i="20"/>
  <c r="AO397" i="20"/>
  <c r="AT251" i="20"/>
  <c r="AV328" i="20"/>
  <c r="AU351" i="20"/>
  <c r="AC427" i="20"/>
  <c r="AM321" i="20"/>
  <c r="AI347" i="20"/>
  <c r="BC343" i="20"/>
  <c r="AQ491" i="20"/>
  <c r="AX305" i="20"/>
  <c r="AX357" i="20"/>
  <c r="AS325" i="20"/>
  <c r="BC421" i="20"/>
  <c r="BD421" i="20"/>
  <c r="BE325" i="20"/>
  <c r="AV394" i="20"/>
  <c r="BF405" i="20"/>
  <c r="AB493" i="20"/>
  <c r="AL419" i="20"/>
  <c r="AF421" i="20"/>
  <c r="BA313" i="20"/>
  <c r="AW331" i="20"/>
  <c r="BD346" i="20"/>
  <c r="BE313" i="20"/>
  <c r="BA280" i="20"/>
  <c r="AM202" i="20"/>
  <c r="BE416" i="20"/>
  <c r="AY324" i="20"/>
  <c r="AP416" i="20"/>
  <c r="AI491" i="20"/>
  <c r="BB421" i="20"/>
  <c r="AS408" i="20"/>
  <c r="AJ335" i="20"/>
  <c r="AP414" i="20"/>
  <c r="AQ452" i="20"/>
  <c r="AB412" i="20"/>
  <c r="AZ461" i="20"/>
  <c r="AR233" i="20"/>
  <c r="AY227" i="20"/>
  <c r="BB291" i="20"/>
  <c r="AP361" i="20"/>
  <c r="AT312" i="20"/>
  <c r="AO382" i="20"/>
  <c r="AE365" i="20"/>
  <c r="AT309" i="20"/>
  <c r="AL381" i="20"/>
  <c r="AL257" i="20"/>
  <c r="AA421" i="20"/>
  <c r="AI353" i="20"/>
  <c r="BD259" i="20"/>
  <c r="AQ498" i="20"/>
  <c r="AK335" i="20"/>
  <c r="AX355" i="20"/>
  <c r="AO343" i="20"/>
  <c r="AD381" i="20"/>
  <c r="BH312" i="20"/>
  <c r="AY305" i="20"/>
  <c r="AA309" i="20"/>
  <c r="AK232" i="20"/>
  <c r="AV214" i="20"/>
  <c r="AT447" i="20"/>
  <c r="BF432" i="20"/>
  <c r="AJ312" i="20"/>
  <c r="AS300" i="20"/>
  <c r="AF440" i="20"/>
  <c r="AM366" i="20"/>
  <c r="AM482" i="20"/>
  <c r="AB329" i="20"/>
  <c r="AK458" i="20"/>
  <c r="AR306" i="20"/>
  <c r="AJ485" i="20"/>
  <c r="AL347" i="20"/>
  <c r="AH489" i="20"/>
  <c r="BD374" i="20"/>
  <c r="BH497" i="20"/>
  <c r="AQ313" i="20"/>
  <c r="AO484" i="20"/>
  <c r="BD478" i="20"/>
  <c r="AD332" i="20"/>
  <c r="AP233" i="20"/>
  <c r="BF226" i="20"/>
  <c r="AX229" i="20"/>
  <c r="AX323" i="20"/>
  <c r="AN350" i="20"/>
  <c r="AE489" i="20"/>
  <c r="AZ253" i="20"/>
  <c r="AR219" i="20"/>
  <c r="BI421" i="20"/>
  <c r="AV434" i="20"/>
  <c r="AH330" i="20"/>
  <c r="AM376" i="20"/>
  <c r="AM416" i="20"/>
  <c r="AK454" i="20"/>
  <c r="AW342" i="20"/>
  <c r="AB427" i="20"/>
  <c r="AF249" i="20"/>
  <c r="AU307" i="20"/>
  <c r="AK426" i="20"/>
  <c r="AG354" i="20"/>
  <c r="AU320" i="20"/>
  <c r="Z317" i="20"/>
  <c r="BA297" i="20"/>
  <c r="AO430" i="20"/>
  <c r="AW394" i="20"/>
  <c r="BE478" i="20"/>
  <c r="BG423" i="20"/>
  <c r="BD446" i="20"/>
  <c r="AQ485" i="20"/>
  <c r="AA317" i="20"/>
  <c r="AN337" i="20"/>
  <c r="AA203" i="20"/>
  <c r="BC249" i="20"/>
  <c r="BD251" i="20"/>
  <c r="AP223" i="20"/>
  <c r="AT316" i="20"/>
  <c r="BD320" i="20"/>
  <c r="AM253" i="20"/>
  <c r="AM323" i="20"/>
  <c r="BH389" i="20"/>
  <c r="AJ398" i="20"/>
  <c r="AE241" i="20"/>
  <c r="AI370" i="20"/>
  <c r="AQ343" i="20"/>
  <c r="BA373" i="20"/>
  <c r="BE203" i="20"/>
  <c r="AT300" i="20"/>
  <c r="AW463" i="20"/>
  <c r="AJ475" i="20"/>
  <c r="AV207" i="20"/>
  <c r="AH289" i="20"/>
  <c r="AP410" i="20"/>
  <c r="AD374" i="20"/>
  <c r="AO349" i="20"/>
  <c r="AY317" i="20"/>
  <c r="BI308" i="20"/>
  <c r="BB498" i="20"/>
  <c r="BC474" i="20"/>
  <c r="AK422" i="20"/>
  <c r="AN370" i="20"/>
  <c r="AI474" i="20"/>
  <c r="AY394" i="20"/>
  <c r="Z333" i="20"/>
  <c r="AB328" i="20"/>
  <c r="AZ349" i="20"/>
  <c r="AY296" i="20"/>
  <c r="AQ287" i="20"/>
  <c r="AA227" i="20"/>
  <c r="Z207" i="20"/>
  <c r="AJ226" i="20"/>
  <c r="AW210" i="20"/>
  <c r="AA389" i="20"/>
  <c r="BG377" i="20"/>
  <c r="AR231" i="20"/>
  <c r="AZ245" i="20"/>
  <c r="AD287" i="20"/>
  <c r="AD243" i="20"/>
  <c r="AV225" i="20"/>
  <c r="AL261" i="20"/>
  <c r="AT258" i="20"/>
  <c r="AL339" i="20"/>
  <c r="AN220" i="20"/>
  <c r="BD296" i="20"/>
  <c r="BD289" i="20"/>
  <c r="AB284" i="20"/>
  <c r="AU432" i="20"/>
  <c r="AD240" i="20"/>
  <c r="AG263" i="20"/>
  <c r="AI286" i="20"/>
  <c r="AF297" i="20"/>
  <c r="BH277" i="20"/>
  <c r="BH398" i="20"/>
  <c r="BH249" i="20"/>
  <c r="BD210" i="20"/>
  <c r="Z260" i="20"/>
  <c r="BF261" i="20"/>
  <c r="AL205" i="20"/>
  <c r="AQ270" i="20"/>
  <c r="Z205" i="20"/>
  <c r="AO247" i="20"/>
  <c r="AT341" i="20"/>
  <c r="BA255" i="20"/>
  <c r="AY271" i="20"/>
  <c r="AY252" i="20"/>
  <c r="AG214" i="20"/>
  <c r="AV229" i="20"/>
  <c r="AF363" i="20"/>
  <c r="AR377" i="20"/>
  <c r="AH222" i="20"/>
  <c r="AE416" i="20"/>
  <c r="AX258" i="20"/>
  <c r="AU440" i="20"/>
  <c r="AF336" i="20"/>
  <c r="AX398" i="20"/>
  <c r="AO308" i="20"/>
  <c r="AP404" i="20"/>
  <c r="AA395" i="20"/>
  <c r="AV358" i="20"/>
  <c r="AG327" i="20"/>
  <c r="BE344" i="20"/>
  <c r="Z233" i="20"/>
  <c r="AX321" i="20"/>
  <c r="AL408" i="20"/>
  <c r="AI277" i="20"/>
  <c r="AV492" i="20"/>
  <c r="AI398" i="20"/>
  <c r="AQ331" i="20"/>
  <c r="AK427" i="20"/>
  <c r="AP347" i="20"/>
  <c r="BB343" i="20"/>
  <c r="BF299" i="20"/>
  <c r="AP336" i="20"/>
  <c r="AM257" i="20"/>
  <c r="BI217" i="20"/>
  <c r="AN431" i="20"/>
  <c r="Z370" i="20"/>
  <c r="BC359" i="20"/>
  <c r="AX319" i="20"/>
  <c r="AJ321" i="20"/>
  <c r="AN426" i="20"/>
  <c r="AJ452" i="20"/>
  <c r="BG385" i="20"/>
  <c r="AE445" i="20"/>
  <c r="BA209" i="20"/>
  <c r="BB203" i="20"/>
  <c r="AP365" i="20"/>
  <c r="AX256" i="20"/>
  <c r="AX332" i="20"/>
  <c r="AO334" i="20"/>
  <c r="BG316" i="20"/>
  <c r="Z416" i="20"/>
  <c r="BI385" i="20"/>
  <c r="AG395" i="20"/>
  <c r="Z446" i="20"/>
  <c r="AM311" i="20"/>
  <c r="AD317" i="20"/>
  <c r="AF398" i="20"/>
  <c r="AH432" i="20"/>
  <c r="AW310" i="20"/>
  <c r="AS416" i="20"/>
  <c r="AJ221" i="20"/>
  <c r="BD324" i="20"/>
  <c r="AM357" i="20"/>
  <c r="AK331" i="20"/>
  <c r="AZ288" i="20"/>
  <c r="AT301" i="20"/>
  <c r="Z250" i="20"/>
  <c r="BG304" i="20"/>
  <c r="AZ370" i="20"/>
  <c r="BE466" i="20"/>
  <c r="BA340" i="20"/>
  <c r="AT359" i="20"/>
  <c r="BG394" i="20"/>
  <c r="AM400" i="20"/>
  <c r="BD413" i="20"/>
  <c r="AO265" i="20"/>
  <c r="AR424" i="20"/>
  <c r="BC324" i="20"/>
  <c r="AG250" i="20"/>
  <c r="AO296" i="20"/>
  <c r="AU426" i="20"/>
  <c r="AE457" i="20"/>
  <c r="AT325" i="20"/>
  <c r="AB397" i="20"/>
  <c r="AC312" i="20"/>
  <c r="AI405" i="20"/>
  <c r="AQ325" i="20"/>
  <c r="AD408" i="20"/>
  <c r="BG355" i="20"/>
  <c r="AO439" i="20"/>
  <c r="AT490" i="20"/>
  <c r="AP423" i="20"/>
  <c r="AU223" i="20"/>
  <c r="AU296" i="20"/>
  <c r="AO230" i="20"/>
  <c r="AI386" i="20"/>
  <c r="AD370" i="20"/>
  <c r="BD341" i="20"/>
  <c r="AL332" i="20"/>
  <c r="AN417" i="20"/>
  <c r="AR222" i="20"/>
  <c r="AJ253" i="20"/>
  <c r="AW204" i="20"/>
  <c r="BE336" i="20"/>
  <c r="BF409" i="20"/>
  <c r="AM312" i="20"/>
  <c r="AF232" i="20"/>
  <c r="BB328" i="20"/>
  <c r="AG389" i="20"/>
  <c r="AC320" i="20"/>
  <c r="AN226" i="20"/>
  <c r="AW335" i="20"/>
  <c r="BH322" i="20"/>
  <c r="AE397" i="20"/>
  <c r="BC260" i="20"/>
  <c r="AN246" i="20"/>
  <c r="AS221" i="20"/>
  <c r="BF426" i="20"/>
  <c r="Z398" i="20"/>
  <c r="AS245" i="20"/>
  <c r="AV472" i="20"/>
  <c r="BD343" i="20"/>
  <c r="AX209" i="20"/>
  <c r="AT332" i="20"/>
  <c r="AO256" i="20"/>
  <c r="AM248" i="20"/>
  <c r="AP285" i="20"/>
  <c r="AH269" i="20"/>
  <c r="AM330" i="20"/>
  <c r="AL500" i="20"/>
  <c r="AY359" i="20"/>
  <c r="AG360" i="20"/>
  <c r="AW200" i="20"/>
  <c r="AO307" i="20"/>
  <c r="AX217" i="20"/>
  <c r="AM256" i="20"/>
  <c r="BC416" i="20"/>
  <c r="AY441" i="20"/>
  <c r="AX299" i="20"/>
  <c r="AQ385" i="20"/>
  <c r="AM443" i="20"/>
  <c r="BF301" i="20"/>
  <c r="AY361" i="20"/>
  <c r="AH479" i="20"/>
  <c r="AX345" i="20"/>
  <c r="AH347" i="20"/>
  <c r="AT343" i="20"/>
  <c r="Z332" i="20"/>
  <c r="BF494" i="20"/>
  <c r="AB475" i="20"/>
  <c r="AA445" i="20"/>
  <c r="Z485" i="20"/>
  <c r="BE394" i="20"/>
  <c r="BH252" i="20"/>
  <c r="Z466" i="20"/>
  <c r="AJ202" i="20"/>
  <c r="BE277" i="20"/>
  <c r="AA225" i="20"/>
  <c r="AO371" i="20"/>
  <c r="AE363" i="20"/>
  <c r="AX421" i="20"/>
  <c r="AU373" i="20"/>
  <c r="AG414" i="20"/>
  <c r="BI469" i="20"/>
  <c r="BA417" i="20"/>
  <c r="BI481" i="20"/>
  <c r="BD300" i="20"/>
  <c r="BA336" i="20"/>
  <c r="AG314" i="20"/>
  <c r="BD243" i="20"/>
  <c r="AM349" i="20"/>
  <c r="AY321" i="20"/>
  <c r="BC366" i="20"/>
  <c r="AH340" i="20"/>
  <c r="BE300" i="20"/>
  <c r="AO450" i="20"/>
  <c r="AP248" i="20"/>
  <c r="AT304" i="20"/>
  <c r="AJ271" i="20"/>
  <c r="AZ313" i="20"/>
  <c r="BB313" i="20"/>
  <c r="AO304" i="20"/>
  <c r="AM493" i="20"/>
  <c r="AC208" i="20"/>
  <c r="AG261" i="20"/>
  <c r="AT273" i="20"/>
  <c r="BA285" i="20"/>
  <c r="AW293" i="20"/>
  <c r="AG211" i="20"/>
  <c r="AA242" i="20"/>
  <c r="Z240" i="20"/>
  <c r="AH207" i="20"/>
  <c r="BG363" i="20"/>
  <c r="Z327" i="20"/>
  <c r="AQ366" i="20"/>
  <c r="AB340" i="20"/>
  <c r="AH213" i="20"/>
  <c r="AI258" i="20"/>
  <c r="AH309" i="20"/>
  <c r="AV211" i="20"/>
  <c r="AC229" i="20"/>
  <c r="AI393" i="20"/>
  <c r="AY213" i="20"/>
  <c r="AF285" i="20"/>
  <c r="AZ248" i="20"/>
  <c r="AD389" i="20"/>
  <c r="BG261" i="20"/>
  <c r="BG253" i="20"/>
  <c r="BC241" i="20"/>
  <c r="AM272" i="20"/>
  <c r="AI381" i="20"/>
  <c r="AH218" i="20"/>
  <c r="AG235" i="20"/>
  <c r="BD282" i="20"/>
  <c r="BD265" i="20"/>
  <c r="AC249" i="20"/>
  <c r="AL289" i="20"/>
  <c r="AG467" i="20"/>
  <c r="AH229" i="20"/>
  <c r="AJ325" i="20"/>
  <c r="AF218" i="20"/>
  <c r="AY230" i="20"/>
  <c r="BH295" i="20"/>
  <c r="BA294" i="20"/>
  <c r="AU265" i="20"/>
  <c r="AO210" i="20"/>
  <c r="AX400" i="20"/>
  <c r="BG245" i="20"/>
  <c r="AX397" i="20"/>
  <c r="AO426" i="20"/>
  <c r="AE335" i="20"/>
  <c r="AL309" i="20"/>
  <c r="AT381" i="20"/>
  <c r="AY320" i="20"/>
  <c r="BE371" i="20"/>
  <c r="BB320" i="20"/>
  <c r="AY426" i="20"/>
  <c r="AM335" i="20"/>
  <c r="AO388" i="20"/>
  <c r="AY269" i="20"/>
  <c r="AK263" i="20"/>
  <c r="AG408" i="20"/>
  <c r="AW234" i="20"/>
  <c r="BI430" i="20"/>
  <c r="AH471" i="20"/>
  <c r="AJ484" i="20"/>
  <c r="AW320" i="20"/>
  <c r="AI432" i="20"/>
  <c r="BD331" i="20"/>
  <c r="AW481" i="20"/>
  <c r="AO288" i="20"/>
  <c r="BE258" i="20"/>
  <c r="AQ245" i="20"/>
  <c r="AX496" i="20"/>
  <c r="AR302" i="20"/>
  <c r="AQ312" i="20"/>
  <c r="AW324" i="20"/>
  <c r="AJ336" i="20"/>
  <c r="AX353" i="20"/>
  <c r="AZ478" i="20"/>
  <c r="AS305" i="20"/>
  <c r="BA398" i="20"/>
  <c r="BG222" i="20"/>
  <c r="BC217" i="20"/>
  <c r="AU308" i="20"/>
  <c r="AW229" i="20"/>
  <c r="AK393" i="20"/>
  <c r="AZ397" i="20"/>
  <c r="AU327" i="20"/>
  <c r="BC331" i="20"/>
  <c r="BC436" i="20"/>
  <c r="AO258" i="20"/>
  <c r="AN332" i="20"/>
  <c r="BG273" i="20"/>
  <c r="AX334" i="20"/>
  <c r="AS304" i="20"/>
  <c r="BH438" i="20"/>
  <c r="AM398" i="20"/>
  <c r="AX307" i="20"/>
  <c r="AU217" i="20"/>
  <c r="AC343" i="20"/>
  <c r="AV286" i="20"/>
  <c r="AE340" i="20"/>
  <c r="AV218" i="20"/>
  <c r="AQ336" i="20"/>
  <c r="AZ325" i="20"/>
  <c r="BD426" i="20"/>
  <c r="AO422" i="20"/>
  <c r="AK462" i="20"/>
  <c r="AE497" i="20"/>
  <c r="AV340" i="20"/>
  <c r="BE305" i="20"/>
  <c r="AD460" i="20"/>
  <c r="AG443" i="20"/>
  <c r="AQ351" i="20"/>
  <c r="BE340" i="20"/>
  <c r="AJ218" i="20"/>
  <c r="AR260" i="20"/>
  <c r="AO224" i="20"/>
  <c r="AT389" i="20"/>
  <c r="AZ306" i="20"/>
  <c r="BI341" i="20"/>
  <c r="AJ332" i="20"/>
  <c r="Z299" i="20"/>
  <c r="AC390" i="20"/>
  <c r="BI316" i="20"/>
  <c r="BH359" i="20"/>
  <c r="AW360" i="20"/>
  <c r="BH218" i="20"/>
  <c r="BC349" i="20"/>
  <c r="AG322" i="20"/>
  <c r="AI309" i="20"/>
  <c r="AF316" i="20"/>
  <c r="BE269" i="20"/>
  <c r="BB499" i="20"/>
  <c r="AH307" i="20"/>
  <c r="AP377" i="20"/>
  <c r="AY316" i="20"/>
  <c r="AW371" i="20"/>
  <c r="AG216" i="20"/>
  <c r="AD239" i="20"/>
  <c r="AN214" i="20"/>
  <c r="AI217" i="20"/>
  <c r="AW306" i="20"/>
  <c r="AM430" i="20"/>
  <c r="BD213" i="20"/>
  <c r="BB327" i="20"/>
  <c r="AZ400" i="20"/>
  <c r="AH341" i="20"/>
  <c r="AL225" i="20"/>
  <c r="BF370" i="20"/>
  <c r="AG321" i="20"/>
  <c r="AF342" i="20"/>
  <c r="AM205" i="20"/>
  <c r="AW231" i="20"/>
  <c r="AN386" i="20"/>
  <c r="AH426" i="20"/>
  <c r="BA335" i="20"/>
  <c r="AC317" i="20"/>
  <c r="AB441" i="20"/>
  <c r="AH423" i="20"/>
  <c r="AS346" i="20"/>
  <c r="BE259" i="20"/>
  <c r="Z245" i="20"/>
  <c r="BA210" i="20"/>
  <c r="AT240" i="20"/>
  <c r="AG325" i="20"/>
  <c r="BE291" i="20"/>
  <c r="AA329" i="20"/>
  <c r="BE427" i="20"/>
  <c r="AV497" i="20"/>
  <c r="BF428" i="20"/>
  <c r="BH422" i="20"/>
  <c r="BF437" i="20"/>
  <c r="AV496" i="20"/>
  <c r="AP449" i="20"/>
  <c r="BA252" i="20"/>
  <c r="BE348" i="20"/>
  <c r="AI321" i="20"/>
  <c r="BF361" i="20"/>
  <c r="BB316" i="20"/>
  <c r="BE382" i="20"/>
  <c r="AG460" i="20"/>
  <c r="BE320" i="20"/>
  <c r="AA432" i="20"/>
  <c r="AV331" i="20"/>
  <c r="AI475" i="20"/>
  <c r="AP338" i="20"/>
  <c r="BE460" i="20"/>
  <c r="AI395" i="20"/>
  <c r="AC441" i="20"/>
  <c r="AI246" i="20"/>
  <c r="BH309" i="20"/>
  <c r="AO488" i="20"/>
  <c r="AF273" i="20"/>
  <c r="BC273" i="20"/>
  <c r="BE276" i="20"/>
  <c r="BI374" i="20"/>
  <c r="AW311" i="20"/>
  <c r="BA316" i="20"/>
  <c r="AQ296" i="20"/>
  <c r="BH233" i="20"/>
  <c r="AM277" i="20"/>
  <c r="AP209" i="20"/>
  <c r="AE218" i="20"/>
  <c r="AF355" i="20"/>
  <c r="BB321" i="20"/>
  <c r="BA397" i="20"/>
  <c r="AG244" i="20"/>
  <c r="AC393" i="20"/>
  <c r="AE329" i="20"/>
  <c r="AB295" i="20"/>
  <c r="BE347" i="20"/>
  <c r="AW405" i="20"/>
  <c r="BD463" i="20"/>
  <c r="AY337" i="20"/>
  <c r="AR332" i="20"/>
  <c r="AQ414" i="20"/>
  <c r="BB297" i="20"/>
  <c r="BA458" i="20"/>
  <c r="BE499" i="20"/>
  <c r="BF467" i="20"/>
  <c r="AG217" i="20"/>
  <c r="AD308" i="20"/>
  <c r="AX402" i="20"/>
  <c r="BA243" i="20"/>
  <c r="Z256" i="20"/>
  <c r="AI329" i="20"/>
  <c r="Z272" i="20"/>
  <c r="AP357" i="20"/>
  <c r="AK370" i="20"/>
  <c r="BI312" i="20"/>
  <c r="Z430" i="20"/>
  <c r="AR331" i="20"/>
  <c r="AJ273" i="20"/>
  <c r="AH355" i="20"/>
  <c r="AP430" i="20"/>
  <c r="AV397" i="20"/>
  <c r="AD338" i="20"/>
  <c r="AC335" i="20"/>
  <c r="BB448" i="20"/>
  <c r="AF308" i="20"/>
  <c r="BA226" i="20"/>
  <c r="AN278" i="20"/>
  <c r="AX241" i="20"/>
  <c r="AD305" i="20"/>
  <c r="AN270" i="20"/>
  <c r="AL316" i="20"/>
  <c r="AR300" i="20"/>
  <c r="BD370" i="20"/>
  <c r="BA366" i="20"/>
  <c r="BC393" i="20"/>
  <c r="AX433" i="20"/>
  <c r="AO431" i="20"/>
  <c r="AW325" i="20"/>
  <c r="AU496" i="20"/>
  <c r="AN304" i="20"/>
  <c r="AX486" i="20"/>
  <c r="BI377" i="20"/>
  <c r="AR293" i="20"/>
  <c r="AB304" i="20"/>
  <c r="AW254" i="20"/>
  <c r="AA265" i="20"/>
  <c r="AF238" i="20"/>
  <c r="BF386" i="20"/>
  <c r="AA258" i="20"/>
  <c r="BD494" i="20"/>
  <c r="AE307" i="20"/>
  <c r="BA277" i="20"/>
  <c r="AI336" i="20"/>
  <c r="BE476" i="20"/>
  <c r="AL498" i="20"/>
  <c r="AR280" i="20"/>
  <c r="BF303" i="20"/>
  <c r="AK309" i="20"/>
  <c r="BE272" i="20"/>
  <c r="AO275" i="20"/>
  <c r="Z363" i="20"/>
  <c r="BH335" i="20"/>
  <c r="AD207" i="20"/>
  <c r="AW321" i="20"/>
  <c r="BE487" i="20"/>
  <c r="BE214" i="20"/>
  <c r="AY370" i="20"/>
  <c r="AD321" i="20"/>
  <c r="AN415" i="20"/>
  <c r="AD248" i="20"/>
  <c r="AA301" i="20"/>
  <c r="AA398" i="20"/>
  <c r="BA369" i="20"/>
  <c r="BF343" i="20"/>
  <c r="AE454" i="20"/>
  <c r="AP373" i="20"/>
  <c r="AD385" i="20"/>
  <c r="AI423" i="20"/>
  <c r="AQ494" i="20"/>
  <c r="AD213" i="20"/>
  <c r="AK300" i="20"/>
  <c r="AO455" i="20"/>
  <c r="BB324" i="20"/>
  <c r="AW414" i="20"/>
  <c r="Z492" i="20"/>
  <c r="BI336" i="20"/>
  <c r="AR445" i="20"/>
  <c r="Z390" i="20"/>
  <c r="AC417" i="20"/>
  <c r="AB449" i="20"/>
  <c r="AY498" i="20"/>
  <c r="AV438" i="20"/>
  <c r="AG459" i="20"/>
  <c r="AR400" i="20"/>
  <c r="AY336" i="20"/>
  <c r="BA381" i="20"/>
  <c r="BH385" i="20"/>
  <c r="AA337" i="20"/>
  <c r="AW495" i="20"/>
  <c r="AR496" i="20"/>
  <c r="AK452" i="20"/>
  <c r="AV462" i="20"/>
  <c r="AU448" i="20"/>
  <c r="AJ405" i="20"/>
  <c r="BD335" i="20"/>
  <c r="AK443" i="20"/>
  <c r="AY404" i="20"/>
  <c r="AR475" i="20"/>
  <c r="AO425" i="20"/>
  <c r="AU313" i="20"/>
  <c r="BH373" i="20"/>
  <c r="AV470" i="20"/>
  <c r="AM385" i="20"/>
  <c r="AI412" i="20"/>
  <c r="AO414" i="20"/>
  <c r="BB359" i="20"/>
  <c r="BC448" i="20"/>
  <c r="AC477" i="20"/>
  <c r="AY412" i="20"/>
  <c r="AA297" i="20"/>
  <c r="AO469" i="20"/>
  <c r="AG439" i="20"/>
  <c r="BG438" i="20"/>
  <c r="AM316" i="20"/>
  <c r="AJ470" i="20"/>
  <c r="BG390" i="20"/>
  <c r="AQ462" i="20"/>
  <c r="AZ441" i="20"/>
  <c r="AE474" i="20"/>
  <c r="AE398" i="20"/>
  <c r="BA466" i="20"/>
  <c r="AR470" i="20"/>
  <c r="BI489" i="20"/>
  <c r="AH490" i="20"/>
  <c r="BB381" i="20"/>
  <c r="AZ491" i="20"/>
  <c r="AC149" i="3"/>
  <c r="AI359" i="20"/>
  <c r="AN416" i="20"/>
  <c r="AK272" i="20"/>
  <c r="BG320" i="20"/>
  <c r="AB436" i="20"/>
  <c r="AG350" i="20"/>
  <c r="AC400" i="20"/>
  <c r="AN331" i="20"/>
  <c r="AX370" i="20"/>
  <c r="AG349" i="20"/>
  <c r="AV227" i="20"/>
  <c r="BC449" i="20"/>
  <c r="AI317" i="20"/>
  <c r="AP349" i="20"/>
  <c r="AO348" i="20"/>
  <c r="AG339" i="20"/>
  <c r="AO432" i="20"/>
  <c r="BF475" i="20"/>
  <c r="AF408" i="20"/>
  <c r="AK325" i="20"/>
  <c r="BG417" i="20"/>
  <c r="AJ478" i="20"/>
  <c r="AD149" i="3"/>
  <c r="AJ237" i="20"/>
  <c r="AZ498" i="20"/>
  <c r="AX406" i="20"/>
  <c r="AR412" i="20"/>
  <c r="AF482" i="20"/>
  <c r="BD339" i="20"/>
  <c r="AY418" i="20"/>
  <c r="AZ466" i="20"/>
  <c r="BB426" i="20"/>
  <c r="BD496" i="20"/>
  <c r="AT324" i="20"/>
  <c r="AB225" i="20"/>
  <c r="AW487" i="20"/>
  <c r="AB423" i="20"/>
  <c r="AI367" i="20"/>
  <c r="AA253" i="20"/>
  <c r="BA293" i="20"/>
  <c r="AT451" i="20"/>
  <c r="AC394" i="20"/>
  <c r="AP340" i="20"/>
  <c r="AG311" i="20"/>
  <c r="AV362" i="20"/>
  <c r="BG458" i="20"/>
  <c r="AR285" i="20"/>
  <c r="BG332" i="20"/>
  <c r="Z443" i="20"/>
  <c r="Z491" i="20"/>
  <c r="AU466" i="20"/>
  <c r="BD454" i="20"/>
  <c r="AI485" i="20"/>
  <c r="BH405" i="20"/>
  <c r="AG466" i="20"/>
  <c r="BD378" i="20"/>
  <c r="AO465" i="20"/>
  <c r="AO403" i="20"/>
  <c r="AO399" i="20"/>
  <c r="AC426" i="20"/>
  <c r="AB343" i="20"/>
  <c r="BE433" i="20"/>
  <c r="AY383" i="20"/>
  <c r="AV442" i="20"/>
  <c r="AW456" i="20"/>
  <c r="AR453" i="20"/>
  <c r="BI332" i="20"/>
  <c r="AB389" i="20"/>
  <c r="AQ367" i="20"/>
  <c r="AD291" i="20"/>
  <c r="AL249" i="20"/>
  <c r="BF458" i="20"/>
  <c r="AX418" i="20"/>
  <c r="Z440" i="20"/>
  <c r="AB400" i="20"/>
  <c r="AC489" i="20"/>
  <c r="AY290" i="20"/>
  <c r="BC363" i="20"/>
  <c r="AH327" i="20"/>
  <c r="AJ443" i="20"/>
  <c r="AZ500" i="20"/>
  <c r="AR405" i="20"/>
  <c r="AA436" i="20"/>
  <c r="BD497" i="20"/>
  <c r="AX492" i="20"/>
  <c r="AQ381" i="20"/>
  <c r="AH315" i="20"/>
  <c r="AK382" i="20"/>
  <c r="BH449" i="20"/>
  <c r="Z414" i="20"/>
  <c r="AC466" i="20"/>
  <c r="BE488" i="20"/>
  <c r="AK448" i="20"/>
  <c r="AC304" i="20"/>
  <c r="BB473" i="20"/>
  <c r="AA281" i="20"/>
  <c r="AJ326" i="20"/>
  <c r="AH276" i="20"/>
  <c r="AS463" i="20"/>
  <c r="BG321" i="20"/>
  <c r="AN473" i="20"/>
  <c r="AB434" i="20"/>
  <c r="AQ391" i="20"/>
  <c r="AM419" i="20"/>
  <c r="BG499" i="20"/>
  <c r="AX414" i="20"/>
  <c r="BA394" i="20"/>
  <c r="BI465" i="20"/>
  <c r="AD336" i="20"/>
  <c r="AP221" i="20"/>
  <c r="AV451" i="20"/>
  <c r="Z401" i="20"/>
  <c r="AL477" i="20"/>
  <c r="AW304" i="20"/>
  <c r="Z493" i="20"/>
  <c r="AV408" i="20"/>
  <c r="AD412" i="20"/>
  <c r="AH448" i="20"/>
  <c r="AY493" i="20"/>
  <c r="BF416" i="20"/>
  <c r="AZ340" i="20"/>
  <c r="AO406" i="20"/>
  <c r="AS451" i="20"/>
  <c r="Z487" i="20"/>
  <c r="AI453" i="20"/>
  <c r="AW401" i="20"/>
  <c r="AD490" i="20"/>
  <c r="AA394" i="20"/>
  <c r="AZ381" i="20"/>
  <c r="AL474" i="20"/>
  <c r="AP295" i="20"/>
  <c r="Z479" i="20"/>
  <c r="AW396" i="20"/>
  <c r="BH400" i="20"/>
  <c r="AY353" i="20"/>
  <c r="AK366" i="20"/>
  <c r="BD207" i="20"/>
  <c r="AD266" i="20"/>
  <c r="AP269" i="20"/>
  <c r="AO370" i="20"/>
  <c r="AJ204" i="20"/>
  <c r="AM266" i="20"/>
  <c r="AK412" i="20"/>
  <c r="BG289" i="20"/>
  <c r="AR348" i="20"/>
  <c r="BA426" i="20"/>
  <c r="AH472" i="20"/>
  <c r="AH357" i="20"/>
  <c r="AW443" i="20"/>
  <c r="AF480" i="20"/>
  <c r="AB325" i="20"/>
  <c r="AZ275" i="20"/>
  <c r="AW477" i="20"/>
  <c r="AW313" i="20"/>
  <c r="BA432" i="20"/>
  <c r="BG351" i="20"/>
  <c r="AD327" i="20"/>
  <c r="AT248" i="20"/>
  <c r="AU485" i="20"/>
  <c r="AX289" i="20"/>
  <c r="AD316" i="20"/>
  <c r="BG343" i="20"/>
  <c r="AK498" i="20"/>
  <c r="AG496" i="20"/>
  <c r="AU240" i="20"/>
  <c r="AQ349" i="20"/>
  <c r="BI340" i="20"/>
  <c r="AP408" i="20"/>
  <c r="AY265" i="20"/>
  <c r="AZ208" i="20"/>
  <c r="AB500" i="20"/>
  <c r="BB317" i="20"/>
  <c r="AX394" i="20"/>
  <c r="AF415" i="20"/>
  <c r="AD397" i="20"/>
  <c r="BC473" i="20"/>
  <c r="AK400" i="20"/>
  <c r="AK416" i="20"/>
  <c r="AJ348" i="20"/>
  <c r="Z349" i="20"/>
  <c r="AK354" i="20"/>
  <c r="AX419" i="20"/>
  <c r="BC465" i="20"/>
  <c r="AF499" i="20"/>
  <c r="AU368" i="20"/>
  <c r="AZ302" i="20"/>
  <c r="Z402" i="20"/>
  <c r="AP390" i="20"/>
  <c r="BG479" i="20"/>
  <c r="AH477" i="20"/>
  <c r="BA382" i="20"/>
  <c r="AO477" i="20"/>
  <c r="AN378" i="20"/>
  <c r="AX500" i="20"/>
  <c r="AO312" i="20"/>
  <c r="AE460" i="20"/>
  <c r="AP382" i="20"/>
  <c r="AT444" i="20"/>
  <c r="AZ298" i="20"/>
  <c r="AG429" i="20"/>
  <c r="BD304" i="20"/>
  <c r="AC452" i="20"/>
  <c r="BB462" i="20"/>
  <c r="BA477" i="20"/>
  <c r="AB344" i="20"/>
  <c r="AZ419" i="20"/>
  <c r="AB498" i="20"/>
  <c r="BB458" i="20"/>
  <c r="BI276" i="20"/>
  <c r="AR417" i="20"/>
  <c r="AA305" i="20"/>
  <c r="AN424" i="20"/>
  <c r="AX412" i="20"/>
  <c r="BF431" i="20"/>
  <c r="AB377" i="20"/>
  <c r="AG485" i="20"/>
  <c r="AX445" i="20"/>
  <c r="AW485" i="20"/>
  <c r="AM381" i="20"/>
  <c r="AQ410" i="20"/>
  <c r="AG328" i="20"/>
  <c r="AS433" i="20"/>
  <c r="AP406" i="20"/>
  <c r="AS485" i="20"/>
  <c r="AJ474" i="20"/>
  <c r="AF381" i="20"/>
  <c r="AU400" i="20"/>
  <c r="AR479" i="20"/>
  <c r="AG149" i="3"/>
  <c r="AW302" i="20"/>
  <c r="BD448" i="20"/>
  <c r="AL491" i="20"/>
  <c r="AG345" i="20"/>
  <c r="AG357" i="20"/>
  <c r="AS286" i="20"/>
  <c r="BC340" i="20"/>
  <c r="AQ456" i="20"/>
  <c r="BB417" i="20"/>
  <c r="AE374" i="20"/>
  <c r="AL436" i="20"/>
  <c r="BG233" i="20"/>
  <c r="AM389" i="20"/>
  <c r="AO381" i="20"/>
  <c r="AW499" i="20"/>
  <c r="AE377" i="20"/>
  <c r="AX475" i="20"/>
  <c r="AN429" i="20"/>
  <c r="AF351" i="20"/>
  <c r="BH298" i="20"/>
  <c r="AG475" i="20"/>
  <c r="BB483" i="20"/>
  <c r="BG300" i="20"/>
  <c r="AI365" i="20"/>
  <c r="AL444" i="20"/>
  <c r="AN470" i="20"/>
  <c r="BC357" i="20"/>
  <c r="AL490" i="20"/>
  <c r="AB438" i="20"/>
  <c r="AB497" i="20"/>
  <c r="AZ268" i="20"/>
  <c r="BD498" i="20"/>
  <c r="AQ422" i="20"/>
  <c r="AQ370" i="20"/>
  <c r="AC366" i="20"/>
  <c r="AJ147" i="3"/>
  <c r="AU316" i="20"/>
  <c r="AC336" i="20"/>
  <c r="AC389" i="20"/>
  <c r="AU335" i="20"/>
  <c r="AD473" i="20"/>
  <c r="BF321" i="20"/>
  <c r="AZ377" i="20"/>
  <c r="AT452" i="20"/>
  <c r="AI404" i="20"/>
  <c r="AB203" i="20"/>
  <c r="BD354" i="20"/>
  <c r="AE481" i="20"/>
  <c r="AJ490" i="20"/>
  <c r="AY205" i="20"/>
  <c r="AB431" i="20"/>
  <c r="Z425" i="20"/>
  <c r="AH435" i="20"/>
  <c r="BD431" i="20"/>
  <c r="AX479" i="20"/>
  <c r="AE404" i="20"/>
  <c r="AU500" i="20"/>
  <c r="AF459" i="20"/>
  <c r="AB457" i="20"/>
  <c r="BE485" i="20"/>
  <c r="BE360" i="20"/>
  <c r="BB464" i="20"/>
  <c r="AF416" i="20"/>
  <c r="AK386" i="20"/>
  <c r="AH359" i="20"/>
  <c r="AV440" i="20"/>
  <c r="AM469" i="20"/>
  <c r="AD398" i="20"/>
  <c r="AU430" i="20"/>
  <c r="AL440" i="20"/>
  <c r="AH325" i="20"/>
  <c r="AP487" i="20"/>
  <c r="AR304" i="20"/>
  <c r="AF269" i="20"/>
  <c r="BE355" i="20"/>
  <c r="BC441" i="20"/>
  <c r="AO428" i="20"/>
  <c r="AP471" i="20"/>
  <c r="AU468" i="20"/>
  <c r="AW451" i="20"/>
  <c r="AU213" i="20"/>
  <c r="AF445" i="20"/>
  <c r="AQ499" i="20"/>
  <c r="AP481" i="20"/>
  <c r="BD430" i="20"/>
  <c r="AW353" i="20"/>
  <c r="AW432" i="20"/>
  <c r="AH361" i="20"/>
  <c r="BH444" i="20"/>
  <c r="AA385" i="20"/>
  <c r="AG407" i="20"/>
  <c r="AT497" i="20"/>
  <c r="AG399" i="20"/>
  <c r="AR443" i="20"/>
  <c r="AG377" i="20"/>
  <c r="AV491" i="20"/>
  <c r="BH493" i="20"/>
  <c r="BE472" i="20"/>
  <c r="AE325" i="20"/>
  <c r="AQ397" i="20"/>
  <c r="AA408" i="20"/>
  <c r="AD301" i="20"/>
  <c r="BD459" i="20"/>
  <c r="BH485" i="20"/>
  <c r="AA336" i="20"/>
  <c r="AX315" i="20"/>
  <c r="BE391" i="20"/>
  <c r="AV463" i="20"/>
  <c r="AD400" i="20"/>
  <c r="BB419" i="20"/>
  <c r="AE485" i="20"/>
  <c r="AG329" i="20"/>
  <c r="AG302" i="20"/>
  <c r="AQ458" i="20"/>
  <c r="Z321" i="20"/>
  <c r="AN273" i="20"/>
  <c r="BF422" i="20"/>
  <c r="AT470" i="20"/>
  <c r="Z361" i="20"/>
  <c r="AG409" i="20"/>
  <c r="AX413" i="20"/>
  <c r="BA437" i="20"/>
  <c r="BB300" i="20"/>
  <c r="BI477" i="20"/>
  <c r="Z435" i="20"/>
  <c r="AP412" i="20"/>
  <c r="AH281" i="20"/>
  <c r="BE270" i="20"/>
  <c r="AR271" i="20"/>
  <c r="AW315" i="20"/>
  <c r="AD341" i="20"/>
  <c r="AL277" i="20"/>
  <c r="AK249" i="20"/>
  <c r="AU317" i="20"/>
  <c r="AC329" i="20"/>
  <c r="AG374" i="20"/>
  <c r="AN381" i="20"/>
  <c r="AC325" i="20"/>
  <c r="AY351" i="20"/>
  <c r="AZ436" i="20"/>
  <c r="AE205" i="20"/>
  <c r="AI363" i="20"/>
  <c r="AY343" i="20"/>
  <c r="AU330" i="20"/>
  <c r="AZ206" i="20"/>
  <c r="AS214" i="20"/>
  <c r="AC313" i="20"/>
  <c r="AD277" i="20"/>
  <c r="AJ308" i="20"/>
  <c r="AL493" i="20"/>
  <c r="BB319" i="20"/>
  <c r="AE373" i="20"/>
  <c r="AK378" i="20"/>
  <c r="AE355" i="20"/>
  <c r="AA359" i="20"/>
  <c r="AT432" i="20"/>
  <c r="BE304" i="20"/>
  <c r="BB312" i="20"/>
  <c r="AQ263" i="20"/>
  <c r="AZ300" i="20"/>
  <c r="AY229" i="20"/>
  <c r="AG492" i="20"/>
  <c r="AL255" i="20"/>
  <c r="AG396" i="20"/>
  <c r="AF258" i="20"/>
  <c r="AP417" i="20"/>
  <c r="AN342" i="20"/>
  <c r="AQ305" i="20"/>
  <c r="AV478" i="20"/>
  <c r="BI240" i="20"/>
  <c r="AZ232" i="20"/>
  <c r="BH469" i="20"/>
  <c r="AC469" i="20"/>
  <c r="BA236" i="20"/>
  <c r="AU329" i="20"/>
  <c r="BD400" i="20"/>
  <c r="BF489" i="20"/>
  <c r="BI400" i="20"/>
  <c r="AW460" i="20"/>
  <c r="AT487" i="20"/>
  <c r="AQ300" i="20"/>
  <c r="AP424" i="20"/>
  <c r="AJ423" i="20"/>
  <c r="AD147" i="3"/>
  <c r="AM485" i="20"/>
  <c r="BA305" i="20"/>
  <c r="BC488" i="20"/>
  <c r="AZ448" i="20"/>
  <c r="AD447" i="20"/>
  <c r="AH406" i="20"/>
  <c r="AI458" i="20"/>
  <c r="AC462" i="20"/>
  <c r="AQ466" i="20"/>
  <c r="AU334" i="20"/>
  <c r="AI325" i="20"/>
  <c r="BE324" i="20"/>
  <c r="BH482" i="20"/>
  <c r="AB452" i="20"/>
  <c r="AS454" i="20"/>
  <c r="AC416" i="20"/>
  <c r="AL497" i="20"/>
  <c r="AO420" i="20"/>
  <c r="BB491" i="20"/>
  <c r="BG434" i="20"/>
  <c r="AZ497" i="20"/>
  <c r="AF385" i="20"/>
  <c r="AV443" i="20"/>
  <c r="BA389" i="20"/>
  <c r="AD421" i="20"/>
  <c r="AO376" i="20"/>
  <c r="AK437" i="20"/>
  <c r="AA321" i="20"/>
  <c r="AL271" i="20"/>
  <c r="AG455" i="20"/>
  <c r="AA383" i="20"/>
  <c r="BE377" i="20"/>
  <c r="AR452" i="20"/>
  <c r="AI410" i="20"/>
  <c r="AO456" i="20"/>
  <c r="AX401" i="20"/>
  <c r="BA485" i="20"/>
  <c r="AX487" i="20"/>
  <c r="AR451" i="20"/>
  <c r="AS417" i="20"/>
  <c r="BI270" i="20"/>
  <c r="AM465" i="20"/>
  <c r="AY443" i="20"/>
  <c r="AV430" i="20"/>
  <c r="AB339" i="20"/>
  <c r="AY427" i="20"/>
  <c r="AO321" i="20"/>
  <c r="AS413" i="20"/>
  <c r="AO387" i="20"/>
  <c r="AT483" i="20"/>
  <c r="AW288" i="20"/>
  <c r="AW482" i="20"/>
  <c r="BB436" i="20"/>
  <c r="BH500" i="20"/>
  <c r="AP313" i="20"/>
  <c r="BB453" i="20"/>
  <c r="BD312" i="20"/>
  <c r="AM445" i="20"/>
  <c r="AN474" i="20"/>
  <c r="AF452" i="20"/>
  <c r="AQ390" i="20"/>
  <c r="AW441" i="20"/>
  <c r="AI414" i="20"/>
  <c r="AM449" i="20"/>
  <c r="AL437" i="20"/>
  <c r="AH492" i="20"/>
  <c r="AT495" i="20"/>
  <c r="AX477" i="20"/>
  <c r="AK301" i="20"/>
  <c r="AR337" i="20"/>
  <c r="AH299" i="20"/>
  <c r="BC404" i="20"/>
  <c r="AK434" i="20"/>
  <c r="AO435" i="20"/>
  <c r="BF406" i="20"/>
  <c r="AT474" i="20"/>
  <c r="AB321" i="20"/>
  <c r="BA447" i="20"/>
  <c r="AZ492" i="20"/>
  <c r="AW470" i="20"/>
  <c r="AJ351" i="20"/>
  <c r="AK362" i="20"/>
  <c r="AC481" i="20"/>
  <c r="AG315" i="20"/>
  <c r="AR335" i="20"/>
  <c r="BC481" i="20"/>
  <c r="AJ496" i="20"/>
  <c r="AC350" i="20"/>
  <c r="AL441" i="20"/>
  <c r="AZ425" i="20"/>
  <c r="AZ328" i="20"/>
  <c r="AR227" i="20"/>
  <c r="AN382" i="20"/>
  <c r="BC464" i="20"/>
  <c r="AG463" i="20"/>
  <c r="Z433" i="20"/>
  <c r="BB441" i="20"/>
  <c r="AC418" i="20"/>
  <c r="AY448" i="20"/>
  <c r="AG273" i="20"/>
  <c r="AA401" i="20"/>
  <c r="AY449" i="20"/>
  <c r="AX347" i="20"/>
  <c r="AZ364" i="20"/>
  <c r="AI436" i="20"/>
  <c r="AV359" i="20"/>
  <c r="AE345" i="20"/>
  <c r="AV206" i="20"/>
  <c r="AI308" i="20"/>
  <c r="BI448" i="20"/>
  <c r="AC461" i="20"/>
  <c r="Z305" i="20"/>
  <c r="BE398" i="20"/>
  <c r="AO475" i="20"/>
  <c r="AQ375" i="20"/>
  <c r="BC245" i="20"/>
  <c r="AH462" i="20"/>
  <c r="AK477" i="20"/>
  <c r="BH436" i="20"/>
  <c r="AG386" i="20"/>
  <c r="BB485" i="20"/>
  <c r="AO495" i="20"/>
  <c r="AB462" i="20"/>
  <c r="AS418" i="20"/>
  <c r="AJ437" i="20"/>
  <c r="AF428" i="20"/>
  <c r="AR490" i="20"/>
  <c r="AB469" i="20"/>
  <c r="BH409" i="20"/>
  <c r="AS462" i="20"/>
  <c r="AE361" i="20"/>
  <c r="BD418" i="20"/>
  <c r="AQ474" i="20"/>
  <c r="BD241" i="20"/>
  <c r="AB306" i="20"/>
  <c r="AO429" i="20"/>
  <c r="AK413" i="20"/>
  <c r="AF451" i="20"/>
  <c r="BH437" i="20"/>
  <c r="AV398" i="20"/>
  <c r="AC413" i="20"/>
  <c r="AX409" i="20"/>
  <c r="AH497" i="20"/>
  <c r="AR438" i="20"/>
  <c r="AO329" i="20"/>
  <c r="AT445" i="20"/>
  <c r="AB425" i="20"/>
  <c r="AS363" i="20"/>
  <c r="Z303" i="20"/>
  <c r="AT430" i="20"/>
  <c r="BF317" i="20"/>
  <c r="AP499" i="20"/>
  <c r="AP402" i="20"/>
  <c r="AB405" i="20"/>
  <c r="AW379" i="20"/>
  <c r="AQ467" i="20"/>
  <c r="BF423" i="20"/>
  <c r="BC477" i="20"/>
  <c r="AV406" i="20"/>
  <c r="BG475" i="20"/>
  <c r="AF382" i="20"/>
  <c r="AP401" i="20"/>
  <c r="AV436" i="20"/>
  <c r="AD335" i="20"/>
  <c r="BD480" i="20"/>
  <c r="AK408" i="20"/>
  <c r="BE385" i="20"/>
  <c r="AO421" i="20"/>
  <c r="AH385" i="20"/>
  <c r="AP498" i="20"/>
  <c r="AI351" i="20"/>
  <c r="AO443" i="20"/>
  <c r="AA417" i="20"/>
  <c r="AC433" i="20"/>
  <c r="AZ326" i="20"/>
  <c r="AV480" i="20"/>
  <c r="BI397" i="20"/>
  <c r="AH453" i="20"/>
  <c r="AN340" i="20"/>
  <c r="AP441" i="20"/>
  <c r="Z496" i="20"/>
  <c r="AR329" i="20"/>
  <c r="AD404" i="20"/>
  <c r="AA453" i="20"/>
  <c r="AM436" i="20"/>
  <c r="BA497" i="20"/>
  <c r="AD466" i="20"/>
  <c r="BA393" i="20"/>
  <c r="BA454" i="20"/>
  <c r="AR500" i="20"/>
  <c r="AE339" i="20"/>
  <c r="AH321" i="20"/>
  <c r="AB433" i="20"/>
  <c r="AM473" i="20"/>
  <c r="BH339" i="20"/>
  <c r="AI375" i="20"/>
  <c r="BG313" i="20"/>
  <c r="AN281" i="20"/>
  <c r="AC245" i="20"/>
  <c r="BA350" i="20"/>
  <c r="AD347" i="20"/>
  <c r="AQ282" i="20"/>
  <c r="BG205" i="20"/>
  <c r="AV308" i="20"/>
  <c r="AI357" i="20"/>
  <c r="Z453" i="20"/>
  <c r="BF398" i="20"/>
  <c r="AE334" i="20"/>
  <c r="AJ425" i="20"/>
  <c r="AW429" i="20"/>
  <c r="BD474" i="20"/>
  <c r="W203" i="14"/>
  <c r="AF210" i="20"/>
  <c r="BI373" i="20"/>
  <c r="AP213" i="20"/>
  <c r="AQ266" i="20"/>
  <c r="AW309" i="20"/>
  <c r="AR284" i="20"/>
  <c r="BE219" i="20"/>
  <c r="BH332" i="20"/>
  <c r="AR352" i="20"/>
  <c r="AS277" i="20"/>
  <c r="AF213" i="20"/>
  <c r="AA233" i="20"/>
  <c r="BF327" i="20"/>
  <c r="AW208" i="20"/>
  <c r="AO317" i="20"/>
  <c r="BF430" i="20"/>
  <c r="AW375" i="20"/>
  <c r="AM285" i="20"/>
  <c r="BH324" i="20"/>
  <c r="AA370" i="20"/>
  <c r="BH377" i="20"/>
  <c r="AR366" i="20"/>
  <c r="AI486" i="20"/>
  <c r="AV400" i="20"/>
  <c r="AO378" i="20"/>
  <c r="AI427" i="20"/>
  <c r="AF430" i="20"/>
  <c r="AM452" i="20"/>
  <c r="BI359" i="20"/>
  <c r="Z442" i="20"/>
  <c r="AT466" i="20"/>
  <c r="AG370" i="20"/>
  <c r="AB210" i="20"/>
  <c r="AO482" i="20"/>
  <c r="AM373" i="20"/>
  <c r="AU454" i="20"/>
  <c r="AB465" i="20"/>
  <c r="AG366" i="20"/>
  <c r="AP479" i="20"/>
  <c r="AO303" i="20"/>
  <c r="AD312" i="20"/>
  <c r="AV441" i="20"/>
  <c r="AN441" i="20"/>
  <c r="AL247" i="20"/>
  <c r="AO380" i="20"/>
  <c r="AI489" i="20"/>
  <c r="AO460" i="20"/>
  <c r="AH491" i="20"/>
  <c r="BE265" i="20"/>
  <c r="AU365" i="20"/>
  <c r="AL456" i="20"/>
  <c r="AM418" i="20"/>
  <c r="AP419" i="20"/>
  <c r="AT211" i="20"/>
  <c r="BH421" i="20"/>
  <c r="BB477" i="20"/>
  <c r="BF307" i="20"/>
  <c r="AR393" i="20"/>
  <c r="AA426" i="20"/>
  <c r="AM372" i="20"/>
  <c r="AJ359" i="20"/>
  <c r="AC362" i="20"/>
  <c r="AT458" i="20"/>
  <c r="AC347" i="20"/>
  <c r="AG376" i="20"/>
  <c r="AM457" i="20"/>
  <c r="BD491" i="20"/>
  <c r="AV342" i="20"/>
  <c r="AA365" i="20"/>
  <c r="BA453" i="20"/>
  <c r="BE408" i="20"/>
  <c r="AB363" i="20"/>
  <c r="BD483" i="20"/>
  <c r="AA479" i="20"/>
  <c r="AM461" i="20"/>
  <c r="AB488" i="20"/>
  <c r="AY460" i="20"/>
  <c r="AH363" i="20"/>
  <c r="BG301" i="20"/>
  <c r="AN481" i="20"/>
  <c r="AI402" i="20"/>
  <c r="AX494" i="20"/>
  <c r="AA375" i="20"/>
  <c r="AC339" i="20"/>
  <c r="AD484" i="20"/>
  <c r="AU361" i="20"/>
  <c r="BD477" i="20"/>
  <c r="AG416" i="20"/>
  <c r="AS412" i="20"/>
  <c r="AX377" i="20"/>
  <c r="BH425" i="20"/>
  <c r="AF500" i="20"/>
  <c r="BA425" i="20"/>
  <c r="BC351" i="20"/>
  <c r="AG392" i="20"/>
  <c r="AO424" i="20"/>
  <c r="AO338" i="20"/>
  <c r="AW386" i="20"/>
  <c r="BH418" i="20"/>
  <c r="AU369" i="20"/>
  <c r="AD422" i="20"/>
  <c r="BG467" i="20"/>
  <c r="BD450" i="20"/>
  <c r="BC468" i="20"/>
  <c r="BA444" i="20"/>
  <c r="AG472" i="20"/>
  <c r="AD444" i="20"/>
  <c r="AK317" i="20"/>
  <c r="BB432" i="20"/>
  <c r="AK350" i="20"/>
  <c r="AV499" i="20"/>
  <c r="AM397" i="20"/>
  <c r="AO442" i="20"/>
  <c r="BF374" i="20"/>
  <c r="BA312" i="20"/>
  <c r="AH445" i="20"/>
  <c r="BA431" i="20"/>
  <c r="AU460" i="20"/>
  <c r="AR478" i="20"/>
  <c r="AA397" i="20"/>
  <c r="BD330" i="20"/>
  <c r="AQ308" i="20"/>
  <c r="BC430" i="20"/>
  <c r="BA317" i="20"/>
  <c r="BE469" i="20"/>
  <c r="BG470" i="20"/>
  <c r="AF448" i="20"/>
  <c r="Z307" i="20"/>
  <c r="BC482" i="20"/>
  <c r="AJ393" i="20"/>
  <c r="AJ344" i="20"/>
  <c r="AJ500" i="20"/>
  <c r="BE467" i="20"/>
  <c r="AV450" i="20"/>
  <c r="AC385" i="20"/>
  <c r="BD382" i="20"/>
  <c r="Z499" i="20"/>
  <c r="AZ369" i="20"/>
  <c r="AV304" i="20"/>
  <c r="BG389" i="20"/>
  <c r="AL363" i="20"/>
  <c r="BE450" i="20"/>
  <c r="AZ475" i="20"/>
  <c r="AH449" i="20"/>
  <c r="AR469" i="20"/>
  <c r="AP386" i="20"/>
  <c r="AO493" i="20"/>
  <c r="AR418" i="20"/>
  <c r="AL454" i="20"/>
  <c r="BI437" i="20"/>
  <c r="AE308" i="20"/>
  <c r="AL494" i="20"/>
  <c r="AP443" i="20"/>
  <c r="AT416" i="20"/>
  <c r="BF345" i="20"/>
  <c r="AH499" i="20"/>
  <c r="BI474" i="20"/>
  <c r="AF431" i="20"/>
  <c r="AU339" i="20"/>
  <c r="AO457" i="20"/>
  <c r="BC347" i="20"/>
  <c r="AE393" i="20"/>
  <c r="BD495" i="20"/>
  <c r="AA427" i="20"/>
  <c r="Z431" i="20"/>
  <c r="AJ381" i="20"/>
  <c r="AP315" i="20"/>
  <c r="BI444" i="20"/>
  <c r="AK485" i="20"/>
  <c r="AB484" i="20"/>
  <c r="BB439" i="20"/>
  <c r="BF382" i="20"/>
  <c r="AI487" i="20"/>
  <c r="AN447" i="20"/>
  <c r="AC309" i="20"/>
  <c r="AD441" i="20"/>
  <c r="AF229" i="20"/>
  <c r="AN333" i="20"/>
  <c r="Z374" i="20"/>
  <c r="AJ324" i="20"/>
  <c r="AZ486" i="20"/>
  <c r="AE448" i="20"/>
  <c r="AN316" i="20"/>
  <c r="AP422" i="20"/>
  <c r="BF349" i="20"/>
  <c r="AD334" i="20"/>
  <c r="AU474" i="20"/>
  <c r="BH321" i="20"/>
  <c r="AS400" i="20"/>
  <c r="AR422" i="20"/>
  <c r="AD359" i="20"/>
  <c r="Z373" i="20"/>
  <c r="AF463" i="20"/>
  <c r="Z377" i="20"/>
  <c r="AQ301" i="20"/>
  <c r="AB491" i="20"/>
  <c r="AF434" i="20"/>
  <c r="BE333" i="20"/>
  <c r="AG372" i="20"/>
  <c r="AO492" i="20"/>
  <c r="AA451" i="20"/>
  <c r="AK461" i="20"/>
  <c r="BC466" i="20"/>
  <c r="AJ432" i="20"/>
  <c r="AJ293" i="20"/>
  <c r="AP249" i="20"/>
  <c r="AM269" i="20"/>
  <c r="AM245" i="20"/>
  <c r="BF355" i="20"/>
  <c r="AG482" i="20"/>
  <c r="AC478" i="20"/>
  <c r="AF147" i="3"/>
  <c r="BI381" i="20"/>
  <c r="AR305" i="20"/>
  <c r="AV370" i="20"/>
  <c r="AO487" i="20"/>
  <c r="AI464" i="20"/>
  <c r="AZ279" i="20"/>
  <c r="AZ393" i="20"/>
  <c r="AS350" i="20"/>
  <c r="AK210" i="20"/>
  <c r="AT400" i="20"/>
  <c r="BB393" i="20"/>
  <c r="BE309" i="20"/>
  <c r="AS393" i="20"/>
  <c r="AJ427" i="20"/>
  <c r="AF487" i="20"/>
  <c r="AW282" i="20"/>
  <c r="BE390" i="20"/>
  <c r="AI300" i="20"/>
  <c r="AQ443" i="20"/>
  <c r="AX361" i="20"/>
  <c r="BI452" i="20"/>
  <c r="AP409" i="20"/>
  <c r="AO454" i="20"/>
  <c r="AP355" i="20"/>
  <c r="BF313" i="20"/>
  <c r="AI343" i="20"/>
  <c r="AD458" i="20"/>
  <c r="BC253" i="20"/>
  <c r="AX426" i="20"/>
  <c r="AE343" i="20"/>
  <c r="AV498" i="20"/>
  <c r="AT370" i="20"/>
  <c r="AW440" i="20"/>
  <c r="BD429" i="20"/>
  <c r="BE335" i="20"/>
  <c r="AQ382" i="20"/>
  <c r="BD428" i="20"/>
  <c r="BE345" i="20"/>
  <c r="AY329" i="20"/>
  <c r="AK470" i="20"/>
  <c r="AY485" i="20"/>
  <c r="BA422" i="20"/>
  <c r="AJ486" i="20"/>
  <c r="AD328" i="20"/>
  <c r="BF351" i="20"/>
  <c r="Z359" i="20"/>
  <c r="AR421" i="20"/>
  <c r="AO464" i="20"/>
  <c r="AF478" i="20"/>
  <c r="AL317" i="20"/>
  <c r="AP485" i="20"/>
  <c r="AF450" i="20"/>
  <c r="AD452" i="20"/>
  <c r="AN494" i="20"/>
  <c r="BF449" i="20"/>
  <c r="AZ229" i="20"/>
  <c r="AY419" i="20"/>
  <c r="AW368" i="20"/>
  <c r="AO402" i="20"/>
  <c r="AT320" i="20"/>
  <c r="AB347" i="20"/>
  <c r="AT418" i="20"/>
  <c r="AR347" i="20"/>
  <c r="AW346" i="20"/>
  <c r="BA244" i="20"/>
  <c r="AQ425" i="20"/>
  <c r="AO446" i="20"/>
  <c r="Z355" i="20"/>
  <c r="AB275" i="20"/>
  <c r="AY470" i="20"/>
  <c r="AG434" i="20"/>
  <c r="AX467" i="20"/>
  <c r="AG326" i="20"/>
  <c r="BE443" i="20"/>
  <c r="AA341" i="20"/>
  <c r="AX405" i="20"/>
  <c r="Z437" i="20"/>
  <c r="AO411" i="20"/>
  <c r="AU497" i="20"/>
  <c r="AX420" i="20"/>
  <c r="AX408" i="20"/>
  <c r="AW390" i="20"/>
  <c r="BF427" i="20"/>
  <c r="AD482" i="20"/>
  <c r="AP447" i="20"/>
  <c r="AK494" i="20"/>
  <c r="AA470" i="20"/>
  <c r="BD468" i="20"/>
  <c r="AF493" i="20"/>
  <c r="AH319" i="20"/>
  <c r="AY325" i="20"/>
  <c r="AL385" i="20"/>
  <c r="BB247" i="20"/>
  <c r="AT500" i="20"/>
  <c r="AY367" i="20"/>
  <c r="AX482" i="20"/>
  <c r="AA345" i="20"/>
  <c r="AH498" i="20"/>
  <c r="BF359" i="20"/>
  <c r="AI382" i="20"/>
  <c r="AN408" i="20"/>
  <c r="AM347" i="20"/>
  <c r="BF394" i="20"/>
  <c r="AJ236" i="20"/>
  <c r="AQ495" i="20"/>
  <c r="AS427" i="20"/>
  <c r="AL451" i="20"/>
  <c r="AW467" i="20"/>
  <c r="AR409" i="20"/>
  <c r="AX451" i="20"/>
  <c r="AA438" i="20"/>
  <c r="AY499" i="20"/>
  <c r="AQ394" i="20"/>
  <c r="AM289" i="20"/>
  <c r="BB431" i="20"/>
  <c r="BF397" i="20"/>
  <c r="AH410" i="20"/>
  <c r="Z418" i="20"/>
  <c r="AF426" i="20"/>
  <c r="BH310" i="20"/>
  <c r="AQ340" i="20"/>
  <c r="AZ351" i="20"/>
  <c r="AA410" i="20"/>
  <c r="AQ460" i="20"/>
  <c r="AW423" i="20"/>
  <c r="AF293" i="20"/>
  <c r="AP454" i="20"/>
  <c r="AI497" i="20"/>
  <c r="AP497" i="20"/>
  <c r="AW348" i="20"/>
  <c r="AZ335" i="20"/>
  <c r="AQ386" i="20"/>
  <c r="AG427" i="20"/>
  <c r="AC332" i="20"/>
  <c r="AZ412" i="20"/>
  <c r="BG462" i="20"/>
  <c r="AY393" i="20"/>
  <c r="BD481" i="20"/>
  <c r="BG449" i="20"/>
  <c r="BF454" i="20"/>
  <c r="AD377" i="20"/>
  <c r="AL430" i="20"/>
  <c r="AU443" i="20"/>
  <c r="AP494" i="20"/>
  <c r="AO302" i="20"/>
  <c r="AP418" i="20"/>
  <c r="AZ426" i="20"/>
  <c r="AW318" i="20"/>
  <c r="AQ423" i="20"/>
  <c r="AL439" i="20"/>
  <c r="AY262" i="20"/>
  <c r="BH313" i="20"/>
  <c r="AH345" i="20"/>
  <c r="AM213" i="20"/>
  <c r="AW377" i="20"/>
  <c r="AP442" i="20"/>
  <c r="AG432" i="20"/>
  <c r="BA413" i="20"/>
  <c r="AF417" i="20"/>
  <c r="AV486" i="20"/>
  <c r="BD316" i="20"/>
  <c r="AM456" i="20"/>
  <c r="AY462" i="20"/>
  <c r="BH351" i="20"/>
  <c r="BE312" i="20"/>
  <c r="AL321" i="20"/>
  <c r="AQ464" i="20"/>
  <c r="AB237" i="20"/>
  <c r="AU484" i="20"/>
  <c r="AG479" i="20"/>
  <c r="AR433" i="20"/>
  <c r="AF320" i="20"/>
  <c r="BH489" i="20"/>
  <c r="AZ427" i="20"/>
  <c r="AI494" i="20"/>
  <c r="BE442" i="20"/>
  <c r="AJ497" i="20"/>
  <c r="BE378" i="20"/>
  <c r="AC412" i="20"/>
  <c r="AM460" i="20"/>
  <c r="AN462" i="20"/>
  <c r="BF471" i="20"/>
  <c r="BG393" i="20"/>
  <c r="AI333" i="20"/>
  <c r="AY414" i="20"/>
  <c r="AR499" i="20"/>
  <c r="AC422" i="20"/>
  <c r="AZ474" i="20"/>
  <c r="AB301" i="20"/>
  <c r="AC300" i="20"/>
  <c r="AS436" i="20"/>
  <c r="BB469" i="20"/>
  <c r="AZ488" i="20"/>
  <c r="BE437" i="20"/>
  <c r="BD490" i="20"/>
  <c r="AE482" i="20"/>
  <c r="Z301" i="20"/>
  <c r="BE491" i="20"/>
  <c r="BH474" i="20"/>
  <c r="AS362" i="20"/>
  <c r="AA379" i="20"/>
  <c r="BC453" i="20"/>
  <c r="BC461" i="20"/>
  <c r="AE211" i="20"/>
  <c r="AX495" i="20"/>
  <c r="AH486" i="20"/>
  <c r="AW361" i="20"/>
  <c r="AO373" i="20"/>
  <c r="Z336" i="20"/>
  <c r="AM498" i="20"/>
  <c r="AY365" i="20"/>
  <c r="AN455" i="20"/>
  <c r="BH333" i="20"/>
  <c r="AX222" i="20"/>
  <c r="AH433" i="20"/>
  <c r="AX349" i="20"/>
  <c r="AT436" i="20"/>
  <c r="AJ492" i="20"/>
  <c r="AL464" i="20"/>
  <c r="AS477" i="20"/>
  <c r="AG375" i="20"/>
  <c r="AH349" i="20"/>
  <c r="AR397" i="20"/>
  <c r="AE229" i="20"/>
  <c r="AC328" i="20"/>
  <c r="AM232" i="20"/>
  <c r="AT235" i="20"/>
  <c r="AH225" i="20"/>
  <c r="AO354" i="20"/>
  <c r="AO417" i="20"/>
  <c r="AV237" i="20"/>
  <c r="AO314" i="20"/>
  <c r="AZ218" i="20"/>
  <c r="AN211" i="20"/>
  <c r="AS359" i="20"/>
  <c r="AR458" i="20"/>
  <c r="AT223" i="20"/>
  <c r="AV333" i="20"/>
  <c r="BB330" i="20"/>
  <c r="AA147" i="3"/>
  <c r="AL320" i="20"/>
  <c r="BB496" i="20"/>
  <c r="BH280" i="20"/>
  <c r="AG353" i="20"/>
  <c r="AM328" i="20"/>
  <c r="AE237" i="20"/>
  <c r="AX236" i="20"/>
  <c r="BC236" i="20"/>
  <c r="BI363" i="20"/>
  <c r="AI233" i="20"/>
  <c r="BF419" i="20"/>
  <c r="BC285" i="20"/>
  <c r="AA261" i="20"/>
  <c r="AG304" i="20"/>
  <c r="AI283" i="20"/>
  <c r="Z219" i="20"/>
  <c r="AI400" i="20"/>
  <c r="BC447" i="20"/>
  <c r="AH397" i="20"/>
  <c r="AX363" i="20"/>
  <c r="AA416" i="20"/>
  <c r="AT323" i="20"/>
  <c r="BH337" i="20"/>
  <c r="BA412" i="20"/>
  <c r="AM481" i="20"/>
  <c r="AR325" i="20"/>
  <c r="AC369" i="20"/>
  <c r="AR404" i="20"/>
  <c r="AQ227" i="20"/>
  <c r="AD439" i="20"/>
  <c r="AM334" i="20"/>
  <c r="AO433" i="20"/>
  <c r="AP370" i="20"/>
  <c r="AW433" i="20"/>
  <c r="AZ304" i="20"/>
  <c r="BA482" i="20"/>
  <c r="Z423" i="20"/>
  <c r="AL478" i="20"/>
  <c r="BH340" i="20"/>
  <c r="BG378" i="20"/>
  <c r="AO437" i="20"/>
  <c r="AY211" i="20"/>
  <c r="AI312" i="20"/>
  <c r="AL458" i="20"/>
  <c r="AS441" i="20"/>
  <c r="AE385" i="20"/>
  <c r="AE451" i="20"/>
  <c r="AY406" i="20"/>
  <c r="AY312" i="20"/>
  <c r="Z422" i="20"/>
  <c r="AM320" i="20"/>
  <c r="AN300" i="20"/>
  <c r="BB430" i="20"/>
  <c r="AJ409" i="20"/>
  <c r="AU345" i="20"/>
  <c r="AT448" i="20"/>
  <c r="AR363" i="20"/>
  <c r="AI409" i="20"/>
  <c r="AT437" i="20"/>
  <c r="AW476" i="20"/>
  <c r="AO252" i="20"/>
  <c r="AD494" i="20"/>
  <c r="AP393" i="20"/>
  <c r="AH417" i="20"/>
  <c r="AI466" i="20"/>
  <c r="BC438" i="20"/>
  <c r="AY332" i="20"/>
  <c r="AA347" i="20"/>
  <c r="BF329" i="20"/>
  <c r="AX454" i="20"/>
  <c r="AE469" i="20"/>
  <c r="AL323" i="20"/>
  <c r="BG454" i="20"/>
  <c r="AY490" i="20"/>
  <c r="BI478" i="20"/>
  <c r="AH401" i="20"/>
  <c r="AI441" i="20"/>
  <c r="BC225" i="20"/>
  <c r="BG432" i="20"/>
  <c r="AN472" i="20"/>
  <c r="AC377" i="20"/>
  <c r="AU321" i="20"/>
  <c r="BI408" i="20"/>
  <c r="AH431" i="20"/>
  <c r="AO219" i="20"/>
  <c r="AY401" i="20"/>
  <c r="AB496" i="20"/>
  <c r="AJ285" i="20"/>
  <c r="AA377" i="20"/>
  <c r="AB401" i="20"/>
  <c r="AZ452" i="20"/>
  <c r="AW351" i="20"/>
  <c r="AI495" i="20"/>
  <c r="AH450" i="20"/>
  <c r="AU243" i="20"/>
  <c r="AV485" i="20"/>
  <c r="AR441" i="20"/>
  <c r="BA445" i="20"/>
  <c r="AV417" i="20"/>
  <c r="AG458" i="20"/>
  <c r="AX471" i="20"/>
  <c r="AW480" i="20"/>
  <c r="BH462" i="20"/>
  <c r="BG498" i="20"/>
  <c r="BA443" i="20"/>
  <c r="AT454" i="20"/>
  <c r="AT321" i="20"/>
  <c r="AL425" i="20"/>
  <c r="AD496" i="20"/>
  <c r="AG470" i="20"/>
  <c r="AQ428" i="20"/>
  <c r="AG346" i="20"/>
  <c r="AN466" i="20"/>
  <c r="AG402" i="20"/>
  <c r="BH486" i="20"/>
  <c r="AH427" i="20"/>
  <c r="AW457" i="20"/>
  <c r="AZ316" i="20"/>
  <c r="BB484" i="20"/>
  <c r="BD499" i="20"/>
  <c r="BF498" i="20"/>
  <c r="BE381" i="20"/>
  <c r="AB461" i="20"/>
  <c r="AF497" i="20"/>
  <c r="AN491" i="20"/>
  <c r="AR313" i="20"/>
  <c r="AL426" i="20"/>
  <c r="AI490" i="20"/>
  <c r="AU458" i="20"/>
  <c r="Z381" i="20"/>
  <c r="AZ423" i="20"/>
  <c r="AQ265" i="20"/>
  <c r="AJ434" i="20"/>
  <c r="AM466" i="20"/>
  <c r="AP488" i="20"/>
  <c r="AB494" i="20"/>
  <c r="AH386" i="20"/>
  <c r="AK147" i="3"/>
  <c r="AD477" i="20"/>
  <c r="AG330" i="20"/>
  <c r="BA498" i="20"/>
  <c r="AL452" i="20"/>
  <c r="AZ336" i="20"/>
  <c r="Z341" i="20"/>
  <c r="AR427" i="20"/>
  <c r="AA387" i="20"/>
  <c r="AR343" i="20"/>
  <c r="AE389" i="20"/>
  <c r="BG271" i="20"/>
  <c r="BE402" i="20"/>
  <c r="AI379" i="20"/>
  <c r="AO480" i="20"/>
  <c r="AR301" i="20"/>
  <c r="AG341" i="20"/>
  <c r="AC494" i="20"/>
  <c r="AV425" i="20"/>
  <c r="BI351" i="20"/>
  <c r="AS401" i="20"/>
  <c r="AW475" i="20"/>
  <c r="AS313" i="20"/>
  <c r="AU303" i="20"/>
  <c r="AA462" i="20"/>
  <c r="AT498" i="20"/>
  <c r="AK252" i="20"/>
  <c r="AH473" i="20"/>
  <c r="AO423" i="20"/>
  <c r="AV411" i="20"/>
  <c r="BA400" i="20"/>
  <c r="AN425" i="20"/>
  <c r="BC500" i="20"/>
  <c r="BI253" i="20"/>
  <c r="BG400" i="20"/>
  <c r="AP491" i="20"/>
  <c r="AW450" i="20"/>
  <c r="BA288" i="20"/>
  <c r="AF270" i="20"/>
  <c r="AD285" i="20"/>
  <c r="AT257" i="20"/>
  <c r="AM227" i="20"/>
  <c r="AJ205" i="20"/>
  <c r="AF343" i="20"/>
  <c r="AZ321" i="20"/>
  <c r="BH264" i="20"/>
  <c r="AZ324" i="20"/>
  <c r="AU355" i="20"/>
  <c r="BI237" i="20"/>
  <c r="AM361" i="20"/>
  <c r="AJ363" i="20"/>
  <c r="AE260" i="20"/>
  <c r="AU319" i="20"/>
  <c r="AT252" i="20"/>
  <c r="AU273" i="20"/>
  <c r="AV300" i="20"/>
  <c r="AM207" i="20"/>
  <c r="AH253" i="20"/>
  <c r="AF340" i="20"/>
  <c r="AP426" i="20"/>
  <c r="AK466" i="20"/>
  <c r="AB272" i="20"/>
  <c r="AU211" i="20"/>
  <c r="AN496" i="20"/>
  <c r="AY431" i="20"/>
  <c r="AT431" i="20"/>
  <c r="AJ209" i="20"/>
  <c r="AF389" i="20"/>
  <c r="AU311" i="20"/>
  <c r="AR381" i="20"/>
  <c r="AS481" i="20"/>
  <c r="AL319" i="20"/>
  <c r="BH305" i="20"/>
  <c r="AD470" i="20"/>
  <c r="AM421" i="20"/>
  <c r="AH369" i="20"/>
  <c r="AL397" i="20"/>
  <c r="AI428" i="20"/>
  <c r="AH443" i="20"/>
  <c r="Z147" i="3"/>
  <c r="AI443" i="20"/>
  <c r="Z323" i="20"/>
  <c r="AU381" i="20"/>
  <c r="AI413" i="20"/>
  <c r="AJ458" i="20"/>
  <c r="AG266" i="20"/>
  <c r="AZ489" i="20"/>
  <c r="AZ479" i="20"/>
  <c r="AE440" i="20"/>
  <c r="AM454" i="20"/>
  <c r="AW464" i="20"/>
  <c r="BE492" i="20"/>
  <c r="AG476" i="20"/>
  <c r="AR461" i="20"/>
  <c r="AJ494" i="20"/>
  <c r="AS378" i="20"/>
  <c r="AT464" i="20"/>
  <c r="W209" i="14"/>
  <c r="BC443" i="20"/>
  <c r="BB474" i="20"/>
  <c r="AK346" i="20"/>
  <c r="AW446" i="20"/>
  <c r="AB440" i="20"/>
  <c r="BA359" i="20"/>
  <c r="AV488" i="20"/>
  <c r="AM273" i="20"/>
  <c r="Z313" i="20"/>
  <c r="BI461" i="20"/>
  <c r="BG404" i="20"/>
  <c r="AO499" i="20"/>
  <c r="AW419" i="20"/>
  <c r="AX337" i="20"/>
  <c r="AN400" i="20"/>
  <c r="BI425" i="20"/>
  <c r="AR474" i="20"/>
  <c r="AM299" i="20"/>
  <c r="AD462" i="20"/>
  <c r="AN377" i="20"/>
  <c r="BF377" i="20"/>
  <c r="AT489" i="20"/>
  <c r="AE400" i="20"/>
  <c r="BF404" i="20"/>
  <c r="AO322" i="20"/>
  <c r="BE486" i="20"/>
  <c r="AG449" i="20"/>
  <c r="BB482" i="20"/>
  <c r="AD366" i="20"/>
  <c r="AW454" i="20"/>
  <c r="AR444" i="20"/>
  <c r="AR385" i="20"/>
  <c r="AE462" i="20"/>
  <c r="AH409" i="20"/>
  <c r="BF325" i="20"/>
  <c r="AW462" i="20"/>
  <c r="BD337" i="20"/>
  <c r="BG412" i="20"/>
  <c r="AB381" i="20"/>
  <c r="AV432" i="20"/>
  <c r="AM327" i="20"/>
  <c r="AO315" i="20"/>
  <c r="BD390" i="20"/>
  <c r="AJ397" i="20"/>
  <c r="AD474" i="20"/>
  <c r="AQ448" i="20"/>
  <c r="AD434" i="20"/>
  <c r="BH217" i="20"/>
  <c r="AR419" i="20"/>
  <c r="AN487" i="20"/>
  <c r="AJ444" i="20"/>
  <c r="BF341" i="20"/>
  <c r="AX329" i="20"/>
  <c r="BG440" i="20"/>
  <c r="BB389" i="20"/>
  <c r="BD411" i="20"/>
  <c r="AV446" i="20"/>
  <c r="AW439" i="20"/>
  <c r="AZ422" i="20"/>
  <c r="BD417" i="20"/>
  <c r="BI354" i="20"/>
  <c r="AP420" i="20"/>
  <c r="AC470" i="20"/>
  <c r="AC498" i="20"/>
  <c r="Z490" i="20"/>
  <c r="AZ495" i="20"/>
  <c r="AS317" i="20"/>
  <c r="AH343" i="20"/>
  <c r="AH353" i="20"/>
  <c r="AB413" i="20"/>
  <c r="BD362" i="20"/>
  <c r="AW479" i="20"/>
  <c r="AT488" i="20"/>
  <c r="AL482" i="20"/>
  <c r="AZ432" i="20"/>
  <c r="BA433" i="20"/>
  <c r="AV477" i="20"/>
  <c r="AQ347" i="20"/>
  <c r="AK373" i="20"/>
  <c r="AJ417" i="20"/>
  <c r="AF335" i="20"/>
  <c r="AW430" i="20"/>
  <c r="AN478" i="20"/>
  <c r="AX386" i="20"/>
  <c r="AE456" i="20"/>
  <c r="BE406" i="20"/>
  <c r="AC449" i="20"/>
  <c r="Z462" i="20"/>
  <c r="BA473" i="20"/>
  <c r="AA402" i="20"/>
  <c r="AX498" i="20"/>
  <c r="AW388" i="20"/>
  <c r="AW382" i="20"/>
  <c r="BD230" i="20"/>
  <c r="BB385" i="20"/>
  <c r="AN482" i="20"/>
  <c r="BE369" i="20"/>
  <c r="AC485" i="20"/>
  <c r="AH323" i="20"/>
  <c r="BA304" i="20"/>
  <c r="BB466" i="20"/>
  <c r="BC426" i="20"/>
  <c r="BC389" i="20"/>
  <c r="AY417" i="20"/>
  <c r="AD464" i="20"/>
  <c r="AE323" i="20"/>
  <c r="BE409" i="20"/>
  <c r="AE353" i="20"/>
  <c r="BE423" i="20"/>
  <c r="BH413" i="20"/>
  <c r="AT438" i="20"/>
  <c r="AS497" i="20"/>
  <c r="AF489" i="20"/>
  <c r="AH377" i="20"/>
  <c r="AL499" i="20"/>
  <c r="AR485" i="20"/>
  <c r="AA374" i="20"/>
  <c r="AV447" i="20"/>
  <c r="AF492" i="20"/>
  <c r="AN430" i="20"/>
  <c r="AO479" i="20"/>
  <c r="Z393" i="20"/>
  <c r="BG486" i="20"/>
  <c r="BD500" i="20"/>
  <c r="AA400" i="20"/>
  <c r="AM468" i="20"/>
  <c r="BA347" i="20"/>
  <c r="AP435" i="20"/>
  <c r="AW345" i="20"/>
  <c r="AX424" i="20"/>
  <c r="AD309" i="20"/>
  <c r="Z311" i="20"/>
  <c r="AN265" i="20"/>
  <c r="AP489" i="20"/>
  <c r="AX269" i="20"/>
  <c r="AY440" i="20"/>
  <c r="AG489" i="20"/>
  <c r="AO356" i="20"/>
  <c r="BG398" i="20"/>
  <c r="AK394" i="20"/>
  <c r="AS448" i="20"/>
  <c r="AR324" i="20"/>
  <c r="AU425" i="20"/>
  <c r="AZ458" i="20"/>
  <c r="AG457" i="20"/>
  <c r="AG397" i="20"/>
  <c r="BC454" i="20"/>
  <c r="AI416" i="20"/>
  <c r="BI482" i="20"/>
  <c r="AN428" i="20"/>
  <c r="BB422" i="20"/>
  <c r="AA458" i="20"/>
  <c r="AG428" i="20"/>
  <c r="AA409" i="20"/>
  <c r="AQ471" i="20"/>
  <c r="AF333" i="20"/>
  <c r="AG398" i="20"/>
  <c r="AD478" i="20"/>
  <c r="BE435" i="20"/>
  <c r="BA404" i="20"/>
  <c r="AH487" i="20"/>
  <c r="AQ413" i="20"/>
  <c r="BC330" i="20"/>
  <c r="BF334" i="20"/>
  <c r="Z500" i="20"/>
  <c r="BB495" i="20"/>
  <c r="AS422" i="20"/>
  <c r="AJ433" i="20"/>
  <c r="BD441" i="20"/>
  <c r="BG495" i="20"/>
  <c r="AI419" i="20"/>
  <c r="AU219" i="20"/>
  <c r="AB421" i="20"/>
  <c r="AJ448" i="20"/>
  <c r="AJ314" i="20"/>
  <c r="AR486" i="20"/>
  <c r="AR398" i="20"/>
  <c r="BE458" i="20"/>
  <c r="AV390" i="20"/>
  <c r="AH454" i="20"/>
  <c r="AK321" i="20"/>
  <c r="AR434" i="20"/>
  <c r="AS404" i="20"/>
  <c r="AP405" i="20"/>
  <c r="AQ304" i="20"/>
  <c r="AQ412" i="20"/>
  <c r="AE464" i="20"/>
  <c r="BC319" i="20"/>
  <c r="AS374" i="20"/>
  <c r="BE412" i="20"/>
  <c r="BA321" i="20"/>
  <c r="AQ430" i="20"/>
  <c r="AE436" i="20"/>
  <c r="AX447" i="20"/>
  <c r="AR318" i="20"/>
  <c r="AC212" i="20"/>
  <c r="BF305" i="20"/>
  <c r="AQ377" i="20"/>
  <c r="AR202" i="20"/>
  <c r="AE276" i="20"/>
  <c r="AG442" i="20"/>
  <c r="BG490" i="20"/>
  <c r="BF425" i="20"/>
  <c r="AX499" i="20"/>
  <c r="AH333" i="20"/>
  <c r="BF451" i="20"/>
  <c r="AE357" i="20"/>
  <c r="AC321" i="20"/>
  <c r="BA462" i="20"/>
  <c r="AL496" i="20"/>
  <c r="AG468" i="20"/>
  <c r="Z497" i="20"/>
  <c r="AA308" i="20"/>
  <c r="AE434" i="20"/>
  <c r="AY301" i="20"/>
  <c r="BC497" i="20"/>
  <c r="AH338" i="20"/>
  <c r="AJ422" i="20"/>
  <c r="BE386" i="20"/>
  <c r="AW380" i="20"/>
  <c r="AQ487" i="20"/>
  <c r="AG371" i="20"/>
  <c r="AR317" i="20"/>
  <c r="AI479" i="20"/>
  <c r="AW491" i="20"/>
  <c r="AM488" i="20"/>
  <c r="AA482" i="20"/>
  <c r="AK329" i="20"/>
  <c r="AO326" i="20"/>
  <c r="BG497" i="20"/>
  <c r="AW409" i="20"/>
  <c r="AL492" i="20"/>
  <c r="AQ486" i="20"/>
  <c r="AZ262" i="20"/>
  <c r="AV473" i="20"/>
  <c r="AZ337" i="20"/>
  <c r="AV378" i="20"/>
  <c r="AR310" i="20"/>
  <c r="AZ217" i="20"/>
  <c r="AG469" i="20"/>
  <c r="BI393" i="20"/>
  <c r="BF338" i="20"/>
  <c r="AE473" i="20"/>
  <c r="BH417" i="20"/>
  <c r="AO392" i="20"/>
  <c r="BE316" i="20"/>
  <c r="AT422" i="20"/>
  <c r="AA340" i="20"/>
  <c r="AQ395" i="20"/>
  <c r="AA430" i="20"/>
  <c r="AW308" i="20"/>
  <c r="AR240" i="20"/>
  <c r="AG417" i="20"/>
  <c r="AO395" i="20"/>
  <c r="BE480" i="20"/>
  <c r="AJ445" i="20"/>
  <c r="AX410" i="20"/>
  <c r="AC342" i="20"/>
  <c r="BH325" i="20"/>
  <c r="AZ359" i="20"/>
  <c r="AN493" i="20"/>
  <c r="AV490" i="20"/>
  <c r="BF414" i="20"/>
  <c r="AK316" i="20"/>
  <c r="AN477" i="20"/>
  <c r="AO461" i="20"/>
  <c r="BC313" i="20"/>
  <c r="AR466" i="20"/>
  <c r="BG401" i="20"/>
  <c r="Z475" i="20"/>
  <c r="AV222" i="20"/>
  <c r="Z409" i="20"/>
  <c r="BC457" i="20"/>
  <c r="AL466" i="20"/>
  <c r="AO384" i="20"/>
  <c r="AN454" i="20"/>
  <c r="AG491" i="20"/>
  <c r="AW484" i="20"/>
  <c r="BA324" i="20"/>
  <c r="AW314" i="20"/>
  <c r="BE489" i="20"/>
  <c r="AJ499" i="20"/>
  <c r="BH419" i="20"/>
  <c r="AL412" i="20"/>
  <c r="AY495" i="20"/>
  <c r="AS347" i="20"/>
  <c r="BD473" i="20"/>
  <c r="AJ465" i="20"/>
  <c r="BC458" i="20"/>
  <c r="BE317" i="20"/>
  <c r="BB452" i="20"/>
  <c r="AM462" i="20"/>
  <c r="AL335" i="20"/>
  <c r="BA405" i="20"/>
  <c r="BF495" i="20"/>
  <c r="AZ417" i="20"/>
  <c r="AU457" i="20"/>
  <c r="AA478" i="20"/>
  <c r="Z445" i="20"/>
  <c r="AT460" i="20"/>
  <c r="AJ339" i="20"/>
  <c r="BG485" i="20"/>
  <c r="AM377" i="20"/>
  <c r="AG394" i="20"/>
  <c r="Z438" i="20"/>
  <c r="AD451" i="20"/>
  <c r="AE438" i="20"/>
  <c r="AY474" i="20"/>
  <c r="BI449" i="20"/>
  <c r="AB453" i="20"/>
  <c r="AB308" i="20"/>
  <c r="AZ453" i="20"/>
  <c r="AV412" i="20"/>
  <c r="AA355" i="20"/>
  <c r="AX441" i="20"/>
  <c r="AX497" i="20"/>
  <c r="AX449" i="20"/>
  <c r="AM474" i="20"/>
  <c r="AZ482" i="20"/>
  <c r="AS453" i="20"/>
  <c r="AX351" i="20"/>
  <c r="AJ479" i="20"/>
  <c r="AG487" i="20"/>
  <c r="AX359" i="20"/>
  <c r="Z420" i="20"/>
  <c r="AC382" i="20"/>
  <c r="BE456" i="20"/>
  <c r="BB325" i="20"/>
  <c r="AQ445" i="20"/>
  <c r="BD420" i="20"/>
  <c r="AV474" i="20"/>
  <c r="AK457" i="20"/>
  <c r="AG423" i="20"/>
  <c r="AO358" i="20"/>
  <c r="AY479" i="20"/>
  <c r="AH414" i="20"/>
  <c r="AR494" i="20"/>
  <c r="AS335" i="20"/>
  <c r="AO306" i="20"/>
  <c r="BI320" i="20"/>
  <c r="AY428" i="20"/>
  <c r="AV363" i="20"/>
  <c r="BC462" i="20"/>
  <c r="AP327" i="20"/>
  <c r="AQ436" i="20"/>
  <c r="BC478" i="20"/>
  <c r="AB478" i="20"/>
  <c r="AG338" i="20"/>
  <c r="BF491" i="20"/>
  <c r="AW422" i="20"/>
  <c r="AH413" i="20"/>
  <c r="BD453" i="20"/>
  <c r="AW378" i="20"/>
  <c r="BF378" i="20"/>
  <c r="BD469" i="20"/>
  <c r="Z369" i="20"/>
  <c r="AW356" i="20"/>
  <c r="BH412" i="20"/>
  <c r="AM448" i="20"/>
  <c r="AM451" i="20"/>
  <c r="AA440" i="20"/>
  <c r="AB418" i="20"/>
  <c r="AW354" i="20"/>
  <c r="AM369" i="20"/>
  <c r="AA413" i="20"/>
  <c r="AH437" i="20"/>
  <c r="AZ433" i="20"/>
  <c r="BB340" i="20"/>
  <c r="BI457" i="20"/>
  <c r="AO496" i="20"/>
  <c r="BC425" i="20"/>
  <c r="BE420" i="20"/>
  <c r="AS336" i="20"/>
  <c r="AD425" i="20"/>
  <c r="Z410" i="20"/>
  <c r="W228" i="21"/>
  <c r="AG420" i="20"/>
  <c r="AV494" i="20"/>
  <c r="BB454" i="20"/>
  <c r="AM438" i="20"/>
  <c r="AK347" i="20"/>
  <c r="AK430" i="20"/>
  <c r="AQ449" i="20"/>
  <c r="AZ409" i="20"/>
  <c r="AW425" i="20"/>
  <c r="BG448" i="20"/>
  <c r="BI416" i="20"/>
  <c r="AN359" i="20"/>
  <c r="AE418" i="20"/>
  <c r="AH332" i="20"/>
  <c r="Z417" i="20"/>
  <c r="AY423" i="20"/>
  <c r="AH420" i="20"/>
  <c r="AO407" i="20"/>
  <c r="BF486" i="20"/>
  <c r="BB400" i="20"/>
  <c r="BG451" i="20"/>
  <c r="AR489" i="20"/>
  <c r="AW410" i="20"/>
  <c r="AW327" i="20"/>
  <c r="AZ305" i="20"/>
  <c r="AE149" i="3"/>
  <c r="AL434" i="20"/>
  <c r="BC361" i="20"/>
  <c r="AY405" i="20"/>
  <c r="AX437" i="20"/>
  <c r="AF377" i="20"/>
  <c r="W271" i="21"/>
  <c r="AI290" i="20"/>
  <c r="AZ320" i="20"/>
  <c r="AK374" i="20"/>
  <c r="AV334" i="20"/>
  <c r="BE339" i="20"/>
  <c r="Z382" i="20"/>
  <c r="AP453" i="20"/>
  <c r="AV431" i="20"/>
  <c r="BF490" i="20"/>
  <c r="AB261" i="20"/>
  <c r="AK278" i="20"/>
  <c r="BA309" i="20"/>
  <c r="AS261" i="20"/>
  <c r="AQ337" i="20"/>
  <c r="BE426" i="20"/>
  <c r="AA485" i="20"/>
  <c r="AW283" i="20"/>
  <c r="AO398" i="20"/>
  <c r="AJ498" i="20"/>
  <c r="AL447" i="20"/>
  <c r="AH446" i="20"/>
  <c r="BC353" i="20"/>
  <c r="AG403" i="20"/>
  <c r="AC409" i="20"/>
  <c r="BG491" i="20"/>
  <c r="AG435" i="20"/>
  <c r="AR448" i="20"/>
  <c r="AG410" i="20"/>
  <c r="AG380" i="20"/>
  <c r="AL495" i="20"/>
  <c r="AG411" i="20"/>
  <c r="AO476" i="20"/>
  <c r="AT397" i="20"/>
  <c r="AG312" i="20"/>
  <c r="AW343" i="20"/>
  <c r="AY390" i="20"/>
  <c r="AG473" i="20"/>
  <c r="BH478" i="20"/>
  <c r="BC279" i="20"/>
  <c r="AJ343" i="20"/>
  <c r="BA348" i="20"/>
  <c r="AY333" i="20"/>
  <c r="AS443" i="20"/>
  <c r="AT330" i="20"/>
  <c r="AA434" i="20"/>
  <c r="AH494" i="20"/>
  <c r="BB416" i="20"/>
  <c r="AR495" i="20"/>
  <c r="AD499" i="20"/>
  <c r="BH494" i="20"/>
  <c r="AU412" i="20"/>
  <c r="AZ434" i="20"/>
  <c r="BH306" i="20"/>
  <c r="AE465" i="20"/>
  <c r="AV238" i="20"/>
  <c r="AX431" i="20"/>
  <c r="AZ485" i="20"/>
  <c r="AY219" i="20"/>
  <c r="Z498" i="20"/>
  <c r="AN451" i="20"/>
  <c r="BI493" i="20"/>
  <c r="AR351" i="20"/>
  <c r="AB448" i="20"/>
  <c r="BE452" i="20"/>
  <c r="Z330" i="20"/>
  <c r="AS444" i="20"/>
  <c r="AW400" i="20"/>
  <c r="BH484" i="20"/>
  <c r="AO374" i="20"/>
  <c r="AU374" i="20"/>
  <c r="BE401" i="20"/>
  <c r="AU376" i="20"/>
  <c r="AB489" i="20"/>
  <c r="BI418" i="20"/>
  <c r="BE495" i="20"/>
  <c r="BH347" i="20"/>
  <c r="AN486" i="20"/>
  <c r="AP495" i="20"/>
  <c r="AR437" i="20"/>
  <c r="AW496" i="20"/>
  <c r="BD486" i="20"/>
  <c r="AO409" i="20"/>
  <c r="AB302" i="20"/>
  <c r="AO491" i="20"/>
  <c r="AW415" i="20"/>
  <c r="AC440" i="20"/>
  <c r="AT433" i="20"/>
  <c r="AM365" i="20"/>
  <c r="AD431" i="20"/>
  <c r="AF454" i="20"/>
  <c r="AD454" i="20"/>
  <c r="AY389" i="20"/>
  <c r="AR436" i="20"/>
  <c r="BH488" i="20"/>
  <c r="BB494" i="20"/>
  <c r="AQ400" i="20"/>
  <c r="AH475" i="20"/>
  <c r="BI470" i="20"/>
  <c r="AN467" i="20"/>
  <c r="AN443" i="20"/>
  <c r="AN489" i="20"/>
  <c r="AL431" i="20"/>
  <c r="AV482" i="20"/>
  <c r="BD424" i="20"/>
  <c r="AC425" i="20"/>
  <c r="AJ418" i="20"/>
  <c r="AV493" i="20"/>
  <c r="BG422" i="20"/>
  <c r="AV402" i="20"/>
  <c r="AA499" i="20"/>
  <c r="BH443" i="20"/>
  <c r="BF412" i="20"/>
  <c r="AW319" i="20"/>
  <c r="AQ379" i="20"/>
  <c r="Z450" i="20"/>
  <c r="AH442" i="20"/>
  <c r="BA448" i="20"/>
  <c r="BG419" i="20"/>
  <c r="BB301" i="20"/>
  <c r="AQ475" i="20"/>
  <c r="BE405" i="20"/>
  <c r="BA490" i="20"/>
  <c r="AE461" i="20"/>
  <c r="AO473" i="20"/>
  <c r="AF467" i="20"/>
  <c r="AE426" i="20"/>
  <c r="AL351" i="20"/>
  <c r="BA494" i="20"/>
  <c r="AU470" i="20"/>
  <c r="Z458" i="20"/>
  <c r="AV382" i="20"/>
  <c r="AX443" i="20"/>
  <c r="BE363" i="20"/>
  <c r="AR482" i="20"/>
  <c r="BG421" i="20"/>
  <c r="AS342" i="20"/>
  <c r="AB393" i="20"/>
  <c r="AO416" i="20"/>
  <c r="AD304" i="20"/>
  <c r="BG482" i="20"/>
  <c r="AG484" i="20"/>
  <c r="AP472" i="20"/>
  <c r="AO458" i="20"/>
  <c r="AY445" i="20"/>
  <c r="AC386" i="20"/>
  <c r="BC315" i="20"/>
  <c r="AJ482" i="20"/>
  <c r="AP431" i="20"/>
  <c r="AE470" i="20"/>
  <c r="AU477" i="20"/>
  <c r="AX452" i="20"/>
  <c r="AW349" i="20"/>
  <c r="AE376" i="20"/>
  <c r="AL487" i="20"/>
  <c r="AD437" i="20"/>
  <c r="AM444" i="20"/>
  <c r="W226" i="21"/>
  <c r="AV421" i="20"/>
  <c r="AQ383" i="20"/>
  <c r="AT439" i="20"/>
  <c r="BA434" i="20"/>
  <c r="BA261" i="20"/>
  <c r="BI249" i="20"/>
  <c r="BB447" i="20"/>
  <c r="AR430" i="20"/>
  <c r="AV424" i="20"/>
  <c r="AT484" i="20"/>
  <c r="AT469" i="20"/>
  <c r="AZ449" i="20"/>
  <c r="BG427" i="20"/>
  <c r="AL460" i="20"/>
  <c r="AD418" i="20"/>
  <c r="AP493" i="20"/>
  <c r="BA449" i="20"/>
  <c r="AO427" i="20"/>
  <c r="AH405" i="20"/>
  <c r="AT435" i="20"/>
  <c r="BE448" i="20"/>
  <c r="AY402" i="20"/>
  <c r="AC240" i="20"/>
  <c r="BF445" i="20"/>
  <c r="AO483" i="20"/>
  <c r="AH424" i="20"/>
  <c r="AU469" i="20"/>
  <c r="AV468" i="20"/>
  <c r="AK474" i="20"/>
  <c r="AB474" i="20"/>
  <c r="AL469" i="20"/>
  <c r="BE353" i="20"/>
  <c r="AN463" i="20"/>
  <c r="AO449" i="20"/>
  <c r="AZ416" i="20"/>
  <c r="AC454" i="20"/>
  <c r="AD426" i="20"/>
  <c r="AW279" i="20"/>
  <c r="Z428" i="20"/>
  <c r="BE477" i="20"/>
  <c r="AO318" i="20"/>
  <c r="AA230" i="20"/>
  <c r="AX313" i="20"/>
  <c r="BG366" i="20"/>
  <c r="AA406" i="20"/>
  <c r="AB385" i="20"/>
  <c r="BI458" i="20"/>
  <c r="AK390" i="20"/>
  <c r="AT426" i="20"/>
  <c r="AS394" i="20"/>
  <c r="AH485" i="20"/>
  <c r="AH394" i="20"/>
  <c r="AF436" i="20"/>
  <c r="AG464" i="20"/>
  <c r="AP433" i="20"/>
  <c r="BH302" i="20"/>
  <c r="AQ333" i="20"/>
  <c r="AC474" i="20"/>
  <c r="Z449" i="20"/>
  <c r="BA461" i="20"/>
  <c r="AN448" i="20"/>
  <c r="AW427" i="20"/>
  <c r="AU389" i="20"/>
  <c r="AM470" i="20"/>
  <c r="AY349" i="20"/>
  <c r="AX450" i="20"/>
  <c r="AG481" i="20"/>
  <c r="AS309" i="20"/>
  <c r="BH329" i="20"/>
  <c r="AZ318" i="20"/>
  <c r="BB443" i="20"/>
  <c r="AR205" i="20"/>
  <c r="AY371" i="20"/>
  <c r="AC430" i="20"/>
  <c r="AX462" i="20"/>
  <c r="AX374" i="20"/>
  <c r="AR440" i="20"/>
  <c r="AN490" i="20"/>
  <c r="AG424" i="20"/>
  <c r="AG462" i="20"/>
  <c r="BC496" i="20"/>
  <c r="AM453" i="20"/>
  <c r="BE361" i="20"/>
  <c r="BE434" i="20"/>
  <c r="AJ493" i="20"/>
  <c r="AG379" i="20"/>
  <c r="AI460" i="20"/>
  <c r="AD493" i="20"/>
  <c r="BH331" i="20"/>
  <c r="AX439" i="20"/>
  <c r="AO408" i="20"/>
  <c r="BD275" i="20"/>
  <c r="BE413" i="20"/>
  <c r="AM426" i="20"/>
  <c r="AR465" i="20"/>
  <c r="AW340" i="20"/>
  <c r="AY304" i="20"/>
  <c r="BD329" i="20"/>
  <c r="BC460" i="20"/>
  <c r="BH492" i="20"/>
  <c r="AH402" i="20"/>
  <c r="AW383" i="20"/>
  <c r="AJ347" i="20"/>
  <c r="AA456" i="20"/>
  <c r="BB398" i="20"/>
  <c r="AI499" i="20"/>
  <c r="BC336" i="20"/>
  <c r="AM500" i="20"/>
  <c r="AQ427" i="20"/>
  <c r="AE312" i="20"/>
  <c r="AO350" i="20"/>
  <c r="AG400" i="20"/>
  <c r="AH313" i="20"/>
  <c r="AM489" i="20"/>
  <c r="BC321" i="20"/>
  <c r="AT485" i="20"/>
  <c r="AL484" i="20"/>
  <c r="AN202" i="20"/>
  <c r="AL473" i="20"/>
  <c r="AW402" i="20"/>
  <c r="AU323" i="20"/>
  <c r="BB323" i="20"/>
  <c r="AV339" i="20"/>
  <c r="AY430" i="20"/>
  <c r="AI471" i="20"/>
  <c r="AK451" i="20"/>
  <c r="AD289" i="20"/>
  <c r="BI466" i="20"/>
  <c r="AS486" i="20"/>
  <c r="BF493" i="20"/>
  <c r="AS301" i="20"/>
  <c r="AJ279" i="20"/>
  <c r="AD497" i="20"/>
  <c r="BG386" i="20"/>
  <c r="AG446" i="20"/>
  <c r="AP232" i="20"/>
  <c r="AO468" i="20"/>
  <c r="AB482" i="20"/>
  <c r="AU488" i="20"/>
  <c r="AC458" i="20"/>
  <c r="AQ402" i="20"/>
  <c r="AI371" i="20"/>
  <c r="AU434" i="20"/>
  <c r="AI313" i="20"/>
  <c r="AJ430" i="20"/>
  <c r="AG422" i="20"/>
  <c r="AQ378" i="20"/>
  <c r="AF495" i="20"/>
  <c r="BA463" i="20"/>
  <c r="AX493" i="20"/>
  <c r="AF469" i="20"/>
  <c r="BI486" i="20"/>
  <c r="AW395" i="20"/>
  <c r="AK214" i="20"/>
  <c r="BF479" i="20"/>
  <c r="AJ364" i="20"/>
  <c r="AL304" i="20"/>
  <c r="BE389" i="20"/>
  <c r="BE474" i="20"/>
  <c r="AJ408" i="20"/>
  <c r="AC316" i="20"/>
  <c r="BD206" i="20"/>
  <c r="AM478" i="20"/>
  <c r="AW406" i="20"/>
  <c r="AP341" i="20"/>
  <c r="AH221" i="20"/>
  <c r="AY454" i="20"/>
  <c r="AZ408" i="20"/>
  <c r="BC412" i="20"/>
  <c r="AH382" i="20"/>
  <c r="AX417" i="20"/>
  <c r="AT327" i="20"/>
  <c r="AY379" i="20"/>
  <c r="AU464" i="20"/>
  <c r="AO485" i="20"/>
  <c r="AL283" i="20"/>
  <c r="AQ434" i="20"/>
  <c r="AA371" i="20"/>
  <c r="AM447" i="20"/>
  <c r="AA361" i="20"/>
  <c r="AF477" i="20"/>
  <c r="AA443" i="20"/>
  <c r="AU447" i="20"/>
  <c r="AX325" i="20"/>
  <c r="AH500" i="20"/>
  <c r="AA441" i="20"/>
  <c r="AG495" i="20"/>
  <c r="AV255" i="20"/>
  <c r="AW488" i="20"/>
  <c r="BE500" i="20"/>
  <c r="AS437" i="20"/>
  <c r="AR493" i="20"/>
  <c r="AZ438" i="20"/>
  <c r="AB485" i="20"/>
  <c r="AS457" i="20"/>
  <c r="AR413" i="20"/>
  <c r="BD472" i="20"/>
  <c r="AN440" i="20"/>
  <c r="AW364" i="20"/>
  <c r="AL483" i="20"/>
  <c r="AP329" i="20"/>
  <c r="BI434" i="20"/>
  <c r="AS432" i="20"/>
  <c r="AH470" i="20"/>
  <c r="AB444" i="20"/>
  <c r="BB449" i="20"/>
  <c r="AH439" i="20"/>
  <c r="AM441" i="20"/>
  <c r="BH496" i="20"/>
  <c r="AI406" i="20"/>
  <c r="Z404" i="20"/>
  <c r="AF404" i="20"/>
  <c r="AM425" i="20"/>
  <c r="Z385" i="20"/>
  <c r="AR492" i="20"/>
  <c r="AX446" i="20"/>
  <c r="AO401" i="20"/>
  <c r="BE445" i="20"/>
  <c r="BF336" i="20"/>
  <c r="AV500" i="20"/>
  <c r="AV495" i="20"/>
  <c r="BA401" i="20"/>
  <c r="BE383" i="20"/>
  <c r="AA390" i="20"/>
  <c r="AA378" i="20"/>
  <c r="AK294" i="20"/>
  <c r="BE468" i="20"/>
  <c r="AP458" i="20"/>
  <c r="BE387" i="20"/>
  <c r="AF149" i="3"/>
  <c r="W207" i="14"/>
  <c r="AL301" i="20"/>
  <c r="BA418" i="20"/>
  <c r="BD485" i="20"/>
  <c r="AD487" i="20"/>
  <c r="BB331" i="20"/>
  <c r="AO415" i="20"/>
  <c r="AQ417" i="20"/>
  <c r="AX382" i="20"/>
  <c r="AA464" i="20"/>
  <c r="AN390" i="20"/>
  <c r="AA449" i="20"/>
  <c r="AB149" i="3"/>
  <c r="Z489" i="20"/>
  <c r="AY456" i="20"/>
  <c r="AV448" i="20"/>
  <c r="AJ374" i="20"/>
  <c r="AA412" i="20"/>
  <c r="AI374" i="20"/>
  <c r="BF485" i="20"/>
  <c r="BF315" i="20"/>
  <c r="Z424" i="20"/>
  <c r="AH438" i="20"/>
  <c r="AI438" i="20"/>
  <c r="AM497" i="20"/>
  <c r="AH419" i="20"/>
  <c r="AB499" i="20"/>
  <c r="AO500" i="20"/>
  <c r="AY409" i="20"/>
  <c r="AU377" i="20"/>
  <c r="AN308" i="20"/>
  <c r="AS434" i="20"/>
  <c r="AB495" i="20"/>
  <c r="AY434" i="20"/>
  <c r="AO472" i="20"/>
  <c r="AO440" i="20"/>
  <c r="AB324" i="20"/>
  <c r="AJ280" i="20"/>
  <c r="BF443" i="20"/>
  <c r="AC281" i="20"/>
  <c r="Z473" i="20"/>
  <c r="AD430" i="20"/>
  <c r="BG347" i="20"/>
  <c r="AP333" i="20"/>
  <c r="BH369" i="20"/>
  <c r="BE257" i="20"/>
  <c r="AD325" i="20"/>
  <c r="Z357" i="20"/>
  <c r="AJ436" i="20"/>
  <c r="BE301" i="20"/>
  <c r="AH303" i="20"/>
  <c r="BB492" i="20"/>
  <c r="AA497" i="20"/>
  <c r="AX393" i="20"/>
  <c r="BC484" i="20"/>
  <c r="AW483" i="20"/>
  <c r="AD492" i="20"/>
  <c r="AL443" i="20"/>
  <c r="AP450" i="20"/>
  <c r="BE497" i="20"/>
  <c r="AH334" i="20"/>
  <c r="AF496" i="20"/>
  <c r="BI440" i="20"/>
  <c r="AX442" i="20"/>
  <c r="AD329" i="20"/>
  <c r="AG348" i="20"/>
  <c r="AS470" i="20"/>
  <c r="AA391" i="20"/>
  <c r="AE347" i="20"/>
  <c r="AP482" i="20"/>
  <c r="AY246" i="20"/>
  <c r="AA353" i="20"/>
  <c r="AF412" i="20"/>
  <c r="AT496" i="20"/>
  <c r="AW399" i="20"/>
  <c r="AE299" i="20"/>
  <c r="AU489" i="20"/>
  <c r="AZ352" i="20"/>
  <c r="BD451" i="20"/>
  <c r="AD483" i="20"/>
  <c r="AL377" i="20"/>
  <c r="AJ421" i="20"/>
  <c r="AS482" i="20"/>
  <c r="AX488" i="20"/>
  <c r="AV455" i="20"/>
  <c r="AN449" i="20"/>
  <c r="BF389" i="20"/>
  <c r="Z405" i="20"/>
  <c r="AN394" i="20"/>
  <c r="AO367" i="20"/>
  <c r="AL489" i="20"/>
  <c r="BA332" i="20"/>
  <c r="Z353" i="20"/>
  <c r="AF486" i="20"/>
  <c r="AS358" i="20"/>
  <c r="AI304" i="20"/>
  <c r="AM324" i="20"/>
  <c r="Z315" i="20"/>
  <c r="AK486" i="20"/>
  <c r="BH461" i="20"/>
  <c r="AN485" i="20"/>
  <c r="AD270" i="20"/>
  <c r="AJ457" i="20"/>
  <c r="BC456" i="20"/>
  <c r="Z408" i="20"/>
  <c r="BE356" i="20"/>
  <c r="AP226" i="20"/>
  <c r="AQ479" i="20"/>
  <c r="AP363" i="20"/>
  <c r="AT440" i="20"/>
  <c r="AC404" i="20"/>
  <c r="AO396" i="20"/>
  <c r="AV343" i="20"/>
  <c r="BA440" i="20"/>
  <c r="AW322" i="20"/>
  <c r="BG494" i="20"/>
  <c r="AD331" i="20"/>
  <c r="AS466" i="20"/>
  <c r="BF402" i="20"/>
  <c r="AP366" i="20"/>
  <c r="AZ339" i="20"/>
  <c r="BE481" i="20"/>
  <c r="AD393" i="20"/>
  <c r="AO345" i="20"/>
  <c r="AD456" i="20"/>
  <c r="AF418" i="20"/>
  <c r="AP307" i="20"/>
  <c r="AZ457" i="20"/>
  <c r="BF462" i="20"/>
  <c r="AN499" i="20"/>
  <c r="AS489" i="20"/>
  <c r="AW387" i="20"/>
  <c r="AO211" i="20"/>
  <c r="BF466" i="20"/>
  <c r="AI401" i="20"/>
  <c r="AI449" i="20"/>
  <c r="AG454" i="20"/>
  <c r="AU372" i="20"/>
  <c r="AN492" i="20"/>
  <c r="AG401" i="20"/>
  <c r="AK409" i="20"/>
  <c r="AA428" i="20"/>
  <c r="BH445" i="20"/>
  <c r="AJ491" i="20"/>
  <c r="AB147" i="3"/>
  <c r="AP353" i="20"/>
  <c r="AR497" i="20"/>
  <c r="AM434" i="20"/>
  <c r="AB454" i="20"/>
  <c r="AX385" i="20"/>
  <c r="AQ409" i="20"/>
  <c r="AO448" i="20"/>
  <c r="AJ373" i="20"/>
  <c r="BD425" i="20"/>
  <c r="AS308" i="20"/>
  <c r="AA474" i="20"/>
  <c r="AF424" i="20"/>
  <c r="AO364" i="20"/>
  <c r="AW298" i="20"/>
  <c r="AP413" i="20"/>
  <c r="AF470" i="20"/>
  <c r="BA386" i="20"/>
  <c r="BG445" i="20"/>
  <c r="AR401" i="20"/>
  <c r="AU462" i="20"/>
  <c r="AD323" i="20"/>
  <c r="BE419" i="20"/>
  <c r="AG405" i="20"/>
  <c r="W227" i="21"/>
  <c r="BG463" i="20"/>
  <c r="AI394" i="20"/>
  <c r="AU449" i="20"/>
  <c r="AO418" i="20"/>
  <c r="BA478" i="20"/>
  <c r="AD485" i="20"/>
  <c r="BH427" i="20"/>
  <c r="AY486" i="20"/>
  <c r="BD482" i="20"/>
  <c r="AV429" i="20"/>
  <c r="AT477" i="20"/>
  <c r="BI350" i="20"/>
  <c r="AR416" i="20"/>
  <c r="AC457" i="20"/>
  <c r="W224" i="21"/>
  <c r="BG370" i="20"/>
  <c r="AG378" i="20"/>
  <c r="AU461" i="20"/>
  <c r="AW435" i="20"/>
  <c r="BE375" i="20"/>
  <c r="AH493" i="20"/>
  <c r="BD476" i="20"/>
  <c r="BA430" i="20"/>
  <c r="AS352" i="20"/>
  <c r="AK473" i="20"/>
  <c r="AK421" i="20"/>
  <c r="AN468" i="20"/>
  <c r="AZ444" i="20"/>
  <c r="AE447" i="20"/>
  <c r="AF425" i="20"/>
  <c r="AP359" i="20"/>
  <c r="Z413" i="20"/>
  <c r="AD443" i="20"/>
  <c r="AA367" i="20"/>
  <c r="AN406" i="20"/>
  <c r="BA390" i="20"/>
  <c r="AJ440" i="20"/>
  <c r="AH331" i="20"/>
  <c r="BC307" i="20"/>
  <c r="BC431" i="20"/>
  <c r="AB470" i="20"/>
  <c r="BI494" i="20"/>
  <c r="AA404" i="20"/>
  <c r="AY458" i="20"/>
  <c r="BH434" i="20"/>
  <c r="AH476" i="20"/>
  <c r="AC443" i="20"/>
  <c r="AR457" i="20"/>
  <c r="AI149" i="3"/>
  <c r="AO368" i="20"/>
  <c r="AG465" i="20"/>
  <c r="AI462" i="20"/>
  <c r="W225" i="21"/>
  <c r="AS340" i="20"/>
  <c r="AY422" i="20"/>
  <c r="AZ296" i="20"/>
  <c r="BB425" i="20"/>
  <c r="AH374" i="20"/>
  <c r="AP467" i="20"/>
  <c r="AH147" i="3"/>
  <c r="AZ240" i="20"/>
  <c r="AG493" i="20"/>
  <c r="AP428" i="20"/>
  <c r="Z203" i="20"/>
  <c r="AX490" i="20"/>
  <c r="BH308" i="20"/>
  <c r="AX438" i="20"/>
  <c r="BF222" i="20"/>
  <c r="AH311" i="20"/>
  <c r="AC408" i="20"/>
  <c r="AA316" i="20"/>
  <c r="BD489" i="20"/>
  <c r="AC473" i="20"/>
  <c r="AK320" i="20"/>
  <c r="AT443" i="20"/>
  <c r="BC205" i="20"/>
  <c r="AD500" i="20"/>
  <c r="BA489" i="20"/>
  <c r="AJ495" i="20"/>
  <c r="AR423" i="20"/>
  <c r="AN329" i="20"/>
  <c r="BB489" i="20"/>
  <c r="AW455" i="20"/>
  <c r="AM432" i="20"/>
  <c r="BE494" i="20"/>
  <c r="AX466" i="20"/>
  <c r="AU481" i="20"/>
  <c r="AN411" i="20"/>
  <c r="AL433" i="20"/>
  <c r="AW350" i="20"/>
  <c r="AA363" i="20"/>
  <c r="AL400" i="20"/>
  <c r="AO301" i="20"/>
  <c r="AK342" i="20"/>
  <c r="AT486" i="20"/>
  <c r="BH430" i="20"/>
  <c r="AY391" i="20"/>
  <c r="AI147" i="3"/>
  <c r="AB331" i="20"/>
  <c r="BI432" i="20"/>
  <c r="AO333" i="20"/>
  <c r="BB434" i="20"/>
  <c r="AX434" i="20"/>
  <c r="BF400" i="20"/>
  <c r="AW471" i="20"/>
  <c r="AS445" i="20"/>
  <c r="BF499" i="20"/>
  <c r="BI490" i="20"/>
  <c r="AS493" i="20"/>
  <c r="AJ454" i="20"/>
  <c r="BC303" i="20"/>
  <c r="AQ478" i="20"/>
  <c r="AS386" i="20"/>
  <c r="AG415" i="20"/>
  <c r="AC493" i="20"/>
  <c r="AL404" i="20"/>
  <c r="AF393" i="20"/>
  <c r="BD447" i="20"/>
  <c r="BI451" i="20"/>
  <c r="AX333" i="20"/>
  <c r="AA332" i="20"/>
  <c r="Z448" i="20"/>
  <c r="AG324" i="20"/>
  <c r="AX491" i="20"/>
  <c r="AG147" i="3"/>
  <c r="AL235" i="20"/>
  <c r="AN335" i="20"/>
  <c r="AS494" i="20"/>
  <c r="AW338" i="20"/>
  <c r="AC374" i="20"/>
  <c r="AJ488" i="20"/>
  <c r="AQ398" i="20"/>
  <c r="AE478" i="20"/>
  <c r="BC397" i="20"/>
  <c r="BB412" i="20"/>
  <c r="BG324" i="20"/>
  <c r="AL485" i="20"/>
  <c r="AW461" i="20"/>
  <c r="AG384" i="20"/>
  <c r="AZ465" i="20"/>
  <c r="BD434" i="20"/>
  <c r="BH470" i="20"/>
  <c r="AC370" i="20"/>
  <c r="AF494" i="20"/>
  <c r="AA254" i="20"/>
  <c r="AI445" i="20"/>
  <c r="AV469" i="20"/>
  <c r="Z434" i="20"/>
  <c r="BE454" i="20"/>
  <c r="AP434" i="20"/>
  <c r="BF333" i="20"/>
  <c r="AG477" i="20"/>
  <c r="AL448" i="20"/>
  <c r="BE404" i="20"/>
  <c r="AG227" i="20"/>
  <c r="AE408" i="20"/>
  <c r="AW411" i="20"/>
  <c r="AH408" i="20"/>
  <c r="AZ470" i="20"/>
  <c r="AY464" i="20"/>
  <c r="BD415" i="20"/>
  <c r="AU260" i="20"/>
  <c r="BE473" i="20"/>
  <c r="AC405" i="20"/>
  <c r="AS474" i="20"/>
  <c r="AY421" i="20"/>
  <c r="BC485" i="20"/>
  <c r="AA423" i="20"/>
  <c r="AB316" i="20"/>
  <c r="BD406" i="20"/>
  <c r="BG441" i="20"/>
  <c r="AW367" i="20"/>
  <c r="AA419" i="20"/>
  <c r="AP374" i="20"/>
  <c r="BC469" i="20"/>
  <c r="BA378" i="20"/>
  <c r="AT319" i="20"/>
  <c r="AY375" i="20"/>
  <c r="AF447" i="20"/>
  <c r="AN495" i="20"/>
  <c r="AL355" i="20"/>
  <c r="AU436" i="20"/>
  <c r="AO471" i="20"/>
  <c r="AE147" i="3"/>
  <c r="AL328" i="20"/>
  <c r="BC470" i="20"/>
  <c r="AX423" i="20"/>
  <c r="AD495" i="20"/>
  <c r="AU328" i="20"/>
  <c r="AY382" i="20"/>
  <c r="AK465" i="20"/>
  <c r="AG471" i="20"/>
  <c r="AK405" i="20"/>
  <c r="BH404" i="20"/>
  <c r="AU343" i="20"/>
  <c r="AG497" i="20"/>
  <c r="AQ431" i="20"/>
  <c r="AN438" i="20"/>
  <c r="AY270" i="20"/>
  <c r="AS382" i="20"/>
  <c r="AJ441" i="20"/>
  <c r="BI398" i="20"/>
  <c r="AO339" i="20"/>
  <c r="AY491" i="20"/>
  <c r="AV487" i="20"/>
  <c r="AG500" i="20"/>
  <c r="AZ445" i="20"/>
  <c r="AC490" i="20"/>
  <c r="AT481" i="20"/>
  <c r="AB313" i="20"/>
  <c r="AZ493" i="20"/>
  <c r="AX472" i="20"/>
  <c r="AS373" i="20"/>
  <c r="AT491" i="20"/>
  <c r="AP345" i="20"/>
  <c r="AR339" i="20"/>
  <c r="AQ418" i="20"/>
  <c r="AS405" i="20"/>
  <c r="AB404" i="20"/>
  <c r="AI421" i="20"/>
  <c r="BH457" i="20"/>
  <c r="AA466" i="20"/>
  <c r="AD351" i="20"/>
  <c r="AZ499" i="20"/>
  <c r="AH305" i="20"/>
  <c r="AS409" i="20"/>
  <c r="BE349" i="20"/>
  <c r="AI316" i="20"/>
  <c r="BB487" i="20"/>
  <c r="AU493" i="20"/>
  <c r="AI417" i="20"/>
  <c r="AM345" i="20"/>
  <c r="AK449" i="20"/>
  <c r="AA471" i="20"/>
  <c r="AS389" i="20"/>
  <c r="BC418" i="20"/>
  <c r="AG365" i="20"/>
  <c r="BA467" i="20"/>
  <c r="AB373" i="20"/>
  <c r="AR289" i="20"/>
  <c r="AO276" i="20"/>
  <c r="BD333" i="20"/>
  <c r="AU331" i="20"/>
  <c r="AC448" i="20"/>
  <c r="AW493" i="20"/>
  <c r="AG413" i="20"/>
  <c r="BA470" i="20"/>
  <c r="AM363" i="20"/>
  <c r="AW417" i="20"/>
  <c r="AW426" i="20"/>
  <c r="AX473" i="20"/>
  <c r="BC385" i="20"/>
  <c r="BD440" i="20"/>
  <c r="BD455" i="20"/>
  <c r="AY487" i="20"/>
  <c r="AF481" i="20"/>
  <c r="AZ385" i="20"/>
  <c r="Z454" i="20"/>
  <c r="BA325" i="20"/>
  <c r="AE466" i="20"/>
  <c r="BE464" i="20"/>
  <c r="AZ454" i="20"/>
  <c r="BH352" i="20"/>
  <c r="AC147" i="3"/>
  <c r="BH452" i="20"/>
  <c r="AO462" i="20"/>
  <c r="AI498" i="20"/>
  <c r="BB490" i="20"/>
  <c r="AN497" i="20"/>
  <c r="Z427" i="20"/>
  <c r="AE235" i="20"/>
  <c r="AH441" i="20"/>
  <c r="AQ329" i="20"/>
  <c r="BD462" i="20"/>
  <c r="AH404" i="20"/>
  <c r="AD481" i="20"/>
  <c r="AQ389" i="20"/>
  <c r="AU325" i="20"/>
  <c r="BH269" i="20"/>
  <c r="AF337" i="20"/>
  <c r="AX476" i="20"/>
  <c r="AO235" i="20"/>
  <c r="AP334" i="20"/>
  <c r="AO451" i="20"/>
  <c r="AK417" i="20"/>
  <c r="BB486" i="20"/>
  <c r="AF359" i="20"/>
  <c r="AP446" i="20"/>
  <c r="BA469" i="20"/>
  <c r="AJ447" i="20"/>
  <c r="AI430" i="20"/>
  <c r="AW472" i="20"/>
  <c r="AO226" i="20"/>
  <c r="Z248" i="20"/>
  <c r="AX444" i="20"/>
  <c r="AW384" i="20"/>
  <c r="AW328" i="20"/>
  <c r="BB377" i="20"/>
  <c r="BB256" i="20"/>
  <c r="AQ438" i="20"/>
  <c r="BE498" i="20"/>
  <c r="AO391" i="20"/>
  <c r="AY300" i="20"/>
  <c r="AI478" i="20"/>
  <c r="AF402" i="20"/>
  <c r="AC431" i="20"/>
  <c r="AP289" i="20"/>
  <c r="BE496" i="20"/>
  <c r="BD493" i="20"/>
  <c r="AQ406" i="20"/>
  <c r="AY466" i="20"/>
  <c r="AB479" i="20"/>
  <c r="AB422" i="20"/>
  <c r="BA452" i="20"/>
  <c r="AQ482" i="20"/>
  <c r="AP438" i="20"/>
  <c r="BA457" i="20"/>
  <c r="AJ401" i="20"/>
  <c r="AJ404" i="20"/>
  <c r="Z149" i="3"/>
  <c r="AA405" i="20"/>
  <c r="AL343" i="20"/>
  <c r="BI497" i="20"/>
  <c r="AD432" i="20"/>
  <c r="BF413" i="20"/>
  <c r="Z486" i="20"/>
  <c r="AJ329" i="20"/>
  <c r="AK478" i="20"/>
  <c r="AC331" i="20"/>
  <c r="AR462" i="20"/>
  <c r="BC489" i="20"/>
  <c r="AF394" i="20"/>
  <c r="BD443" i="20"/>
  <c r="AW392" i="20"/>
  <c r="BA355" i="20"/>
  <c r="AM408" i="20"/>
  <c r="AW468" i="20"/>
  <c r="AC363" i="20"/>
  <c r="AT493" i="20"/>
  <c r="AL421" i="20"/>
  <c r="AC447" i="20"/>
  <c r="AQ345" i="20"/>
  <c r="BD442" i="20"/>
  <c r="AI482" i="20"/>
  <c r="AE500" i="20"/>
  <c r="AG448" i="20"/>
  <c r="AN442" i="20"/>
  <c r="AV476" i="20"/>
  <c r="AF498" i="20"/>
  <c r="AR454" i="20"/>
  <c r="Z412" i="20"/>
  <c r="Z419" i="20"/>
  <c r="AH495" i="20"/>
  <c r="AG441" i="20"/>
  <c r="AQ361" i="20"/>
  <c r="AO434" i="20"/>
  <c r="AW403" i="20"/>
  <c r="AY478" i="20"/>
  <c r="BD438" i="20"/>
  <c r="AS440" i="20"/>
  <c r="AM440" i="20"/>
  <c r="Z340" i="20"/>
  <c r="AK336" i="20"/>
  <c r="AG390" i="20"/>
  <c r="AC497" i="20"/>
  <c r="AA491" i="20"/>
  <c r="AT456" i="20"/>
  <c r="AL416" i="20"/>
  <c r="AB486" i="20"/>
  <c r="AZ373" i="20"/>
  <c r="AG433" i="20"/>
  <c r="AH351" i="20"/>
  <c r="BH343" i="20"/>
  <c r="AL481" i="20"/>
  <c r="AJ461" i="20"/>
  <c r="AT313" i="20"/>
  <c r="AG461" i="20"/>
  <c r="BE453" i="20"/>
  <c r="AP256" i="20"/>
  <c r="AG426" i="20"/>
  <c r="AF490" i="20"/>
  <c r="AK433" i="20"/>
  <c r="AX428" i="20"/>
  <c r="AT351" i="20"/>
  <c r="BH448" i="20"/>
  <c r="Z345" i="20"/>
  <c r="AK444" i="20"/>
  <c r="AN459" i="20"/>
  <c r="AS490" i="20"/>
  <c r="AV416" i="20"/>
  <c r="AK432" i="20"/>
  <c r="AA454" i="20"/>
  <c r="BE410" i="20"/>
  <c r="AZ496" i="20"/>
  <c r="AI456" i="20"/>
  <c r="BD402" i="20"/>
  <c r="AM484" i="20"/>
  <c r="AK404" i="20"/>
  <c r="BI404" i="20"/>
  <c r="BI454" i="20"/>
  <c r="AA381" i="20"/>
  <c r="BH401" i="20"/>
  <c r="AK389" i="20"/>
  <c r="Z441" i="20"/>
  <c r="BD458" i="20"/>
  <c r="BI473" i="20"/>
  <c r="AQ408" i="20"/>
  <c r="AD449" i="20"/>
  <c r="AA494" i="20"/>
  <c r="BB500" i="20"/>
  <c r="AI454" i="20"/>
  <c r="AL470" i="20"/>
  <c r="AQ387" i="20"/>
  <c r="AY395" i="20"/>
  <c r="AN434" i="20"/>
  <c r="BG466" i="20"/>
  <c r="AU404" i="20"/>
  <c r="AX489" i="20"/>
  <c r="AB466" i="20"/>
  <c r="AY308" i="20"/>
  <c r="AV377" i="20"/>
  <c r="AA460" i="20"/>
  <c r="AK305" i="20"/>
  <c r="BA363" i="20"/>
  <c r="AB332" i="20"/>
  <c r="AG299" i="20"/>
  <c r="BG478" i="20"/>
  <c r="AP477" i="20"/>
  <c r="AX481" i="20"/>
  <c r="BA362" i="20"/>
  <c r="AV420" i="20"/>
  <c r="AV337" i="20"/>
  <c r="BI358" i="20"/>
  <c r="AY438" i="20"/>
  <c r="BE395" i="20"/>
  <c r="AG340" i="20"/>
  <c r="Z439" i="20"/>
  <c r="AT329" i="20"/>
  <c r="BG405" i="20"/>
  <c r="AH451" i="20"/>
  <c r="BE424" i="20"/>
  <c r="AB348" i="20"/>
  <c r="AG483" i="20"/>
  <c r="AO413" i="20"/>
  <c r="AI451" i="20"/>
  <c r="BE418" i="20"/>
  <c r="AI385" i="20"/>
  <c r="BF487" i="20"/>
  <c r="AK401" i="20"/>
  <c r="AD489" i="20"/>
  <c r="AG437" i="20"/>
  <c r="BE462" i="20"/>
  <c r="AQ371" i="20"/>
  <c r="AX309" i="20"/>
  <c r="AT328" i="20"/>
  <c r="BA409" i="20"/>
  <c r="AO298" i="20"/>
  <c r="AA414" i="20"/>
  <c r="BC381" i="20"/>
  <c r="BE479" i="20"/>
  <c r="AK493" i="20"/>
  <c r="AF262" i="20"/>
  <c r="BF208" i="20"/>
  <c r="AI387" i="20"/>
  <c r="BA358" i="20"/>
  <c r="AU347" i="20"/>
  <c r="AK332" i="20"/>
  <c r="BD342" i="20"/>
  <c r="AS465" i="20"/>
  <c r="BD492" i="20"/>
  <c r="AO389" i="20"/>
  <c r="BB451" i="20"/>
  <c r="AP330" i="20"/>
  <c r="BE471" i="20"/>
  <c r="BG305" i="20"/>
  <c r="AJ300" i="20"/>
  <c r="AU363" i="20"/>
  <c r="AP432" i="20"/>
  <c r="BC372" i="20"/>
  <c r="AJ462" i="20"/>
  <c r="BI447" i="20"/>
  <c r="AF468" i="20"/>
  <c r="BC377" i="20"/>
  <c r="AD491" i="20"/>
  <c r="AW376" i="20"/>
  <c r="AU349" i="20"/>
  <c r="AP448" i="20"/>
  <c r="BH416" i="20"/>
  <c r="BE240" i="20"/>
  <c r="AN402" i="20"/>
  <c r="BF385" i="20"/>
  <c r="AE425" i="20"/>
  <c r="AX470" i="20"/>
  <c r="AI301" i="20"/>
  <c r="AH482" i="20"/>
  <c r="AD498" i="20"/>
  <c r="AF386" i="20"/>
  <c r="AV428" i="20"/>
  <c r="AW420" i="20"/>
  <c r="AX427" i="20"/>
  <c r="AE443" i="20"/>
  <c r="AQ421" i="20"/>
  <c r="AK497" i="20"/>
  <c r="AB490" i="20"/>
  <c r="AD448" i="20"/>
  <c r="AL422" i="20"/>
  <c r="AP319" i="20"/>
  <c r="AI440" i="20"/>
  <c r="AY475" i="20"/>
  <c r="AW358" i="20"/>
  <c r="AO346" i="20"/>
  <c r="AP475" i="20"/>
  <c r="AP332" i="20"/>
  <c r="AY436" i="20"/>
  <c r="BD487" i="20"/>
  <c r="AC351" i="20"/>
  <c r="AZ343" i="20"/>
  <c r="AY494" i="20"/>
  <c r="AX432" i="20"/>
  <c r="Z400" i="20"/>
  <c r="BH426" i="20"/>
  <c r="AK339" i="20"/>
  <c r="AM404" i="20"/>
  <c r="AV489" i="20"/>
  <c r="AD236" i="20"/>
  <c r="AP437" i="20"/>
  <c r="AI434" i="20"/>
  <c r="AT425" i="20"/>
  <c r="AW404" i="20"/>
  <c r="AV449" i="20"/>
  <c r="AU393" i="20"/>
  <c r="AK431" i="20"/>
  <c r="AO410" i="20"/>
  <c r="AM341" i="20"/>
  <c r="AI422" i="20"/>
  <c r="AH478" i="20"/>
  <c r="AK341" i="20"/>
  <c r="AR279" i="20"/>
  <c r="Z347" i="20"/>
  <c r="Z494" i="20"/>
  <c r="AQ405" i="20"/>
  <c r="AQ453" i="20"/>
  <c r="AA149" i="3"/>
  <c r="BC451" i="20"/>
  <c r="BG436" i="20"/>
  <c r="BC440" i="20"/>
  <c r="AT374" i="20"/>
  <c r="AW473" i="20"/>
  <c r="AW428" i="20"/>
  <c r="AV454" i="20"/>
  <c r="AI408" i="20"/>
  <c r="BF441" i="20"/>
  <c r="BH466" i="20"/>
  <c r="AE372" i="20"/>
  <c r="BA486" i="20"/>
  <c r="AN498" i="20"/>
  <c r="AN420" i="20"/>
  <c r="AV354" i="20"/>
  <c r="AQ447" i="20"/>
  <c r="AW442" i="20"/>
  <c r="AZ405" i="20"/>
  <c r="BF373" i="20"/>
  <c r="AF411" i="20"/>
  <c r="AE468" i="20"/>
  <c r="AF443" i="20"/>
  <c r="AB416" i="20"/>
  <c r="BE422" i="20"/>
  <c r="BE328" i="20"/>
  <c r="AZ494" i="20"/>
  <c r="AL219" i="20"/>
  <c r="AP492" i="20"/>
  <c r="AJ489" i="20"/>
  <c r="AG499" i="20"/>
  <c r="AD436" i="20"/>
  <c r="AN500" i="20"/>
  <c r="BE414" i="20"/>
  <c r="BH301" i="20"/>
  <c r="BF497" i="20"/>
  <c r="Z495" i="20"/>
  <c r="BB460" i="20"/>
  <c r="AM308" i="20"/>
  <c r="Z471" i="20"/>
  <c r="BH498" i="20"/>
  <c r="AI493" i="20"/>
  <c r="AQ269" i="20"/>
  <c r="AT412" i="20"/>
  <c r="AS469" i="20"/>
  <c r="BB308" i="20"/>
  <c r="BB481" i="20"/>
  <c r="AN374" i="20"/>
  <c r="AU451" i="20"/>
  <c r="AB417" i="20"/>
  <c r="AK469" i="20"/>
  <c r="AL449" i="20"/>
  <c r="AJ400" i="20"/>
  <c r="BD445" i="20"/>
  <c r="BA427" i="20"/>
  <c r="AC401" i="20"/>
  <c r="AJ449" i="20"/>
  <c r="AL462" i="20"/>
  <c r="BD358" i="20"/>
  <c r="AS458" i="20"/>
  <c r="AQ401" i="20"/>
  <c r="AJ438" i="20"/>
  <c r="AG450" i="20"/>
  <c r="BF433" i="20"/>
  <c r="AM458" i="20"/>
  <c r="AE493" i="20"/>
  <c r="AH428" i="20"/>
  <c r="AN450" i="20"/>
  <c r="AU473" i="20"/>
  <c r="AS478" i="20"/>
  <c r="AQ309" i="20"/>
  <c r="AQ493" i="20"/>
  <c r="AA422" i="20"/>
  <c r="BH454" i="20"/>
  <c r="AF473" i="20"/>
  <c r="AK425" i="20"/>
  <c r="AV329" i="20"/>
  <c r="AF458" i="20"/>
  <c r="AT494" i="20"/>
  <c r="AA495" i="20"/>
  <c r="AX404" i="20"/>
  <c r="AC358" i="20"/>
  <c r="Z406" i="20"/>
  <c r="AZ451" i="20"/>
  <c r="AU438" i="20"/>
  <c r="BE428" i="20"/>
  <c r="AO342" i="20"/>
  <c r="AW453" i="20"/>
  <c r="BF337" i="20"/>
  <c r="AQ419" i="20"/>
  <c r="AC373" i="20"/>
  <c r="BI422" i="20"/>
  <c r="AA448" i="20"/>
  <c r="AI293" i="20"/>
  <c r="AQ404" i="20"/>
  <c r="AY355" i="20"/>
  <c r="AI448" i="20"/>
  <c r="AH149" i="3"/>
  <c r="AP288" i="20"/>
  <c r="AW437" i="20"/>
  <c r="AR232" i="20"/>
  <c r="AH496" i="20"/>
  <c r="AW362" i="20"/>
  <c r="AP462" i="20"/>
  <c r="AU416" i="20"/>
  <c r="AH390" i="20"/>
  <c r="BI346" i="20"/>
  <c r="BI433" i="20"/>
  <c r="AC378" i="20"/>
  <c r="AF442" i="20"/>
  <c r="AI383" i="20"/>
  <c r="AF420" i="20"/>
  <c r="AI470" i="20"/>
  <c r="AM412" i="20"/>
  <c r="AH466" i="20"/>
  <c r="AJ302" i="20"/>
  <c r="Z343" i="20"/>
  <c r="AV346" i="20"/>
  <c r="BD488" i="20"/>
  <c r="AL281" i="20"/>
  <c r="AJ451" i="20"/>
  <c r="AQ490" i="20"/>
  <c r="AO359" i="20"/>
  <c r="AE319" i="20"/>
  <c r="BH440" i="20"/>
  <c r="AP445" i="20"/>
  <c r="BD470" i="20"/>
  <c r="AA498" i="20"/>
  <c r="BH441" i="20"/>
  <c r="AO463" i="20"/>
  <c r="AK489" i="20"/>
  <c r="AW492" i="20"/>
  <c r="Z151" i="3"/>
  <c r="Z153" i="3" s="1"/>
  <c r="AD151" i="3"/>
  <c r="AE151" i="3"/>
  <c r="AH151" i="3"/>
  <c r="CN316" i="21" l="1"/>
  <c r="Z217" i="21"/>
  <c r="CM316" i="21"/>
  <c r="BW316" i="21"/>
  <c r="CS316" i="21"/>
  <c r="CH316" i="21"/>
  <c r="CO316" i="21"/>
  <c r="CQ316" i="21"/>
  <c r="BY316" i="21"/>
  <c r="CP316" i="21"/>
  <c r="CD316" i="21"/>
  <c r="CE316" i="21"/>
  <c r="CJ316" i="21"/>
  <c r="BV316" i="21"/>
  <c r="CC316" i="21"/>
  <c r="CT316" i="21"/>
  <c r="CG316" i="21"/>
  <c r="CT251" i="21"/>
  <c r="CT258" i="21" s="1"/>
  <c r="CI251" i="21"/>
  <c r="CL316" i="21"/>
  <c r="BZ316" i="21"/>
  <c r="CF316" i="21"/>
  <c r="CA316" i="21"/>
  <c r="CI316" i="21"/>
  <c r="CB316" i="21"/>
  <c r="CK316" i="21"/>
  <c r="CR316" i="21"/>
  <c r="CS411" i="21"/>
  <c r="CF411" i="21"/>
  <c r="CB411" i="21"/>
  <c r="CN412" i="21"/>
  <c r="BW412" i="21"/>
  <c r="BW409" i="21" s="1"/>
  <c r="CQ411" i="21"/>
  <c r="CH411" i="21"/>
  <c r="CI411" i="21"/>
  <c r="CD412" i="21"/>
  <c r="CM412" i="21"/>
  <c r="AI262" i="21"/>
  <c r="AJ302" i="21"/>
  <c r="AD262" i="21"/>
  <c r="AE302" i="21"/>
  <c r="AF262" i="21"/>
  <c r="AG302" i="21"/>
  <c r="BS223" i="21"/>
  <c r="BT302" i="21"/>
  <c r="BZ412" i="21"/>
  <c r="CJ412" i="21"/>
  <c r="CJ409" i="21" s="1"/>
  <c r="CC411" i="21"/>
  <c r="CS412" i="21"/>
  <c r="CS409" i="21" s="1"/>
  <c r="CO411" i="21"/>
  <c r="BJ262" i="21"/>
  <c r="BK302" i="21"/>
  <c r="BT262" i="21"/>
  <c r="BU302" i="21"/>
  <c r="AJ262" i="21"/>
  <c r="AK302" i="21"/>
  <c r="BD262" i="21"/>
  <c r="BE302" i="21"/>
  <c r="CC412" i="21"/>
  <c r="CJ411" i="21"/>
  <c r="CP412" i="21"/>
  <c r="CA412" i="21"/>
  <c r="CL412" i="21"/>
  <c r="CO412" i="21"/>
  <c r="CL411" i="21"/>
  <c r="BN262" i="21"/>
  <c r="BO302" i="21"/>
  <c r="AK262" i="21"/>
  <c r="AL302" i="21"/>
  <c r="AH262" i="21"/>
  <c r="AI302" i="21"/>
  <c r="BV411" i="21"/>
  <c r="BV409" i="21" s="1"/>
  <c r="CT412" i="21"/>
  <c r="CM411" i="21"/>
  <c r="BW411" i="21"/>
  <c r="CG412" i="21"/>
  <c r="BV412" i="21"/>
  <c r="BX411" i="21"/>
  <c r="CK411" i="21"/>
  <c r="BC262" i="21"/>
  <c r="BD302" i="21"/>
  <c r="BM262" i="21"/>
  <c r="BN302" i="21"/>
  <c r="Z416" i="21"/>
  <c r="CQ412" i="21"/>
  <c r="BH262" i="21"/>
  <c r="BI302" i="21"/>
  <c r="AB262" i="21"/>
  <c r="AC302" i="21"/>
  <c r="BG262" i="21"/>
  <c r="BH302" i="21"/>
  <c r="CF412" i="21"/>
  <c r="CN411" i="21"/>
  <c r="CP411" i="21"/>
  <c r="CH412" i="21"/>
  <c r="CE411" i="21"/>
  <c r="BY411" i="21"/>
  <c r="BY409" i="21" s="1"/>
  <c r="AR262" i="21"/>
  <c r="AS302" i="21"/>
  <c r="BP262" i="21"/>
  <c r="BQ302" i="21"/>
  <c r="AY262" i="21"/>
  <c r="AZ302" i="21"/>
  <c r="BA262" i="21"/>
  <c r="BB302" i="21"/>
  <c r="AV262" i="21"/>
  <c r="AW302" i="21"/>
  <c r="AC262" i="21"/>
  <c r="AD302" i="21"/>
  <c r="AM262" i="21"/>
  <c r="AN302" i="21"/>
  <c r="AO262" i="21"/>
  <c r="AP302" i="21"/>
  <c r="BR262" i="21"/>
  <c r="BS302" i="21"/>
  <c r="BY412" i="21"/>
  <c r="CA411" i="21"/>
  <c r="CG411" i="21"/>
  <c r="CE412" i="21"/>
  <c r="CK412" i="21"/>
  <c r="CB412" i="21"/>
  <c r="BX412" i="21"/>
  <c r="AL262" i="21"/>
  <c r="AM302" i="21"/>
  <c r="AP262" i="21"/>
  <c r="AQ302" i="21"/>
  <c r="AT262" i="21"/>
  <c r="AU302" i="21"/>
  <c r="AA262" i="21"/>
  <c r="AB302" i="21"/>
  <c r="BQ262" i="21"/>
  <c r="BR302" i="21"/>
  <c r="BZ411" i="21"/>
  <c r="CT411" i="21"/>
  <c r="CR412" i="21"/>
  <c r="CD411" i="21"/>
  <c r="CD409" i="21" s="1"/>
  <c r="CR411" i="21"/>
  <c r="CI412" i="21"/>
  <c r="CI409" i="21" s="1"/>
  <c r="Z64" i="21"/>
  <c r="BV64" i="21"/>
  <c r="AE217" i="21"/>
  <c r="AB217" i="21"/>
  <c r="AH217" i="21"/>
  <c r="AG217" i="21"/>
  <c r="AI217" i="21"/>
  <c r="AC217" i="21"/>
  <c r="AK217" i="21"/>
  <c r="AJ217" i="21"/>
  <c r="AD217" i="21"/>
  <c r="AA217" i="21"/>
  <c r="AA254" i="21" s="1"/>
  <c r="AF217" i="21"/>
  <c r="CG64" i="21"/>
  <c r="BW64" i="21"/>
  <c r="Z262" i="21"/>
  <c r="CP64" i="21"/>
  <c r="CO64" i="21"/>
  <c r="CH64" i="21"/>
  <c r="CA64" i="21"/>
  <c r="CE64" i="21"/>
  <c r="CN64" i="21"/>
  <c r="CR64" i="21"/>
  <c r="CF64" i="21"/>
  <c r="CQ64" i="21"/>
  <c r="CC64" i="21"/>
  <c r="CK64" i="21"/>
  <c r="CS64" i="21"/>
  <c r="Z263" i="21"/>
  <c r="Z265" i="21"/>
  <c r="Z264" i="21"/>
  <c r="BX294" i="21"/>
  <c r="BX307" i="21" s="1"/>
  <c r="CJ64" i="21"/>
  <c r="BX64" i="21"/>
  <c r="BY64" i="21"/>
  <c r="CD64" i="21"/>
  <c r="CI64" i="21"/>
  <c r="CL64" i="21"/>
  <c r="CT64" i="21"/>
  <c r="CB64" i="21"/>
  <c r="CM64" i="21"/>
  <c r="BZ64" i="21"/>
  <c r="BZ259" i="21"/>
  <c r="CK275" i="21"/>
  <c r="CK259" i="21"/>
  <c r="CK252" i="21"/>
  <c r="Z7" i="3"/>
  <c r="Z155" i="3" s="1"/>
  <c r="CH252" i="21"/>
  <c r="CI353" i="21"/>
  <c r="CI349" i="21" s="1"/>
  <c r="CK251" i="21"/>
  <c r="CK258" i="21" s="1"/>
  <c r="BZ252" i="21"/>
  <c r="BV397" i="21"/>
  <c r="CT252" i="21"/>
  <c r="BZ268" i="21"/>
  <c r="BZ251" i="21"/>
  <c r="BZ258" i="21" s="1"/>
  <c r="CT259" i="21"/>
  <c r="CT268" i="21"/>
  <c r="CE251" i="21"/>
  <c r="CE258" i="21" s="1"/>
  <c r="CI268" i="21"/>
  <c r="CI252" i="21"/>
  <c r="CI259" i="21"/>
  <c r="CE268" i="21"/>
  <c r="CA353" i="21"/>
  <c r="CA349" i="21" s="1"/>
  <c r="BX251" i="21"/>
  <c r="BX258" i="21" s="1"/>
  <c r="CH251" i="21"/>
  <c r="CH258" i="21" s="1"/>
  <c r="CH275" i="21"/>
  <c r="CM251" i="21"/>
  <c r="CM258" i="21" s="1"/>
  <c r="BX252" i="21"/>
  <c r="CH268" i="21"/>
  <c r="CM259" i="21"/>
  <c r="CM268" i="21"/>
  <c r="BX275" i="21"/>
  <c r="BS262" i="21"/>
  <c r="CM252" i="21"/>
  <c r="CF275" i="21"/>
  <c r="CS251" i="21"/>
  <c r="CS258" i="21" s="1"/>
  <c r="CO268" i="21"/>
  <c r="CR275" i="21"/>
  <c r="CE275" i="21"/>
  <c r="CR251" i="21"/>
  <c r="CR258" i="21" s="1"/>
  <c r="CS275" i="21"/>
  <c r="CS268" i="21"/>
  <c r="CR268" i="21"/>
  <c r="CS397" i="21"/>
  <c r="CR252" i="21"/>
  <c r="CP353" i="21"/>
  <c r="CP349" i="21" s="1"/>
  <c r="CE353" i="21"/>
  <c r="CE349" i="21" s="1"/>
  <c r="CS259" i="21"/>
  <c r="CE259" i="21"/>
  <c r="CG251" i="21"/>
  <c r="CG258" i="21" s="1"/>
  <c r="CL259" i="21"/>
  <c r="CL275" i="21"/>
  <c r="CG275" i="21"/>
  <c r="CL252" i="21"/>
  <c r="CG259" i="21"/>
  <c r="BW353" i="21"/>
  <c r="BW349" i="21" s="1"/>
  <c r="BW251" i="21"/>
  <c r="BW258" i="21" s="1"/>
  <c r="CL251" i="21"/>
  <c r="CL258" i="21" s="1"/>
  <c r="BW268" i="21"/>
  <c r="AD223" i="21"/>
  <c r="BW259" i="21"/>
  <c r="AA223" i="21"/>
  <c r="CP251" i="21"/>
  <c r="CP258" i="21" s="1"/>
  <c r="CT353" i="21"/>
  <c r="CT349" i="21" s="1"/>
  <c r="CG252" i="21"/>
  <c r="CK239" i="21"/>
  <c r="CD239" i="21"/>
  <c r="BX239" i="21"/>
  <c r="CE239" i="21"/>
  <c r="CG239" i="21"/>
  <c r="CL239" i="21"/>
  <c r="BZ239" i="21"/>
  <c r="BX353" i="21"/>
  <c r="BX349" i="21" s="1"/>
  <c r="BV239" i="21"/>
  <c r="CQ239" i="21"/>
  <c r="CN239" i="21"/>
  <c r="CF239" i="21"/>
  <c r="CH239" i="21"/>
  <c r="CP239" i="21"/>
  <c r="BW239" i="21"/>
  <c r="CO239" i="21"/>
  <c r="CC239" i="21"/>
  <c r="CT239" i="21"/>
  <c r="CR239" i="21"/>
  <c r="CJ239" i="21"/>
  <c r="CM239" i="21"/>
  <c r="CI239" i="21"/>
  <c r="CS239" i="21"/>
  <c r="CB239" i="21"/>
  <c r="BY239" i="21"/>
  <c r="CC251" i="21"/>
  <c r="CC258" i="21" s="1"/>
  <c r="CC252" i="21"/>
  <c r="CN353" i="21"/>
  <c r="CN349" i="21" s="1"/>
  <c r="BV252" i="21"/>
  <c r="CJ353" i="21"/>
  <c r="CJ349" i="21" s="1"/>
  <c r="AC223" i="21"/>
  <c r="CQ251" i="21"/>
  <c r="CQ258" i="21" s="1"/>
  <c r="BV259" i="21"/>
  <c r="CQ252" i="21"/>
  <c r="CQ268" i="21"/>
  <c r="CQ259" i="21"/>
  <c r="CP252" i="21"/>
  <c r="CP268" i="21"/>
  <c r="AV223" i="21"/>
  <c r="CP259" i="21"/>
  <c r="BW275" i="21"/>
  <c r="CJ252" i="21"/>
  <c r="CJ268" i="21"/>
  <c r="BV268" i="21"/>
  <c r="BV275" i="21"/>
  <c r="CJ251" i="21"/>
  <c r="CJ258" i="21" s="1"/>
  <c r="CJ259" i="21"/>
  <c r="Z223" i="21"/>
  <c r="AJ223" i="21"/>
  <c r="CB251" i="21"/>
  <c r="CB258" i="21" s="1"/>
  <c r="CB259" i="21"/>
  <c r="CK397" i="21"/>
  <c r="CC259" i="21"/>
  <c r="CC268" i="21"/>
  <c r="CA275" i="21"/>
  <c r="CC275" i="21"/>
  <c r="BY353" i="21"/>
  <c r="BY349" i="21" s="1"/>
  <c r="CA252" i="21"/>
  <c r="BA223" i="21"/>
  <c r="CO397" i="21"/>
  <c r="CA259" i="21"/>
  <c r="CD252" i="21"/>
  <c r="CA268" i="21"/>
  <c r="CD268" i="21"/>
  <c r="CD259" i="21"/>
  <c r="CD251" i="21"/>
  <c r="CD258" i="21" s="1"/>
  <c r="CC353" i="21"/>
  <c r="CC349" i="21" s="1"/>
  <c r="BM223" i="21"/>
  <c r="BY275" i="21"/>
  <c r="CB275" i="21"/>
  <c r="CN275" i="21"/>
  <c r="AF223" i="21"/>
  <c r="CN259" i="21"/>
  <c r="BY268" i="21"/>
  <c r="AK223" i="21"/>
  <c r="CN251" i="21"/>
  <c r="CN258" i="21" s="1"/>
  <c r="CN252" i="21"/>
  <c r="BY259" i="21"/>
  <c r="BY251" i="21"/>
  <c r="BY258" i="21" s="1"/>
  <c r="CB252" i="21"/>
  <c r="CF268" i="21"/>
  <c r="BX259" i="21"/>
  <c r="AP223" i="21"/>
  <c r="BD223" i="21"/>
  <c r="CF259" i="21"/>
  <c r="CO259" i="21"/>
  <c r="CF252" i="21"/>
  <c r="CO252" i="21"/>
  <c r="BJ223" i="21"/>
  <c r="CO251" i="21"/>
  <c r="CO258" i="21" s="1"/>
  <c r="CF251" i="21"/>
  <c r="CF258" i="21" s="1"/>
  <c r="AH223" i="21"/>
  <c r="BQ223" i="21"/>
  <c r="AY223" i="21"/>
  <c r="BP223" i="21"/>
  <c r="AI223" i="21"/>
  <c r="BG223" i="21"/>
  <c r="BN223" i="21"/>
  <c r="BT223" i="21"/>
  <c r="BZ337" i="21"/>
  <c r="BK223" i="21"/>
  <c r="BK262" i="21"/>
  <c r="BL223" i="21"/>
  <c r="BL262" i="21"/>
  <c r="AT223" i="21"/>
  <c r="BI223" i="21"/>
  <c r="BI262" i="21"/>
  <c r="AL223" i="21"/>
  <c r="BO223" i="21"/>
  <c r="BO262" i="21"/>
  <c r="AZ223" i="21"/>
  <c r="AZ262" i="21"/>
  <c r="AE223" i="21"/>
  <c r="AE262" i="21"/>
  <c r="AG223" i="21"/>
  <c r="AG262" i="21"/>
  <c r="BH223" i="21"/>
  <c r="AQ223" i="21"/>
  <c r="AQ262" i="21"/>
  <c r="AO223" i="21"/>
  <c r="AS223" i="21"/>
  <c r="AS262" i="21"/>
  <c r="BR223" i="21"/>
  <c r="AR223" i="21"/>
  <c r="BE223" i="21"/>
  <c r="BE262" i="21"/>
  <c r="AN223" i="21"/>
  <c r="AN262" i="21"/>
  <c r="AM223" i="21"/>
  <c r="BU223" i="21"/>
  <c r="BU262" i="21"/>
  <c r="AX223" i="21"/>
  <c r="AX262" i="21"/>
  <c r="BF223" i="21"/>
  <c r="BF262" i="21"/>
  <c r="BC223" i="21"/>
  <c r="BB223" i="21"/>
  <c r="BB262" i="21"/>
  <c r="AW223" i="21"/>
  <c r="AW262" i="21"/>
  <c r="CN414" i="21"/>
  <c r="CJ414" i="21"/>
  <c r="BP215" i="20"/>
  <c r="AF215" i="14"/>
  <c r="BY414" i="21"/>
  <c r="CH414" i="21"/>
  <c r="AB223" i="21"/>
  <c r="CE414" i="21"/>
  <c r="CQ414" i="21"/>
  <c r="BZ414" i="21"/>
  <c r="CD414" i="21"/>
  <c r="CO414" i="21"/>
  <c r="CA414" i="21"/>
  <c r="CC414" i="21"/>
  <c r="CI414" i="21"/>
  <c r="CF414" i="21"/>
  <c r="CR414" i="21"/>
  <c r="CB414" i="21"/>
  <c r="BV414" i="21"/>
  <c r="CM414" i="21"/>
  <c r="BX414" i="21"/>
  <c r="CG414" i="21"/>
  <c r="CT414" i="21"/>
  <c r="CL414" i="21"/>
  <c r="CK414" i="21"/>
  <c r="BW414" i="21"/>
  <c r="CP414" i="21"/>
  <c r="CS414" i="21"/>
  <c r="CF409" i="21"/>
  <c r="CG409" i="21"/>
  <c r="CM409" i="21"/>
  <c r="CM337" i="21"/>
  <c r="CA258" i="21"/>
  <c r="BX337" i="21"/>
  <c r="CP337" i="21"/>
  <c r="BV258" i="21"/>
  <c r="CB337" i="21"/>
  <c r="CI258" i="21"/>
  <c r="CF337" i="21"/>
  <c r="CT337" i="21"/>
  <c r="CE337" i="21"/>
  <c r="BW337" i="21"/>
  <c r="CA337" i="21"/>
  <c r="CH337" i="21"/>
  <c r="CK337" i="21"/>
  <c r="CO337" i="21"/>
  <c r="CJ337" i="21"/>
  <c r="CD337" i="21"/>
  <c r="CG337" i="21"/>
  <c r="CI337" i="21"/>
  <c r="CS337" i="21"/>
  <c r="BY337" i="21"/>
  <c r="CR337" i="21"/>
  <c r="CN337" i="21"/>
  <c r="CQ337" i="21"/>
  <c r="CC337" i="21"/>
  <c r="CL337" i="21"/>
  <c r="BV337" i="21"/>
  <c r="AA91" i="14"/>
  <c r="CD356" i="21"/>
  <c r="BZ349" i="21"/>
  <c r="CQ349" i="21"/>
  <c r="CH364" i="21"/>
  <c r="BZ397" i="21"/>
  <c r="CB349" i="21"/>
  <c r="CN356" i="21"/>
  <c r="CO364" i="21"/>
  <c r="BY356" i="21"/>
  <c r="CP364" i="21"/>
  <c r="CK349" i="21"/>
  <c r="CB356" i="21"/>
  <c r="BV356" i="21"/>
  <c r="CS364" i="21"/>
  <c r="CR356" i="21"/>
  <c r="CO349" i="21"/>
  <c r="CG356" i="21"/>
  <c r="CH356" i="21"/>
  <c r="CS349" i="21"/>
  <c r="CA356" i="21"/>
  <c r="CD349" i="21"/>
  <c r="CF397" i="21"/>
  <c r="CN397" i="21"/>
  <c r="CB397" i="21"/>
  <c r="CI356" i="21"/>
  <c r="CJ356" i="21"/>
  <c r="BV364" i="21"/>
  <c r="CT356" i="21"/>
  <c r="CE364" i="21"/>
  <c r="CF364" i="21"/>
  <c r="CI364" i="21"/>
  <c r="CR364" i="21"/>
  <c r="CG349" i="21"/>
  <c r="BZ356" i="21"/>
  <c r="CL364" i="21"/>
  <c r="BW364" i="21"/>
  <c r="CG364" i="21"/>
  <c r="CH349" i="21"/>
  <c r="CO356" i="21"/>
  <c r="CM356" i="21"/>
  <c r="CK364" i="21"/>
  <c r="BZ364" i="21"/>
  <c r="CD397" i="21"/>
  <c r="CG397" i="21"/>
  <c r="CS356" i="21"/>
  <c r="CE22" i="21"/>
  <c r="CE9" i="21" s="1"/>
  <c r="CC397" i="21"/>
  <c r="CA397" i="21"/>
  <c r="CR22" i="21"/>
  <c r="CR9" i="21" s="1"/>
  <c r="CB364" i="21"/>
  <c r="CC356" i="21"/>
  <c r="CL349" i="21"/>
  <c r="CF349" i="21"/>
  <c r="BY397" i="21"/>
  <c r="CP356" i="21"/>
  <c r="CB22" i="21"/>
  <c r="CB9" i="21" s="1"/>
  <c r="CM364" i="21"/>
  <c r="CD364" i="21"/>
  <c r="BX356" i="21"/>
  <c r="BY364" i="21"/>
  <c r="CM397" i="21"/>
  <c r="CT397" i="21"/>
  <c r="CH397" i="21"/>
  <c r="CL397" i="21"/>
  <c r="CF356" i="21"/>
  <c r="CE356" i="21"/>
  <c r="CQ364" i="21"/>
  <c r="CL356" i="21"/>
  <c r="BW356" i="21"/>
  <c r="BX364" i="21"/>
  <c r="CC364" i="21"/>
  <c r="CM349" i="21"/>
  <c r="CN364" i="21"/>
  <c r="CK356" i="21"/>
  <c r="CR397" i="21"/>
  <c r="BW397" i="21"/>
  <c r="CQ397" i="21"/>
  <c r="CI397" i="21"/>
  <c r="BX397" i="21"/>
  <c r="BY375" i="21"/>
  <c r="CE397" i="21"/>
  <c r="CJ364" i="21"/>
  <c r="CC22" i="21"/>
  <c r="CC9" i="21" s="1"/>
  <c r="CA364" i="21"/>
  <c r="BV349" i="21"/>
  <c r="CT364" i="21"/>
  <c r="CJ397" i="21"/>
  <c r="CP397" i="21"/>
  <c r="BZ375" i="21"/>
  <c r="CK375" i="21"/>
  <c r="CM375" i="21"/>
  <c r="CH375" i="21"/>
  <c r="CB375" i="21"/>
  <c r="BX375" i="21"/>
  <c r="CQ356" i="21"/>
  <c r="CT375" i="21"/>
  <c r="CS375" i="21"/>
  <c r="CP375" i="21"/>
  <c r="CQ375" i="21"/>
  <c r="CG375" i="21"/>
  <c r="BV375" i="21"/>
  <c r="CR349" i="21"/>
  <c r="CF375" i="21"/>
  <c r="BW375" i="21"/>
  <c r="CN375" i="21"/>
  <c r="CC375" i="21"/>
  <c r="BZ22" i="21"/>
  <c r="BZ9" i="21" s="1"/>
  <c r="CA375" i="21"/>
  <c r="CO375" i="21"/>
  <c r="CL375" i="21"/>
  <c r="CP22" i="21"/>
  <c r="CP9" i="21" s="1"/>
  <c r="CJ375" i="21"/>
  <c r="CE375" i="21"/>
  <c r="CI375" i="21"/>
  <c r="CR375" i="21"/>
  <c r="CD375" i="21"/>
  <c r="CS22" i="21"/>
  <c r="CS9" i="21" s="1"/>
  <c r="BX22" i="21"/>
  <c r="BX9" i="21" s="1"/>
  <c r="CG22" i="21"/>
  <c r="CG9" i="21" s="1"/>
  <c r="CM22" i="21"/>
  <c r="CM9" i="21" s="1"/>
  <c r="CF22" i="21"/>
  <c r="CF9" i="21" s="1"/>
  <c r="CA22" i="21"/>
  <c r="CA9" i="21" s="1"/>
  <c r="CI22" i="21"/>
  <c r="CI9" i="21" s="1"/>
  <c r="CT22" i="21"/>
  <c r="CT9" i="21" s="1"/>
  <c r="BV22" i="21"/>
  <c r="BV9" i="21" s="1"/>
  <c r="BV8" i="21" s="1"/>
  <c r="CN22" i="21"/>
  <c r="CN9" i="21" s="1"/>
  <c r="BY22" i="21"/>
  <c r="BY9" i="21" s="1"/>
  <c r="CD22" i="21"/>
  <c r="CD9" i="21" s="1"/>
  <c r="CO22" i="21"/>
  <c r="CO9" i="21" s="1"/>
  <c r="CQ22" i="21"/>
  <c r="CQ9" i="21" s="1"/>
  <c r="CJ22" i="21"/>
  <c r="CJ9" i="21" s="1"/>
  <c r="CK22" i="21"/>
  <c r="CK9" i="21" s="1"/>
  <c r="CL22" i="21"/>
  <c r="CL9" i="21" s="1"/>
  <c r="BW22" i="21"/>
  <c r="BW9" i="21" s="1"/>
  <c r="CH22" i="21"/>
  <c r="CH9" i="21" s="1"/>
  <c r="Z22" i="21"/>
  <c r="Z9" i="21" s="1"/>
  <c r="Z8" i="21" s="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302" i="21"/>
  <c r="Z157" i="3"/>
  <c r="W223" i="21"/>
  <c r="AJ149" i="3"/>
  <c r="Z159" i="3"/>
  <c r="CA409" i="21" l="1"/>
  <c r="BZ409" i="21"/>
  <c r="BX409" i="21"/>
  <c r="CO341" i="21"/>
  <c r="CO323" i="21"/>
  <c r="CF341" i="21"/>
  <c r="CF323" i="21"/>
  <c r="BV341" i="21"/>
  <c r="BV323" i="21"/>
  <c r="CH341" i="21"/>
  <c r="CH323" i="21"/>
  <c r="CC341" i="21"/>
  <c r="CC323" i="21"/>
  <c r="BZ341" i="21"/>
  <c r="BZ323" i="21"/>
  <c r="CJ341" i="21"/>
  <c r="CJ323" i="21"/>
  <c r="CS341" i="21"/>
  <c r="CS323" i="21"/>
  <c r="CQ341" i="21"/>
  <c r="CQ323" i="21"/>
  <c r="CA341" i="21"/>
  <c r="CA323" i="21"/>
  <c r="CL341" i="21"/>
  <c r="CL323" i="21"/>
  <c r="CE341" i="21"/>
  <c r="CE323" i="21"/>
  <c r="BW341" i="21"/>
  <c r="BW323" i="21"/>
  <c r="CT341" i="21"/>
  <c r="CT323" i="21"/>
  <c r="CR341" i="21"/>
  <c r="CR323" i="21"/>
  <c r="CD341" i="21"/>
  <c r="CD323" i="21"/>
  <c r="CM341" i="21"/>
  <c r="CM323" i="21"/>
  <c r="CK341" i="21"/>
  <c r="CK323" i="21"/>
  <c r="CP341" i="21"/>
  <c r="CP323" i="21"/>
  <c r="CI341" i="21"/>
  <c r="CI323" i="21"/>
  <c r="CB341" i="21"/>
  <c r="CB323" i="21"/>
  <c r="CG341" i="21"/>
  <c r="CG323" i="21"/>
  <c r="BY341" i="21"/>
  <c r="BY323" i="21"/>
  <c r="CN341" i="21"/>
  <c r="CN323" i="21"/>
  <c r="CN409" i="21"/>
  <c r="CH409" i="21"/>
  <c r="CK8" i="21"/>
  <c r="BY8" i="21"/>
  <c r="CB8" i="21"/>
  <c r="CR409" i="21"/>
  <c r="CT409" i="21"/>
  <c r="CL409" i="21"/>
  <c r="CE409" i="21"/>
  <c r="CC409" i="21"/>
  <c r="CL8" i="21"/>
  <c r="CS8" i="21"/>
  <c r="CP8" i="21"/>
  <c r="CQ8" i="21"/>
  <c r="BX8" i="21"/>
  <c r="BZ8" i="21"/>
  <c r="BW8" i="21"/>
  <c r="CF8" i="21"/>
  <c r="CR8" i="21"/>
  <c r="BX316" i="21"/>
  <c r="CM8" i="21"/>
  <c r="CG8" i="21"/>
  <c r="CN8" i="21"/>
  <c r="CJ8" i="21"/>
  <c r="CI8" i="21"/>
  <c r="CA8" i="21"/>
  <c r="CQ409" i="21"/>
  <c r="CT8" i="21"/>
  <c r="CO8" i="21"/>
  <c r="CD8" i="21"/>
  <c r="CH8" i="21"/>
  <c r="CE8" i="21"/>
  <c r="CC8" i="21"/>
  <c r="AB254" i="21"/>
  <c r="AA296" i="21"/>
  <c r="AD254" i="21"/>
  <c r="AC296" i="21"/>
  <c r="AE254" i="21"/>
  <c r="AD296" i="21"/>
  <c r="AJ254" i="21"/>
  <c r="AI296" i="21"/>
  <c r="AK254" i="21"/>
  <c r="AJ296" i="21"/>
  <c r="AC254" i="21"/>
  <c r="AB296" i="21"/>
  <c r="AI254" i="21"/>
  <c r="AH296" i="21"/>
  <c r="AF254" i="21"/>
  <c r="AE296" i="21"/>
  <c r="AG254" i="21"/>
  <c r="AF296" i="21"/>
  <c r="AH254" i="21"/>
  <c r="AG296" i="21"/>
  <c r="Z254" i="21"/>
  <c r="Z296" i="21"/>
  <c r="Z410" i="21" s="1"/>
  <c r="CB409" i="21"/>
  <c r="CO409" i="21"/>
  <c r="CP409" i="21"/>
  <c r="CK409" i="21"/>
  <c r="Z260" i="21"/>
  <c r="Z104" i="21"/>
  <c r="Z105" i="21"/>
  <c r="Z108" i="21" s="1"/>
  <c r="BO215" i="20"/>
  <c r="AG215" i="14"/>
  <c r="AH215" i="14" s="1"/>
  <c r="V223" i="21"/>
  <c r="BX267" i="21"/>
  <c r="CS267" i="21"/>
  <c r="BZ267" i="21"/>
  <c r="CK267" i="21"/>
  <c r="CH267" i="21"/>
  <c r="CJ267" i="21"/>
  <c r="CN267" i="21"/>
  <c r="CT267" i="21"/>
  <c r="CC267" i="21"/>
  <c r="CG267" i="21"/>
  <c r="CF267" i="21"/>
  <c r="CD267" i="21"/>
  <c r="BW267" i="21"/>
  <c r="CB267" i="21"/>
  <c r="CO267" i="21"/>
  <c r="CQ267" i="21"/>
  <c r="BV267" i="21"/>
  <c r="BY267" i="21"/>
  <c r="CP267" i="21"/>
  <c r="CM267" i="21"/>
  <c r="CE267" i="21"/>
  <c r="CI267" i="21"/>
  <c r="CR267" i="21"/>
  <c r="CL267" i="21"/>
  <c r="CA267" i="21"/>
  <c r="CN348" i="21"/>
  <c r="CN335" i="21" s="1"/>
  <c r="BZ348" i="21"/>
  <c r="CH348" i="21"/>
  <c r="CH335" i="21" s="1"/>
  <c r="CP348" i="21"/>
  <c r="CP335" i="21" s="1"/>
  <c r="CL348" i="21"/>
  <c r="CL335" i="21" s="1"/>
  <c r="CK348" i="21"/>
  <c r="CJ348" i="21"/>
  <c r="CJ335" i="21" s="1"/>
  <c r="CF348" i="21"/>
  <c r="CI348" i="21"/>
  <c r="CI335" i="21" s="1"/>
  <c r="CQ348" i="21"/>
  <c r="CQ335" i="21" s="1"/>
  <c r="CB348" i="21"/>
  <c r="CB335" i="21" s="1"/>
  <c r="CG348" i="21"/>
  <c r="CG335" i="21" s="1"/>
  <c r="CC348" i="21"/>
  <c r="CC335" i="21" s="1"/>
  <c r="CE348" i="21"/>
  <c r="BV348" i="21"/>
  <c r="BV335" i="21" s="1"/>
  <c r="CO348" i="21"/>
  <c r="CO335" i="21" s="1"/>
  <c r="BX348" i="21"/>
  <c r="CA348" i="21"/>
  <c r="BY348" i="21"/>
  <c r="BY335" i="21" s="1"/>
  <c r="CT348" i="21"/>
  <c r="CT335" i="21" s="1"/>
  <c r="CM348" i="21"/>
  <c r="CM335" i="21" s="1"/>
  <c r="CD348" i="21"/>
  <c r="CS348" i="21"/>
  <c r="CS335" i="21" s="1"/>
  <c r="CR348" i="21"/>
  <c r="BW348" i="21"/>
  <c r="BW335" i="21" s="1"/>
  <c r="AB124" i="14"/>
  <c r="AD139" i="14"/>
  <c r="AA115" i="14"/>
  <c r="Z5" i="14"/>
  <c r="Z4" i="3"/>
  <c r="Z4" i="21" s="1"/>
  <c r="Z3" i="3"/>
  <c r="AA5" i="3"/>
  <c r="Z5" i="20"/>
  <c r="Z161" i="3"/>
  <c r="AL149" i="3"/>
  <c r="AK149" i="3"/>
  <c r="CR335" i="21" l="1"/>
  <c r="CA335" i="21"/>
  <c r="BZ335" i="21"/>
  <c r="CF335" i="21"/>
  <c r="CD335" i="21"/>
  <c r="CE335" i="21"/>
  <c r="CK335" i="21"/>
  <c r="BX341" i="21"/>
  <c r="BX335" i="21" s="1"/>
  <c r="BX323" i="21"/>
  <c r="Z232" i="21"/>
  <c r="Z269" i="21" s="1"/>
  <c r="Z339" i="21" s="1"/>
  <c r="Z107" i="21"/>
  <c r="Z278" i="21" s="1"/>
  <c r="BM215" i="20"/>
  <c r="BN215" i="20"/>
  <c r="AI215" i="14"/>
  <c r="CQ270" i="21"/>
  <c r="CL270" i="21"/>
  <c r="CK270" i="21"/>
  <c r="CR270" i="21"/>
  <c r="CO270" i="21"/>
  <c r="CN270" i="21"/>
  <c r="CT270" i="21"/>
  <c r="CP270" i="21"/>
  <c r="CF270" i="21"/>
  <c r="BZ270" i="21"/>
  <c r="CI270" i="21"/>
  <c r="BY270" i="21"/>
  <c r="CB270" i="21"/>
  <c r="CG270" i="21"/>
  <c r="CJ270" i="21"/>
  <c r="CS270" i="21"/>
  <c r="CD270" i="21"/>
  <c r="CM270" i="21"/>
  <c r="CA270" i="21"/>
  <c r="CE270" i="21"/>
  <c r="BV270" i="21"/>
  <c r="BW270" i="21"/>
  <c r="CC270" i="21"/>
  <c r="CH270" i="21"/>
  <c r="BX270" i="2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M149" i="3"/>
  <c r="AL151" i="3"/>
  <c r="AC312" i="21" l="1"/>
  <c r="Z338" i="21"/>
  <c r="BL215" i="20"/>
  <c r="AJ215" i="14"/>
  <c r="AK215" i="14" s="1"/>
  <c r="BJ215" i="20" s="1"/>
  <c r="CE272" i="21"/>
  <c r="CB272" i="21"/>
  <c r="CG272" i="21"/>
  <c r="BY272" i="21"/>
  <c r="BX272" i="21"/>
  <c r="CM272" i="21"/>
  <c r="BZ272" i="21"/>
  <c r="CK272" i="21"/>
  <c r="CN272" i="21"/>
  <c r="CO272" i="21"/>
  <c r="CF272" i="21"/>
  <c r="CA272" i="21"/>
  <c r="CI272" i="21"/>
  <c r="CD272" i="21"/>
  <c r="CC272" i="21"/>
  <c r="CS272" i="21"/>
  <c r="CP272" i="21"/>
  <c r="CL272" i="21"/>
  <c r="BV272" i="21"/>
  <c r="CR272" i="21"/>
  <c r="CH272" i="21"/>
  <c r="BW272" i="21"/>
  <c r="CJ272" i="21"/>
  <c r="CT272" i="21"/>
  <c r="CQ272" i="2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M151" i="3"/>
  <c r="AN149" i="3"/>
  <c r="BK215" i="20" l="1"/>
  <c r="AL215" i="14"/>
  <c r="AC5" i="14"/>
  <c r="AC5" i="20"/>
  <c r="AD5" i="3"/>
  <c r="AB3" i="3"/>
  <c r="AB3" i="21" s="1"/>
  <c r="BI215" i="20"/>
  <c r="AN151" i="3"/>
  <c r="AO149" i="3"/>
  <c r="AM215" i="14" l="1"/>
  <c r="AE5" i="3"/>
  <c r="AE5" i="14" s="1"/>
  <c r="AB4" i="3"/>
  <c r="AB4" i="21" s="1"/>
  <c r="AD5" i="20"/>
  <c r="AD5" i="14"/>
  <c r="AF5" i="3"/>
  <c r="AF5" i="14"/>
  <c r="AO151" i="3"/>
  <c r="BH215" i="20"/>
  <c r="AP149" i="3"/>
  <c r="AN215" i="14" l="1"/>
  <c r="AG5" i="3"/>
  <c r="AE5" i="20"/>
  <c r="AF5" i="20"/>
  <c r="AC3" i="3"/>
  <c r="AC3" i="21" s="1"/>
  <c r="AG5" i="14"/>
  <c r="AG5" i="20"/>
  <c r="AH5" i="3"/>
  <c r="AP151" i="3"/>
  <c r="BG215" i="20"/>
  <c r="AQ149" i="3"/>
  <c r="AO215" i="14" l="1"/>
  <c r="AC4" i="3"/>
  <c r="AC4" i="21" s="1"/>
  <c r="AI5" i="3"/>
  <c r="AH5" i="20"/>
  <c r="AH5" i="14"/>
  <c r="BF215" i="20"/>
  <c r="AR149" i="3"/>
  <c r="AQ151" i="3"/>
  <c r="AP215" i="14" l="1"/>
  <c r="AD3" i="3"/>
  <c r="AD3" i="21" s="1"/>
  <c r="AI5" i="20"/>
  <c r="AI5" i="14"/>
  <c r="AJ5" i="3"/>
  <c r="AR151" i="3"/>
  <c r="BE215" i="20"/>
  <c r="AS149" i="3"/>
  <c r="AQ215" i="14" l="1"/>
  <c r="AD4" i="3"/>
  <c r="AD4" i="21" s="1"/>
  <c r="AK5" i="3"/>
  <c r="AJ5" i="20"/>
  <c r="AJ5" i="14"/>
  <c r="AT149" i="3"/>
  <c r="BD215" i="20"/>
  <c r="AS151" i="3"/>
  <c r="AR215" i="14" l="1"/>
  <c r="AE3" i="3"/>
  <c r="AE3" i="21" s="1"/>
  <c r="AL5" i="3"/>
  <c r="AK5" i="20"/>
  <c r="AK5" i="14"/>
  <c r="BC215" i="20"/>
  <c r="AU149" i="3"/>
  <c r="AT151" i="3"/>
  <c r="AS215" i="14" l="1"/>
  <c r="AE4" i="3"/>
  <c r="AE4" i="21" s="1"/>
  <c r="AM5" i="3"/>
  <c r="AL5" i="14"/>
  <c r="AL5" i="20"/>
  <c r="AU151" i="3"/>
  <c r="BB215" i="20"/>
  <c r="AV149" i="3"/>
  <c r="AT215" i="14" l="1"/>
  <c r="AF3" i="3"/>
  <c r="AF3" i="21" s="1"/>
  <c r="AM5" i="14"/>
  <c r="AM5" i="20"/>
  <c r="AN5" i="3"/>
  <c r="AW149" i="3"/>
  <c r="BA215" i="20"/>
  <c r="AV151" i="3"/>
  <c r="AU215" i="14" l="1"/>
  <c r="AO5" i="3"/>
  <c r="AF4" i="3"/>
  <c r="AF4" i="21" s="1"/>
  <c r="AN5" i="14"/>
  <c r="AN5" i="20"/>
  <c r="AW151" i="3"/>
  <c r="AZ215" i="20"/>
  <c r="AX149" i="3"/>
  <c r="AV215" i="14" l="1"/>
  <c r="AO5" i="14"/>
  <c r="AO5" i="20"/>
  <c r="AP5" i="3"/>
  <c r="AP5" i="20" s="1"/>
  <c r="AG3" i="3"/>
  <c r="AG3" i="21" s="1"/>
  <c r="AX151" i="3"/>
  <c r="AY215" i="20"/>
  <c r="AY149" i="3"/>
  <c r="AW215" i="14" l="1"/>
  <c r="AP5" i="14"/>
  <c r="AQ5" i="3"/>
  <c r="AG4" i="3"/>
  <c r="AG4" i="21" s="1"/>
  <c r="AX215" i="20"/>
  <c r="AY151" i="3"/>
  <c r="AZ149" i="3"/>
  <c r="AX215" i="14" l="1"/>
  <c r="AH3" i="3"/>
  <c r="AH3" i="21" s="1"/>
  <c r="AQ5" i="14"/>
  <c r="AQ5" i="20"/>
  <c r="AR5" i="3"/>
  <c r="AW215" i="20"/>
  <c r="AZ151" i="3"/>
  <c r="BA149" i="3"/>
  <c r="AY215" i="14" l="1"/>
  <c r="AS5" i="3"/>
  <c r="AR5" i="14"/>
  <c r="AR5" i="20"/>
  <c r="AH4" i="3"/>
  <c r="AH4" i="21" s="1"/>
  <c r="AV215" i="20"/>
  <c r="BB149" i="3"/>
  <c r="BB151" i="3"/>
  <c r="BA151" i="3"/>
  <c r="AZ215" i="14" l="1"/>
  <c r="AT5" i="3"/>
  <c r="AT5" i="20" s="1"/>
  <c r="AS5" i="14"/>
  <c r="AS5" i="20"/>
  <c r="AI3" i="3"/>
  <c r="AI3" i="21" s="1"/>
  <c r="BC149" i="3"/>
  <c r="AU215" i="20"/>
  <c r="BA215" i="14" l="1"/>
  <c r="AT5" i="14"/>
  <c r="AU5" i="3"/>
  <c r="AI4" i="3"/>
  <c r="AI4" i="21" s="1"/>
  <c r="AU5" i="20"/>
  <c r="AU5" i="14"/>
  <c r="AT215" i="20"/>
  <c r="BD149" i="3"/>
  <c r="BC151" i="3"/>
  <c r="BB215" i="14" l="1"/>
  <c r="AV5" i="3"/>
  <c r="AJ3" i="3"/>
  <c r="AJ3" i="21" s="1"/>
  <c r="BD151" i="3"/>
  <c r="BE149" i="3"/>
  <c r="AS215" i="20"/>
  <c r="BC215" i="14" l="1"/>
  <c r="AV5" i="14"/>
  <c r="AV5" i="20"/>
  <c r="AW5" i="3"/>
  <c r="AJ4" i="3"/>
  <c r="AJ4" i="21" s="1"/>
  <c r="AR215" i="20"/>
  <c r="BE151" i="3"/>
  <c r="BF149" i="3"/>
  <c r="BD215" i="14" l="1"/>
  <c r="AW5" i="20"/>
  <c r="AW5" i="14"/>
  <c r="AX5" i="3"/>
  <c r="AK3" i="3"/>
  <c r="AK3" i="21" s="1"/>
  <c r="BF151" i="3"/>
  <c r="BG149" i="3"/>
  <c r="AQ215" i="20"/>
  <c r="BE215" i="14" l="1"/>
  <c r="AY5" i="3"/>
  <c r="AX5" i="14"/>
  <c r="AX5" i="20"/>
  <c r="AZ5" i="3"/>
  <c r="BB5" i="3" s="1"/>
  <c r="BB5" i="14" s="1"/>
  <c r="BA5" i="3"/>
  <c r="AK4" i="3"/>
  <c r="AK4" i="21" s="1"/>
  <c r="AP215" i="20"/>
  <c r="BH149" i="3"/>
  <c r="BG151" i="3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BH151" i="3"/>
  <c r="BI149" i="3"/>
  <c r="BI151" i="3" s="1"/>
  <c r="AO215" i="20"/>
  <c r="BG215" i="14" l="1"/>
  <c r="BC5" i="20"/>
  <c r="BD5" i="3"/>
  <c r="BE5" i="3" s="1"/>
  <c r="AL4" i="3"/>
  <c r="AL4" i="21" s="1"/>
  <c r="BD5" i="14"/>
  <c r="BD5" i="20"/>
  <c r="BJ149" i="3"/>
  <c r="AN215" i="20"/>
  <c r="BH215" i="14" l="1"/>
  <c r="AM3" i="3"/>
  <c r="AM3" i="21" s="1"/>
  <c r="BF5" i="3"/>
  <c r="BE5" i="14"/>
  <c r="BE5" i="20"/>
  <c r="AM215" i="20"/>
  <c r="BK149" i="3"/>
  <c r="BJ151" i="3"/>
  <c r="BI215" i="14" l="1"/>
  <c r="AM4" i="3"/>
  <c r="AM4" i="21" s="1"/>
  <c r="BG5" i="3"/>
  <c r="BF5" i="14"/>
  <c r="BF5" i="20"/>
  <c r="BK151" i="3"/>
  <c r="BL149" i="3"/>
  <c r="AL215" i="20"/>
  <c r="BJ215" i="14" l="1"/>
  <c r="AN3" i="3"/>
  <c r="AN3" i="21" s="1"/>
  <c r="BH5" i="3"/>
  <c r="BG5" i="14"/>
  <c r="BG5" i="20"/>
  <c r="BM149" i="3"/>
  <c r="BM151" i="3" s="1"/>
  <c r="AK215" i="20"/>
  <c r="BL151" i="3"/>
  <c r="BK215" i="14" l="1"/>
  <c r="AN4" i="3"/>
  <c r="AN4" i="21" s="1"/>
  <c r="BI5" i="3"/>
  <c r="BH5" i="20"/>
  <c r="BH5" i="14"/>
  <c r="AJ215" i="20"/>
  <c r="BN149" i="3"/>
  <c r="BL215" i="14" l="1"/>
  <c r="AO3" i="3"/>
  <c r="AO3" i="21" s="1"/>
  <c r="BJ5" i="3"/>
  <c r="BI5" i="20"/>
  <c r="BI5" i="14"/>
  <c r="AI215" i="20"/>
  <c r="BN151" i="3"/>
  <c r="BO149" i="3"/>
  <c r="BM215" i="14" l="1"/>
  <c r="AO4" i="3"/>
  <c r="AO4" i="21" s="1"/>
  <c r="BK5" i="3"/>
  <c r="BJ5" i="14"/>
  <c r="BJ5" i="20"/>
  <c r="AH215" i="20"/>
  <c r="BO151" i="3"/>
  <c r="BP149" i="3"/>
  <c r="BN215" i="14" l="1"/>
  <c r="AP3" i="3"/>
  <c r="AP3" i="21" s="1"/>
  <c r="BL5" i="3"/>
  <c r="BK5" i="14"/>
  <c r="BK5" i="20"/>
  <c r="BP151" i="3"/>
  <c r="BQ149" i="3"/>
  <c r="AG215" i="20"/>
  <c r="BO215" i="14" l="1"/>
  <c r="AP4" i="3"/>
  <c r="AP4" i="21" s="1"/>
  <c r="BM5" i="3"/>
  <c r="BL5" i="14"/>
  <c r="BL5" i="20"/>
  <c r="BQ151" i="3"/>
  <c r="AF215" i="20"/>
  <c r="BR149" i="3"/>
  <c r="BR151" i="3"/>
  <c r="BP215" i="14" l="1"/>
  <c r="AQ3" i="3"/>
  <c r="AQ3" i="21" s="1"/>
  <c r="BN5" i="3"/>
  <c r="BM5" i="14"/>
  <c r="BM5" i="20"/>
  <c r="BS149" i="3"/>
  <c r="AE215" i="20"/>
  <c r="BQ215" i="14" l="1"/>
  <c r="AQ4" i="3"/>
  <c r="AQ4" i="21" s="1"/>
  <c r="BO5" i="3"/>
  <c r="BN5" i="14"/>
  <c r="BN5" i="20"/>
  <c r="AD215" i="20"/>
  <c r="BT149" i="3"/>
  <c r="BS151" i="3"/>
  <c r="BT151" i="3"/>
  <c r="BR215" i="14" l="1"/>
  <c r="AR3" i="3"/>
  <c r="AR3" i="21" s="1"/>
  <c r="BP5" i="3"/>
  <c r="BO5" i="14"/>
  <c r="BO5" i="20"/>
  <c r="W205" i="14"/>
  <c r="AC215" i="20"/>
  <c r="BU149" i="3"/>
  <c r="BS215" i="14" l="1"/>
  <c r="AR4" i="3"/>
  <c r="AR4" i="21" s="1"/>
  <c r="BQ5" i="3"/>
  <c r="BP5" i="20"/>
  <c r="BP5" i="14"/>
  <c r="W149" i="3"/>
  <c r="AB215" i="20"/>
  <c r="BU151" i="3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W215" i="14"/>
  <c r="Z215" i="20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57" i="14"/>
  <c r="W67" i="14"/>
  <c r="W131" i="14"/>
  <c r="W75" i="14"/>
  <c r="W134" i="14"/>
  <c r="W72" i="14"/>
  <c r="W130" i="14"/>
  <c r="W123" i="14"/>
  <c r="W145" i="14"/>
  <c r="W94" i="14"/>
  <c r="W136" i="14"/>
  <c r="W135" i="14"/>
  <c r="W70" i="14"/>
  <c r="W142" i="14"/>
  <c r="W88" i="14"/>
  <c r="W91" i="14"/>
  <c r="W159" i="14"/>
  <c r="W61" i="14"/>
  <c r="W64" i="14"/>
  <c r="W168" i="14"/>
  <c r="W163" i="14"/>
  <c r="W154" i="14"/>
  <c r="W139" i="14"/>
  <c r="W106" i="14"/>
  <c r="W107" i="14"/>
  <c r="W98" i="14"/>
  <c r="W170" i="14"/>
  <c r="W110" i="14"/>
  <c r="W99" i="14"/>
  <c r="W85" i="14"/>
  <c r="W60" i="14"/>
  <c r="W82" i="14"/>
  <c r="W89" i="14"/>
  <c r="W97" i="14"/>
  <c r="W108" i="14"/>
  <c r="W58" i="14"/>
  <c r="W161" i="14"/>
  <c r="W137" i="14"/>
  <c r="W118" i="14"/>
  <c r="W155" i="14"/>
  <c r="W172" i="14"/>
  <c r="W129" i="14"/>
  <c r="W71" i="14"/>
  <c r="W81" i="14"/>
  <c r="W133" i="14"/>
  <c r="W169" i="14"/>
  <c r="W156" i="14"/>
  <c r="W69" i="14"/>
  <c r="W117" i="14"/>
  <c r="W113" i="14"/>
  <c r="W167" i="14"/>
  <c r="W171" i="14"/>
  <c r="W83" i="14"/>
  <c r="W109" i="14"/>
  <c r="W175" i="14"/>
  <c r="W165" i="14"/>
  <c r="W166" i="14"/>
  <c r="W153" i="14"/>
  <c r="W84" i="14"/>
  <c r="W148" i="14"/>
  <c r="W93" i="14"/>
  <c r="W124" i="14"/>
  <c r="W100" i="14"/>
  <c r="W144" i="14"/>
  <c r="W120" i="14"/>
  <c r="W143" i="14"/>
  <c r="W132" i="14"/>
  <c r="W115" i="14"/>
  <c r="W86" i="14"/>
  <c r="W87" i="14"/>
  <c r="W125" i="14"/>
  <c r="W122" i="14"/>
  <c r="W121" i="14"/>
  <c r="W95" i="14"/>
  <c r="W57" i="14"/>
  <c r="W105" i="14"/>
  <c r="W160" i="14"/>
  <c r="W173" i="14"/>
  <c r="W73" i="14"/>
  <c r="W65" i="14"/>
  <c r="W101" i="14"/>
  <c r="W146" i="14"/>
  <c r="W76" i="14"/>
  <c r="W74" i="14"/>
  <c r="W59" i="14"/>
  <c r="W96" i="14"/>
  <c r="W111" i="14"/>
  <c r="W62" i="14"/>
  <c r="W63" i="14"/>
  <c r="W112" i="14"/>
  <c r="W147" i="14"/>
  <c r="W141" i="14"/>
  <c r="W119" i="14"/>
  <c r="W77" i="14"/>
  <c r="W158" i="14"/>
  <c r="W149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77" i="20"/>
  <c r="Z156" i="20"/>
  <c r="Z32" i="20"/>
  <c r="Z179" i="20"/>
  <c r="Z7" i="20"/>
  <c r="Z189" i="20"/>
  <c r="Z158" i="20"/>
  <c r="Z33" i="20"/>
  <c r="Z159" i="20"/>
  <c r="Z123" i="20"/>
  <c r="Z52" i="20"/>
  <c r="Z43" i="20"/>
  <c r="Z103" i="20"/>
  <c r="Z27" i="20"/>
  <c r="Z190" i="20"/>
  <c r="Z87" i="20"/>
  <c r="Z98" i="20"/>
  <c r="Z10" i="20"/>
  <c r="Z125" i="20"/>
  <c r="W183" i="14"/>
  <c r="Z150" i="20"/>
  <c r="Z145" i="20"/>
  <c r="Z99" i="20"/>
  <c r="Z172" i="20"/>
  <c r="Z147" i="20"/>
  <c r="Z60" i="20"/>
  <c r="Z29" i="20"/>
  <c r="Z50" i="20"/>
  <c r="Z126" i="20"/>
  <c r="Z175" i="20"/>
  <c r="Z17" i="20"/>
  <c r="Z140" i="20"/>
  <c r="Z115" i="20"/>
  <c r="Z133" i="20"/>
  <c r="Z112" i="20"/>
  <c r="Z90" i="20"/>
  <c r="Z110" i="20"/>
  <c r="Z24" i="20"/>
  <c r="Z18" i="20"/>
  <c r="Z122" i="20"/>
  <c r="Z154" i="20"/>
  <c r="Z152" i="20"/>
  <c r="Z57" i="20"/>
  <c r="Z47" i="20"/>
  <c r="Z136" i="20"/>
  <c r="Z81" i="20"/>
  <c r="Z171" i="20"/>
  <c r="Z45" i="20"/>
  <c r="Z169" i="20"/>
  <c r="Z94" i="20"/>
  <c r="Z82" i="20"/>
  <c r="Z164" i="20"/>
  <c r="W179" i="14"/>
  <c r="Z64" i="20"/>
  <c r="Z14" i="20"/>
  <c r="Z166" i="20"/>
  <c r="Z149" i="20"/>
  <c r="Z9" i="20"/>
  <c r="W178" i="14"/>
  <c r="Z68" i="20"/>
  <c r="Z34" i="20"/>
  <c r="Z160" i="20"/>
  <c r="Z198" i="20"/>
  <c r="Z165" i="20"/>
  <c r="Z176" i="20"/>
  <c r="Z107" i="20"/>
  <c r="Z55" i="20"/>
  <c r="Z59" i="20"/>
  <c r="Z89" i="20"/>
  <c r="Z20" i="20"/>
  <c r="Z118" i="20"/>
  <c r="Z182" i="20"/>
  <c r="Z83" i="20"/>
  <c r="W185" i="14"/>
  <c r="Z178" i="20"/>
  <c r="Z186" i="20"/>
  <c r="Z70" i="20"/>
  <c r="Z162" i="20"/>
  <c r="Z67" i="20"/>
  <c r="Z40" i="20"/>
  <c r="Z85" i="20"/>
  <c r="Z131" i="20"/>
  <c r="Z96" i="20"/>
  <c r="Z12" i="20"/>
  <c r="Z19" i="20"/>
  <c r="Z142" i="20"/>
  <c r="Z144" i="20"/>
  <c r="Z42" i="20"/>
  <c r="W180" i="14"/>
  <c r="Z101" i="20"/>
  <c r="Z37" i="20"/>
  <c r="Z63" i="20"/>
  <c r="Z93" i="20"/>
  <c r="W182" i="14"/>
  <c r="Z8" i="20"/>
  <c r="Z196" i="20"/>
  <c r="Z16" i="20"/>
  <c r="Z88" i="20"/>
  <c r="Z58" i="20"/>
  <c r="Z108" i="20"/>
  <c r="Z146" i="20"/>
  <c r="Z155" i="20"/>
  <c r="Z49" i="20"/>
  <c r="Z148" i="20"/>
  <c r="Z79" i="20"/>
  <c r="Z25" i="20"/>
  <c r="Z36" i="20"/>
  <c r="Z184" i="20"/>
  <c r="Z41" i="20"/>
  <c r="Z177" i="20"/>
  <c r="Z92" i="20"/>
  <c r="Z113" i="20"/>
  <c r="Z31" i="20"/>
  <c r="Z104" i="20"/>
  <c r="Z173" i="20"/>
  <c r="Z11" i="20"/>
  <c r="Z163" i="20"/>
  <c r="Z54" i="20"/>
  <c r="Z21" i="20"/>
  <c r="Z181" i="20"/>
  <c r="Z35" i="20"/>
  <c r="Z66" i="20"/>
  <c r="Z141" i="20"/>
  <c r="Z105" i="20"/>
  <c r="Z30" i="20"/>
  <c r="Z23" i="20"/>
  <c r="Z39" i="20"/>
  <c r="Z61" i="20"/>
  <c r="Z65" i="20"/>
  <c r="Z69" i="20"/>
  <c r="Z138" i="20"/>
  <c r="Z117" i="20"/>
  <c r="Z174" i="20"/>
  <c r="Z74" i="20"/>
  <c r="Z129" i="20"/>
  <c r="Z194" i="20"/>
  <c r="Z71" i="20"/>
  <c r="Z139" i="20"/>
  <c r="Z130" i="20"/>
  <c r="Z56" i="20"/>
  <c r="Z75" i="20"/>
  <c r="Z111" i="20"/>
  <c r="Z26" i="20"/>
  <c r="Z86" i="20"/>
  <c r="Z48" i="20"/>
  <c r="Z116" i="20"/>
  <c r="Z191" i="20"/>
  <c r="Z161" i="20"/>
  <c r="Z185" i="20"/>
  <c r="Z91" i="20"/>
  <c r="Z78" i="20"/>
  <c r="Z127" i="20"/>
  <c r="Z132" i="20"/>
  <c r="Z51" i="20"/>
  <c r="Z119" i="20"/>
  <c r="Z168" i="20"/>
  <c r="Z135" i="20"/>
  <c r="Z193" i="20"/>
  <c r="Z183" i="20"/>
  <c r="Z128" i="20"/>
  <c r="W184" i="14"/>
  <c r="Z195" i="20"/>
  <c r="Z157" i="20"/>
  <c r="Z134" i="20"/>
  <c r="W181" i="14"/>
  <c r="Z62" i="20"/>
  <c r="Z6" i="20"/>
  <c r="Z97" i="20"/>
  <c r="Z197" i="20"/>
  <c r="Z109" i="20"/>
  <c r="Z76" i="20"/>
  <c r="Z114" i="20"/>
  <c r="Z100" i="20"/>
  <c r="Z143" i="20"/>
  <c r="Z84" i="20"/>
  <c r="Z28" i="20"/>
  <c r="Z44" i="20"/>
  <c r="Z22" i="20"/>
  <c r="Z192" i="20"/>
  <c r="Z124" i="20"/>
  <c r="Z153" i="20"/>
  <c r="Z53" i="20"/>
  <c r="Z199" i="20"/>
  <c r="Z46" i="20"/>
  <c r="Z72" i="20"/>
  <c r="Z73" i="20"/>
  <c r="Z121" i="20"/>
  <c r="Z106" i="20"/>
  <c r="Z15" i="20"/>
  <c r="W186" i="14"/>
  <c r="Z95" i="20"/>
  <c r="Z120" i="20"/>
  <c r="Z13" i="20"/>
  <c r="Z187" i="20"/>
  <c r="Z170" i="20"/>
  <c r="Z38" i="20"/>
  <c r="Z80" i="20"/>
  <c r="Z137" i="20"/>
  <c r="Z151" i="20"/>
  <c r="Z102" i="20"/>
  <c r="Z167" i="20"/>
  <c r="Z180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A26" i="20"/>
  <c r="AA49" i="20"/>
  <c r="AA137" i="20"/>
  <c r="AA188" i="20"/>
  <c r="AR201" i="20"/>
  <c r="AA73" i="20"/>
  <c r="AA52" i="20"/>
  <c r="AA12" i="20"/>
  <c r="AA27" i="20"/>
  <c r="AA161" i="20"/>
  <c r="AA83" i="20"/>
  <c r="BC201" i="20"/>
  <c r="AW201" i="20"/>
  <c r="BD201" i="20"/>
  <c r="AA115" i="20"/>
  <c r="AA56" i="20"/>
  <c r="AA67" i="20"/>
  <c r="AA197" i="20"/>
  <c r="AA156" i="20"/>
  <c r="AA84" i="20"/>
  <c r="W190" i="14"/>
  <c r="AA175" i="20"/>
  <c r="W191" i="14"/>
  <c r="AA198" i="20"/>
  <c r="AA172" i="20"/>
  <c r="AA190" i="20"/>
  <c r="AA9" i="20"/>
  <c r="AA40" i="20"/>
  <c r="AA82" i="20"/>
  <c r="AA105" i="20"/>
  <c r="AA158" i="20"/>
  <c r="AS201" i="20"/>
  <c r="AU201" i="20"/>
  <c r="AA13" i="20"/>
  <c r="AA88" i="20"/>
  <c r="AA147" i="20"/>
  <c r="AA155" i="20"/>
  <c r="AA62" i="20"/>
  <c r="AA102" i="20"/>
  <c r="AA41" i="20"/>
  <c r="AA125" i="20"/>
  <c r="AA179" i="20"/>
  <c r="AA76" i="20"/>
  <c r="AA92" i="20"/>
  <c r="AA7" i="20"/>
  <c r="AG201" i="20"/>
  <c r="AA111" i="20"/>
  <c r="AA91" i="20"/>
  <c r="AO201" i="20"/>
  <c r="AA17" i="20"/>
  <c r="W193" i="14"/>
  <c r="AA86" i="20"/>
  <c r="AA162" i="20"/>
  <c r="AA8" i="20"/>
  <c r="AA93" i="20"/>
  <c r="AA145" i="20"/>
  <c r="AA127" i="20"/>
  <c r="AA136" i="20"/>
  <c r="AV201" i="20"/>
  <c r="AA70" i="20"/>
  <c r="AA99" i="20"/>
  <c r="AA173" i="20"/>
  <c r="AA180" i="20"/>
  <c r="AA21" i="20"/>
  <c r="AA182" i="20"/>
  <c r="AB201" i="20"/>
  <c r="AA176" i="20"/>
  <c r="AA19" i="20"/>
  <c r="AA178" i="20"/>
  <c r="AA110" i="20"/>
  <c r="AA146" i="20"/>
  <c r="AA63" i="20"/>
  <c r="AA20" i="20"/>
  <c r="AA126" i="20"/>
  <c r="AA11" i="20"/>
  <c r="AA166" i="20"/>
  <c r="AY201" i="20"/>
  <c r="AA28" i="20"/>
  <c r="AN201" i="20"/>
  <c r="AA196" i="20"/>
  <c r="AA142" i="20"/>
  <c r="AA201" i="20"/>
  <c r="AA77" i="20"/>
  <c r="AA22" i="20"/>
  <c r="AA154" i="20"/>
  <c r="AA199" i="20"/>
  <c r="AJ201" i="20"/>
  <c r="AA134" i="20"/>
  <c r="W198" i="14"/>
  <c r="AA113" i="20"/>
  <c r="AA48" i="20"/>
  <c r="AA184" i="20"/>
  <c r="AA94" i="20"/>
  <c r="AA181" i="20"/>
  <c r="AA140" i="20"/>
  <c r="AA60" i="20"/>
  <c r="AA133" i="20"/>
  <c r="AE201" i="20"/>
  <c r="AA104" i="20"/>
  <c r="AA35" i="20"/>
  <c r="AA106" i="20"/>
  <c r="AA50" i="20"/>
  <c r="AA59" i="20"/>
  <c r="AL201" i="20"/>
  <c r="AA61" i="20"/>
  <c r="AA89" i="20"/>
  <c r="AA33" i="20"/>
  <c r="AA157" i="20"/>
  <c r="AA103" i="20"/>
  <c r="AA112" i="20"/>
  <c r="AA124" i="20"/>
  <c r="AA32" i="20"/>
  <c r="AA55" i="20"/>
  <c r="BB201" i="20"/>
  <c r="AA160" i="20"/>
  <c r="AA78" i="20"/>
  <c r="AA38" i="20"/>
  <c r="AT201" i="20"/>
  <c r="AA107" i="20"/>
  <c r="AA164" i="20"/>
  <c r="AA108" i="20"/>
  <c r="AA16" i="20"/>
  <c r="AA37" i="20"/>
  <c r="AA185" i="20"/>
  <c r="AA36" i="20"/>
  <c r="AA117" i="20"/>
  <c r="AH201" i="20"/>
  <c r="AA194" i="20"/>
  <c r="AX201" i="20"/>
  <c r="BF201" i="20"/>
  <c r="AA153" i="20"/>
  <c r="AA128" i="20"/>
  <c r="AA152" i="20"/>
  <c r="AA29" i="20"/>
  <c r="AA85" i="20"/>
  <c r="BA201" i="20"/>
  <c r="AF201" i="20"/>
  <c r="AA187" i="20"/>
  <c r="AI201" i="20"/>
  <c r="AA183" i="20"/>
  <c r="AA129" i="20"/>
  <c r="AA150" i="20"/>
  <c r="AA42" i="20"/>
  <c r="AA6" i="20"/>
  <c r="AA46" i="20"/>
  <c r="AA100" i="20"/>
  <c r="W194" i="14"/>
  <c r="AA74" i="20"/>
  <c r="W196" i="14"/>
  <c r="AA58" i="20"/>
  <c r="AA80" i="20"/>
  <c r="AM201" i="20"/>
  <c r="AA174" i="20"/>
  <c r="AA54" i="20"/>
  <c r="AA71" i="20"/>
  <c r="AA168" i="20"/>
  <c r="AA97" i="20"/>
  <c r="AA192" i="20"/>
  <c r="AA151" i="20"/>
  <c r="AK201" i="20"/>
  <c r="AA75" i="20"/>
  <c r="W195" i="14"/>
  <c r="AA68" i="20"/>
  <c r="AA189" i="20"/>
  <c r="AA132" i="20"/>
  <c r="AA72" i="20"/>
  <c r="BE201" i="20"/>
  <c r="AA118" i="20"/>
  <c r="AA81" i="20"/>
  <c r="AA144" i="20"/>
  <c r="AA31" i="20"/>
  <c r="AA171" i="20"/>
  <c r="AA57" i="20"/>
  <c r="AA47" i="20"/>
  <c r="AA143" i="20"/>
  <c r="AA121" i="20"/>
  <c r="AA10" i="20"/>
  <c r="AA39" i="20"/>
  <c r="AA186" i="20"/>
  <c r="AA15" i="20"/>
  <c r="AA66" i="20"/>
  <c r="AA135" i="20"/>
  <c r="AA96" i="20"/>
  <c r="BH201" i="20"/>
  <c r="AA34" i="20"/>
  <c r="AA44" i="20"/>
  <c r="AA148" i="20"/>
  <c r="AA119" i="20"/>
  <c r="AA98" i="20"/>
  <c r="AD201" i="20"/>
  <c r="AP201" i="20"/>
  <c r="AA165" i="20"/>
  <c r="AA95" i="20"/>
  <c r="AA64" i="20"/>
  <c r="AA169" i="20"/>
  <c r="AA79" i="20"/>
  <c r="AA138" i="20"/>
  <c r="AA53" i="20"/>
  <c r="AA131" i="20"/>
  <c r="AA159" i="20"/>
  <c r="AA51" i="20"/>
  <c r="AA14" i="20"/>
  <c r="W192" i="14"/>
  <c r="AA87" i="20"/>
  <c r="AA141" i="20"/>
  <c r="AA24" i="20"/>
  <c r="AZ201" i="20"/>
  <c r="BG201" i="20"/>
  <c r="Z188" i="20"/>
  <c r="AA45" i="20"/>
  <c r="AC201" i="20"/>
  <c r="AA109" i="20"/>
  <c r="AA130" i="20"/>
  <c r="AA101" i="20"/>
  <c r="AA43" i="20"/>
  <c r="AA120" i="20"/>
  <c r="AA30" i="20"/>
  <c r="AA23" i="20"/>
  <c r="AA177" i="20"/>
  <c r="AA149" i="20"/>
  <c r="AA116" i="20"/>
  <c r="AA114" i="20"/>
  <c r="AA122" i="20"/>
  <c r="AA123" i="20"/>
  <c r="AA65" i="20"/>
  <c r="AA170" i="20"/>
  <c r="AA163" i="20"/>
  <c r="AA69" i="20"/>
  <c r="AA193" i="20"/>
  <c r="AA18" i="20"/>
  <c r="AA167" i="20"/>
  <c r="AA139" i="20"/>
  <c r="W197" i="14"/>
  <c r="BI201" i="20"/>
  <c r="AA191" i="20"/>
  <c r="AA195" i="20"/>
  <c r="AQ201" i="20"/>
  <c r="AA90" i="20"/>
  <c r="AA25" i="20"/>
  <c r="BU201" i="14" l="1"/>
  <c r="Z188" i="14"/>
  <c r="BI3" i="3"/>
  <c r="BI3" i="21" s="1"/>
  <c r="AB4" i="20"/>
  <c r="AB129" i="20"/>
  <c r="AB168" i="20"/>
  <c r="AB62" i="20"/>
  <c r="AB130" i="20"/>
  <c r="AB56" i="20"/>
  <c r="AB179" i="20"/>
  <c r="AB177" i="20"/>
  <c r="AB21" i="20"/>
  <c r="AB173" i="20"/>
  <c r="AB44" i="20"/>
  <c r="AB117" i="20"/>
  <c r="AB15" i="20"/>
  <c r="AB64" i="20"/>
  <c r="AB82" i="20"/>
  <c r="Z201" i="20"/>
  <c r="AB42" i="20"/>
  <c r="AB18" i="20"/>
  <c r="AB166" i="20"/>
  <c r="AB30" i="20"/>
  <c r="AB74" i="20"/>
  <c r="AB145" i="20"/>
  <c r="AB190" i="20"/>
  <c r="AB9" i="20"/>
  <c r="AB78" i="20"/>
  <c r="AB197" i="20"/>
  <c r="AB91" i="20"/>
  <c r="AB192" i="20"/>
  <c r="AB103" i="20"/>
  <c r="AB110" i="20"/>
  <c r="AB122" i="20"/>
  <c r="AB31" i="20"/>
  <c r="AB81" i="20"/>
  <c r="AB158" i="20"/>
  <c r="AB101" i="20"/>
  <c r="AB49" i="20"/>
  <c r="AB50" i="20"/>
  <c r="AB90" i="20"/>
  <c r="AB57" i="20"/>
  <c r="AB195" i="20"/>
  <c r="AB141" i="20"/>
  <c r="AB119" i="20"/>
  <c r="AB142" i="20"/>
  <c r="AB150" i="20"/>
  <c r="AB155" i="20"/>
  <c r="AB133" i="20"/>
  <c r="AB154" i="20"/>
  <c r="AB38" i="20"/>
  <c r="AB172" i="20"/>
  <c r="AB69" i="20"/>
  <c r="AB167" i="20"/>
  <c r="AB83" i="20"/>
  <c r="AB176" i="20"/>
  <c r="AB60" i="20"/>
  <c r="AB55" i="20"/>
  <c r="AB106" i="20"/>
  <c r="AB159" i="20"/>
  <c r="AB115" i="20"/>
  <c r="AB10" i="20"/>
  <c r="AB28" i="20"/>
  <c r="AB144" i="20"/>
  <c r="AB54" i="20"/>
  <c r="AB94" i="20"/>
  <c r="AB128" i="20"/>
  <c r="AB37" i="20"/>
  <c r="AB25" i="20"/>
  <c r="AB75" i="20"/>
  <c r="AB22" i="20"/>
  <c r="AB187" i="20"/>
  <c r="AB146" i="20"/>
  <c r="AB191" i="20"/>
  <c r="AB34" i="20"/>
  <c r="AB132" i="20"/>
  <c r="AB45" i="20"/>
  <c r="AB59" i="20"/>
  <c r="AB8" i="20"/>
  <c r="AB77" i="20"/>
  <c r="AB97" i="20"/>
  <c r="AB118" i="20"/>
  <c r="AB138" i="20"/>
  <c r="AB95" i="20"/>
  <c r="AB183" i="20"/>
  <c r="AB100" i="20"/>
  <c r="AB86" i="20"/>
  <c r="AB137" i="20"/>
  <c r="AB151" i="20"/>
  <c r="AB126" i="20"/>
  <c r="AB79" i="20"/>
  <c r="AB68" i="20"/>
  <c r="AB178" i="20"/>
  <c r="AB186" i="20"/>
  <c r="AB199" i="20"/>
  <c r="AB112" i="20"/>
  <c r="AB140" i="20"/>
  <c r="AB135" i="20"/>
  <c r="AB58" i="20"/>
  <c r="AB48" i="20"/>
  <c r="AB134" i="20"/>
  <c r="AB65" i="20"/>
  <c r="AB47" i="20"/>
  <c r="AB99" i="20"/>
  <c r="AB116" i="20"/>
  <c r="AB180" i="20"/>
  <c r="AB149" i="20"/>
  <c r="AB125" i="20"/>
  <c r="AB174" i="20"/>
  <c r="AB93" i="20"/>
  <c r="AB143" i="20"/>
  <c r="AB194" i="20"/>
  <c r="AB53" i="20"/>
  <c r="AB148" i="20"/>
  <c r="AB188" i="20"/>
  <c r="AB152" i="20"/>
  <c r="AB165" i="20"/>
  <c r="AB88" i="20"/>
  <c r="W188" i="14"/>
  <c r="AB156" i="20"/>
  <c r="AB24" i="20"/>
  <c r="AB39" i="20"/>
  <c r="AB175" i="20"/>
  <c r="AB157" i="20"/>
  <c r="AB92" i="20"/>
  <c r="AB120" i="20"/>
  <c r="AB170" i="20"/>
  <c r="AB11" i="20"/>
  <c r="AB181" i="20"/>
  <c r="AB147" i="20"/>
  <c r="AB63" i="20"/>
  <c r="AB87" i="20"/>
  <c r="AB198" i="20"/>
  <c r="AB169" i="20"/>
  <c r="AB193" i="20"/>
  <c r="AB171" i="20"/>
  <c r="AB85" i="20"/>
  <c r="AB89" i="20"/>
  <c r="AB182" i="20"/>
  <c r="AB111" i="20"/>
  <c r="AB109" i="20"/>
  <c r="AB105" i="20"/>
  <c r="AB139" i="20"/>
  <c r="AB71" i="20"/>
  <c r="AB127" i="20"/>
  <c r="AB23" i="20"/>
  <c r="AB27" i="20"/>
  <c r="AB84" i="20"/>
  <c r="AB123" i="20"/>
  <c r="AB161" i="20"/>
  <c r="AB102" i="20"/>
  <c r="AB72" i="20"/>
  <c r="AB6" i="20"/>
  <c r="AB104" i="20"/>
  <c r="AB17" i="20"/>
  <c r="AB16" i="20"/>
  <c r="AB196" i="20"/>
  <c r="AB136" i="20"/>
  <c r="AB80" i="20"/>
  <c r="AB26" i="20"/>
  <c r="AB40" i="20"/>
  <c r="AB108" i="20"/>
  <c r="AB107" i="20"/>
  <c r="AB61" i="20"/>
  <c r="AB189" i="20"/>
  <c r="AB124" i="20"/>
  <c r="AB67" i="20"/>
  <c r="AB20" i="20"/>
  <c r="AB121" i="20"/>
  <c r="AB36" i="20"/>
  <c r="AB51" i="20"/>
  <c r="AB29" i="20"/>
  <c r="AB131" i="20"/>
  <c r="AB185" i="20"/>
  <c r="AB114" i="20"/>
  <c r="AB7" i="20"/>
  <c r="AB43" i="20"/>
  <c r="AB66" i="20"/>
  <c r="AB153" i="20"/>
  <c r="AB96" i="20"/>
  <c r="AB46" i="20"/>
  <c r="AB13" i="20"/>
  <c r="AB163" i="20"/>
  <c r="AB98" i="20"/>
  <c r="AB160" i="20"/>
  <c r="AB52" i="20"/>
  <c r="AB184" i="20"/>
  <c r="AB73" i="20"/>
  <c r="AB32" i="20"/>
  <c r="AB164" i="20"/>
  <c r="AB35" i="20"/>
  <c r="AB12" i="20"/>
  <c r="AB41" i="20"/>
  <c r="AB19" i="20"/>
  <c r="AB76" i="20"/>
  <c r="AB113" i="20"/>
  <c r="AB162" i="20"/>
  <c r="AB14" i="20"/>
  <c r="AB70" i="20"/>
  <c r="AB33" i="20"/>
  <c r="Z201" i="14" l="1"/>
  <c r="BU201" i="20" s="1"/>
  <c r="BI4" i="3"/>
  <c r="BI4" i="21" s="1"/>
  <c r="AC4" i="20"/>
  <c r="AC141" i="20"/>
  <c r="AC153" i="20"/>
  <c r="AC161" i="20"/>
  <c r="AC124" i="20"/>
  <c r="AC129" i="20"/>
  <c r="AC10" i="20"/>
  <c r="AC20" i="20"/>
  <c r="AC136" i="20"/>
  <c r="AC96" i="20"/>
  <c r="AC184" i="20"/>
  <c r="AC87" i="20"/>
  <c r="AC12" i="20"/>
  <c r="AC105" i="20"/>
  <c r="AC151" i="20"/>
  <c r="AC84" i="20"/>
  <c r="AC44" i="20"/>
  <c r="AC91" i="20"/>
  <c r="AC175" i="20"/>
  <c r="AC144" i="20"/>
  <c r="AC59" i="20"/>
  <c r="AC24" i="20"/>
  <c r="AC97" i="20"/>
  <c r="AC37" i="20"/>
  <c r="AC191" i="20"/>
  <c r="AC131" i="20"/>
  <c r="AC93" i="20"/>
  <c r="AC176" i="20"/>
  <c r="AC174" i="20"/>
  <c r="AC9" i="20"/>
  <c r="AC158" i="20"/>
  <c r="AC71" i="20"/>
  <c r="AC45" i="20"/>
  <c r="AC32" i="20"/>
  <c r="AC60" i="20"/>
  <c r="AC138" i="20"/>
  <c r="AC80" i="20"/>
  <c r="AC120" i="20"/>
  <c r="AC70" i="20"/>
  <c r="AC143" i="20"/>
  <c r="AC62" i="20"/>
  <c r="AC126" i="20"/>
  <c r="AC46" i="20"/>
  <c r="AC16" i="20"/>
  <c r="AC48" i="20"/>
  <c r="AC118" i="20"/>
  <c r="AC197" i="20"/>
  <c r="AC39" i="20"/>
  <c r="AC190" i="20"/>
  <c r="AC177" i="20"/>
  <c r="AC66" i="20"/>
  <c r="AC173" i="20"/>
  <c r="AC106" i="20"/>
  <c r="AC78" i="20"/>
  <c r="AC7" i="20"/>
  <c r="AC132" i="20"/>
  <c r="AC109" i="20"/>
  <c r="AC121" i="20"/>
  <c r="AC170" i="20"/>
  <c r="AC114" i="20"/>
  <c r="AC88" i="20"/>
  <c r="AC22" i="20"/>
  <c r="AC76" i="20"/>
  <c r="AC183" i="20"/>
  <c r="AC51" i="20"/>
  <c r="AC160" i="20"/>
  <c r="AC68" i="20"/>
  <c r="AC123" i="20"/>
  <c r="AC112" i="20"/>
  <c r="AC188" i="20"/>
  <c r="AC57" i="20"/>
  <c r="AC15" i="20"/>
  <c r="AC28" i="20"/>
  <c r="AC90" i="20"/>
  <c r="AC117" i="20"/>
  <c r="AC171" i="20"/>
  <c r="AC75" i="20"/>
  <c r="AC14" i="20"/>
  <c r="AC128" i="20"/>
  <c r="AC165" i="20"/>
  <c r="AC35" i="20"/>
  <c r="AC101" i="20"/>
  <c r="AC11" i="20"/>
  <c r="AC41" i="20"/>
  <c r="AC186" i="20"/>
  <c r="AC111" i="20"/>
  <c r="AC81" i="20"/>
  <c r="AC163" i="20"/>
  <c r="AC83" i="20"/>
  <c r="AC98" i="20"/>
  <c r="AC29" i="20"/>
  <c r="AC77" i="20"/>
  <c r="AC34" i="20"/>
  <c r="AC85" i="20"/>
  <c r="AC164" i="20"/>
  <c r="AC193" i="20"/>
  <c r="AC94" i="20"/>
  <c r="AC189" i="20"/>
  <c r="AC181" i="20"/>
  <c r="AC72" i="20"/>
  <c r="AC154" i="20"/>
  <c r="AC192" i="20"/>
  <c r="AC43" i="20"/>
  <c r="AC122" i="20"/>
  <c r="AC55" i="20"/>
  <c r="AC49" i="20"/>
  <c r="AC187" i="20"/>
  <c r="AC86" i="20"/>
  <c r="AC130" i="20"/>
  <c r="AC13" i="20"/>
  <c r="AC110" i="20"/>
  <c r="AC67" i="20"/>
  <c r="AC82" i="20"/>
  <c r="AC150" i="20"/>
  <c r="AC73" i="20"/>
  <c r="AC52" i="20"/>
  <c r="AC40" i="20"/>
  <c r="AC56" i="20"/>
  <c r="AC195" i="20"/>
  <c r="AC139" i="20"/>
  <c r="AC25" i="20"/>
  <c r="AC92" i="20"/>
  <c r="AC26" i="20"/>
  <c r="AC168" i="20"/>
  <c r="AC17" i="20"/>
  <c r="AC185" i="20"/>
  <c r="AC135" i="20"/>
  <c r="AC21" i="20"/>
  <c r="AC79" i="20"/>
  <c r="AC133" i="20"/>
  <c r="AC103" i="20"/>
  <c r="AC196" i="20"/>
  <c r="AC58" i="20"/>
  <c r="AC199" i="20"/>
  <c r="AC33" i="20"/>
  <c r="AC147" i="20"/>
  <c r="AC116" i="20"/>
  <c r="AC54" i="20"/>
  <c r="AC61" i="20"/>
  <c r="AC47" i="20"/>
  <c r="AC156" i="20"/>
  <c r="AC146" i="20"/>
  <c r="AC64" i="20"/>
  <c r="AC108" i="20"/>
  <c r="AC157" i="20"/>
  <c r="AC65" i="20"/>
  <c r="AC42" i="20"/>
  <c r="AC194" i="20"/>
  <c r="AC178" i="20"/>
  <c r="AC169" i="20"/>
  <c r="AC198" i="20"/>
  <c r="AC119" i="20"/>
  <c r="AC125" i="20"/>
  <c r="AC166" i="20"/>
  <c r="AC50" i="20"/>
  <c r="AC6" i="20"/>
  <c r="AC140" i="20"/>
  <c r="AC69" i="20"/>
  <c r="AC127" i="20"/>
  <c r="AC104" i="20"/>
  <c r="W201" i="14"/>
  <c r="AC115" i="20"/>
  <c r="AC159" i="20"/>
  <c r="AC100" i="20"/>
  <c r="AC8" i="20"/>
  <c r="AC134" i="20"/>
  <c r="AC89" i="20"/>
  <c r="AC74" i="20"/>
  <c r="AC179" i="20"/>
  <c r="AC53" i="20"/>
  <c r="AC137" i="20"/>
  <c r="AC23" i="20"/>
  <c r="AC182" i="20"/>
  <c r="AC30" i="20"/>
  <c r="AC27" i="20"/>
  <c r="AC63" i="20"/>
  <c r="AC99" i="20"/>
  <c r="AC149" i="20"/>
  <c r="AC18" i="20"/>
  <c r="AC95" i="20"/>
  <c r="AC36" i="20"/>
  <c r="AC162" i="20"/>
  <c r="AC107" i="20"/>
  <c r="AC167" i="20"/>
  <c r="AC148" i="20"/>
  <c r="AC145" i="20"/>
  <c r="AC31" i="20"/>
  <c r="AC155" i="20"/>
  <c r="AC142" i="20"/>
  <c r="AC19" i="20"/>
  <c r="AC38" i="20"/>
  <c r="AC152" i="20"/>
  <c r="AC102" i="20"/>
  <c r="AC113" i="20"/>
  <c r="AC180" i="20"/>
  <c r="AC172" i="20"/>
  <c r="W200" i="14" l="1"/>
  <c r="BJ3" i="3"/>
  <c r="BJ3" i="21" s="1"/>
  <c r="AD4" i="20"/>
  <c r="AD152" i="20"/>
  <c r="AD90" i="20"/>
  <c r="AD131" i="20"/>
  <c r="AD110" i="20"/>
  <c r="AD159" i="20"/>
  <c r="AD145" i="20"/>
  <c r="AD195" i="20"/>
  <c r="AD61" i="20"/>
  <c r="AD45" i="20"/>
  <c r="AD7" i="20"/>
  <c r="AD15" i="20"/>
  <c r="AD147" i="20"/>
  <c r="AD123" i="20"/>
  <c r="AD46" i="20"/>
  <c r="AD68" i="20"/>
  <c r="AD18" i="20"/>
  <c r="AD42" i="20"/>
  <c r="AD55" i="20"/>
  <c r="AD92" i="20"/>
  <c r="AD121" i="20"/>
  <c r="AD98" i="20"/>
  <c r="AD69" i="20"/>
  <c r="AD194" i="20"/>
  <c r="AD33" i="20"/>
  <c r="AD71" i="20"/>
  <c r="AD49" i="20"/>
  <c r="AD139" i="20"/>
  <c r="AD11" i="20"/>
  <c r="AD86" i="20"/>
  <c r="AD169" i="20"/>
  <c r="AD14" i="20"/>
  <c r="AD188" i="20"/>
  <c r="AD56" i="20"/>
  <c r="AD79" i="20"/>
  <c r="AD185" i="20"/>
  <c r="AD81" i="20"/>
  <c r="AD105" i="20"/>
  <c r="AD162" i="20"/>
  <c r="AD59" i="20"/>
  <c r="AD109" i="20"/>
  <c r="AD16" i="20"/>
  <c r="AD116" i="20"/>
  <c r="AD198" i="20"/>
  <c r="AD41" i="20"/>
  <c r="AD182" i="20"/>
  <c r="AD125" i="20"/>
  <c r="AD6" i="20"/>
  <c r="AD103" i="20"/>
  <c r="AD128" i="20"/>
  <c r="AD21" i="20"/>
  <c r="AD180" i="20"/>
  <c r="AD52" i="20"/>
  <c r="AD12" i="20"/>
  <c r="AD197" i="20"/>
  <c r="AD108" i="20"/>
  <c r="AD50" i="20"/>
  <c r="AD191" i="20"/>
  <c r="AD115" i="20"/>
  <c r="AD91" i="20"/>
  <c r="AD176" i="20"/>
  <c r="AD173" i="20"/>
  <c r="AD99" i="20"/>
  <c r="AD193" i="20"/>
  <c r="AD70" i="20"/>
  <c r="AD54" i="20"/>
  <c r="AD9" i="20"/>
  <c r="AD28" i="20"/>
  <c r="AD64" i="20"/>
  <c r="AD177" i="20"/>
  <c r="AD10" i="20"/>
  <c r="AD20" i="20"/>
  <c r="AD37" i="20"/>
  <c r="AD170" i="20"/>
  <c r="AD187" i="20"/>
  <c r="AD36" i="20"/>
  <c r="AD8" i="20"/>
  <c r="AD66" i="20"/>
  <c r="AD148" i="20"/>
  <c r="AD136" i="20"/>
  <c r="AD149" i="20"/>
  <c r="AD40" i="20"/>
  <c r="AD85" i="20"/>
  <c r="AD166" i="20"/>
  <c r="AD114" i="20"/>
  <c r="AD135" i="20"/>
  <c r="AD163" i="20"/>
  <c r="AD84" i="20"/>
  <c r="AD87" i="20"/>
  <c r="AD134" i="20"/>
  <c r="AD24" i="20"/>
  <c r="AD154" i="20"/>
  <c r="AD181" i="20"/>
  <c r="AD124" i="20"/>
  <c r="AD122" i="20"/>
  <c r="AD171" i="20"/>
  <c r="AD104" i="20"/>
  <c r="AD34" i="20"/>
  <c r="AD138" i="20"/>
  <c r="AD133" i="20"/>
  <c r="AD67" i="20"/>
  <c r="AD58" i="20"/>
  <c r="AD35" i="20"/>
  <c r="AD111" i="20"/>
  <c r="AD74" i="20"/>
  <c r="AD76" i="20"/>
  <c r="AD183" i="20"/>
  <c r="AD78" i="20"/>
  <c r="AD82" i="20"/>
  <c r="AD96" i="20"/>
  <c r="AD94" i="20"/>
  <c r="AD165" i="20"/>
  <c r="AD161" i="20"/>
  <c r="AD192" i="20"/>
  <c r="AD23" i="20"/>
  <c r="AD137" i="20"/>
  <c r="AD175" i="20"/>
  <c r="AD155" i="20"/>
  <c r="AD150" i="20"/>
  <c r="AD38" i="20"/>
  <c r="AD106" i="20"/>
  <c r="AD144" i="20"/>
  <c r="AD112" i="20"/>
  <c r="AD146" i="20"/>
  <c r="AD31" i="20"/>
  <c r="AD127" i="20"/>
  <c r="AD167" i="20"/>
  <c r="AD156" i="20"/>
  <c r="AD83" i="20"/>
  <c r="AD89" i="20"/>
  <c r="AD132" i="20"/>
  <c r="AD120" i="20"/>
  <c r="AD113" i="20"/>
  <c r="AD53" i="20"/>
  <c r="AD130" i="20"/>
  <c r="AD107" i="20"/>
  <c r="AD88" i="20"/>
  <c r="AD164" i="20"/>
  <c r="AD140" i="20"/>
  <c r="AD186" i="20"/>
  <c r="AD172" i="20"/>
  <c r="AD44" i="20"/>
  <c r="AD143" i="20"/>
  <c r="AD30" i="20"/>
  <c r="AD184" i="20"/>
  <c r="AD196" i="20"/>
  <c r="AD141" i="20"/>
  <c r="AD19" i="20"/>
  <c r="AD62" i="20"/>
  <c r="AD17" i="20"/>
  <c r="AD168" i="20"/>
  <c r="AD101" i="20"/>
  <c r="AD97" i="20"/>
  <c r="AD199" i="20"/>
  <c r="AD189" i="20"/>
  <c r="AD93" i="20"/>
  <c r="AD129" i="20"/>
  <c r="AD75" i="20"/>
  <c r="AD118" i="20"/>
  <c r="AD32" i="20"/>
  <c r="AD174" i="20"/>
  <c r="AD100" i="20"/>
  <c r="AD73" i="20"/>
  <c r="AD22" i="20"/>
  <c r="AD27" i="20"/>
  <c r="AD117" i="20"/>
  <c r="AD72" i="20"/>
  <c r="AD48" i="20"/>
  <c r="AD39" i="20"/>
  <c r="AD43" i="20"/>
  <c r="AD25" i="20"/>
  <c r="AD126" i="20"/>
  <c r="AD151" i="20"/>
  <c r="AD29" i="20"/>
  <c r="AD80" i="20"/>
  <c r="AD119" i="20"/>
  <c r="AD153" i="20"/>
  <c r="AD47" i="20"/>
  <c r="AD157" i="20"/>
  <c r="AD26" i="20"/>
  <c r="AD95" i="20"/>
  <c r="AD13" i="20"/>
  <c r="AD77" i="20"/>
  <c r="AD158" i="20"/>
  <c r="AD63" i="20"/>
  <c r="AD60" i="20"/>
  <c r="AD102" i="20"/>
  <c r="AD179" i="20"/>
  <c r="AD190" i="20"/>
  <c r="AD57" i="20"/>
  <c r="AD51" i="20"/>
  <c r="AD142" i="20"/>
  <c r="AD160" i="20"/>
  <c r="AD178" i="20"/>
  <c r="AD65" i="20"/>
  <c r="BJ4" i="3" l="1"/>
  <c r="BJ4" i="21" s="1"/>
  <c r="AE4" i="20"/>
  <c r="AE114" i="20"/>
  <c r="AE195" i="20"/>
  <c r="AE15" i="20"/>
  <c r="AE34" i="20"/>
  <c r="AE82" i="20"/>
  <c r="AE68" i="20"/>
  <c r="AE105" i="20"/>
  <c r="AE61" i="20"/>
  <c r="AE159" i="20"/>
  <c r="AE11" i="20"/>
  <c r="AE72" i="20"/>
  <c r="AE53" i="20"/>
  <c r="AE106" i="20"/>
  <c r="AE96" i="20"/>
  <c r="AE26" i="20"/>
  <c r="AE113" i="20"/>
  <c r="AE41" i="20"/>
  <c r="AE83" i="20"/>
  <c r="AE174" i="20"/>
  <c r="AE182" i="20"/>
  <c r="AE93" i="20"/>
  <c r="AE139" i="20"/>
  <c r="AE79" i="20"/>
  <c r="AE185" i="20"/>
  <c r="AE138" i="20"/>
  <c r="AE179" i="20"/>
  <c r="AE18" i="20"/>
  <c r="AE155" i="20"/>
  <c r="AE117" i="20"/>
  <c r="AE9" i="20"/>
  <c r="AE165" i="20"/>
  <c r="AE60" i="20"/>
  <c r="AE181" i="20"/>
  <c r="AE81" i="20"/>
  <c r="AE49" i="20"/>
  <c r="AE87" i="20"/>
  <c r="AE65" i="20"/>
  <c r="AE63" i="20"/>
  <c r="AE115" i="20"/>
  <c r="AE132" i="20"/>
  <c r="AE160" i="20"/>
  <c r="AE97" i="20"/>
  <c r="AE135" i="20"/>
  <c r="AE177" i="20"/>
  <c r="AE119" i="20"/>
  <c r="AE109" i="20"/>
  <c r="AE59" i="20"/>
  <c r="AE71" i="20"/>
  <c r="AE104" i="20"/>
  <c r="AE62" i="20"/>
  <c r="AE85" i="20"/>
  <c r="AE48" i="20"/>
  <c r="AE156" i="20"/>
  <c r="AE149" i="20"/>
  <c r="AE19" i="20"/>
  <c r="AE35" i="20"/>
  <c r="AE191" i="20"/>
  <c r="AE124" i="20"/>
  <c r="AE84" i="20"/>
  <c r="AE25" i="20"/>
  <c r="AE130" i="20"/>
  <c r="AE180" i="20"/>
  <c r="AE187" i="20"/>
  <c r="AE173" i="20"/>
  <c r="AE151" i="20"/>
  <c r="AE22" i="20"/>
  <c r="AE162" i="20"/>
  <c r="AE102" i="20"/>
  <c r="AE73" i="20"/>
  <c r="AE120" i="20"/>
  <c r="AE163" i="20"/>
  <c r="AE147" i="20"/>
  <c r="AE70" i="20"/>
  <c r="AE57" i="20"/>
  <c r="AE94" i="20"/>
  <c r="AE133" i="20"/>
  <c r="AE176" i="20"/>
  <c r="AE170" i="20"/>
  <c r="AE45" i="20"/>
  <c r="AE142" i="20"/>
  <c r="AE158" i="20"/>
  <c r="AE197" i="20"/>
  <c r="AE143" i="20"/>
  <c r="AE69" i="20"/>
  <c r="AE64" i="20"/>
  <c r="AE67" i="20"/>
  <c r="AE89" i="20"/>
  <c r="AE198" i="20"/>
  <c r="AE31" i="20"/>
  <c r="AE12" i="20"/>
  <c r="AE144" i="20"/>
  <c r="AE32" i="20"/>
  <c r="AE154" i="20"/>
  <c r="AE183" i="20"/>
  <c r="AE168" i="20"/>
  <c r="AE16" i="20"/>
  <c r="AE127" i="20"/>
  <c r="AE166" i="20"/>
  <c r="AE44" i="20"/>
  <c r="AE150" i="20"/>
  <c r="AE23" i="20"/>
  <c r="AE172" i="20"/>
  <c r="AE134" i="20"/>
  <c r="AE107" i="20"/>
  <c r="AE116" i="20"/>
  <c r="AE152" i="20"/>
  <c r="AE199" i="20"/>
  <c r="AE129" i="20"/>
  <c r="AE43" i="20"/>
  <c r="AE128" i="20"/>
  <c r="AE40" i="20"/>
  <c r="AE66" i="20"/>
  <c r="AE29" i="20"/>
  <c r="AE167" i="20"/>
  <c r="AE178" i="20"/>
  <c r="AE28" i="20"/>
  <c r="AE51" i="20"/>
  <c r="AE58" i="20"/>
  <c r="AE108" i="20"/>
  <c r="AE145" i="20"/>
  <c r="AE7" i="20"/>
  <c r="AE99" i="20"/>
  <c r="AE171" i="20"/>
  <c r="AE33" i="20"/>
  <c r="AE78" i="20"/>
  <c r="AE192" i="20"/>
  <c r="AE42" i="20"/>
  <c r="AE101" i="20"/>
  <c r="AE56" i="20"/>
  <c r="AE50" i="20"/>
  <c r="AE74" i="20"/>
  <c r="AE21" i="20"/>
  <c r="AE157" i="20"/>
  <c r="AE47" i="20"/>
  <c r="AE112" i="20"/>
  <c r="AE80" i="20"/>
  <c r="AE91" i="20"/>
  <c r="AE103" i="20"/>
  <c r="AE55" i="20"/>
  <c r="AE131" i="20"/>
  <c r="AE164" i="20"/>
  <c r="AE38" i="20"/>
  <c r="AE75" i="20"/>
  <c r="AE39" i="20"/>
  <c r="AE125" i="20"/>
  <c r="AE161" i="20"/>
  <c r="AE46" i="20"/>
  <c r="AE136" i="20"/>
  <c r="AE121" i="20"/>
  <c r="AE175" i="20"/>
  <c r="AE184" i="20"/>
  <c r="AE30" i="20"/>
  <c r="AE10" i="20"/>
  <c r="AE196" i="20"/>
  <c r="AE193" i="20"/>
  <c r="AE76" i="20"/>
  <c r="AE111" i="20"/>
  <c r="AE153" i="20"/>
  <c r="AE140" i="20"/>
  <c r="AE126" i="20"/>
  <c r="AE27" i="20"/>
  <c r="AE20" i="20"/>
  <c r="AE24" i="20"/>
  <c r="AE146" i="20"/>
  <c r="AE95" i="20"/>
  <c r="AE36" i="20"/>
  <c r="AE52" i="20"/>
  <c r="AE110" i="20"/>
  <c r="AE77" i="20"/>
  <c r="AE190" i="20"/>
  <c r="AE98" i="20"/>
  <c r="AE13" i="20"/>
  <c r="AE92" i="20"/>
  <c r="AE14" i="20"/>
  <c r="AE148" i="20"/>
  <c r="AE123" i="20"/>
  <c r="AE118" i="20"/>
  <c r="AE189" i="20"/>
  <c r="AE194" i="20"/>
  <c r="AE37" i="20"/>
  <c r="AE100" i="20"/>
  <c r="AE8" i="20"/>
  <c r="AE141" i="20"/>
  <c r="AE188" i="20"/>
  <c r="AE86" i="20"/>
  <c r="AE6" i="20"/>
  <c r="AE169" i="20"/>
  <c r="AE137" i="20"/>
  <c r="AE90" i="20"/>
  <c r="AE17" i="20"/>
  <c r="AE54" i="20"/>
  <c r="AE88" i="20"/>
  <c r="AE122" i="20"/>
  <c r="AE186" i="20"/>
  <c r="BK3" i="3" l="1"/>
  <c r="BK3" i="21" s="1"/>
  <c r="AF4" i="20"/>
  <c r="AF74" i="20"/>
  <c r="AF31" i="20"/>
  <c r="AF49" i="20"/>
  <c r="AF176" i="20"/>
  <c r="AF152" i="20"/>
  <c r="AF114" i="20"/>
  <c r="AF158" i="20"/>
  <c r="AF106" i="20"/>
  <c r="AF80" i="20"/>
  <c r="AF45" i="20"/>
  <c r="AF16" i="20"/>
  <c r="AF139" i="20"/>
  <c r="AF115" i="20"/>
  <c r="AF17" i="20"/>
  <c r="AF82" i="20"/>
  <c r="AF167" i="20"/>
  <c r="AF179" i="20"/>
  <c r="AF42" i="20"/>
  <c r="AF157" i="20"/>
  <c r="AF98" i="20"/>
  <c r="AF21" i="20"/>
  <c r="AF97" i="20"/>
  <c r="AF133" i="20"/>
  <c r="AF85" i="20"/>
  <c r="AF52" i="20"/>
  <c r="AF116" i="20"/>
  <c r="AF189" i="20"/>
  <c r="AF66" i="20"/>
  <c r="AF124" i="20"/>
  <c r="AF123" i="20"/>
  <c r="AF108" i="20"/>
  <c r="AF148" i="20"/>
  <c r="AF54" i="20"/>
  <c r="AF9" i="20"/>
  <c r="AF177" i="20"/>
  <c r="AF36" i="20"/>
  <c r="AF127" i="20"/>
  <c r="AF88" i="20"/>
  <c r="AF182" i="20"/>
  <c r="AF165" i="20"/>
  <c r="AF61" i="20"/>
  <c r="AF71" i="20"/>
  <c r="AF161" i="20"/>
  <c r="AF59" i="20"/>
  <c r="AF129" i="20"/>
  <c r="AF102" i="20"/>
  <c r="AF183" i="20"/>
  <c r="AF46" i="20"/>
  <c r="AF170" i="20"/>
  <c r="AF67" i="20"/>
  <c r="AF48" i="20"/>
  <c r="AF13" i="20"/>
  <c r="AF192" i="20"/>
  <c r="AF105" i="20"/>
  <c r="AF130" i="20"/>
  <c r="AF145" i="20"/>
  <c r="AF120" i="20"/>
  <c r="AF137" i="20"/>
  <c r="AF164" i="20"/>
  <c r="AF43" i="20"/>
  <c r="AF186" i="20"/>
  <c r="AF7" i="20"/>
  <c r="AF27" i="20"/>
  <c r="AF173" i="20"/>
  <c r="AF70" i="20"/>
  <c r="AF168" i="20"/>
  <c r="AF121" i="20"/>
  <c r="AF117" i="20"/>
  <c r="AF65" i="20"/>
  <c r="AF178" i="20"/>
  <c r="AF111" i="20"/>
  <c r="AF78" i="20"/>
  <c r="AF47" i="20"/>
  <c r="AF35" i="20"/>
  <c r="AF12" i="20"/>
  <c r="AF99" i="20"/>
  <c r="AF169" i="20"/>
  <c r="AF119" i="20"/>
  <c r="AF104" i="20"/>
  <c r="AF122" i="20"/>
  <c r="AF77" i="20"/>
  <c r="AF87" i="20"/>
  <c r="AF38" i="20"/>
  <c r="AF107" i="20"/>
  <c r="AF151" i="20"/>
  <c r="AF30" i="20"/>
  <c r="AF23" i="20"/>
  <c r="AF20" i="20"/>
  <c r="AF101" i="20"/>
  <c r="AF196" i="20"/>
  <c r="AF8" i="20"/>
  <c r="AF29" i="20"/>
  <c r="AF24" i="20"/>
  <c r="AF89" i="20"/>
  <c r="AF147" i="20"/>
  <c r="AF132" i="20"/>
  <c r="AF26" i="20"/>
  <c r="AF22" i="20"/>
  <c r="AF39" i="20"/>
  <c r="AF90" i="20"/>
  <c r="AF64" i="20"/>
  <c r="AF138" i="20"/>
  <c r="AF197" i="20"/>
  <c r="AF18" i="20"/>
  <c r="AF126" i="20"/>
  <c r="AF6" i="20"/>
  <c r="AF187" i="20"/>
  <c r="AF175" i="20"/>
  <c r="AF75" i="20"/>
  <c r="AF10" i="20"/>
  <c r="AF195" i="20"/>
  <c r="AF11" i="20"/>
  <c r="AF58" i="20"/>
  <c r="AF91" i="20"/>
  <c r="AF63" i="20"/>
  <c r="AF57" i="20"/>
  <c r="AF199" i="20"/>
  <c r="AF113" i="20"/>
  <c r="AF15" i="20"/>
  <c r="AF125" i="20"/>
  <c r="AF174" i="20"/>
  <c r="AF60" i="20"/>
  <c r="AF51" i="20"/>
  <c r="AF153" i="20"/>
  <c r="AF142" i="20"/>
  <c r="AF184" i="20"/>
  <c r="AF191" i="20"/>
  <c r="AF25" i="20"/>
  <c r="AF162" i="20"/>
  <c r="AF141" i="20"/>
  <c r="AF86" i="20"/>
  <c r="AF156" i="20"/>
  <c r="AF131" i="20"/>
  <c r="AF144" i="20"/>
  <c r="AF14" i="20"/>
  <c r="AF96" i="20"/>
  <c r="AF40" i="20"/>
  <c r="AF73" i="20"/>
  <c r="AF166" i="20"/>
  <c r="AF83" i="20"/>
  <c r="AF68" i="20"/>
  <c r="AF79" i="20"/>
  <c r="AF69" i="20"/>
  <c r="AF53" i="20"/>
  <c r="AF163" i="20"/>
  <c r="AF150" i="20"/>
  <c r="AF188" i="20"/>
  <c r="AF109" i="20"/>
  <c r="AF37" i="20"/>
  <c r="AF94" i="20"/>
  <c r="AF135" i="20"/>
  <c r="AF134" i="20"/>
  <c r="AF160" i="20"/>
  <c r="AF32" i="20"/>
  <c r="AF171" i="20"/>
  <c r="AF172" i="20"/>
  <c r="AF93" i="20"/>
  <c r="AF136" i="20"/>
  <c r="AF143" i="20"/>
  <c r="AF84" i="20"/>
  <c r="AF193" i="20"/>
  <c r="AF112" i="20"/>
  <c r="AF28" i="20"/>
  <c r="AF140" i="20"/>
  <c r="AF44" i="20"/>
  <c r="AF190" i="20"/>
  <c r="AF81" i="20"/>
  <c r="AF72" i="20"/>
  <c r="AF159" i="20"/>
  <c r="AF181" i="20"/>
  <c r="AF110" i="20"/>
  <c r="AF149" i="20"/>
  <c r="AF76" i="20"/>
  <c r="AF95" i="20"/>
  <c r="AF50" i="20"/>
  <c r="AF155" i="20"/>
  <c r="AF100" i="20"/>
  <c r="AF118" i="20"/>
  <c r="AF198" i="20"/>
  <c r="AF56" i="20"/>
  <c r="AF194" i="20"/>
  <c r="AF103" i="20"/>
  <c r="AF185" i="20"/>
  <c r="AF62" i="20"/>
  <c r="AF55" i="20"/>
  <c r="AF128" i="20"/>
  <c r="AF92" i="20"/>
  <c r="AF34" i="20"/>
  <c r="AF146" i="20"/>
  <c r="AF41" i="20"/>
  <c r="AF154" i="20"/>
  <c r="AF180" i="20"/>
  <c r="AF19" i="20"/>
  <c r="AF33" i="20"/>
  <c r="BK4" i="3" l="1"/>
  <c r="BK4" i="21" s="1"/>
  <c r="AG4" i="20"/>
  <c r="AG171" i="20"/>
  <c r="AG22" i="20"/>
  <c r="AG131" i="20"/>
  <c r="AG86" i="20"/>
  <c r="AG74" i="20"/>
  <c r="AG14" i="20"/>
  <c r="AG81" i="20"/>
  <c r="AG35" i="20"/>
  <c r="AG50" i="20"/>
  <c r="AG42" i="20"/>
  <c r="AG44" i="20"/>
  <c r="AG151" i="20"/>
  <c r="AG109" i="20"/>
  <c r="AG10" i="20"/>
  <c r="AG94" i="20"/>
  <c r="AG141" i="20"/>
  <c r="AG135" i="20"/>
  <c r="AG180" i="20"/>
  <c r="AG136" i="20"/>
  <c r="AG121" i="20"/>
  <c r="AG78" i="20"/>
  <c r="AG142" i="20"/>
  <c r="AG175" i="20"/>
  <c r="AG187" i="20"/>
  <c r="AG112" i="20"/>
  <c r="AG60" i="20"/>
  <c r="AG43" i="20"/>
  <c r="AG196" i="20"/>
  <c r="AG110" i="20"/>
  <c r="AG91" i="20"/>
  <c r="AG164" i="20"/>
  <c r="AG31" i="20"/>
  <c r="AG116" i="20"/>
  <c r="AG51" i="20"/>
  <c r="AG170" i="20"/>
  <c r="AG128" i="20"/>
  <c r="AG144" i="20"/>
  <c r="AG83" i="20"/>
  <c r="AG27" i="20"/>
  <c r="AG119" i="20"/>
  <c r="AG176" i="20"/>
  <c r="AG127" i="20"/>
  <c r="AG177" i="20"/>
  <c r="AG90" i="20"/>
  <c r="AG32" i="20"/>
  <c r="AG113" i="20"/>
  <c r="AG134" i="20"/>
  <c r="AG184" i="20"/>
  <c r="AG89" i="20"/>
  <c r="AG114" i="20"/>
  <c r="AG61" i="20"/>
  <c r="AG71" i="20"/>
  <c r="AG155" i="20"/>
  <c r="AG189" i="20"/>
  <c r="AG146" i="20"/>
  <c r="AG199" i="20"/>
  <c r="AG17" i="20"/>
  <c r="AG118" i="20"/>
  <c r="AG130" i="20"/>
  <c r="AG54" i="20"/>
  <c r="AG188" i="20"/>
  <c r="AG137" i="20"/>
  <c r="AG92" i="20"/>
  <c r="AG45" i="20"/>
  <c r="AG70" i="20"/>
  <c r="AG46" i="20"/>
  <c r="AG183" i="20"/>
  <c r="AG36" i="20"/>
  <c r="AG111" i="20"/>
  <c r="AG158" i="20"/>
  <c r="AG161" i="20"/>
  <c r="AG76" i="20"/>
  <c r="AG40" i="20"/>
  <c r="AG53" i="20"/>
  <c r="AG167" i="20"/>
  <c r="AG185" i="20"/>
  <c r="AG80" i="20"/>
  <c r="AG125" i="20"/>
  <c r="AG21" i="20"/>
  <c r="AG166" i="20"/>
  <c r="AG41" i="20"/>
  <c r="AG102" i="20"/>
  <c r="AG108" i="20"/>
  <c r="AG62" i="20"/>
  <c r="AG82" i="20"/>
  <c r="AG7" i="20"/>
  <c r="AG79" i="20"/>
  <c r="AG69" i="20"/>
  <c r="AG104" i="20"/>
  <c r="AG157" i="20"/>
  <c r="AG133" i="20"/>
  <c r="AG77" i="20"/>
  <c r="AG97" i="20"/>
  <c r="AG26" i="20"/>
  <c r="AG24" i="20"/>
  <c r="AG126" i="20"/>
  <c r="AG154" i="20"/>
  <c r="AG122" i="20"/>
  <c r="AG68" i="20"/>
  <c r="AG95" i="20"/>
  <c r="AG120" i="20"/>
  <c r="AG173" i="20"/>
  <c r="AG98" i="20"/>
  <c r="AG162" i="20"/>
  <c r="AG138" i="20"/>
  <c r="AG169" i="20"/>
  <c r="AG11" i="20"/>
  <c r="AG168" i="20"/>
  <c r="AG195" i="20"/>
  <c r="AG160" i="20"/>
  <c r="AG57" i="20"/>
  <c r="AG181" i="20"/>
  <c r="AG48" i="20"/>
  <c r="AG115" i="20"/>
  <c r="AG172" i="20"/>
  <c r="AG87" i="20"/>
  <c r="AG59" i="20"/>
  <c r="AG101" i="20"/>
  <c r="AG149" i="20"/>
  <c r="AG12" i="20"/>
  <c r="AG192" i="20"/>
  <c r="AG163" i="20"/>
  <c r="AG100" i="20"/>
  <c r="AG140" i="20"/>
  <c r="AG52" i="20"/>
  <c r="AG148" i="20"/>
  <c r="AG16" i="20"/>
  <c r="AG33" i="20"/>
  <c r="AG107" i="20"/>
  <c r="AG153" i="20"/>
  <c r="AG129" i="20"/>
  <c r="AG193" i="20"/>
  <c r="AG58" i="20"/>
  <c r="AG191" i="20"/>
  <c r="AG56" i="20"/>
  <c r="AG65" i="20"/>
  <c r="AG159" i="20"/>
  <c r="AG194" i="20"/>
  <c r="AG156" i="20"/>
  <c r="AG28" i="20"/>
  <c r="AG143" i="20"/>
  <c r="AG179" i="20"/>
  <c r="AG165" i="20"/>
  <c r="AG84" i="20"/>
  <c r="AG182" i="20"/>
  <c r="AG47" i="20"/>
  <c r="AG64" i="20"/>
  <c r="AG103" i="20"/>
  <c r="AG190" i="20"/>
  <c r="AG30" i="20"/>
  <c r="AG88" i="20"/>
  <c r="AG15" i="20"/>
  <c r="AG29" i="20"/>
  <c r="AG93" i="20"/>
  <c r="AG75" i="20"/>
  <c r="AG34" i="20"/>
  <c r="AG123" i="20"/>
  <c r="AG8" i="20"/>
  <c r="AG37" i="20"/>
  <c r="AG145" i="20"/>
  <c r="AG63" i="20"/>
  <c r="AG85" i="20"/>
  <c r="AG96" i="20"/>
  <c r="AG117" i="20"/>
  <c r="AG23" i="20"/>
  <c r="AG150" i="20"/>
  <c r="AG49" i="20"/>
  <c r="AG18" i="20"/>
  <c r="AG25" i="20"/>
  <c r="AG197" i="20"/>
  <c r="AG55" i="20"/>
  <c r="AG19" i="20"/>
  <c r="AG198" i="20"/>
  <c r="AG73" i="20"/>
  <c r="AG186" i="20"/>
  <c r="AG152" i="20"/>
  <c r="AG67" i="20"/>
  <c r="AG105" i="20"/>
  <c r="AG6" i="20"/>
  <c r="AG178" i="20"/>
  <c r="AG9" i="20"/>
  <c r="AG106" i="20"/>
  <c r="AG99" i="20"/>
  <c r="AG20" i="20"/>
  <c r="AG174" i="20"/>
  <c r="AG39" i="20"/>
  <c r="AG124" i="20"/>
  <c r="AG132" i="20"/>
  <c r="AG72" i="20"/>
  <c r="AG139" i="20"/>
  <c r="AG38" i="20"/>
  <c r="AG66" i="20"/>
  <c r="AG147" i="20"/>
  <c r="AG13" i="20"/>
  <c r="BL3" i="3" l="1"/>
  <c r="BL3" i="21" s="1"/>
  <c r="AH4" i="20"/>
  <c r="AH48" i="20"/>
  <c r="AH172" i="20"/>
  <c r="AH54" i="20"/>
  <c r="AH126" i="20"/>
  <c r="AH79" i="20"/>
  <c r="AH142" i="20"/>
  <c r="AH192" i="20"/>
  <c r="AH140" i="20"/>
  <c r="AH119" i="20"/>
  <c r="AH195" i="20"/>
  <c r="AH166" i="20"/>
  <c r="AH29" i="20"/>
  <c r="AH176" i="20"/>
  <c r="AH21" i="20"/>
  <c r="AH6" i="20"/>
  <c r="AH137" i="20"/>
  <c r="AH86" i="20"/>
  <c r="AH113" i="20"/>
  <c r="AH147" i="20"/>
  <c r="AH76" i="20"/>
  <c r="AH146" i="20"/>
  <c r="AH38" i="20"/>
  <c r="AH199" i="20"/>
  <c r="AH18" i="20"/>
  <c r="AH184" i="20"/>
  <c r="AH74" i="20"/>
  <c r="AH182" i="20"/>
  <c r="AH105" i="20"/>
  <c r="AH22" i="20"/>
  <c r="AH139" i="20"/>
  <c r="AH30" i="20"/>
  <c r="AH160" i="20"/>
  <c r="AH15" i="20"/>
  <c r="AH118" i="20"/>
  <c r="AH143" i="20"/>
  <c r="AH157" i="20"/>
  <c r="AH66" i="20"/>
  <c r="AH87" i="20"/>
  <c r="AH138" i="20"/>
  <c r="AH41" i="20"/>
  <c r="AH128" i="20"/>
  <c r="AH61" i="20"/>
  <c r="AH188" i="20"/>
  <c r="AH165" i="20"/>
  <c r="AH59" i="20"/>
  <c r="AH17" i="20"/>
  <c r="AH27" i="20"/>
  <c r="AH164" i="20"/>
  <c r="AH162" i="20"/>
  <c r="AH150" i="20"/>
  <c r="AH24" i="20"/>
  <c r="AH180" i="20"/>
  <c r="AH191" i="20"/>
  <c r="AH55" i="20"/>
  <c r="AH31" i="20"/>
  <c r="AH108" i="20"/>
  <c r="AH190" i="20"/>
  <c r="AH174" i="20"/>
  <c r="AH75" i="20"/>
  <c r="AH57" i="20"/>
  <c r="AH111" i="20"/>
  <c r="AH167" i="20"/>
  <c r="AH7" i="20"/>
  <c r="AH89" i="20"/>
  <c r="AH69" i="20"/>
  <c r="AH84" i="20"/>
  <c r="AH13" i="20"/>
  <c r="AH64" i="20"/>
  <c r="AH53" i="20"/>
  <c r="AH47" i="20"/>
  <c r="AH156" i="20"/>
  <c r="AH50" i="20"/>
  <c r="AH35" i="20"/>
  <c r="AH82" i="20"/>
  <c r="AH134" i="20"/>
  <c r="AH117" i="20"/>
  <c r="AH120" i="20"/>
  <c r="AH129" i="20"/>
  <c r="AH168" i="20"/>
  <c r="AH171" i="20"/>
  <c r="AH175" i="20"/>
  <c r="AH91" i="20"/>
  <c r="AH95" i="20"/>
  <c r="AH185" i="20"/>
  <c r="AH20" i="20"/>
  <c r="AH81" i="20"/>
  <c r="AH63" i="20"/>
  <c r="AH80" i="20"/>
  <c r="AH88" i="20"/>
  <c r="AH173" i="20"/>
  <c r="AH187" i="20"/>
  <c r="AH189" i="20"/>
  <c r="AH148" i="20"/>
  <c r="AH72" i="20"/>
  <c r="AH44" i="20"/>
  <c r="AH85" i="20"/>
  <c r="AH178" i="20"/>
  <c r="AH36" i="20"/>
  <c r="AH107" i="20"/>
  <c r="AH83" i="20"/>
  <c r="AH159" i="20"/>
  <c r="AH23" i="20"/>
  <c r="AH16" i="20"/>
  <c r="AH181" i="20"/>
  <c r="AH110" i="20"/>
  <c r="AH122" i="20"/>
  <c r="AH124" i="20"/>
  <c r="AH145" i="20"/>
  <c r="AH135" i="20"/>
  <c r="AH158" i="20"/>
  <c r="AH197" i="20"/>
  <c r="AH196" i="20"/>
  <c r="AH51" i="20"/>
  <c r="AH131" i="20"/>
  <c r="AH100" i="20"/>
  <c r="AH144" i="20"/>
  <c r="AH65" i="20"/>
  <c r="AH121" i="20"/>
  <c r="AH73" i="20"/>
  <c r="AH12" i="20"/>
  <c r="AH101" i="20"/>
  <c r="AH151" i="20"/>
  <c r="AH149" i="20"/>
  <c r="AH177" i="20"/>
  <c r="AH193" i="20"/>
  <c r="AH56" i="20"/>
  <c r="AH161" i="20"/>
  <c r="AH9" i="20"/>
  <c r="AH152" i="20"/>
  <c r="AH102" i="20"/>
  <c r="AH33" i="20"/>
  <c r="AH62" i="20"/>
  <c r="AH132" i="20"/>
  <c r="AH112" i="20"/>
  <c r="AH133" i="20"/>
  <c r="AH42" i="20"/>
  <c r="AH70" i="20"/>
  <c r="AH32" i="20"/>
  <c r="AH106" i="20"/>
  <c r="AH170" i="20"/>
  <c r="AH125" i="20"/>
  <c r="AH58" i="20"/>
  <c r="AH109" i="20"/>
  <c r="AH40" i="20"/>
  <c r="AH10" i="20"/>
  <c r="AH67" i="20"/>
  <c r="AH123" i="20"/>
  <c r="AH71" i="20"/>
  <c r="AH104" i="20"/>
  <c r="AH98" i="20"/>
  <c r="AH28" i="20"/>
  <c r="AH37" i="20"/>
  <c r="AH115" i="20"/>
  <c r="AH154" i="20"/>
  <c r="AH60" i="20"/>
  <c r="AH99" i="20"/>
  <c r="AH116" i="20"/>
  <c r="AH141" i="20"/>
  <c r="AH45" i="20"/>
  <c r="AH94" i="20"/>
  <c r="AH14" i="20"/>
  <c r="AH194" i="20"/>
  <c r="AH43" i="20"/>
  <c r="AH8" i="20"/>
  <c r="AH103" i="20"/>
  <c r="AH130" i="20"/>
  <c r="AH179" i="20"/>
  <c r="AH49" i="20"/>
  <c r="AH136" i="20"/>
  <c r="AH155" i="20"/>
  <c r="AH163" i="20"/>
  <c r="AH39" i="20"/>
  <c r="AH153" i="20"/>
  <c r="AH114" i="20"/>
  <c r="AH11" i="20"/>
  <c r="AH46" i="20"/>
  <c r="AH183" i="20"/>
  <c r="AH34" i="20"/>
  <c r="AH77" i="20"/>
  <c r="AH78" i="20"/>
  <c r="AH186" i="20"/>
  <c r="AH96" i="20"/>
  <c r="AH19" i="20"/>
  <c r="AH93" i="20"/>
  <c r="AH92" i="20"/>
  <c r="AH52" i="20"/>
  <c r="AH198" i="20"/>
  <c r="AH97" i="20"/>
  <c r="AH169" i="20"/>
  <c r="AH68" i="20"/>
  <c r="AH90" i="20"/>
  <c r="AH26" i="20"/>
  <c r="AH25" i="20"/>
  <c r="AH127" i="20"/>
  <c r="BL4" i="3" l="1"/>
  <c r="BL4" i="21" s="1"/>
  <c r="AI4" i="20"/>
  <c r="AI107" i="20"/>
  <c r="AI36" i="20"/>
  <c r="AI34" i="20"/>
  <c r="AI88" i="20"/>
  <c r="AI77" i="20"/>
  <c r="AI197" i="20"/>
  <c r="AI194" i="20"/>
  <c r="AI145" i="20"/>
  <c r="AI63" i="20"/>
  <c r="AI10" i="20"/>
  <c r="AI11" i="20"/>
  <c r="AI132" i="20"/>
  <c r="AI33" i="20"/>
  <c r="AI135" i="20"/>
  <c r="AI185" i="20"/>
  <c r="AI131" i="20"/>
  <c r="AI176" i="20"/>
  <c r="AI35" i="20"/>
  <c r="AI152" i="20"/>
  <c r="AI105" i="20"/>
  <c r="AI110" i="20"/>
  <c r="AI48" i="20"/>
  <c r="AI199" i="20"/>
  <c r="AI121" i="20"/>
  <c r="AI175" i="20"/>
  <c r="AI163" i="20"/>
  <c r="AI75" i="20"/>
  <c r="AI114" i="20"/>
  <c r="AI168" i="20"/>
  <c r="AI41" i="20"/>
  <c r="AI111" i="20"/>
  <c r="AI86" i="20"/>
  <c r="AI124" i="20"/>
  <c r="AI155" i="20"/>
  <c r="AI136" i="20"/>
  <c r="AI178" i="20"/>
  <c r="AI167" i="20"/>
  <c r="AI78" i="20"/>
  <c r="AI49" i="20"/>
  <c r="AI27" i="20"/>
  <c r="AI56" i="20"/>
  <c r="AI103" i="20"/>
  <c r="AI182" i="20"/>
  <c r="AI82" i="20"/>
  <c r="AI141" i="20"/>
  <c r="AI70" i="20"/>
  <c r="AI191" i="20"/>
  <c r="AI98" i="20"/>
  <c r="AI96" i="20"/>
  <c r="AI62" i="20"/>
  <c r="AI79" i="20"/>
  <c r="AI18" i="20"/>
  <c r="AI158" i="20"/>
  <c r="AI43" i="20"/>
  <c r="AI184" i="20"/>
  <c r="AI188" i="20"/>
  <c r="AI109" i="20"/>
  <c r="AI160" i="20"/>
  <c r="AI130" i="20"/>
  <c r="AI61" i="20"/>
  <c r="AI162" i="20"/>
  <c r="AI153" i="20"/>
  <c r="AI89" i="20"/>
  <c r="AI115" i="20"/>
  <c r="AI139" i="20"/>
  <c r="AI87" i="20"/>
  <c r="AI67" i="20"/>
  <c r="AI46" i="20"/>
  <c r="AI187" i="20"/>
  <c r="AI24" i="20"/>
  <c r="AI123" i="20"/>
  <c r="AI143" i="20"/>
  <c r="AI120" i="20"/>
  <c r="AI52" i="20"/>
  <c r="AI40" i="20"/>
  <c r="AI148" i="20"/>
  <c r="AI69" i="20"/>
  <c r="AI173" i="20"/>
  <c r="AI118" i="20"/>
  <c r="AI51" i="20"/>
  <c r="AI57" i="20"/>
  <c r="AI151" i="20"/>
  <c r="AI17" i="20"/>
  <c r="AI190" i="20"/>
  <c r="AI71" i="20"/>
  <c r="AI186" i="20"/>
  <c r="AI195" i="20"/>
  <c r="AI166" i="20"/>
  <c r="AI108" i="20"/>
  <c r="AI15" i="20"/>
  <c r="AI193" i="20"/>
  <c r="AI119" i="20"/>
  <c r="AI31" i="20"/>
  <c r="AI116" i="20"/>
  <c r="AI147" i="20"/>
  <c r="AI20" i="20"/>
  <c r="AI99" i="20"/>
  <c r="AI165" i="20"/>
  <c r="AI92" i="20"/>
  <c r="AI58" i="20"/>
  <c r="AI94" i="20"/>
  <c r="AI65" i="20"/>
  <c r="AI90" i="20"/>
  <c r="AI150" i="20"/>
  <c r="AI192" i="20"/>
  <c r="AI13" i="20"/>
  <c r="AI55" i="20"/>
  <c r="AI29" i="20"/>
  <c r="AI91" i="20"/>
  <c r="AI80" i="20"/>
  <c r="AI122" i="20"/>
  <c r="AI93" i="20"/>
  <c r="AI181" i="20"/>
  <c r="AI6" i="20"/>
  <c r="AI161" i="20"/>
  <c r="AI72" i="20"/>
  <c r="AI38" i="20"/>
  <c r="AI45" i="20"/>
  <c r="AI146" i="20"/>
  <c r="AI53" i="20"/>
  <c r="AI134" i="20"/>
  <c r="AI101" i="20"/>
  <c r="AI83" i="20"/>
  <c r="AI76" i="20"/>
  <c r="AI104" i="20"/>
  <c r="AI59" i="20"/>
  <c r="AI16" i="20"/>
  <c r="AI97" i="20"/>
  <c r="AI112" i="20"/>
  <c r="AI179" i="20"/>
  <c r="AI159" i="20"/>
  <c r="AI84" i="20"/>
  <c r="AI9" i="20"/>
  <c r="AI133" i="20"/>
  <c r="AI117" i="20"/>
  <c r="AI142" i="20"/>
  <c r="AI172" i="20"/>
  <c r="AI42" i="20"/>
  <c r="AI189" i="20"/>
  <c r="AI102" i="20"/>
  <c r="AI8" i="20"/>
  <c r="AI68" i="20"/>
  <c r="AI7" i="20"/>
  <c r="AI128" i="20"/>
  <c r="AI183" i="20"/>
  <c r="AI129" i="20"/>
  <c r="AI198" i="20"/>
  <c r="AI60" i="20"/>
  <c r="AI37" i="20"/>
  <c r="AI28" i="20"/>
  <c r="AI12" i="20"/>
  <c r="AI19" i="20"/>
  <c r="AI177" i="20"/>
  <c r="AI149" i="20"/>
  <c r="AI95" i="20"/>
  <c r="AI169" i="20"/>
  <c r="AI156" i="20"/>
  <c r="AI21" i="20"/>
  <c r="AI85" i="20"/>
  <c r="AI125" i="20"/>
  <c r="AI66" i="20"/>
  <c r="AI23" i="20"/>
  <c r="AI14" i="20"/>
  <c r="AI144" i="20"/>
  <c r="AI39" i="20"/>
  <c r="AI44" i="20"/>
  <c r="AI32" i="20"/>
  <c r="AI106" i="20"/>
  <c r="AI113" i="20"/>
  <c r="AI81" i="20"/>
  <c r="AI30" i="20"/>
  <c r="AI180" i="20"/>
  <c r="AI137" i="20"/>
  <c r="AI50" i="20"/>
  <c r="AI26" i="20"/>
  <c r="AI100" i="20"/>
  <c r="AI126" i="20"/>
  <c r="AI171" i="20"/>
  <c r="AI47" i="20"/>
  <c r="AI54" i="20"/>
  <c r="AI154" i="20"/>
  <c r="AI196" i="20"/>
  <c r="AI138" i="20"/>
  <c r="AI25" i="20"/>
  <c r="AI164" i="20"/>
  <c r="AI73" i="20"/>
  <c r="AI157" i="20"/>
  <c r="AI64" i="20"/>
  <c r="AI22" i="20"/>
  <c r="AI127" i="20"/>
  <c r="AI74" i="20"/>
  <c r="AI170" i="20"/>
  <c r="AI174" i="20"/>
  <c r="AI140" i="20"/>
  <c r="BM3" i="3" l="1"/>
  <c r="BM3" i="21" s="1"/>
  <c r="AJ4" i="20"/>
  <c r="AJ193" i="20"/>
  <c r="AJ81" i="20"/>
  <c r="AJ147" i="20"/>
  <c r="AJ108" i="20"/>
  <c r="AJ11" i="20"/>
  <c r="AJ47" i="20"/>
  <c r="AJ125" i="20"/>
  <c r="AJ155" i="20"/>
  <c r="AJ83" i="20"/>
  <c r="AJ136" i="20"/>
  <c r="AJ181" i="20"/>
  <c r="AJ60" i="20"/>
  <c r="AJ50" i="20"/>
  <c r="AJ150" i="20"/>
  <c r="AJ25" i="20"/>
  <c r="AJ187" i="20"/>
  <c r="AJ177" i="20"/>
  <c r="AJ143" i="20"/>
  <c r="AJ134" i="20"/>
  <c r="AJ116" i="20"/>
  <c r="AJ197" i="20"/>
  <c r="AJ89" i="20"/>
  <c r="AJ124" i="20"/>
  <c r="AJ120" i="20"/>
  <c r="AJ102" i="20"/>
  <c r="AJ122" i="20"/>
  <c r="AJ34" i="20"/>
  <c r="AJ95" i="20"/>
  <c r="AJ80" i="20"/>
  <c r="AJ109" i="20"/>
  <c r="AJ97" i="20"/>
  <c r="AJ139" i="20"/>
  <c r="AJ140" i="20"/>
  <c r="AJ163" i="20"/>
  <c r="AJ53" i="20"/>
  <c r="AJ41" i="20"/>
  <c r="AJ107" i="20"/>
  <c r="AJ131" i="20"/>
  <c r="AJ48" i="20"/>
  <c r="AJ180" i="20"/>
  <c r="AJ24" i="20"/>
  <c r="AJ98" i="20"/>
  <c r="AJ173" i="20"/>
  <c r="AJ119" i="20"/>
  <c r="AJ90" i="20"/>
  <c r="AJ54" i="20"/>
  <c r="AJ106" i="20"/>
  <c r="AJ94" i="20"/>
  <c r="AJ33" i="20"/>
  <c r="AJ167" i="20"/>
  <c r="AJ30" i="20"/>
  <c r="AJ157" i="20"/>
  <c r="AJ70" i="20"/>
  <c r="AJ189" i="20"/>
  <c r="AJ178" i="20"/>
  <c r="AJ42" i="20"/>
  <c r="AJ154" i="20"/>
  <c r="AJ151" i="20"/>
  <c r="AJ153" i="20"/>
  <c r="AJ144" i="20"/>
  <c r="AJ171" i="20"/>
  <c r="AJ35" i="20"/>
  <c r="AJ170" i="20"/>
  <c r="AJ66" i="20"/>
  <c r="AJ88" i="20"/>
  <c r="AJ104" i="20"/>
  <c r="AJ13" i="20"/>
  <c r="AJ14" i="20"/>
  <c r="AJ46" i="20"/>
  <c r="AJ40" i="20"/>
  <c r="AJ141" i="20"/>
  <c r="AJ59" i="20"/>
  <c r="AJ161" i="20"/>
  <c r="AJ19" i="20"/>
  <c r="AJ75" i="20"/>
  <c r="AJ56" i="20"/>
  <c r="AJ135" i="20"/>
  <c r="AJ105" i="20"/>
  <c r="AJ18" i="20"/>
  <c r="AJ79" i="20"/>
  <c r="AJ38" i="20"/>
  <c r="AJ179" i="20"/>
  <c r="AJ118" i="20"/>
  <c r="AJ185" i="20"/>
  <c r="AJ158" i="20"/>
  <c r="AJ114" i="20"/>
  <c r="AJ85" i="20"/>
  <c r="AJ96" i="20"/>
  <c r="AJ92" i="20"/>
  <c r="AJ110" i="20"/>
  <c r="AJ63" i="20"/>
  <c r="AJ152" i="20"/>
  <c r="AJ138" i="20"/>
  <c r="AJ198" i="20"/>
  <c r="AJ160" i="20"/>
  <c r="AJ199" i="20"/>
  <c r="AJ183" i="20"/>
  <c r="AJ67" i="20"/>
  <c r="AJ192" i="20"/>
  <c r="AJ23" i="20"/>
  <c r="AJ175" i="20"/>
  <c r="AJ76" i="20"/>
  <c r="AJ6" i="20"/>
  <c r="AJ29" i="20"/>
  <c r="AJ101" i="20"/>
  <c r="AJ61" i="20"/>
  <c r="AJ196" i="20"/>
  <c r="AJ51" i="20"/>
  <c r="AJ64" i="20"/>
  <c r="AJ58" i="20"/>
  <c r="AJ84" i="20"/>
  <c r="AJ164" i="20"/>
  <c r="AJ99" i="20"/>
  <c r="AJ86" i="20"/>
  <c r="AJ132" i="20"/>
  <c r="AJ111" i="20"/>
  <c r="AJ43" i="20"/>
  <c r="AJ73" i="20"/>
  <c r="AJ176" i="20"/>
  <c r="AJ9" i="20"/>
  <c r="AJ12" i="20"/>
  <c r="AJ168" i="20"/>
  <c r="AJ22" i="20"/>
  <c r="AJ15" i="20"/>
  <c r="AJ184" i="20"/>
  <c r="AJ21" i="20"/>
  <c r="AJ182" i="20"/>
  <c r="AJ36" i="20"/>
  <c r="AJ100" i="20"/>
  <c r="AJ113" i="20"/>
  <c r="AJ126" i="20"/>
  <c r="AJ27" i="20"/>
  <c r="AJ45" i="20"/>
  <c r="AJ28" i="20"/>
  <c r="AJ127" i="20"/>
  <c r="AJ142" i="20"/>
  <c r="AJ82" i="20"/>
  <c r="AJ37" i="20"/>
  <c r="AJ20" i="20"/>
  <c r="AJ32" i="20"/>
  <c r="AJ7" i="20"/>
  <c r="AJ65" i="20"/>
  <c r="AJ55" i="20"/>
  <c r="AJ115" i="20"/>
  <c r="AJ69" i="20"/>
  <c r="AJ16" i="20"/>
  <c r="AJ49" i="20"/>
  <c r="AJ52" i="20"/>
  <c r="AJ149" i="20"/>
  <c r="AJ169" i="20"/>
  <c r="AJ91" i="20"/>
  <c r="AJ77" i="20"/>
  <c r="AJ31" i="20"/>
  <c r="AJ165" i="20"/>
  <c r="AJ133" i="20"/>
  <c r="AJ191" i="20"/>
  <c r="AJ62" i="20"/>
  <c r="AJ72" i="20"/>
  <c r="AJ190" i="20"/>
  <c r="AJ87" i="20"/>
  <c r="AJ112" i="20"/>
  <c r="AJ121" i="20"/>
  <c r="AJ162" i="20"/>
  <c r="AJ123" i="20"/>
  <c r="AJ10" i="20"/>
  <c r="AJ130" i="20"/>
  <c r="AJ166" i="20"/>
  <c r="AJ44" i="20"/>
  <c r="AJ26" i="20"/>
  <c r="AJ71" i="20"/>
  <c r="AJ145" i="20"/>
  <c r="AJ8" i="20"/>
  <c r="AJ93" i="20"/>
  <c r="AJ74" i="20"/>
  <c r="AJ194" i="20"/>
  <c r="AJ195" i="20"/>
  <c r="AJ128" i="20"/>
  <c r="AJ146" i="20"/>
  <c r="AJ159" i="20"/>
  <c r="AJ188" i="20"/>
  <c r="AJ129" i="20"/>
  <c r="AJ117" i="20"/>
  <c r="AJ137" i="20"/>
  <c r="AJ57" i="20"/>
  <c r="AJ68" i="20"/>
  <c r="AJ78" i="20"/>
  <c r="AJ174" i="20"/>
  <c r="AJ17" i="20"/>
  <c r="AJ148" i="20"/>
  <c r="AJ39" i="20"/>
  <c r="AJ186" i="20"/>
  <c r="AJ103" i="20"/>
  <c r="AJ156" i="20"/>
  <c r="AJ172" i="20"/>
  <c r="BM4" i="3" l="1"/>
  <c r="BM4" i="21" s="1"/>
  <c r="AK4" i="20"/>
  <c r="AK40" i="20"/>
  <c r="AK60" i="20"/>
  <c r="AK84" i="20"/>
  <c r="AK174" i="20"/>
  <c r="AK26" i="20"/>
  <c r="AK114" i="20"/>
  <c r="AK168" i="20"/>
  <c r="AK48" i="20"/>
  <c r="AK111" i="20"/>
  <c r="AK113" i="20"/>
  <c r="AK67" i="20"/>
  <c r="AK93" i="20"/>
  <c r="AK119" i="20"/>
  <c r="AK11" i="20"/>
  <c r="AK7" i="20"/>
  <c r="AK94" i="20"/>
  <c r="AK134" i="20"/>
  <c r="AK186" i="20"/>
  <c r="AK195" i="20"/>
  <c r="AK75" i="20"/>
  <c r="AK96" i="20"/>
  <c r="AK190" i="20"/>
  <c r="AK104" i="20"/>
  <c r="AK32" i="20"/>
  <c r="AK85" i="20"/>
  <c r="AK125" i="20"/>
  <c r="AK33" i="20"/>
  <c r="AK72" i="20"/>
  <c r="AK68" i="20"/>
  <c r="AK53" i="20"/>
  <c r="AK6" i="20"/>
  <c r="AK47" i="20"/>
  <c r="AK131" i="20"/>
  <c r="AK64" i="20"/>
  <c r="AK14" i="20"/>
  <c r="AK62" i="20"/>
  <c r="AK173" i="20"/>
  <c r="AK112" i="20"/>
  <c r="AK20" i="20"/>
  <c r="AK181" i="20"/>
  <c r="AK39" i="20"/>
  <c r="AK140" i="20"/>
  <c r="AK66" i="20"/>
  <c r="AK160" i="20"/>
  <c r="AK16" i="20"/>
  <c r="AK70" i="20"/>
  <c r="AK120" i="20"/>
  <c r="AK42" i="20"/>
  <c r="AK189" i="20"/>
  <c r="AK179" i="20"/>
  <c r="AK118" i="20"/>
  <c r="AK115" i="20"/>
  <c r="AK156" i="20"/>
  <c r="AK45" i="20"/>
  <c r="AK199" i="20"/>
  <c r="AK138" i="20"/>
  <c r="AK150" i="20"/>
  <c r="AK170" i="20"/>
  <c r="AK145" i="20"/>
  <c r="AK56" i="20"/>
  <c r="AK116" i="20"/>
  <c r="AK146" i="20"/>
  <c r="AK154" i="20"/>
  <c r="AK106" i="20"/>
  <c r="AK8" i="20"/>
  <c r="AK38" i="20"/>
  <c r="AK73" i="20"/>
  <c r="AK132" i="20"/>
  <c r="AK98" i="20"/>
  <c r="AK58" i="20"/>
  <c r="AK142" i="20"/>
  <c r="AK155" i="20"/>
  <c r="AK22" i="20"/>
  <c r="AK176" i="20"/>
  <c r="AK35" i="20"/>
  <c r="AK122" i="20"/>
  <c r="AK135" i="20"/>
  <c r="AK141" i="20"/>
  <c r="AK169" i="20"/>
  <c r="AK36" i="20"/>
  <c r="AK151" i="20"/>
  <c r="AK10" i="20"/>
  <c r="AK153" i="20"/>
  <c r="AK157" i="20"/>
  <c r="AK108" i="20"/>
  <c r="AK105" i="20"/>
  <c r="AK63" i="20"/>
  <c r="AK194" i="20"/>
  <c r="AK188" i="20"/>
  <c r="AK193" i="20"/>
  <c r="AK59" i="20"/>
  <c r="AK97" i="20"/>
  <c r="AK46" i="20"/>
  <c r="AK69" i="20"/>
  <c r="AK80" i="20"/>
  <c r="AK30" i="20"/>
  <c r="AK95" i="20"/>
  <c r="AK18" i="20"/>
  <c r="AK152" i="20"/>
  <c r="AK13" i="20"/>
  <c r="AK175" i="20"/>
  <c r="AK129" i="20"/>
  <c r="AK147" i="20"/>
  <c r="AK12" i="20"/>
  <c r="AK87" i="20"/>
  <c r="AK103" i="20"/>
  <c r="AK76" i="20"/>
  <c r="AK149" i="20"/>
  <c r="AK123" i="20"/>
  <c r="AK172" i="20"/>
  <c r="AK159" i="20"/>
  <c r="AK166" i="20"/>
  <c r="AK144" i="20"/>
  <c r="AK37" i="20"/>
  <c r="AK57" i="20"/>
  <c r="AK128" i="20"/>
  <c r="AK81" i="20"/>
  <c r="AK41" i="20"/>
  <c r="AK124" i="20"/>
  <c r="AK23" i="20"/>
  <c r="AK130" i="20"/>
  <c r="AK55" i="20"/>
  <c r="AK100" i="20"/>
  <c r="AK109" i="20"/>
  <c r="AK180" i="20"/>
  <c r="AK99" i="20"/>
  <c r="AK74" i="20"/>
  <c r="AK171" i="20"/>
  <c r="AK184" i="20"/>
  <c r="AK197" i="20"/>
  <c r="AK110" i="20"/>
  <c r="AK183" i="20"/>
  <c r="AK34" i="20"/>
  <c r="AK191" i="20"/>
  <c r="AK143" i="20"/>
  <c r="AK139" i="20"/>
  <c r="AK50" i="20"/>
  <c r="AK136" i="20"/>
  <c r="AK92" i="20"/>
  <c r="AK187" i="20"/>
  <c r="AK90" i="20"/>
  <c r="AK101" i="20"/>
  <c r="AK28" i="20"/>
  <c r="AK198" i="20"/>
  <c r="AK102" i="20"/>
  <c r="AK65" i="20"/>
  <c r="AK52" i="20"/>
  <c r="AK78" i="20"/>
  <c r="AK177" i="20"/>
  <c r="AK196" i="20"/>
  <c r="AK121" i="20"/>
  <c r="AK19" i="20"/>
  <c r="AK133" i="20"/>
  <c r="AK89" i="20"/>
  <c r="AK167" i="20"/>
  <c r="AK27" i="20"/>
  <c r="AK158" i="20"/>
  <c r="AK182" i="20"/>
  <c r="AK31" i="20"/>
  <c r="AK82" i="20"/>
  <c r="AK15" i="20"/>
  <c r="AK44" i="20"/>
  <c r="AK126" i="20"/>
  <c r="AK83" i="20"/>
  <c r="AK9" i="20"/>
  <c r="AK185" i="20"/>
  <c r="AK91" i="20"/>
  <c r="AK54" i="20"/>
  <c r="AK43" i="20"/>
  <c r="AK77" i="20"/>
  <c r="AK51" i="20"/>
  <c r="AK178" i="20"/>
  <c r="AK25" i="20"/>
  <c r="AK164" i="20"/>
  <c r="AK79" i="20"/>
  <c r="AK165" i="20"/>
  <c r="AK88" i="20"/>
  <c r="AK162" i="20"/>
  <c r="AK61" i="20"/>
  <c r="AK127" i="20"/>
  <c r="AK148" i="20"/>
  <c r="AK29" i="20"/>
  <c r="AK49" i="20"/>
  <c r="AK161" i="20"/>
  <c r="AK17" i="20"/>
  <c r="AK163" i="20"/>
  <c r="AK86" i="20"/>
  <c r="AK137" i="20"/>
  <c r="AK24" i="20"/>
  <c r="AK117" i="20"/>
  <c r="AK107" i="20"/>
  <c r="AK192" i="20"/>
  <c r="AK21" i="20"/>
  <c r="AK71" i="20"/>
  <c r="BN3" i="3" l="1"/>
  <c r="BN3" i="21" s="1"/>
  <c r="AL4" i="20"/>
  <c r="AL25" i="20"/>
  <c r="AL130" i="20"/>
  <c r="AL136" i="20"/>
  <c r="AL71" i="20"/>
  <c r="AL173" i="20"/>
  <c r="AL53" i="20"/>
  <c r="AL114" i="20"/>
  <c r="AL122" i="20"/>
  <c r="AL148" i="20"/>
  <c r="AL175" i="20"/>
  <c r="AL126" i="20"/>
  <c r="AL108" i="20"/>
  <c r="AL90" i="20"/>
  <c r="AL95" i="20"/>
  <c r="AL107" i="20"/>
  <c r="AL190" i="20"/>
  <c r="AL121" i="20"/>
  <c r="AL74" i="20"/>
  <c r="AL57" i="20"/>
  <c r="AL38" i="20"/>
  <c r="AL37" i="20"/>
  <c r="AL50" i="20"/>
  <c r="AL11" i="20"/>
  <c r="AL125" i="20"/>
  <c r="AL29" i="20"/>
  <c r="AL81" i="20"/>
  <c r="AL160" i="20"/>
  <c r="AL142" i="20"/>
  <c r="AL139" i="20"/>
  <c r="AL101" i="20"/>
  <c r="AL9" i="20"/>
  <c r="AL83" i="20"/>
  <c r="AL131" i="20"/>
  <c r="AL93" i="20"/>
  <c r="AL96" i="20"/>
  <c r="AL88" i="20"/>
  <c r="AL133" i="20"/>
  <c r="AL100" i="20"/>
  <c r="AL20" i="20"/>
  <c r="AL91" i="20"/>
  <c r="AL35" i="20"/>
  <c r="AL6" i="20"/>
  <c r="AL78" i="20"/>
  <c r="AL28" i="20"/>
  <c r="AL98" i="20"/>
  <c r="AL113" i="20"/>
  <c r="AL55" i="20"/>
  <c r="AL89" i="20"/>
  <c r="AL16" i="20"/>
  <c r="AL193" i="20"/>
  <c r="AL140" i="20"/>
  <c r="AL168" i="20"/>
  <c r="AL13" i="20"/>
  <c r="AL72" i="20"/>
  <c r="AL80" i="20"/>
  <c r="AL189" i="20"/>
  <c r="AL26" i="20"/>
  <c r="AL75" i="20"/>
  <c r="AL163" i="20"/>
  <c r="AL171" i="20"/>
  <c r="AL92" i="20"/>
  <c r="AL103" i="20"/>
  <c r="AL169" i="20"/>
  <c r="AL176" i="20"/>
  <c r="AL112" i="20"/>
  <c r="AL174" i="20"/>
  <c r="AL152" i="20"/>
  <c r="AL156" i="20"/>
  <c r="AL17" i="20"/>
  <c r="AL164" i="20"/>
  <c r="AL161" i="20"/>
  <c r="AL14" i="20"/>
  <c r="AL116" i="20"/>
  <c r="AL137" i="20"/>
  <c r="AL135" i="20"/>
  <c r="AL183" i="20"/>
  <c r="AL110" i="20"/>
  <c r="AL39" i="20"/>
  <c r="AL177" i="20"/>
  <c r="AL27" i="20"/>
  <c r="AL63" i="20"/>
  <c r="AL143" i="20"/>
  <c r="AL128" i="20"/>
  <c r="AL52" i="20"/>
  <c r="AL129" i="20"/>
  <c r="AL186" i="20"/>
  <c r="AL73" i="20"/>
  <c r="AL151" i="20"/>
  <c r="AL127" i="20"/>
  <c r="AL42" i="20"/>
  <c r="AL47" i="20"/>
  <c r="AL56" i="20"/>
  <c r="AL70" i="20"/>
  <c r="AL165" i="20"/>
  <c r="AL68" i="20"/>
  <c r="AL138" i="20"/>
  <c r="AL18" i="20"/>
  <c r="AL146" i="20"/>
  <c r="AL76" i="20"/>
  <c r="AL22" i="20"/>
  <c r="AL199" i="20"/>
  <c r="AL180" i="20"/>
  <c r="AL192" i="20"/>
  <c r="AL170" i="20"/>
  <c r="AL102" i="20"/>
  <c r="AL97" i="20"/>
  <c r="AL188" i="20"/>
  <c r="AL66" i="20"/>
  <c r="AL99" i="20"/>
  <c r="AL77" i="20"/>
  <c r="AL105" i="20"/>
  <c r="AL157" i="20"/>
  <c r="AL24" i="20"/>
  <c r="AL31" i="20"/>
  <c r="AL118" i="20"/>
  <c r="AL154" i="20"/>
  <c r="AL144" i="20"/>
  <c r="AL84" i="20"/>
  <c r="AL111" i="20"/>
  <c r="AL12" i="20"/>
  <c r="AL115" i="20"/>
  <c r="AL167" i="20"/>
  <c r="AL149" i="20"/>
  <c r="AL21" i="20"/>
  <c r="AL155" i="20"/>
  <c r="AL30" i="20"/>
  <c r="AL58" i="20"/>
  <c r="AL181" i="20"/>
  <c r="AL34" i="20"/>
  <c r="AL123" i="20"/>
  <c r="AL87" i="20"/>
  <c r="AL59" i="20"/>
  <c r="AL187" i="20"/>
  <c r="AL33" i="20"/>
  <c r="AL191" i="20"/>
  <c r="AL45" i="20"/>
  <c r="AL153" i="20"/>
  <c r="AL85" i="20"/>
  <c r="AL182" i="20"/>
  <c r="AL147" i="20"/>
  <c r="AL119" i="20"/>
  <c r="AL23" i="20"/>
  <c r="AL124" i="20"/>
  <c r="AL106" i="20"/>
  <c r="AL41" i="20"/>
  <c r="AL62" i="20"/>
  <c r="AL172" i="20"/>
  <c r="AL150" i="20"/>
  <c r="AL185" i="20"/>
  <c r="AL179" i="20"/>
  <c r="AL48" i="20"/>
  <c r="AL19" i="20"/>
  <c r="AL159" i="20"/>
  <c r="AL145" i="20"/>
  <c r="AL195" i="20"/>
  <c r="AL54" i="20"/>
  <c r="AL82" i="20"/>
  <c r="AL36" i="20"/>
  <c r="AL32" i="20"/>
  <c r="AL184" i="20"/>
  <c r="AL49" i="20"/>
  <c r="AL7" i="20"/>
  <c r="AL197" i="20"/>
  <c r="AL104" i="20"/>
  <c r="AL132" i="20"/>
  <c r="AL43" i="20"/>
  <c r="AL196" i="20"/>
  <c r="AL15" i="20"/>
  <c r="AL60" i="20"/>
  <c r="AL44" i="20"/>
  <c r="AL158" i="20"/>
  <c r="AL46" i="20"/>
  <c r="AL194" i="20"/>
  <c r="AL117" i="20"/>
  <c r="AL94" i="20"/>
  <c r="AL40" i="20"/>
  <c r="AL51" i="20"/>
  <c r="AL69" i="20"/>
  <c r="AL109" i="20"/>
  <c r="AL10" i="20"/>
  <c r="AL86" i="20"/>
  <c r="AL67" i="20"/>
  <c r="AL141" i="20"/>
  <c r="AL120" i="20"/>
  <c r="AL178" i="20"/>
  <c r="AL8" i="20"/>
  <c r="AL64" i="20"/>
  <c r="AL162" i="20"/>
  <c r="AL198" i="20"/>
  <c r="AL134" i="20"/>
  <c r="AL65" i="20"/>
  <c r="AL79" i="20"/>
  <c r="AL166" i="20"/>
  <c r="AL61" i="20"/>
  <c r="BN4" i="3" l="1"/>
  <c r="BN4" i="21" s="1"/>
  <c r="AM4" i="20"/>
  <c r="AM154" i="20"/>
  <c r="AM90" i="20"/>
  <c r="AM162" i="20"/>
  <c r="AM142" i="20"/>
  <c r="AM57" i="20"/>
  <c r="AM20" i="20"/>
  <c r="AM161" i="20"/>
  <c r="AM117" i="20"/>
  <c r="AM120" i="20"/>
  <c r="AM179" i="20"/>
  <c r="AM24" i="20"/>
  <c r="AM92" i="20"/>
  <c r="AM93" i="20"/>
  <c r="AM17" i="20"/>
  <c r="AM40" i="20"/>
  <c r="AM39" i="20"/>
  <c r="AM21" i="20"/>
  <c r="AM83" i="20"/>
  <c r="AM146" i="20"/>
  <c r="AM69" i="20"/>
  <c r="AM196" i="20"/>
  <c r="AM14" i="20"/>
  <c r="AM43" i="20"/>
  <c r="AM121" i="20"/>
  <c r="AM73" i="20"/>
  <c r="AM138" i="20"/>
  <c r="AM113" i="20"/>
  <c r="AM52" i="20"/>
  <c r="AM152" i="20"/>
  <c r="AM131" i="20"/>
  <c r="AM160" i="20"/>
  <c r="AM70" i="20"/>
  <c r="AM199" i="20"/>
  <c r="AM145" i="20"/>
  <c r="AM182" i="20"/>
  <c r="AM148" i="20"/>
  <c r="AM141" i="20"/>
  <c r="AM51" i="20"/>
  <c r="AM33" i="20"/>
  <c r="AM119" i="20"/>
  <c r="AM46" i="20"/>
  <c r="AM149" i="20"/>
  <c r="AM23" i="20"/>
  <c r="AM59" i="20"/>
  <c r="AM27" i="20"/>
  <c r="AM85" i="20"/>
  <c r="AM71" i="20"/>
  <c r="AM173" i="20"/>
  <c r="AM13" i="20"/>
  <c r="AM78" i="20"/>
  <c r="AM61" i="20"/>
  <c r="AM28" i="20"/>
  <c r="AM41" i="20"/>
  <c r="AM144" i="20"/>
  <c r="AM139" i="20"/>
  <c r="AM66" i="20"/>
  <c r="AM198" i="20"/>
  <c r="AM42" i="20"/>
  <c r="AM37" i="20"/>
  <c r="AM60" i="20"/>
  <c r="AM72" i="20"/>
  <c r="AM135" i="20"/>
  <c r="AM147" i="20"/>
  <c r="AM45" i="20"/>
  <c r="AM11" i="20"/>
  <c r="AM169" i="20"/>
  <c r="AM194" i="20"/>
  <c r="AM134" i="20"/>
  <c r="AM82" i="20"/>
  <c r="AM49" i="20"/>
  <c r="AM126" i="20"/>
  <c r="AM181" i="20"/>
  <c r="AM153" i="20"/>
  <c r="AM116" i="20"/>
  <c r="AM177" i="20"/>
  <c r="AM36" i="20"/>
  <c r="AM29" i="20"/>
  <c r="AM97" i="20"/>
  <c r="AM115" i="20"/>
  <c r="AM190" i="20"/>
  <c r="AM25" i="20"/>
  <c r="AM111" i="20"/>
  <c r="AM91" i="20"/>
  <c r="AM155" i="20"/>
  <c r="AM56" i="20"/>
  <c r="AM157" i="20"/>
  <c r="AM88" i="20"/>
  <c r="AM137" i="20"/>
  <c r="AM54" i="20"/>
  <c r="AM176" i="20"/>
  <c r="AM94" i="20"/>
  <c r="AM107" i="20"/>
  <c r="AM123" i="20"/>
  <c r="AM26" i="20"/>
  <c r="AM164" i="20"/>
  <c r="AM114" i="20"/>
  <c r="AM35" i="20"/>
  <c r="AM87" i="20"/>
  <c r="AM184" i="20"/>
  <c r="AM140" i="20"/>
  <c r="AM7" i="20"/>
  <c r="AM15" i="20"/>
  <c r="AM132" i="20"/>
  <c r="AM175" i="20"/>
  <c r="AM136" i="20"/>
  <c r="AM129" i="20"/>
  <c r="AM101" i="20"/>
  <c r="AM16" i="20"/>
  <c r="AM130" i="20"/>
  <c r="AM55" i="20"/>
  <c r="AM168" i="20"/>
  <c r="AM12" i="20"/>
  <c r="AM187" i="20"/>
  <c r="AM53" i="20"/>
  <c r="AM191" i="20"/>
  <c r="AM174" i="20"/>
  <c r="AM105" i="20"/>
  <c r="AM31" i="20"/>
  <c r="AM156" i="20"/>
  <c r="AM86" i="20"/>
  <c r="AM109" i="20"/>
  <c r="AM195" i="20"/>
  <c r="AM32" i="20"/>
  <c r="AM100" i="20"/>
  <c r="AM106" i="20"/>
  <c r="AM98" i="20"/>
  <c r="AM163" i="20"/>
  <c r="AM44" i="20"/>
  <c r="AM104" i="20"/>
  <c r="AM188" i="20"/>
  <c r="AM102" i="20"/>
  <c r="AM127" i="20"/>
  <c r="AM151" i="20"/>
  <c r="AM6" i="20"/>
  <c r="AM79" i="20"/>
  <c r="AM62" i="20"/>
  <c r="AM192" i="20"/>
  <c r="AM112" i="20"/>
  <c r="AM183" i="20"/>
  <c r="AM67" i="20"/>
  <c r="AM197" i="20"/>
  <c r="AM193" i="20"/>
  <c r="AM143" i="20"/>
  <c r="AM95" i="20"/>
  <c r="AM150" i="20"/>
  <c r="AM125" i="20"/>
  <c r="AM189" i="20"/>
  <c r="AM166" i="20"/>
  <c r="AM133" i="20"/>
  <c r="AM58" i="20"/>
  <c r="AM38" i="20"/>
  <c r="AM186" i="20"/>
  <c r="AM84" i="20"/>
  <c r="AM170" i="20"/>
  <c r="AM64" i="20"/>
  <c r="AM50" i="20"/>
  <c r="AM77" i="20"/>
  <c r="AM63" i="20"/>
  <c r="AM128" i="20"/>
  <c r="AM68" i="20"/>
  <c r="AM65" i="20"/>
  <c r="AM158" i="20"/>
  <c r="AM81" i="20"/>
  <c r="AM74" i="20"/>
  <c r="AM108" i="20"/>
  <c r="AM96" i="20"/>
  <c r="AM167" i="20"/>
  <c r="AM122" i="20"/>
  <c r="AM172" i="20"/>
  <c r="AM30" i="20"/>
  <c r="AM118" i="20"/>
  <c r="AM80" i="20"/>
  <c r="AM34" i="20"/>
  <c r="AM48" i="20"/>
  <c r="AM185" i="20"/>
  <c r="AM99" i="20"/>
  <c r="AM103" i="20"/>
  <c r="AM159" i="20"/>
  <c r="AM89" i="20"/>
  <c r="AM76" i="20"/>
  <c r="AM18" i="20"/>
  <c r="AM47" i="20"/>
  <c r="AM9" i="20"/>
  <c r="AM171" i="20"/>
  <c r="AM22" i="20"/>
  <c r="AM8" i="20"/>
  <c r="AM10" i="20"/>
  <c r="AM75" i="20"/>
  <c r="AM165" i="20"/>
  <c r="AM124" i="20"/>
  <c r="AM178" i="20"/>
  <c r="AM19" i="20"/>
  <c r="AM110" i="20"/>
  <c r="AM180" i="20"/>
  <c r="BO3" i="3" l="1"/>
  <c r="BO3" i="21" s="1"/>
  <c r="AN4" i="20"/>
  <c r="AN22" i="20"/>
  <c r="AN179" i="20"/>
  <c r="AN129" i="20"/>
  <c r="AN25" i="20"/>
  <c r="AN91" i="20"/>
  <c r="AN54" i="20"/>
  <c r="AN14" i="20"/>
  <c r="AN139" i="20"/>
  <c r="AN61" i="20"/>
  <c r="AN186" i="20"/>
  <c r="AN43" i="20"/>
  <c r="AN110" i="20"/>
  <c r="AN197" i="20"/>
  <c r="AN121" i="20"/>
  <c r="AN105" i="20"/>
  <c r="AN58" i="20"/>
  <c r="AN19" i="20"/>
  <c r="AN101" i="20"/>
  <c r="AN80" i="20"/>
  <c r="AN188" i="20"/>
  <c r="AN126" i="20"/>
  <c r="AN78" i="20"/>
  <c r="AN68" i="20"/>
  <c r="AN176" i="20"/>
  <c r="AN163" i="20"/>
  <c r="AN117" i="20"/>
  <c r="AN96" i="20"/>
  <c r="AN88" i="20"/>
  <c r="AN15" i="20"/>
  <c r="AN109" i="20"/>
  <c r="AN111" i="20"/>
  <c r="AN12" i="20"/>
  <c r="AN62" i="20"/>
  <c r="AN42" i="20"/>
  <c r="AN161" i="20"/>
  <c r="AN140" i="20"/>
  <c r="AN115" i="20"/>
  <c r="AN167" i="20"/>
  <c r="AN47" i="20"/>
  <c r="AN26" i="20"/>
  <c r="AN118" i="20"/>
  <c r="AN153" i="20"/>
  <c r="AN103" i="20"/>
  <c r="AN175" i="20"/>
  <c r="AN69" i="20"/>
  <c r="AN17" i="20"/>
  <c r="AN18" i="20"/>
  <c r="AN20" i="20"/>
  <c r="AN122" i="20"/>
  <c r="AN159" i="20"/>
  <c r="AN83" i="20"/>
  <c r="AN6" i="20"/>
  <c r="AN11" i="20"/>
  <c r="AN195" i="20"/>
  <c r="AN45" i="20"/>
  <c r="AN29" i="20"/>
  <c r="AN72" i="20"/>
  <c r="AN39" i="20"/>
  <c r="AN51" i="20"/>
  <c r="AN97" i="20"/>
  <c r="AN64" i="20"/>
  <c r="AN93" i="20"/>
  <c r="AN71" i="20"/>
  <c r="AN113" i="20"/>
  <c r="AN28" i="20"/>
  <c r="AN66" i="20"/>
  <c r="AN185" i="20"/>
  <c r="AN38" i="20"/>
  <c r="AN56" i="20"/>
  <c r="AN59" i="20"/>
  <c r="AN49" i="20"/>
  <c r="AN184" i="20"/>
  <c r="AN34" i="20"/>
  <c r="AN144" i="20"/>
  <c r="AN60" i="20"/>
  <c r="AN16" i="20"/>
  <c r="AN114" i="20"/>
  <c r="AN32" i="20"/>
  <c r="AN168" i="20"/>
  <c r="AN70" i="20"/>
  <c r="AN120" i="20"/>
  <c r="AN76" i="20"/>
  <c r="AN169" i="20"/>
  <c r="AN119" i="20"/>
  <c r="AN187" i="20"/>
  <c r="AN160" i="20"/>
  <c r="AN100" i="20"/>
  <c r="AN178" i="20"/>
  <c r="AN92" i="20"/>
  <c r="AN133" i="20"/>
  <c r="AN24" i="20"/>
  <c r="AN63" i="20"/>
  <c r="AN77" i="20"/>
  <c r="AN36" i="20"/>
  <c r="AN41" i="20"/>
  <c r="AN107" i="20"/>
  <c r="AN124" i="20"/>
  <c r="AN81" i="20"/>
  <c r="AN196" i="20"/>
  <c r="AN190" i="20"/>
  <c r="AN143" i="20"/>
  <c r="AN10" i="20"/>
  <c r="AN135" i="20"/>
  <c r="AN149" i="20"/>
  <c r="AN57" i="20"/>
  <c r="AN13" i="20"/>
  <c r="AN172" i="20"/>
  <c r="AN8" i="20"/>
  <c r="AN177" i="20"/>
  <c r="AN23" i="20"/>
  <c r="AN106" i="20"/>
  <c r="AN151" i="20"/>
  <c r="AN65" i="20"/>
  <c r="AN146" i="20"/>
  <c r="AN27" i="20"/>
  <c r="AN134" i="20"/>
  <c r="AN183" i="20"/>
  <c r="AN155" i="20"/>
  <c r="AN87" i="20"/>
  <c r="AN127" i="20"/>
  <c r="AN104" i="20"/>
  <c r="AN162" i="20"/>
  <c r="AN171" i="20"/>
  <c r="AN173" i="20"/>
  <c r="AN125" i="20"/>
  <c r="AN21" i="20"/>
  <c r="AN116" i="20"/>
  <c r="AN150" i="20"/>
  <c r="AN158" i="20"/>
  <c r="AN170" i="20"/>
  <c r="AN191" i="20"/>
  <c r="AN194" i="20"/>
  <c r="AN166" i="20"/>
  <c r="AN48" i="20"/>
  <c r="AN147" i="20"/>
  <c r="AN67" i="20"/>
  <c r="AN94" i="20"/>
  <c r="AN9" i="20"/>
  <c r="AN50" i="20"/>
  <c r="AN192" i="20"/>
  <c r="AN30" i="20"/>
  <c r="AN193" i="20"/>
  <c r="AN108" i="20"/>
  <c r="AN74" i="20"/>
  <c r="AN157" i="20"/>
  <c r="AN112" i="20"/>
  <c r="AN86" i="20"/>
  <c r="AN165" i="20"/>
  <c r="AN44" i="20"/>
  <c r="AN35" i="20"/>
  <c r="AN46" i="20"/>
  <c r="AN99" i="20"/>
  <c r="AN136" i="20"/>
  <c r="AN95" i="20"/>
  <c r="AN53" i="20"/>
  <c r="AN180" i="20"/>
  <c r="AN137" i="20"/>
  <c r="AN89" i="20"/>
  <c r="AN33" i="20"/>
  <c r="AN132" i="20"/>
  <c r="AN189" i="20"/>
  <c r="AN174" i="20"/>
  <c r="AN141" i="20"/>
  <c r="AN164" i="20"/>
  <c r="AN79" i="20"/>
  <c r="AN128" i="20"/>
  <c r="AN85" i="20"/>
  <c r="AN152" i="20"/>
  <c r="AN37" i="20"/>
  <c r="AN182" i="20"/>
  <c r="AN31" i="20"/>
  <c r="AN90" i="20"/>
  <c r="AN154" i="20"/>
  <c r="AN148" i="20"/>
  <c r="AN102" i="20"/>
  <c r="AN40" i="20"/>
  <c r="AN52" i="20"/>
  <c r="AN75" i="20"/>
  <c r="AN84" i="20"/>
  <c r="AN145" i="20"/>
  <c r="AN130" i="20"/>
  <c r="AN198" i="20"/>
  <c r="AN156" i="20"/>
  <c r="AN181" i="20"/>
  <c r="AN98" i="20"/>
  <c r="AN131" i="20"/>
  <c r="AN73" i="20"/>
  <c r="AN199" i="20"/>
  <c r="AN123" i="20"/>
  <c r="AN82" i="20"/>
  <c r="AN7" i="20"/>
  <c r="AN55" i="20"/>
  <c r="AN142" i="20"/>
  <c r="AN138" i="20"/>
  <c r="BO4" i="3" l="1"/>
  <c r="BO4" i="21" s="1"/>
  <c r="AO4" i="20"/>
  <c r="AO179" i="20"/>
  <c r="AO178" i="20"/>
  <c r="AO180" i="20"/>
  <c r="AO161" i="20"/>
  <c r="AO168" i="20"/>
  <c r="AO57" i="20"/>
  <c r="AO170" i="20"/>
  <c r="AO130" i="20"/>
  <c r="AO74" i="20"/>
  <c r="AO139" i="20"/>
  <c r="AO10" i="20"/>
  <c r="AO19" i="20"/>
  <c r="AO20" i="20"/>
  <c r="AO66" i="20"/>
  <c r="AO146" i="20"/>
  <c r="AO61" i="20"/>
  <c r="AO198" i="20"/>
  <c r="AO81" i="20"/>
  <c r="AO196" i="20"/>
  <c r="AO64" i="20"/>
  <c r="AO195" i="20"/>
  <c r="AO149" i="20"/>
  <c r="AO102" i="20"/>
  <c r="AO85" i="20"/>
  <c r="AO30" i="20"/>
  <c r="AO90" i="20"/>
  <c r="AO95" i="20"/>
  <c r="AO12" i="20"/>
  <c r="AO160" i="20"/>
  <c r="AO188" i="20"/>
  <c r="AO172" i="20"/>
  <c r="AO155" i="20"/>
  <c r="AO92" i="20"/>
  <c r="AO87" i="20"/>
  <c r="AO153" i="20"/>
  <c r="AO137" i="20"/>
  <c r="AO79" i="20"/>
  <c r="AO142" i="20"/>
  <c r="AO127" i="20"/>
  <c r="AO34" i="20"/>
  <c r="AO16" i="20"/>
  <c r="AO50" i="20"/>
  <c r="AO52" i="20"/>
  <c r="AO154" i="20"/>
  <c r="AO46" i="20"/>
  <c r="AO17" i="20"/>
  <c r="AO89" i="20"/>
  <c r="AO165" i="20"/>
  <c r="AO104" i="20"/>
  <c r="AO44" i="20"/>
  <c r="AO107" i="20"/>
  <c r="AO185" i="20"/>
  <c r="AO26" i="20"/>
  <c r="AO158" i="20"/>
  <c r="AO22" i="20"/>
  <c r="AO55" i="20"/>
  <c r="AO194" i="20"/>
  <c r="AO159" i="20"/>
  <c r="AO99" i="20"/>
  <c r="AO143" i="20"/>
  <c r="AO100" i="20"/>
  <c r="AO169" i="20"/>
  <c r="AO27" i="20"/>
  <c r="AO88" i="20"/>
  <c r="AO56" i="20"/>
  <c r="AO58" i="20"/>
  <c r="AO173" i="20"/>
  <c r="AO63" i="20"/>
  <c r="AO114" i="20"/>
  <c r="AO134" i="20"/>
  <c r="AO37" i="20"/>
  <c r="AO147" i="20"/>
  <c r="AO62" i="20"/>
  <c r="AO121" i="20"/>
  <c r="AO152" i="20"/>
  <c r="AO72" i="20"/>
  <c r="AO167" i="20"/>
  <c r="AO131" i="20"/>
  <c r="AO156" i="20"/>
  <c r="AO98" i="20"/>
  <c r="AO94" i="20"/>
  <c r="AO122" i="20"/>
  <c r="AO21" i="20"/>
  <c r="AO190" i="20"/>
  <c r="AO32" i="20"/>
  <c r="AO157" i="20"/>
  <c r="AO43" i="20"/>
  <c r="AO197" i="20"/>
  <c r="AO108" i="20"/>
  <c r="AO199" i="20"/>
  <c r="AO25" i="20"/>
  <c r="AO86" i="20"/>
  <c r="AO38" i="20"/>
  <c r="AO166" i="20"/>
  <c r="AO112" i="20"/>
  <c r="AO144" i="20"/>
  <c r="AO15" i="20"/>
  <c r="AO35" i="20"/>
  <c r="AO40" i="20"/>
  <c r="AO183" i="20"/>
  <c r="AO23" i="20"/>
  <c r="AO145" i="20"/>
  <c r="AO136" i="20"/>
  <c r="AO18" i="20"/>
  <c r="AO193" i="20"/>
  <c r="AO82" i="20"/>
  <c r="AO140" i="20"/>
  <c r="AO191" i="20"/>
  <c r="AO51" i="20"/>
  <c r="AO162" i="20"/>
  <c r="AO120" i="20"/>
  <c r="AO115" i="20"/>
  <c r="AO111" i="20"/>
  <c r="AO75" i="20"/>
  <c r="AO29" i="20"/>
  <c r="AO68" i="20"/>
  <c r="AO41" i="20"/>
  <c r="AO110" i="20"/>
  <c r="AO78" i="20"/>
  <c r="AO7" i="20"/>
  <c r="AO48" i="20"/>
  <c r="AO14" i="20"/>
  <c r="AO83" i="20"/>
  <c r="AO182" i="20"/>
  <c r="AO116" i="20"/>
  <c r="AO45" i="20"/>
  <c r="AO77" i="20"/>
  <c r="AO69" i="20"/>
  <c r="AO148" i="20"/>
  <c r="AO150" i="20"/>
  <c r="AO106" i="20"/>
  <c r="AO76" i="20"/>
  <c r="AO8" i="20"/>
  <c r="AO31" i="20"/>
  <c r="AO141" i="20"/>
  <c r="AO187" i="20"/>
  <c r="AO6" i="20"/>
  <c r="AO113" i="20"/>
  <c r="AO174" i="20"/>
  <c r="AO186" i="20"/>
  <c r="AO138" i="20"/>
  <c r="AO164" i="20"/>
  <c r="AO175" i="20"/>
  <c r="AO117" i="20"/>
  <c r="AO9" i="20"/>
  <c r="AO123" i="20"/>
  <c r="AO105" i="20"/>
  <c r="AO124" i="20"/>
  <c r="AO96" i="20"/>
  <c r="AO28" i="20"/>
  <c r="AO47" i="20"/>
  <c r="AO125" i="20"/>
  <c r="AO189" i="20"/>
  <c r="AO93" i="20"/>
  <c r="AO101" i="20"/>
  <c r="AO60" i="20"/>
  <c r="AO91" i="20"/>
  <c r="AO73" i="20"/>
  <c r="AO97" i="20"/>
  <c r="AO67" i="20"/>
  <c r="AO184" i="20"/>
  <c r="AO65" i="20"/>
  <c r="AO53" i="20"/>
  <c r="AO133" i="20"/>
  <c r="AO49" i="20"/>
  <c r="AO103" i="20"/>
  <c r="AO24" i="20"/>
  <c r="AO132" i="20"/>
  <c r="AO71" i="20"/>
  <c r="AO118" i="20"/>
  <c r="AO151" i="20"/>
  <c r="AO36" i="20"/>
  <c r="AO80" i="20"/>
  <c r="AO181" i="20"/>
  <c r="AO177" i="20"/>
  <c r="AO119" i="20"/>
  <c r="AO176" i="20"/>
  <c r="AO109" i="20"/>
  <c r="AO39" i="20"/>
  <c r="AO13" i="20"/>
  <c r="AO33" i="20"/>
  <c r="AO126" i="20"/>
  <c r="AO11" i="20"/>
  <c r="AO128" i="20"/>
  <c r="AO163" i="20"/>
  <c r="AO84" i="20"/>
  <c r="AO54" i="20"/>
  <c r="AO192" i="20"/>
  <c r="AO70" i="20"/>
  <c r="AO135" i="20"/>
  <c r="AO42" i="20"/>
  <c r="AO171" i="20"/>
  <c r="AO129" i="20"/>
  <c r="AO59" i="20"/>
  <c r="BP3" i="3" l="1"/>
  <c r="BP3" i="21" s="1"/>
  <c r="AP4" i="20"/>
  <c r="AP71" i="20"/>
  <c r="AP147" i="20"/>
  <c r="AP152" i="20"/>
  <c r="AP65" i="20"/>
  <c r="AP32" i="20"/>
  <c r="AP193" i="20"/>
  <c r="AP56" i="20"/>
  <c r="AP52" i="20"/>
  <c r="AP182" i="20"/>
  <c r="AP27" i="20"/>
  <c r="AP112" i="20"/>
  <c r="AP122" i="20"/>
  <c r="AP115" i="20"/>
  <c r="AP92" i="20"/>
  <c r="AP87" i="20"/>
  <c r="AP154" i="20"/>
  <c r="AP146" i="20"/>
  <c r="AP34" i="20"/>
  <c r="AP124" i="20"/>
  <c r="AP196" i="20"/>
  <c r="AP185" i="20"/>
  <c r="AP123" i="20"/>
  <c r="AP174" i="20"/>
  <c r="AP68" i="20"/>
  <c r="AP142" i="20"/>
  <c r="AP6" i="20"/>
  <c r="AP91" i="20"/>
  <c r="AP69" i="20"/>
  <c r="AP95" i="20"/>
  <c r="AP22" i="20"/>
  <c r="AP11" i="20"/>
  <c r="AP13" i="20"/>
  <c r="AP89" i="20"/>
  <c r="AP150" i="20"/>
  <c r="AP21" i="20"/>
  <c r="AP175" i="20"/>
  <c r="AP64" i="20"/>
  <c r="AP99" i="20"/>
  <c r="AP39" i="20"/>
  <c r="AP82" i="20"/>
  <c r="AP177" i="20"/>
  <c r="AP107" i="20"/>
  <c r="AP84" i="20"/>
  <c r="AP178" i="20"/>
  <c r="AP29" i="20"/>
  <c r="AP139" i="20"/>
  <c r="AP33" i="20"/>
  <c r="AP23" i="20"/>
  <c r="AP187" i="20"/>
  <c r="AP140" i="20"/>
  <c r="AP129" i="20"/>
  <c r="AP97" i="20"/>
  <c r="AP181" i="20"/>
  <c r="AP98" i="20"/>
  <c r="AP120" i="20"/>
  <c r="AP106" i="20"/>
  <c r="AP155" i="20"/>
  <c r="AP125" i="20"/>
  <c r="AP133" i="20"/>
  <c r="AP156" i="20"/>
  <c r="AP28" i="20"/>
  <c r="AP85" i="20"/>
  <c r="AP14" i="20"/>
  <c r="AP40" i="20"/>
  <c r="AP101" i="20"/>
  <c r="AP153" i="20"/>
  <c r="AP17" i="20"/>
  <c r="AP199" i="20"/>
  <c r="AP173" i="20"/>
  <c r="AP114" i="20"/>
  <c r="AP63" i="20"/>
  <c r="AP81" i="20"/>
  <c r="AP79" i="20"/>
  <c r="AP73" i="20"/>
  <c r="AP49" i="20"/>
  <c r="AP144" i="20"/>
  <c r="AP51" i="20"/>
  <c r="AP96" i="20"/>
  <c r="AP103" i="20"/>
  <c r="AP67" i="20"/>
  <c r="AP54" i="20"/>
  <c r="AP189" i="20"/>
  <c r="AP109" i="20"/>
  <c r="AP157" i="20"/>
  <c r="AP194" i="20"/>
  <c r="AP26" i="20"/>
  <c r="AP108" i="20"/>
  <c r="AP38" i="20"/>
  <c r="AP192" i="20"/>
  <c r="AP176" i="20"/>
  <c r="AP12" i="20"/>
  <c r="AP128" i="20"/>
  <c r="AP141" i="20"/>
  <c r="AP100" i="20"/>
  <c r="AP179" i="20"/>
  <c r="AP169" i="20"/>
  <c r="AP183" i="20"/>
  <c r="AP119" i="20"/>
  <c r="AP86" i="20"/>
  <c r="AP90" i="20"/>
  <c r="AP45" i="20"/>
  <c r="AP16" i="20"/>
  <c r="AP162" i="20"/>
  <c r="AP19" i="20"/>
  <c r="AP44" i="20"/>
  <c r="AP9" i="20"/>
  <c r="AP80" i="20"/>
  <c r="AP180" i="20"/>
  <c r="AP188" i="20"/>
  <c r="AP31" i="20"/>
  <c r="AP186" i="20"/>
  <c r="AP170" i="20"/>
  <c r="AP7" i="20"/>
  <c r="AP62" i="20"/>
  <c r="AP121" i="20"/>
  <c r="AP36" i="20"/>
  <c r="AP134" i="20"/>
  <c r="AP116" i="20"/>
  <c r="AP171" i="20"/>
  <c r="AP58" i="20"/>
  <c r="AP78" i="20"/>
  <c r="AP158" i="20"/>
  <c r="AP70" i="20"/>
  <c r="AP118" i="20"/>
  <c r="AP83" i="20"/>
  <c r="AP8" i="20"/>
  <c r="AP191" i="20"/>
  <c r="AP57" i="20"/>
  <c r="AP151" i="20"/>
  <c r="AP117" i="20"/>
  <c r="AP168" i="20"/>
  <c r="AP66" i="20"/>
  <c r="AP60" i="20"/>
  <c r="AP111" i="20"/>
  <c r="AP72" i="20"/>
  <c r="AP42" i="20"/>
  <c r="AP24" i="20"/>
  <c r="AP138" i="20"/>
  <c r="AP37" i="20"/>
  <c r="AP102" i="20"/>
  <c r="AP184" i="20"/>
  <c r="AP46" i="20"/>
  <c r="AP55" i="20"/>
  <c r="AP47" i="20"/>
  <c r="AP53" i="20"/>
  <c r="AP136" i="20"/>
  <c r="AP164" i="20"/>
  <c r="AP105" i="20"/>
  <c r="AP30" i="20"/>
  <c r="AP104" i="20"/>
  <c r="AP48" i="20"/>
  <c r="AP41" i="20"/>
  <c r="AP163" i="20"/>
  <c r="AP127" i="20"/>
  <c r="AP130" i="20"/>
  <c r="AP93" i="20"/>
  <c r="AP126" i="20"/>
  <c r="AP35" i="20"/>
  <c r="AP88" i="20"/>
  <c r="AP143" i="20"/>
  <c r="AP75" i="20"/>
  <c r="AP132" i="20"/>
  <c r="AP148" i="20"/>
  <c r="AP18" i="20"/>
  <c r="AP74" i="20"/>
  <c r="AP198" i="20"/>
  <c r="AP20" i="20"/>
  <c r="AP10" i="20"/>
  <c r="AP59" i="20"/>
  <c r="AP172" i="20"/>
  <c r="AP61" i="20"/>
  <c r="AP43" i="20"/>
  <c r="AP131" i="20"/>
  <c r="AP15" i="20"/>
  <c r="AP25" i="20"/>
  <c r="AP145" i="20"/>
  <c r="AP137" i="20"/>
  <c r="AP135" i="20"/>
  <c r="AP195" i="20"/>
  <c r="AP161" i="20"/>
  <c r="AP110" i="20"/>
  <c r="AP190" i="20"/>
  <c r="AP160" i="20"/>
  <c r="AP50" i="20"/>
  <c r="AP166" i="20"/>
  <c r="AP94" i="20"/>
  <c r="AP149" i="20"/>
  <c r="AP165" i="20"/>
  <c r="AP77" i="20"/>
  <c r="AP113" i="20"/>
  <c r="AP167" i="20"/>
  <c r="AP197" i="20"/>
  <c r="AP159" i="20"/>
  <c r="AP76" i="20"/>
  <c r="BP4" i="3" l="1"/>
  <c r="BP4" i="21" s="1"/>
  <c r="AQ4" i="20"/>
  <c r="AQ105" i="20"/>
  <c r="AQ78" i="20"/>
  <c r="AQ53" i="20"/>
  <c r="AQ100" i="20"/>
  <c r="AQ117" i="20"/>
  <c r="AQ115" i="20"/>
  <c r="AQ25" i="20"/>
  <c r="AQ125" i="20"/>
  <c r="AQ34" i="20"/>
  <c r="AQ81" i="20"/>
  <c r="AQ173" i="20"/>
  <c r="AQ174" i="20"/>
  <c r="AQ77" i="20"/>
  <c r="AQ12" i="20"/>
  <c r="AQ145" i="20"/>
  <c r="AQ10" i="20"/>
  <c r="AQ66" i="20"/>
  <c r="AQ186" i="20"/>
  <c r="AQ17" i="20"/>
  <c r="AQ36" i="20"/>
  <c r="AQ161" i="20"/>
  <c r="AQ7" i="20"/>
  <c r="AQ159" i="20"/>
  <c r="AQ70" i="20"/>
  <c r="AQ124" i="20"/>
  <c r="AQ110" i="20"/>
  <c r="AQ35" i="20"/>
  <c r="AQ29" i="20"/>
  <c r="AQ51" i="20"/>
  <c r="AQ88" i="20"/>
  <c r="AQ102" i="20"/>
  <c r="AQ104" i="20"/>
  <c r="AQ38" i="20"/>
  <c r="AQ177" i="20"/>
  <c r="AQ123" i="20"/>
  <c r="AQ160" i="20"/>
  <c r="AQ183" i="20"/>
  <c r="AQ194" i="20"/>
  <c r="AQ171" i="20"/>
  <c r="AQ198" i="20"/>
  <c r="AQ129" i="20"/>
  <c r="AQ58" i="20"/>
  <c r="AQ71" i="20"/>
  <c r="AQ132" i="20"/>
  <c r="AQ80" i="20"/>
  <c r="AQ14" i="20"/>
  <c r="AQ67" i="20"/>
  <c r="AQ99" i="20"/>
  <c r="AQ48" i="20"/>
  <c r="AQ31" i="20"/>
  <c r="AQ158" i="20"/>
  <c r="AQ64" i="20"/>
  <c r="AQ86" i="20"/>
  <c r="AQ133" i="20"/>
  <c r="AQ114" i="20"/>
  <c r="AQ28" i="20"/>
  <c r="AQ167" i="20"/>
  <c r="AQ11" i="20"/>
  <c r="AQ155" i="20"/>
  <c r="AQ109" i="20"/>
  <c r="AQ95" i="20"/>
  <c r="AQ172" i="20"/>
  <c r="AQ82" i="20"/>
  <c r="AQ136" i="20"/>
  <c r="AQ85" i="20"/>
  <c r="AQ127" i="20"/>
  <c r="AQ122" i="20"/>
  <c r="AQ121" i="20"/>
  <c r="AQ192" i="20"/>
  <c r="AQ130" i="20"/>
  <c r="AQ73" i="20"/>
  <c r="AQ165" i="20"/>
  <c r="AQ101" i="20"/>
  <c r="AQ47" i="20"/>
  <c r="AQ166" i="20"/>
  <c r="AQ137" i="20"/>
  <c r="AQ39" i="20"/>
  <c r="AQ113" i="20"/>
  <c r="AQ157" i="20"/>
  <c r="AQ46" i="20"/>
  <c r="AQ43" i="20"/>
  <c r="AQ72" i="20"/>
  <c r="AQ92" i="20"/>
  <c r="AQ87" i="20"/>
  <c r="AQ20" i="20"/>
  <c r="AQ150" i="20"/>
  <c r="AQ128" i="20"/>
  <c r="AQ178" i="20"/>
  <c r="AQ193" i="20"/>
  <c r="AQ181" i="20"/>
  <c r="AQ170" i="20"/>
  <c r="AQ37" i="20"/>
  <c r="AQ126" i="20"/>
  <c r="AQ56" i="20"/>
  <c r="AQ22" i="20"/>
  <c r="AQ184" i="20"/>
  <c r="AQ63" i="20"/>
  <c r="AQ96" i="20"/>
  <c r="AQ42" i="20"/>
  <c r="AQ94" i="20"/>
  <c r="AQ169" i="20"/>
  <c r="AQ60" i="20"/>
  <c r="AQ138" i="20"/>
  <c r="AQ68" i="20"/>
  <c r="AQ23" i="20"/>
  <c r="AQ54" i="20"/>
  <c r="AQ50" i="20"/>
  <c r="AQ49" i="20"/>
  <c r="AQ196" i="20"/>
  <c r="AQ103" i="20"/>
  <c r="AQ62" i="20"/>
  <c r="AQ98" i="20"/>
  <c r="AQ89" i="20"/>
  <c r="AQ61" i="20"/>
  <c r="AQ33" i="20"/>
  <c r="AQ143" i="20"/>
  <c r="AQ179" i="20"/>
  <c r="AQ26" i="20"/>
  <c r="AQ18" i="20"/>
  <c r="AQ190" i="20"/>
  <c r="AQ59" i="20"/>
  <c r="AQ84" i="20"/>
  <c r="AQ79" i="20"/>
  <c r="AQ156" i="20"/>
  <c r="AQ112" i="20"/>
  <c r="AQ151" i="20"/>
  <c r="AQ111" i="20"/>
  <c r="AQ163" i="20"/>
  <c r="AQ108" i="20"/>
  <c r="AQ152" i="20"/>
  <c r="AQ40" i="20"/>
  <c r="AQ27" i="20"/>
  <c r="AQ188" i="20"/>
  <c r="AQ76" i="20"/>
  <c r="AQ189" i="20"/>
  <c r="AQ30" i="20"/>
  <c r="AQ168" i="20"/>
  <c r="AQ91" i="20"/>
  <c r="AQ187" i="20"/>
  <c r="AQ41" i="20"/>
  <c r="AQ52" i="20"/>
  <c r="AQ135" i="20"/>
  <c r="AQ199" i="20"/>
  <c r="AQ97" i="20"/>
  <c r="AQ191" i="20"/>
  <c r="AQ13" i="20"/>
  <c r="AQ162" i="20"/>
  <c r="AQ146" i="20"/>
  <c r="AQ57" i="20"/>
  <c r="AQ119" i="20"/>
  <c r="AQ180" i="20"/>
  <c r="AQ149" i="20"/>
  <c r="AQ175" i="20"/>
  <c r="AQ164" i="20"/>
  <c r="AQ19" i="20"/>
  <c r="AQ141" i="20"/>
  <c r="AQ93" i="20"/>
  <c r="AQ21" i="20"/>
  <c r="AQ75" i="20"/>
  <c r="AQ197" i="20"/>
  <c r="AQ116" i="20"/>
  <c r="AQ83" i="20"/>
  <c r="AQ69" i="20"/>
  <c r="AQ6" i="20"/>
  <c r="AQ24" i="20"/>
  <c r="AQ144" i="20"/>
  <c r="AQ106" i="20"/>
  <c r="AQ118" i="20"/>
  <c r="AQ134" i="20"/>
  <c r="AQ142" i="20"/>
  <c r="AQ16" i="20"/>
  <c r="AQ74" i="20"/>
  <c r="AQ32" i="20"/>
  <c r="AQ147" i="20"/>
  <c r="AQ45" i="20"/>
  <c r="AQ154" i="20"/>
  <c r="AQ15" i="20"/>
  <c r="AQ153" i="20"/>
  <c r="AQ8" i="20"/>
  <c r="AQ195" i="20"/>
  <c r="AQ107" i="20"/>
  <c r="AQ182" i="20"/>
  <c r="AQ44" i="20"/>
  <c r="AQ176" i="20"/>
  <c r="AQ148" i="20"/>
  <c r="AQ139" i="20"/>
  <c r="AQ120" i="20"/>
  <c r="AQ140" i="20"/>
  <c r="AQ90" i="20"/>
  <c r="AQ55" i="20"/>
  <c r="AQ185" i="20"/>
  <c r="AQ9" i="20"/>
  <c r="AQ65" i="20"/>
  <c r="AQ131" i="20"/>
  <c r="BQ3" i="3" l="1"/>
  <c r="BQ3" i="21" s="1"/>
  <c r="AR4" i="20"/>
  <c r="AR35" i="20"/>
  <c r="AR154" i="20"/>
  <c r="AR63" i="20"/>
  <c r="AR109" i="20"/>
  <c r="AR80" i="20"/>
  <c r="AR59" i="20"/>
  <c r="AR119" i="20"/>
  <c r="AR75" i="20"/>
  <c r="AR143" i="20"/>
  <c r="AR61" i="20"/>
  <c r="AR94" i="20"/>
  <c r="AR51" i="20"/>
  <c r="AR104" i="20"/>
  <c r="AR91" i="20"/>
  <c r="AR103" i="20"/>
  <c r="AR113" i="20"/>
  <c r="AR199" i="20"/>
  <c r="AR153" i="20"/>
  <c r="AR149" i="20"/>
  <c r="AR98" i="20"/>
  <c r="AR74" i="20"/>
  <c r="AR60" i="20"/>
  <c r="AR125" i="20"/>
  <c r="AR95" i="20"/>
  <c r="AR97" i="20"/>
  <c r="AR39" i="20"/>
  <c r="AR151" i="20"/>
  <c r="AR181" i="20"/>
  <c r="AR155" i="20"/>
  <c r="AR14" i="20"/>
  <c r="AR17" i="20"/>
  <c r="AR57" i="20"/>
  <c r="AR177" i="20"/>
  <c r="AR194" i="20"/>
  <c r="AR173" i="20"/>
  <c r="AR186" i="20"/>
  <c r="AR167" i="20"/>
  <c r="AR34" i="20"/>
  <c r="AR62" i="20"/>
  <c r="AR78" i="20"/>
  <c r="AR50" i="20"/>
  <c r="AR182" i="20"/>
  <c r="AR195" i="20"/>
  <c r="AR68" i="20"/>
  <c r="AR105" i="20"/>
  <c r="AR96" i="20"/>
  <c r="AR87" i="20"/>
  <c r="AR31" i="20"/>
  <c r="AR30" i="20"/>
  <c r="AR110" i="20"/>
  <c r="AR131" i="20"/>
  <c r="AR79" i="20"/>
  <c r="AR108" i="20"/>
  <c r="AR107" i="20"/>
  <c r="AR8" i="20"/>
  <c r="AR19" i="20"/>
  <c r="AR84" i="20"/>
  <c r="AR85" i="20"/>
  <c r="AR6" i="20"/>
  <c r="AR20" i="20"/>
  <c r="AR89" i="20"/>
  <c r="AR73" i="20"/>
  <c r="AR81" i="20"/>
  <c r="AR184" i="20"/>
  <c r="AR170" i="20"/>
  <c r="AR64" i="20"/>
  <c r="AR197" i="20"/>
  <c r="AR36" i="20"/>
  <c r="AR24" i="20"/>
  <c r="AR129" i="20"/>
  <c r="AR161" i="20"/>
  <c r="AR158" i="20"/>
  <c r="AR29" i="20"/>
  <c r="AR88" i="20"/>
  <c r="AR69" i="20"/>
  <c r="AR140" i="20"/>
  <c r="AR102" i="20"/>
  <c r="AR106" i="20"/>
  <c r="AR196" i="20"/>
  <c r="AR12" i="20"/>
  <c r="AR134" i="20"/>
  <c r="AR135" i="20"/>
  <c r="AR25" i="20"/>
  <c r="AR40" i="20"/>
  <c r="AR169" i="20"/>
  <c r="AR66" i="20"/>
  <c r="AR164" i="20"/>
  <c r="AR32" i="20"/>
  <c r="AR111" i="20"/>
  <c r="AR156" i="20"/>
  <c r="AR18" i="20"/>
  <c r="AR159" i="20"/>
  <c r="AR67" i="20"/>
  <c r="AR157" i="20"/>
  <c r="AR144" i="20"/>
  <c r="AR172" i="20"/>
  <c r="AR49" i="20"/>
  <c r="AR147" i="20"/>
  <c r="AR148" i="20"/>
  <c r="AR160" i="20"/>
  <c r="AR133" i="20"/>
  <c r="AR52" i="20"/>
  <c r="AR42" i="20"/>
  <c r="AR137" i="20"/>
  <c r="AR193" i="20"/>
  <c r="AR187" i="20"/>
  <c r="AR174" i="20"/>
  <c r="AR7" i="20"/>
  <c r="AR92" i="20"/>
  <c r="AR165" i="20"/>
  <c r="AR162" i="20"/>
  <c r="AR71" i="20"/>
  <c r="AR47" i="20"/>
  <c r="AR163" i="20"/>
  <c r="AR77" i="20"/>
  <c r="AR136" i="20"/>
  <c r="AR122" i="20"/>
  <c r="AR192" i="20"/>
  <c r="AR128" i="20"/>
  <c r="AR13" i="20"/>
  <c r="AR130" i="20"/>
  <c r="AR43" i="20"/>
  <c r="AR37" i="20"/>
  <c r="AR180" i="20"/>
  <c r="AR101" i="20"/>
  <c r="AR121" i="20"/>
  <c r="AR58" i="20"/>
  <c r="AR112" i="20"/>
  <c r="AR48" i="20"/>
  <c r="AR188" i="20"/>
  <c r="AR185" i="20"/>
  <c r="AR53" i="20"/>
  <c r="AR118" i="20"/>
  <c r="AR100" i="20"/>
  <c r="AR176" i="20"/>
  <c r="AR120" i="20"/>
  <c r="AR152" i="20"/>
  <c r="AR45" i="20"/>
  <c r="AR146" i="20"/>
  <c r="AR139" i="20"/>
  <c r="AR9" i="20"/>
  <c r="AR150" i="20"/>
  <c r="AR70" i="20"/>
  <c r="AR83" i="20"/>
  <c r="AR126" i="20"/>
  <c r="AR99" i="20"/>
  <c r="AR54" i="20"/>
  <c r="AR123" i="20"/>
  <c r="AR117" i="20"/>
  <c r="AR115" i="20"/>
  <c r="AR183" i="20"/>
  <c r="AR142" i="20"/>
  <c r="AR141" i="20"/>
  <c r="AR26" i="20"/>
  <c r="AR28" i="20"/>
  <c r="AR175" i="20"/>
  <c r="AR124" i="20"/>
  <c r="AR15" i="20"/>
  <c r="AR56" i="20"/>
  <c r="AR114" i="20"/>
  <c r="AR11" i="20"/>
  <c r="AR16" i="20"/>
  <c r="AR116" i="20"/>
  <c r="AR93" i="20"/>
  <c r="AR55" i="20"/>
  <c r="AR198" i="20"/>
  <c r="AR82" i="20"/>
  <c r="AR44" i="20"/>
  <c r="AR179" i="20"/>
  <c r="AR38" i="20"/>
  <c r="AR23" i="20"/>
  <c r="AR10" i="20"/>
  <c r="AR145" i="20"/>
  <c r="AR22" i="20"/>
  <c r="AR171" i="20"/>
  <c r="AR166" i="20"/>
  <c r="AR46" i="20"/>
  <c r="AR132" i="20"/>
  <c r="AR189" i="20"/>
  <c r="AR76" i="20"/>
  <c r="AR21" i="20"/>
  <c r="AR27" i="20"/>
  <c r="AR86" i="20"/>
  <c r="AR72" i="20"/>
  <c r="AR127" i="20"/>
  <c r="AR65" i="20"/>
  <c r="AR33" i="20"/>
  <c r="AR178" i="20"/>
  <c r="AR41" i="20"/>
  <c r="AR190" i="20"/>
  <c r="AR90" i="20"/>
  <c r="AR138" i="20"/>
  <c r="AR168" i="20"/>
  <c r="AR191" i="20"/>
  <c r="BQ4" i="3" l="1"/>
  <c r="BQ4" i="21" s="1"/>
  <c r="AS4" i="20"/>
  <c r="AS162" i="20"/>
  <c r="AS79" i="20"/>
  <c r="AS51" i="20"/>
  <c r="AS191" i="20"/>
  <c r="AS182" i="20"/>
  <c r="AS188" i="20"/>
  <c r="AS179" i="20"/>
  <c r="AS87" i="20"/>
  <c r="AS90" i="20"/>
  <c r="AS11" i="20"/>
  <c r="AS111" i="20"/>
  <c r="AS141" i="20"/>
  <c r="AS72" i="20"/>
  <c r="AS52" i="20"/>
  <c r="AS121" i="20"/>
  <c r="AS62" i="20"/>
  <c r="AS58" i="20"/>
  <c r="AS64" i="20"/>
  <c r="AS138" i="20"/>
  <c r="AS158" i="20"/>
  <c r="AS86" i="20"/>
  <c r="AS168" i="20"/>
  <c r="AS135" i="20"/>
  <c r="AS194" i="20"/>
  <c r="AS44" i="20"/>
  <c r="AS33" i="20"/>
  <c r="AS102" i="20"/>
  <c r="AS29" i="20"/>
  <c r="AS176" i="20"/>
  <c r="AS195" i="20"/>
  <c r="AS171" i="20"/>
  <c r="AS36" i="20"/>
  <c r="AS68" i="20"/>
  <c r="AS28" i="20"/>
  <c r="AS56" i="20"/>
  <c r="AS40" i="20"/>
  <c r="AS146" i="20"/>
  <c r="AS95" i="20"/>
  <c r="AS173" i="20"/>
  <c r="AS37" i="20"/>
  <c r="AS166" i="20"/>
  <c r="AS115" i="20"/>
  <c r="AS57" i="20"/>
  <c r="AS159" i="20"/>
  <c r="AS20" i="20"/>
  <c r="AS82" i="20"/>
  <c r="AS106" i="20"/>
  <c r="AS17" i="20"/>
  <c r="AS189" i="20"/>
  <c r="AS48" i="20"/>
  <c r="AS185" i="20"/>
  <c r="AS74" i="20"/>
  <c r="AS174" i="20"/>
  <c r="AS83" i="20"/>
  <c r="AS35" i="20"/>
  <c r="AS50" i="20"/>
  <c r="AS38" i="20"/>
  <c r="AS93" i="20"/>
  <c r="AS66" i="20"/>
  <c r="AS16" i="20"/>
  <c r="AS132" i="20"/>
  <c r="AS150" i="20"/>
  <c r="AS129" i="20"/>
  <c r="AS148" i="20"/>
  <c r="AS97" i="20"/>
  <c r="AS24" i="20"/>
  <c r="AS133" i="20"/>
  <c r="AS8" i="20"/>
  <c r="AS130" i="20"/>
  <c r="AS75" i="20"/>
  <c r="AS156" i="20"/>
  <c r="AS85" i="20"/>
  <c r="AS100" i="20"/>
  <c r="AS153" i="20"/>
  <c r="AS120" i="20"/>
  <c r="AS73" i="20"/>
  <c r="AS172" i="20"/>
  <c r="AS76" i="20"/>
  <c r="AS46" i="20"/>
  <c r="AS96" i="20"/>
  <c r="AS193" i="20"/>
  <c r="AS6" i="20"/>
  <c r="AS113" i="20"/>
  <c r="AS105" i="20"/>
  <c r="AS199" i="20"/>
  <c r="AS151" i="20"/>
  <c r="AS91" i="20"/>
  <c r="AS155" i="20"/>
  <c r="AS23" i="20"/>
  <c r="AS181" i="20"/>
  <c r="AS27" i="20"/>
  <c r="AS137" i="20"/>
  <c r="AS77" i="20"/>
  <c r="AS107" i="20"/>
  <c r="AS180" i="20"/>
  <c r="AS108" i="20"/>
  <c r="AS71" i="20"/>
  <c r="AS119" i="20"/>
  <c r="AS59" i="20"/>
  <c r="AS117" i="20"/>
  <c r="AS178" i="20"/>
  <c r="AS197" i="20"/>
  <c r="AS61" i="20"/>
  <c r="AS31" i="20"/>
  <c r="AS53" i="20"/>
  <c r="AS161" i="20"/>
  <c r="AS26" i="20"/>
  <c r="AS123" i="20"/>
  <c r="AS142" i="20"/>
  <c r="AS81" i="20"/>
  <c r="AS45" i="20"/>
  <c r="AS39" i="20"/>
  <c r="AS169" i="20"/>
  <c r="AS18" i="20"/>
  <c r="AS170" i="20"/>
  <c r="AS127" i="20"/>
  <c r="AS164" i="20"/>
  <c r="AS19" i="20"/>
  <c r="AS190" i="20"/>
  <c r="AS177" i="20"/>
  <c r="AS47" i="20"/>
  <c r="AS160" i="20"/>
  <c r="AS54" i="20"/>
  <c r="AS154" i="20"/>
  <c r="AS21" i="20"/>
  <c r="AS69" i="20"/>
  <c r="AS65" i="20"/>
  <c r="AS196" i="20"/>
  <c r="AS114" i="20"/>
  <c r="AS49" i="20"/>
  <c r="AS198" i="20"/>
  <c r="AS122" i="20"/>
  <c r="AS140" i="20"/>
  <c r="AS184" i="20"/>
  <c r="AS94" i="20"/>
  <c r="AS84" i="20"/>
  <c r="AS103" i="20"/>
  <c r="AS112" i="20"/>
  <c r="AS109" i="20"/>
  <c r="AS101" i="20"/>
  <c r="AS110" i="20"/>
  <c r="AS12" i="20"/>
  <c r="AS99" i="20"/>
  <c r="AS7" i="20"/>
  <c r="AS149" i="20"/>
  <c r="AS42" i="20"/>
  <c r="AS187" i="20"/>
  <c r="AS9" i="20"/>
  <c r="AS116" i="20"/>
  <c r="AS134" i="20"/>
  <c r="AS55" i="20"/>
  <c r="AS34" i="20"/>
  <c r="AS128" i="20"/>
  <c r="AS43" i="20"/>
  <c r="AS60" i="20"/>
  <c r="AS80" i="20"/>
  <c r="AS144" i="20"/>
  <c r="AS15" i="20"/>
  <c r="AS136" i="20"/>
  <c r="AS78" i="20"/>
  <c r="AS183" i="20"/>
  <c r="AS145" i="20"/>
  <c r="AS92" i="20"/>
  <c r="AS25" i="20"/>
  <c r="AS165" i="20"/>
  <c r="AS22" i="20"/>
  <c r="AS152" i="20"/>
  <c r="AS139" i="20"/>
  <c r="AS124" i="20"/>
  <c r="AS192" i="20"/>
  <c r="AS14" i="20"/>
  <c r="AS167" i="20"/>
  <c r="AS89" i="20"/>
  <c r="AS30" i="20"/>
  <c r="AS163" i="20"/>
  <c r="AS143" i="20"/>
  <c r="AS32" i="20"/>
  <c r="AS63" i="20"/>
  <c r="AS186" i="20"/>
  <c r="AS126" i="20"/>
  <c r="AS118" i="20"/>
  <c r="AS125" i="20"/>
  <c r="AS88" i="20"/>
  <c r="AS157" i="20"/>
  <c r="AS175" i="20"/>
  <c r="AS147" i="20"/>
  <c r="AS98" i="20"/>
  <c r="AS13" i="20"/>
  <c r="AS67" i="20"/>
  <c r="AS70" i="20"/>
  <c r="AS10" i="20"/>
  <c r="AS131" i="20"/>
  <c r="AS41" i="20"/>
  <c r="AS104" i="20"/>
  <c r="BR3" i="3" l="1"/>
  <c r="BR3" i="21" s="1"/>
  <c r="AT4" i="20"/>
  <c r="AT67" i="20"/>
  <c r="AT83" i="20"/>
  <c r="AT124" i="20"/>
  <c r="AT174" i="20"/>
  <c r="AT7" i="20"/>
  <c r="AT30" i="20"/>
  <c r="AT77" i="20"/>
  <c r="AT93" i="20"/>
  <c r="AT44" i="20"/>
  <c r="AT89" i="20"/>
  <c r="AT143" i="20"/>
  <c r="AT50" i="20"/>
  <c r="AT197" i="20"/>
  <c r="AT21" i="20"/>
  <c r="AT34" i="20"/>
  <c r="AT145" i="20"/>
  <c r="AT171" i="20"/>
  <c r="AT161" i="20"/>
  <c r="AT69" i="20"/>
  <c r="AT36" i="20"/>
  <c r="AT139" i="20"/>
  <c r="AT52" i="20"/>
  <c r="AT74" i="20"/>
  <c r="AT118" i="20"/>
  <c r="AT60" i="20"/>
  <c r="AT76" i="20"/>
  <c r="AT37" i="20"/>
  <c r="AT119" i="20"/>
  <c r="AT94" i="20"/>
  <c r="AT169" i="20"/>
  <c r="AT109" i="20"/>
  <c r="AT154" i="20"/>
  <c r="AT196" i="20"/>
  <c r="AT12" i="20"/>
  <c r="AT162" i="20"/>
  <c r="AT43" i="20"/>
  <c r="AT10" i="20"/>
  <c r="AT54" i="20"/>
  <c r="AT177" i="20"/>
  <c r="AT111" i="20"/>
  <c r="AT108" i="20"/>
  <c r="AT45" i="20"/>
  <c r="AT51" i="20"/>
  <c r="AT122" i="20"/>
  <c r="AT63" i="20"/>
  <c r="AT104" i="20"/>
  <c r="AT135" i="20"/>
  <c r="AT112" i="20"/>
  <c r="AT158" i="20"/>
  <c r="AT47" i="20"/>
  <c r="AT151" i="20"/>
  <c r="AT130" i="20"/>
  <c r="AT80" i="20"/>
  <c r="AT153" i="20"/>
  <c r="AT26" i="20"/>
  <c r="AT95" i="20"/>
  <c r="AT20" i="20"/>
  <c r="AT116" i="20"/>
  <c r="AT71" i="20"/>
  <c r="AT181" i="20"/>
  <c r="AT91" i="20"/>
  <c r="AT78" i="20"/>
  <c r="AT11" i="20"/>
  <c r="AT79" i="20"/>
  <c r="AT17" i="20"/>
  <c r="AT99" i="20"/>
  <c r="AT147" i="20"/>
  <c r="AT16" i="20"/>
  <c r="AT33" i="20"/>
  <c r="AT157" i="20"/>
  <c r="AT170" i="20"/>
  <c r="AT120" i="20"/>
  <c r="AT172" i="20"/>
  <c r="AT155" i="20"/>
  <c r="AT176" i="20"/>
  <c r="AT113" i="20"/>
  <c r="AT175" i="20"/>
  <c r="AT72" i="20"/>
  <c r="AT132" i="20"/>
  <c r="AT160" i="20"/>
  <c r="AT88" i="20"/>
  <c r="AT84" i="20"/>
  <c r="AT187" i="20"/>
  <c r="AT14" i="20"/>
  <c r="AT134" i="20"/>
  <c r="AT195" i="20"/>
  <c r="AT19" i="20"/>
  <c r="AT85" i="20"/>
  <c r="AT57" i="20"/>
  <c r="AT114" i="20"/>
  <c r="AT28" i="20"/>
  <c r="AT144" i="20"/>
  <c r="AT178" i="20"/>
  <c r="AT90" i="20"/>
  <c r="AT185" i="20"/>
  <c r="AT86" i="20"/>
  <c r="AT125" i="20"/>
  <c r="AT75" i="20"/>
  <c r="AT189" i="20"/>
  <c r="AT81" i="20"/>
  <c r="AT106" i="20"/>
  <c r="AT65" i="20"/>
  <c r="AT152" i="20"/>
  <c r="AT110" i="20"/>
  <c r="AT22" i="20"/>
  <c r="AT133" i="20"/>
  <c r="AT59" i="20"/>
  <c r="AT182" i="20"/>
  <c r="AT183" i="20"/>
  <c r="AT100" i="20"/>
  <c r="AT97" i="20"/>
  <c r="AT23" i="20"/>
  <c r="AT136" i="20"/>
  <c r="AT164" i="20"/>
  <c r="AT6" i="20"/>
  <c r="AT25" i="20"/>
  <c r="AT66" i="20"/>
  <c r="AT186" i="20"/>
  <c r="AT190" i="20"/>
  <c r="AT53" i="20"/>
  <c r="AT82" i="20"/>
  <c r="AT73" i="20"/>
  <c r="AT141" i="20"/>
  <c r="AT105" i="20"/>
  <c r="AT137" i="20"/>
  <c r="AT98" i="20"/>
  <c r="AT61" i="20"/>
  <c r="AT142" i="20"/>
  <c r="AT58" i="20"/>
  <c r="AT126" i="20"/>
  <c r="AT188" i="20"/>
  <c r="AT129" i="20"/>
  <c r="AT146" i="20"/>
  <c r="AT180" i="20"/>
  <c r="AT41" i="20"/>
  <c r="AT92" i="20"/>
  <c r="AT15" i="20"/>
  <c r="AT35" i="20"/>
  <c r="AT64" i="20"/>
  <c r="AT193" i="20"/>
  <c r="AT31" i="20"/>
  <c r="AT150" i="20"/>
  <c r="AT62" i="20"/>
  <c r="AT46" i="20"/>
  <c r="AT165" i="20"/>
  <c r="AT123" i="20"/>
  <c r="AT96" i="20"/>
  <c r="AT148" i="20"/>
  <c r="AT56" i="20"/>
  <c r="AT149" i="20"/>
  <c r="AT168" i="20"/>
  <c r="AT103" i="20"/>
  <c r="AT128" i="20"/>
  <c r="AT140" i="20"/>
  <c r="AT8" i="20"/>
  <c r="AT32" i="20"/>
  <c r="AT9" i="20"/>
  <c r="AT191" i="20"/>
  <c r="AT194" i="20"/>
  <c r="AT40" i="20"/>
  <c r="AT42" i="20"/>
  <c r="AT107" i="20"/>
  <c r="AT27" i="20"/>
  <c r="AT199" i="20"/>
  <c r="AT163" i="20"/>
  <c r="AT24" i="20"/>
  <c r="AT49" i="20"/>
  <c r="AT127" i="20"/>
  <c r="AT167" i="20"/>
  <c r="AT121" i="20"/>
  <c r="AT102" i="20"/>
  <c r="AT115" i="20"/>
  <c r="AT179" i="20"/>
  <c r="AT192" i="20"/>
  <c r="AT198" i="20"/>
  <c r="AT131" i="20"/>
  <c r="AT138" i="20"/>
  <c r="AT48" i="20"/>
  <c r="AT173" i="20"/>
  <c r="AT68" i="20"/>
  <c r="AT184" i="20"/>
  <c r="AT70" i="20"/>
  <c r="AT55" i="20"/>
  <c r="AT39" i="20"/>
  <c r="AT18" i="20"/>
  <c r="AT38" i="20"/>
  <c r="AT87" i="20"/>
  <c r="AT159" i="20"/>
  <c r="AT101" i="20"/>
  <c r="AT29" i="20"/>
  <c r="AT156" i="20"/>
  <c r="AT166" i="20"/>
  <c r="AT117" i="20"/>
  <c r="AT13" i="20"/>
  <c r="BR4" i="3" l="1"/>
  <c r="BR4" i="21" s="1"/>
  <c r="AU4" i="20"/>
  <c r="AU45" i="20"/>
  <c r="AU16" i="20"/>
  <c r="AU108" i="20"/>
  <c r="AU81" i="20"/>
  <c r="AU47" i="20"/>
  <c r="AU114" i="20"/>
  <c r="AU130" i="20"/>
  <c r="AU161" i="20"/>
  <c r="AU63" i="20"/>
  <c r="AU189" i="20"/>
  <c r="AU103" i="20"/>
  <c r="AU145" i="20"/>
  <c r="AU120" i="20"/>
  <c r="AU111" i="20"/>
  <c r="AU174" i="20"/>
  <c r="AU112" i="20"/>
  <c r="AU70" i="20"/>
  <c r="AU122" i="20"/>
  <c r="AU139" i="20"/>
  <c r="AU101" i="20"/>
  <c r="AU147" i="20"/>
  <c r="AU192" i="20"/>
  <c r="AU12" i="20"/>
  <c r="AU179" i="20"/>
  <c r="AU60" i="20"/>
  <c r="AU14" i="20"/>
  <c r="AU72" i="20"/>
  <c r="AU133" i="20"/>
  <c r="AU83" i="20"/>
  <c r="AU23" i="20"/>
  <c r="AU143" i="20"/>
  <c r="AU87" i="20"/>
  <c r="AU77" i="20"/>
  <c r="AU175" i="20"/>
  <c r="AU42" i="20"/>
  <c r="AU13" i="20"/>
  <c r="AU168" i="20"/>
  <c r="AU51" i="20"/>
  <c r="AU159" i="20"/>
  <c r="AU126" i="20"/>
  <c r="AU71" i="20"/>
  <c r="AU180" i="20"/>
  <c r="AU140" i="20"/>
  <c r="AU32" i="20"/>
  <c r="AU184" i="20"/>
  <c r="AU137" i="20"/>
  <c r="AU53" i="20"/>
  <c r="AU102" i="20"/>
  <c r="AU113" i="20"/>
  <c r="AU187" i="20"/>
  <c r="AU141" i="20"/>
  <c r="AU37" i="20"/>
  <c r="AU164" i="20"/>
  <c r="AU136" i="20"/>
  <c r="AU148" i="20"/>
  <c r="AU36" i="20"/>
  <c r="AU99" i="20"/>
  <c r="AU7" i="20"/>
  <c r="AU167" i="20"/>
  <c r="AU131" i="20"/>
  <c r="AU97" i="20"/>
  <c r="AU151" i="20"/>
  <c r="AU91" i="20"/>
  <c r="AU128" i="20"/>
  <c r="AU86" i="20"/>
  <c r="AU117" i="20"/>
  <c r="AU6" i="20"/>
  <c r="AU172" i="20"/>
  <c r="AU188" i="20"/>
  <c r="AU110" i="20"/>
  <c r="AU194" i="20"/>
  <c r="AU49" i="20"/>
  <c r="AU162" i="20"/>
  <c r="AU62" i="20"/>
  <c r="AU26" i="20"/>
  <c r="AU185" i="20"/>
  <c r="AU90" i="20"/>
  <c r="AU61" i="20"/>
  <c r="AU98" i="20"/>
  <c r="AU129" i="20"/>
  <c r="AU44" i="20"/>
  <c r="AU21" i="20"/>
  <c r="AU191" i="20"/>
  <c r="AU142" i="20"/>
  <c r="AU50" i="20"/>
  <c r="AU118" i="20"/>
  <c r="AU68" i="20"/>
  <c r="AU74" i="20"/>
  <c r="AU195" i="20"/>
  <c r="AU43" i="20"/>
  <c r="AU82" i="20"/>
  <c r="AU107" i="20"/>
  <c r="AU121" i="20"/>
  <c r="AU39" i="20"/>
  <c r="AU54" i="20"/>
  <c r="AU41" i="20"/>
  <c r="AU89" i="20"/>
  <c r="AU197" i="20"/>
  <c r="AU58" i="20"/>
  <c r="AU18" i="20"/>
  <c r="AU193" i="20"/>
  <c r="AU119" i="20"/>
  <c r="AU85" i="20"/>
  <c r="AU163" i="20"/>
  <c r="AU76" i="20"/>
  <c r="AU160" i="20"/>
  <c r="AU75" i="20"/>
  <c r="AU156" i="20"/>
  <c r="AU28" i="20"/>
  <c r="AU9" i="20"/>
  <c r="AU96" i="20"/>
  <c r="AU10" i="20"/>
  <c r="AU135" i="20"/>
  <c r="AU176" i="20"/>
  <c r="AU171" i="20"/>
  <c r="AU132" i="20"/>
  <c r="AU106" i="20"/>
  <c r="AU105" i="20"/>
  <c r="AU158" i="20"/>
  <c r="AU182" i="20"/>
  <c r="AU25" i="20"/>
  <c r="AU33" i="20"/>
  <c r="AU186" i="20"/>
  <c r="AU123" i="20"/>
  <c r="AU155" i="20"/>
  <c r="AU69" i="20"/>
  <c r="AU146" i="20"/>
  <c r="AU31" i="20"/>
  <c r="AU52" i="20"/>
  <c r="AU30" i="20"/>
  <c r="AU177" i="20"/>
  <c r="AU149" i="20"/>
  <c r="AU154" i="20"/>
  <c r="AU92" i="20"/>
  <c r="AU56" i="20"/>
  <c r="AU67" i="20"/>
  <c r="AU144" i="20"/>
  <c r="AU38" i="20"/>
  <c r="AU190" i="20"/>
  <c r="AU109" i="20"/>
  <c r="AU134" i="20"/>
  <c r="AU125" i="20"/>
  <c r="AU178" i="20"/>
  <c r="AU84" i="20"/>
  <c r="AU104" i="20"/>
  <c r="AU153" i="20"/>
  <c r="AU20" i="20"/>
  <c r="AU124" i="20"/>
  <c r="AU59" i="20"/>
  <c r="AU65" i="20"/>
  <c r="AU150" i="20"/>
  <c r="AU79" i="20"/>
  <c r="AU80" i="20"/>
  <c r="AU66" i="20"/>
  <c r="AU46" i="20"/>
  <c r="AU22" i="20"/>
  <c r="AU169" i="20"/>
  <c r="AU100" i="20"/>
  <c r="AU17" i="20"/>
  <c r="AU35" i="20"/>
  <c r="AU48" i="20"/>
  <c r="AU8" i="20"/>
  <c r="AU88" i="20"/>
  <c r="AU170" i="20"/>
  <c r="AU127" i="20"/>
  <c r="AU198" i="20"/>
  <c r="AU173" i="20"/>
  <c r="AU64" i="20"/>
  <c r="AU29" i="20"/>
  <c r="AU152" i="20"/>
  <c r="AU115" i="20"/>
  <c r="AU157" i="20"/>
  <c r="AU196" i="20"/>
  <c r="AU94" i="20"/>
  <c r="AU78" i="20"/>
  <c r="AU199" i="20"/>
  <c r="AU165" i="20"/>
  <c r="AU95" i="20"/>
  <c r="AU183" i="20"/>
  <c r="AU181" i="20"/>
  <c r="AU11" i="20"/>
  <c r="AU73" i="20"/>
  <c r="AU166" i="20"/>
  <c r="AU57" i="20"/>
  <c r="AU93" i="20"/>
  <c r="AU24" i="20"/>
  <c r="AU27" i="20"/>
  <c r="AU116" i="20"/>
  <c r="AU34" i="20"/>
  <c r="AU138" i="20"/>
  <c r="AU19" i="20"/>
  <c r="AU40" i="20"/>
  <c r="AU55" i="20"/>
  <c r="AU15" i="20"/>
  <c r="BS3" i="3" l="1"/>
  <c r="BS3" i="21" s="1"/>
  <c r="AV4" i="20"/>
  <c r="AV110" i="20"/>
  <c r="AV86" i="20"/>
  <c r="AV85" i="20"/>
  <c r="AV91" i="20"/>
  <c r="AV69" i="20"/>
  <c r="AV31" i="20"/>
  <c r="AV6" i="20"/>
  <c r="AV71" i="20"/>
  <c r="AV106" i="20"/>
  <c r="AV140" i="20"/>
  <c r="AV47" i="20"/>
  <c r="AV169" i="20"/>
  <c r="AV118" i="20"/>
  <c r="AV187" i="20"/>
  <c r="AV195" i="20"/>
  <c r="AV132" i="20"/>
  <c r="AV73" i="20"/>
  <c r="AV36" i="20"/>
  <c r="AV139" i="20"/>
  <c r="AV87" i="20"/>
  <c r="AV192" i="20"/>
  <c r="AV20" i="20"/>
  <c r="AV116" i="20"/>
  <c r="AV114" i="20"/>
  <c r="AV126" i="20"/>
  <c r="AV168" i="20"/>
  <c r="AV199" i="20"/>
  <c r="AV174" i="20"/>
  <c r="AV93" i="20"/>
  <c r="AV89" i="20"/>
  <c r="AV112" i="20"/>
  <c r="AV8" i="20"/>
  <c r="AV138" i="20"/>
  <c r="AV161" i="20"/>
  <c r="AV72" i="20"/>
  <c r="AV148" i="20"/>
  <c r="AV80" i="20"/>
  <c r="AV22" i="20"/>
  <c r="AV27" i="20"/>
  <c r="AV7" i="20"/>
  <c r="AV157" i="20"/>
  <c r="AV176" i="20"/>
  <c r="AV186" i="20"/>
  <c r="AV152" i="20"/>
  <c r="AV40" i="20"/>
  <c r="AV95" i="20"/>
  <c r="AV111" i="20"/>
  <c r="AV142" i="20"/>
  <c r="AV102" i="20"/>
  <c r="AV146" i="20"/>
  <c r="AV153" i="20"/>
  <c r="AV171" i="20"/>
  <c r="AV30" i="20"/>
  <c r="AV25" i="20"/>
  <c r="AV141" i="20"/>
  <c r="AV97" i="20"/>
  <c r="AV94" i="20"/>
  <c r="AV98" i="20"/>
  <c r="AV23" i="20"/>
  <c r="AV34" i="20"/>
  <c r="AV17" i="20"/>
  <c r="AV15" i="20"/>
  <c r="AV60" i="20"/>
  <c r="AV144" i="20"/>
  <c r="AV113" i="20"/>
  <c r="AV29" i="20"/>
  <c r="AV39" i="20"/>
  <c r="AV131" i="20"/>
  <c r="AV109" i="20"/>
  <c r="AV48" i="20"/>
  <c r="AV167" i="20"/>
  <c r="AV123" i="20"/>
  <c r="AV188" i="20"/>
  <c r="AV154" i="20"/>
  <c r="AV92" i="20"/>
  <c r="AV115" i="20"/>
  <c r="AV170" i="20"/>
  <c r="AV134" i="20"/>
  <c r="AV198" i="20"/>
  <c r="AV65" i="20"/>
  <c r="AV120" i="20"/>
  <c r="AV117" i="20"/>
  <c r="AV58" i="20"/>
  <c r="AV45" i="20"/>
  <c r="AV35" i="20"/>
  <c r="AV172" i="20"/>
  <c r="AV18" i="20"/>
  <c r="AV105" i="20"/>
  <c r="AV189" i="20"/>
  <c r="AV38" i="20"/>
  <c r="AV183" i="20"/>
  <c r="AV103" i="20"/>
  <c r="AV19" i="20"/>
  <c r="AV11" i="20"/>
  <c r="AV145" i="20"/>
  <c r="AV90" i="20"/>
  <c r="AV56" i="20"/>
  <c r="AV179" i="20"/>
  <c r="AV165" i="20"/>
  <c r="AV143" i="20"/>
  <c r="AV194" i="20"/>
  <c r="AV156" i="20"/>
  <c r="AV100" i="20"/>
  <c r="AV46" i="20"/>
  <c r="AV52" i="20"/>
  <c r="AV28" i="20"/>
  <c r="AV12" i="20"/>
  <c r="AV181" i="20"/>
  <c r="AV66" i="20"/>
  <c r="AV197" i="20"/>
  <c r="AV82" i="20"/>
  <c r="AV163" i="20"/>
  <c r="AV96" i="20"/>
  <c r="AV149" i="20"/>
  <c r="AV180" i="20"/>
  <c r="AV70" i="20"/>
  <c r="AV173" i="20"/>
  <c r="AV51" i="20"/>
  <c r="AV9" i="20"/>
  <c r="AV61" i="20"/>
  <c r="AV42" i="20"/>
  <c r="AV57" i="20"/>
  <c r="AV50" i="20"/>
  <c r="AV137" i="20"/>
  <c r="AV13" i="20"/>
  <c r="AV159" i="20"/>
  <c r="AV78" i="20"/>
  <c r="AV193" i="20"/>
  <c r="AV160" i="20"/>
  <c r="AV43" i="20"/>
  <c r="AV62" i="20"/>
  <c r="AV166" i="20"/>
  <c r="AV67" i="20"/>
  <c r="AV162" i="20"/>
  <c r="AV10" i="20"/>
  <c r="AV135" i="20"/>
  <c r="AV175" i="20"/>
  <c r="AV37" i="20"/>
  <c r="AV185" i="20"/>
  <c r="AV158" i="20"/>
  <c r="AV83" i="20"/>
  <c r="AV99" i="20"/>
  <c r="AV76" i="20"/>
  <c r="AV41" i="20"/>
  <c r="AV151" i="20"/>
  <c r="AV107" i="20"/>
  <c r="AV178" i="20"/>
  <c r="AV177" i="20"/>
  <c r="AV196" i="20"/>
  <c r="AV24" i="20"/>
  <c r="AV121" i="20"/>
  <c r="AV108" i="20"/>
  <c r="AV59" i="20"/>
  <c r="AV74" i="20"/>
  <c r="AV119" i="20"/>
  <c r="AV63" i="20"/>
  <c r="AV164" i="20"/>
  <c r="AV125" i="20"/>
  <c r="AV184" i="20"/>
  <c r="AV191" i="20"/>
  <c r="AV104" i="20"/>
  <c r="AV55" i="20"/>
  <c r="AV127" i="20"/>
  <c r="AV14" i="20"/>
  <c r="AV16" i="20"/>
  <c r="AV44" i="20"/>
  <c r="AV88" i="20"/>
  <c r="AV128" i="20"/>
  <c r="AV33" i="20"/>
  <c r="AV64" i="20"/>
  <c r="AV130" i="20"/>
  <c r="AV147" i="20"/>
  <c r="AV53" i="20"/>
  <c r="AV54" i="20"/>
  <c r="AV133" i="20"/>
  <c r="AV79" i="20"/>
  <c r="AV150" i="20"/>
  <c r="AV84" i="20"/>
  <c r="AV77" i="20"/>
  <c r="AV101" i="20"/>
  <c r="AV68" i="20"/>
  <c r="AV81" i="20"/>
  <c r="AV155" i="20"/>
  <c r="AV26" i="20"/>
  <c r="AV129" i="20"/>
  <c r="AV122" i="20"/>
  <c r="AV124" i="20"/>
  <c r="AV21" i="20"/>
  <c r="AV75" i="20"/>
  <c r="AV32" i="20"/>
  <c r="AV182" i="20"/>
  <c r="AV136" i="20"/>
  <c r="AV190" i="20"/>
  <c r="AV49" i="20"/>
  <c r="BS4" i="3" l="1"/>
  <c r="BS4" i="21" s="1"/>
  <c r="AW4" i="20"/>
  <c r="AW117" i="20"/>
  <c r="AW42" i="20"/>
  <c r="AW146" i="20"/>
  <c r="AW188" i="20"/>
  <c r="AW175" i="20"/>
  <c r="AW131" i="20"/>
  <c r="AW121" i="20"/>
  <c r="AW154" i="20"/>
  <c r="AW45" i="20"/>
  <c r="AW115" i="20"/>
  <c r="AW173" i="20"/>
  <c r="AW124" i="20"/>
  <c r="AW37" i="20"/>
  <c r="AW89" i="20"/>
  <c r="AW119" i="20"/>
  <c r="AW163" i="20"/>
  <c r="AW166" i="20"/>
  <c r="AW178" i="20"/>
  <c r="AW8" i="20"/>
  <c r="AW25" i="20"/>
  <c r="AW26" i="20"/>
  <c r="AW184" i="20"/>
  <c r="AW190" i="20"/>
  <c r="AW152" i="20"/>
  <c r="AW97" i="20"/>
  <c r="AW141" i="20"/>
  <c r="AW57" i="20"/>
  <c r="AW51" i="20"/>
  <c r="AW120" i="20"/>
  <c r="AW81" i="20"/>
  <c r="AW71" i="20"/>
  <c r="AW132" i="20"/>
  <c r="AW134" i="20"/>
  <c r="AW6" i="20"/>
  <c r="AW165" i="20"/>
  <c r="AW88" i="20"/>
  <c r="AW183" i="20"/>
  <c r="AW174" i="20"/>
  <c r="AW93" i="20"/>
  <c r="AW161" i="20"/>
  <c r="AW58" i="20"/>
  <c r="AW41" i="20"/>
  <c r="AW180" i="20"/>
  <c r="AW34" i="20"/>
  <c r="AW100" i="20"/>
  <c r="AW157" i="20"/>
  <c r="AW17" i="20"/>
  <c r="AW74" i="20"/>
  <c r="AW182" i="20"/>
  <c r="AW53" i="20"/>
  <c r="AW62" i="20"/>
  <c r="AW77" i="20"/>
  <c r="AW128" i="20"/>
  <c r="AW153" i="20"/>
  <c r="AW103" i="20"/>
  <c r="AW59" i="20"/>
  <c r="AW144" i="20"/>
  <c r="AW193" i="20"/>
  <c r="AW24" i="20"/>
  <c r="AW155" i="20"/>
  <c r="AW126" i="20"/>
  <c r="AW23" i="20"/>
  <c r="AW187" i="20"/>
  <c r="AW46" i="20"/>
  <c r="AW22" i="20"/>
  <c r="AW86" i="20"/>
  <c r="AW18" i="20"/>
  <c r="AW69" i="20"/>
  <c r="AW47" i="20"/>
  <c r="AW102" i="20"/>
  <c r="AW181" i="20"/>
  <c r="AW158" i="20"/>
  <c r="AW111" i="20"/>
  <c r="AW116" i="20"/>
  <c r="AW194" i="20"/>
  <c r="AW109" i="20"/>
  <c r="AW99" i="20"/>
  <c r="AW15" i="20"/>
  <c r="AW50" i="20"/>
  <c r="AW191" i="20"/>
  <c r="AW171" i="20"/>
  <c r="AW75" i="20"/>
  <c r="AW67" i="20"/>
  <c r="AW123" i="20"/>
  <c r="AW11" i="20"/>
  <c r="AW85" i="20"/>
  <c r="AW76" i="20"/>
  <c r="AW137" i="20"/>
  <c r="AW52" i="20"/>
  <c r="AW196" i="20"/>
  <c r="AW32" i="20"/>
  <c r="AW139" i="20"/>
  <c r="AW185" i="20"/>
  <c r="AW44" i="20"/>
  <c r="AW12" i="20"/>
  <c r="AW61" i="20"/>
  <c r="AW145" i="20"/>
  <c r="AW186" i="20"/>
  <c r="AW198" i="20"/>
  <c r="AW96" i="20"/>
  <c r="AW130" i="20"/>
  <c r="AW143" i="20"/>
  <c r="AW151" i="20"/>
  <c r="AW110" i="20"/>
  <c r="AW133" i="20"/>
  <c r="AW9" i="20"/>
  <c r="AW38" i="20"/>
  <c r="AW167" i="20"/>
  <c r="AW78" i="20"/>
  <c r="AW112" i="20"/>
  <c r="AW95" i="20"/>
  <c r="AW177" i="20"/>
  <c r="AW10" i="20"/>
  <c r="AW108" i="20"/>
  <c r="AW176" i="20"/>
  <c r="AW160" i="20"/>
  <c r="AW36" i="20"/>
  <c r="AW70" i="20"/>
  <c r="AW138" i="20"/>
  <c r="AW105" i="20"/>
  <c r="AW14" i="20"/>
  <c r="AW192" i="20"/>
  <c r="AW68" i="20"/>
  <c r="AW7" i="20"/>
  <c r="AW56" i="20"/>
  <c r="AW170" i="20"/>
  <c r="AW84" i="20"/>
  <c r="AW179" i="20"/>
  <c r="AW150" i="20"/>
  <c r="AW172" i="20"/>
  <c r="AW39" i="20"/>
  <c r="AW148" i="20"/>
  <c r="AW159" i="20"/>
  <c r="AW98" i="20"/>
  <c r="AW94" i="20"/>
  <c r="AW197" i="20"/>
  <c r="AW27" i="20"/>
  <c r="AW54" i="20"/>
  <c r="AW114" i="20"/>
  <c r="AW101" i="20"/>
  <c r="AW29" i="20"/>
  <c r="AW142" i="20"/>
  <c r="AW127" i="20"/>
  <c r="AW60" i="20"/>
  <c r="AW169" i="20"/>
  <c r="AW63" i="20"/>
  <c r="AW13" i="20"/>
  <c r="AW90" i="20"/>
  <c r="AW35" i="20"/>
  <c r="AW135" i="20"/>
  <c r="AW30" i="20"/>
  <c r="AW189" i="20"/>
  <c r="AW107" i="20"/>
  <c r="AW19" i="20"/>
  <c r="AW104" i="20"/>
  <c r="AW168" i="20"/>
  <c r="AW106" i="20"/>
  <c r="AW55" i="20"/>
  <c r="AW129" i="20"/>
  <c r="AW21" i="20"/>
  <c r="AW195" i="20"/>
  <c r="AW65" i="20"/>
  <c r="AW162" i="20"/>
  <c r="AW16" i="20"/>
  <c r="AW82" i="20"/>
  <c r="AW43" i="20"/>
  <c r="AW83" i="20"/>
  <c r="AW73" i="20"/>
  <c r="AW33" i="20"/>
  <c r="AW80" i="20"/>
  <c r="AW64" i="20"/>
  <c r="AW122" i="20"/>
  <c r="AW118" i="20"/>
  <c r="AW92" i="20"/>
  <c r="AW156" i="20"/>
  <c r="AW91" i="20"/>
  <c r="AW40" i="20"/>
  <c r="AW125" i="20"/>
  <c r="AW140" i="20"/>
  <c r="AW147" i="20"/>
  <c r="AW48" i="20"/>
  <c r="AW20" i="20"/>
  <c r="AW199" i="20"/>
  <c r="AW164" i="20"/>
  <c r="AW79" i="20"/>
  <c r="AW66" i="20"/>
  <c r="AW149" i="20"/>
  <c r="AW31" i="20"/>
  <c r="AW72" i="20"/>
  <c r="AW28" i="20"/>
  <c r="AW49" i="20"/>
  <c r="AW87" i="20"/>
  <c r="AW136" i="20"/>
  <c r="AW113" i="20"/>
  <c r="BT3" i="3" l="1"/>
  <c r="BT3" i="21" s="1"/>
  <c r="AX4" i="20"/>
  <c r="AX90" i="20"/>
  <c r="AX68" i="20"/>
  <c r="AX176" i="20"/>
  <c r="AX39" i="20"/>
  <c r="AX78" i="20"/>
  <c r="AX67" i="20"/>
  <c r="AX160" i="20"/>
  <c r="AX55" i="20"/>
  <c r="AX117" i="20"/>
  <c r="AX161" i="20"/>
  <c r="AX41" i="20"/>
  <c r="AX152" i="20"/>
  <c r="AX184" i="20"/>
  <c r="AX110" i="20"/>
  <c r="AX186" i="20"/>
  <c r="AX182" i="20"/>
  <c r="AX166" i="20"/>
  <c r="AX49" i="20"/>
  <c r="AX141" i="20"/>
  <c r="AX35" i="20"/>
  <c r="AX24" i="20"/>
  <c r="AX36" i="20"/>
  <c r="AX143" i="20"/>
  <c r="AX151" i="20"/>
  <c r="AX91" i="20"/>
  <c r="AX120" i="20"/>
  <c r="AX128" i="20"/>
  <c r="AX52" i="20"/>
  <c r="AX155" i="20"/>
  <c r="AX137" i="20"/>
  <c r="AX177" i="20"/>
  <c r="AX66" i="20"/>
  <c r="AX198" i="20"/>
  <c r="AX45" i="20"/>
  <c r="AX102" i="20"/>
  <c r="AX109" i="20"/>
  <c r="AX123" i="20"/>
  <c r="AX47" i="20"/>
  <c r="AX20" i="20"/>
  <c r="AX169" i="20"/>
  <c r="AX62" i="20"/>
  <c r="AX192" i="20"/>
  <c r="AX122" i="20"/>
  <c r="AX53" i="20"/>
  <c r="AX135" i="20"/>
  <c r="AX83" i="20"/>
  <c r="AX170" i="20"/>
  <c r="AX65" i="20"/>
  <c r="AX179" i="20"/>
  <c r="AX173" i="20"/>
  <c r="AX104" i="20"/>
  <c r="AX105" i="20"/>
  <c r="AX11" i="20"/>
  <c r="AX178" i="20"/>
  <c r="AX85" i="20"/>
  <c r="AX60" i="20"/>
  <c r="AX140" i="20"/>
  <c r="AX16" i="20"/>
  <c r="AX9" i="20"/>
  <c r="AX15" i="20"/>
  <c r="AX133" i="20"/>
  <c r="AX44" i="20"/>
  <c r="AX100" i="20"/>
  <c r="AX72" i="20"/>
  <c r="AX157" i="20"/>
  <c r="AX80" i="20"/>
  <c r="AX191" i="20"/>
  <c r="AX26" i="20"/>
  <c r="AX48" i="20"/>
  <c r="AX61" i="20"/>
  <c r="AX124" i="20"/>
  <c r="AX21" i="20"/>
  <c r="AX119" i="20"/>
  <c r="AX88" i="20"/>
  <c r="AX158" i="20"/>
  <c r="AX93" i="20"/>
  <c r="AX148" i="20"/>
  <c r="AX38" i="20"/>
  <c r="AX89" i="20"/>
  <c r="AX50" i="20"/>
  <c r="AX29" i="20"/>
  <c r="AX7" i="20"/>
  <c r="AX126" i="20"/>
  <c r="AX87" i="20"/>
  <c r="AX121" i="20"/>
  <c r="AX175" i="20"/>
  <c r="AX187" i="20"/>
  <c r="AX196" i="20"/>
  <c r="AX174" i="20"/>
  <c r="AX147" i="20"/>
  <c r="AX51" i="20"/>
  <c r="AX27" i="20"/>
  <c r="AX57" i="20"/>
  <c r="AX94" i="20"/>
  <c r="AX42" i="20"/>
  <c r="AX99" i="20"/>
  <c r="AX23" i="20"/>
  <c r="AX76" i="20"/>
  <c r="AX86" i="20"/>
  <c r="AX139" i="20"/>
  <c r="AX154" i="20"/>
  <c r="AX134" i="20"/>
  <c r="AX181" i="20"/>
  <c r="AX199" i="20"/>
  <c r="AX142" i="20"/>
  <c r="AX13" i="20"/>
  <c r="AX195" i="20"/>
  <c r="AX163" i="20"/>
  <c r="AX113" i="20"/>
  <c r="AX63" i="20"/>
  <c r="AX14" i="20"/>
  <c r="AX156" i="20"/>
  <c r="AX146" i="20"/>
  <c r="AX98" i="20"/>
  <c r="AX112" i="20"/>
  <c r="AX167" i="20"/>
  <c r="AX18" i="20"/>
  <c r="AX114" i="20"/>
  <c r="AX136" i="20"/>
  <c r="AX107" i="20"/>
  <c r="AX71" i="20"/>
  <c r="AX70" i="20"/>
  <c r="AX144" i="20"/>
  <c r="AX172" i="20"/>
  <c r="AX69" i="20"/>
  <c r="AX37" i="20"/>
  <c r="AX171" i="20"/>
  <c r="AX95" i="20"/>
  <c r="AX103" i="20"/>
  <c r="AX162" i="20"/>
  <c r="AX96" i="20"/>
  <c r="AX168" i="20"/>
  <c r="AX183" i="20"/>
  <c r="AX111" i="20"/>
  <c r="AX77" i="20"/>
  <c r="AX115" i="20"/>
  <c r="AX81" i="20"/>
  <c r="AX43" i="20"/>
  <c r="AX153" i="20"/>
  <c r="AX125" i="20"/>
  <c r="AX46" i="20"/>
  <c r="AX12" i="20"/>
  <c r="AX58" i="20"/>
  <c r="AX31" i="20"/>
  <c r="AX59" i="20"/>
  <c r="AX64" i="20"/>
  <c r="AX127" i="20"/>
  <c r="AX106" i="20"/>
  <c r="AX101" i="20"/>
  <c r="AX75" i="20"/>
  <c r="AX6" i="20"/>
  <c r="AX130" i="20"/>
  <c r="AX129" i="20"/>
  <c r="AX32" i="20"/>
  <c r="AX197" i="20"/>
  <c r="AX185" i="20"/>
  <c r="AX150" i="20"/>
  <c r="AX118" i="20"/>
  <c r="AX74" i="20"/>
  <c r="AX10" i="20"/>
  <c r="AX22" i="20"/>
  <c r="AX145" i="20"/>
  <c r="AX149" i="20"/>
  <c r="AX56" i="20"/>
  <c r="AX190" i="20"/>
  <c r="AX97" i="20"/>
  <c r="AX159" i="20"/>
  <c r="AX194" i="20"/>
  <c r="AX25" i="20"/>
  <c r="AX92" i="20"/>
  <c r="AX34" i="20"/>
  <c r="AX54" i="20"/>
  <c r="AX116" i="20"/>
  <c r="AX17" i="20"/>
  <c r="AX180" i="20"/>
  <c r="AX165" i="20"/>
  <c r="AX30" i="20"/>
  <c r="AX28" i="20"/>
  <c r="AX131" i="20"/>
  <c r="AX84" i="20"/>
  <c r="AX8" i="20"/>
  <c r="AX19" i="20"/>
  <c r="AX188" i="20"/>
  <c r="AX82" i="20"/>
  <c r="AX189" i="20"/>
  <c r="AX193" i="20"/>
  <c r="AX73" i="20"/>
  <c r="AX33" i="20"/>
  <c r="AX108" i="20"/>
  <c r="AX40" i="20"/>
  <c r="AX79" i="20"/>
  <c r="AX132" i="20"/>
  <c r="AX138" i="20"/>
  <c r="AX164" i="20"/>
  <c r="BT4" i="3" l="1"/>
  <c r="BT4" i="21" s="1"/>
  <c r="AY4" i="20"/>
  <c r="AY41" i="20"/>
  <c r="AY118" i="20"/>
  <c r="AY43" i="20"/>
  <c r="AY31" i="20"/>
  <c r="AY20" i="20"/>
  <c r="AY130" i="20"/>
  <c r="AY92" i="20"/>
  <c r="AY51" i="20"/>
  <c r="AY33" i="20"/>
  <c r="AY167" i="20"/>
  <c r="AY68" i="20"/>
  <c r="AY27" i="20"/>
  <c r="AY96" i="20"/>
  <c r="AY174" i="20"/>
  <c r="AY170" i="20"/>
  <c r="AY89" i="20"/>
  <c r="AY193" i="20"/>
  <c r="AY25" i="20"/>
  <c r="AY15" i="20"/>
  <c r="AY55" i="20"/>
  <c r="AY122" i="20"/>
  <c r="AY172" i="20"/>
  <c r="AY134" i="20"/>
  <c r="AY57" i="20"/>
  <c r="AY163" i="20"/>
  <c r="AY139" i="20"/>
  <c r="AY173" i="20"/>
  <c r="AY128" i="20"/>
  <c r="AY95" i="20"/>
  <c r="AY80" i="20"/>
  <c r="AY196" i="20"/>
  <c r="AY71" i="20"/>
  <c r="AY126" i="20"/>
  <c r="AY82" i="20"/>
  <c r="AY148" i="20"/>
  <c r="AY146" i="20"/>
  <c r="AY168" i="20"/>
  <c r="AY28" i="20"/>
  <c r="AY19" i="20"/>
  <c r="AY53" i="20"/>
  <c r="AY91" i="20"/>
  <c r="AY60" i="20"/>
  <c r="AY145" i="20"/>
  <c r="AY109" i="20"/>
  <c r="AY165" i="20"/>
  <c r="AY185" i="20"/>
  <c r="AY75" i="20"/>
  <c r="AY182" i="20"/>
  <c r="AY124" i="20"/>
  <c r="AY143" i="20"/>
  <c r="AY10" i="20"/>
  <c r="AY166" i="20"/>
  <c r="AY22" i="20"/>
  <c r="AY79" i="20"/>
  <c r="AY83" i="20"/>
  <c r="AY23" i="20"/>
  <c r="AY132" i="20"/>
  <c r="AY73" i="20"/>
  <c r="AY65" i="20"/>
  <c r="AY46" i="20"/>
  <c r="AY38" i="20"/>
  <c r="AY37" i="20"/>
  <c r="AY50" i="20"/>
  <c r="AY150" i="20"/>
  <c r="AY8" i="20"/>
  <c r="AY176" i="20"/>
  <c r="AY66" i="20"/>
  <c r="AY135" i="20"/>
  <c r="AY108" i="20"/>
  <c r="AY69" i="20"/>
  <c r="AY136" i="20"/>
  <c r="AY151" i="20"/>
  <c r="AY154" i="20"/>
  <c r="AY59" i="20"/>
  <c r="AY162" i="20"/>
  <c r="AY6" i="20"/>
  <c r="AY14" i="20"/>
  <c r="AY190" i="20"/>
  <c r="AY62" i="20"/>
  <c r="AY81" i="20"/>
  <c r="AY188" i="20"/>
  <c r="AY49" i="20"/>
  <c r="AY164" i="20"/>
  <c r="AY171" i="20"/>
  <c r="AY103" i="20"/>
  <c r="AY111" i="20"/>
  <c r="AY121" i="20"/>
  <c r="AY104" i="20"/>
  <c r="AY115" i="20"/>
  <c r="AY141" i="20"/>
  <c r="AY177" i="20"/>
  <c r="AY58" i="20"/>
  <c r="AY106" i="20"/>
  <c r="AY127" i="20"/>
  <c r="AY186" i="20"/>
  <c r="AY87" i="20"/>
  <c r="AY29" i="20"/>
  <c r="AY101" i="20"/>
  <c r="AY54" i="20"/>
  <c r="AY180" i="20"/>
  <c r="AY17" i="20"/>
  <c r="AY129" i="20"/>
  <c r="AY147" i="20"/>
  <c r="AY149" i="20"/>
  <c r="AY159" i="20"/>
  <c r="AY70" i="20"/>
  <c r="AY78" i="20"/>
  <c r="AY120" i="20"/>
  <c r="AY158" i="20"/>
  <c r="AY195" i="20"/>
  <c r="AY36" i="20"/>
  <c r="AY156" i="20"/>
  <c r="AY12" i="20"/>
  <c r="AY97" i="20"/>
  <c r="AY105" i="20"/>
  <c r="AY160" i="20"/>
  <c r="AY7" i="20"/>
  <c r="AY112" i="20"/>
  <c r="AY119" i="20"/>
  <c r="AY153" i="20"/>
  <c r="AY9" i="20"/>
  <c r="AY94" i="20"/>
  <c r="AY117" i="20"/>
  <c r="AY100" i="20"/>
  <c r="AY152" i="20"/>
  <c r="AY90" i="20"/>
  <c r="AY137" i="20"/>
  <c r="AY76" i="20"/>
  <c r="AY181" i="20"/>
  <c r="AY18" i="20"/>
  <c r="AY179" i="20"/>
  <c r="AY44" i="20"/>
  <c r="AY21" i="20"/>
  <c r="AY107" i="20"/>
  <c r="AY157" i="20"/>
  <c r="AY175" i="20"/>
  <c r="AY189" i="20"/>
  <c r="AY67" i="20"/>
  <c r="AY192" i="20"/>
  <c r="AY64" i="20"/>
  <c r="AY138" i="20"/>
  <c r="AY93" i="20"/>
  <c r="AY144" i="20"/>
  <c r="AY116" i="20"/>
  <c r="AY63" i="20"/>
  <c r="AY56" i="20"/>
  <c r="AY125" i="20"/>
  <c r="AY191" i="20"/>
  <c r="AY34" i="20"/>
  <c r="AY142" i="20"/>
  <c r="AY98" i="20"/>
  <c r="AY77" i="20"/>
  <c r="AY133" i="20"/>
  <c r="AY102" i="20"/>
  <c r="AY178" i="20"/>
  <c r="AY155" i="20"/>
  <c r="AY198" i="20"/>
  <c r="AY72" i="20"/>
  <c r="AY52" i="20"/>
  <c r="AY47" i="20"/>
  <c r="AY86" i="20"/>
  <c r="AY40" i="20"/>
  <c r="AY99" i="20"/>
  <c r="AY13" i="20"/>
  <c r="AY84" i="20"/>
  <c r="AY74" i="20"/>
  <c r="AY169" i="20"/>
  <c r="AY16" i="20"/>
  <c r="AY42" i="20"/>
  <c r="AY114" i="20"/>
  <c r="AY161" i="20"/>
  <c r="AY11" i="20"/>
  <c r="AY48" i="20"/>
  <c r="AY184" i="20"/>
  <c r="AY183" i="20"/>
  <c r="AY123" i="20"/>
  <c r="AY26" i="20"/>
  <c r="AY88" i="20"/>
  <c r="AY194" i="20"/>
  <c r="AY131" i="20"/>
  <c r="AY45" i="20"/>
  <c r="AY35" i="20"/>
  <c r="AY110" i="20"/>
  <c r="AY113" i="20"/>
  <c r="AY85" i="20"/>
  <c r="AY199" i="20"/>
  <c r="AY61" i="20"/>
  <c r="AY24" i="20"/>
  <c r="AY140" i="20"/>
  <c r="AY32" i="20"/>
  <c r="AY197" i="20"/>
  <c r="AY39" i="20"/>
  <c r="AY187" i="20"/>
  <c r="AY30" i="20"/>
  <c r="BU3" i="3" l="1"/>
  <c r="BU3" i="21" s="1"/>
  <c r="AZ4" i="20"/>
  <c r="AZ8" i="20"/>
  <c r="AZ163" i="20"/>
  <c r="AZ152" i="20"/>
  <c r="AZ15" i="20"/>
  <c r="AZ144" i="20"/>
  <c r="AZ160" i="20"/>
  <c r="AZ65" i="20"/>
  <c r="AZ34" i="20"/>
  <c r="AZ147" i="20"/>
  <c r="AZ124" i="20"/>
  <c r="AZ13" i="20"/>
  <c r="AZ126" i="20"/>
  <c r="AZ141" i="20"/>
  <c r="AZ78" i="20"/>
  <c r="AZ133" i="20"/>
  <c r="AZ104" i="20"/>
  <c r="AZ14" i="20"/>
  <c r="AZ198" i="20"/>
  <c r="AZ20" i="20"/>
  <c r="AZ48" i="20"/>
  <c r="AZ123" i="20"/>
  <c r="AZ131" i="20"/>
  <c r="AZ183" i="20"/>
  <c r="AZ6" i="20"/>
  <c r="AZ51" i="20"/>
  <c r="AZ140" i="20"/>
  <c r="AZ193" i="20"/>
  <c r="AZ35" i="20"/>
  <c r="AZ18" i="20"/>
  <c r="AZ100" i="20"/>
  <c r="AZ177" i="20"/>
  <c r="AZ142" i="20"/>
  <c r="AZ46" i="20"/>
  <c r="AZ74" i="20"/>
  <c r="AZ23" i="20"/>
  <c r="AZ106" i="20"/>
  <c r="AZ32" i="20"/>
  <c r="AZ55" i="20"/>
  <c r="AZ174" i="20"/>
  <c r="AZ121" i="20"/>
  <c r="AZ145" i="20"/>
  <c r="AZ111" i="20"/>
  <c r="AZ162" i="20"/>
  <c r="AZ187" i="20"/>
  <c r="AZ49" i="20"/>
  <c r="AZ75" i="20"/>
  <c r="AZ81" i="20"/>
  <c r="AZ122" i="20"/>
  <c r="AZ85" i="20"/>
  <c r="AZ109" i="20"/>
  <c r="AZ98" i="20"/>
  <c r="AZ169" i="20"/>
  <c r="AZ102" i="20"/>
  <c r="AZ185" i="20"/>
  <c r="AZ146" i="20"/>
  <c r="AZ116" i="20"/>
  <c r="AZ90" i="20"/>
  <c r="AZ80" i="20"/>
  <c r="AZ175" i="20"/>
  <c r="AZ172" i="20"/>
  <c r="AZ16" i="20"/>
  <c r="AZ50" i="20"/>
  <c r="AZ139" i="20"/>
  <c r="AZ164" i="20"/>
  <c r="AZ99" i="20"/>
  <c r="AZ151" i="20"/>
  <c r="AZ38" i="20"/>
  <c r="AZ25" i="20"/>
  <c r="AZ22" i="20"/>
  <c r="AZ150" i="20"/>
  <c r="AZ166" i="20"/>
  <c r="AZ154" i="20"/>
  <c r="AZ61" i="20"/>
  <c r="AZ103" i="20"/>
  <c r="AZ33" i="20"/>
  <c r="AZ120" i="20"/>
  <c r="AZ77" i="20"/>
  <c r="AZ84" i="20"/>
  <c r="AZ24" i="20"/>
  <c r="AZ189" i="20"/>
  <c r="AZ129" i="20"/>
  <c r="AZ186" i="20"/>
  <c r="AZ181" i="20"/>
  <c r="AZ136" i="20"/>
  <c r="AZ37" i="20"/>
  <c r="AZ128" i="20"/>
  <c r="AZ60" i="20"/>
  <c r="AZ42" i="20"/>
  <c r="AZ196" i="20"/>
  <c r="AZ26" i="20"/>
  <c r="AZ184" i="20"/>
  <c r="AZ29" i="20"/>
  <c r="AZ143" i="20"/>
  <c r="AZ19" i="20"/>
  <c r="AZ64" i="20"/>
  <c r="AZ44" i="20"/>
  <c r="AZ79" i="20"/>
  <c r="AZ30" i="20"/>
  <c r="AZ76" i="20"/>
  <c r="AZ110" i="20"/>
  <c r="AZ182" i="20"/>
  <c r="AZ112" i="20"/>
  <c r="AZ117" i="20"/>
  <c r="AZ119" i="20"/>
  <c r="AZ21" i="20"/>
  <c r="AZ190" i="20"/>
  <c r="AZ91" i="20"/>
  <c r="AZ135" i="20"/>
  <c r="AZ10" i="20"/>
  <c r="AZ39" i="20"/>
  <c r="AZ89" i="20"/>
  <c r="AZ194" i="20"/>
  <c r="AZ173" i="20"/>
  <c r="AZ199" i="20"/>
  <c r="AZ148" i="20"/>
  <c r="AZ9" i="20"/>
  <c r="AZ52" i="20"/>
  <c r="AZ115" i="20"/>
  <c r="AZ130" i="20"/>
  <c r="AZ67" i="20"/>
  <c r="AZ72" i="20"/>
  <c r="AZ153" i="20"/>
  <c r="AZ168" i="20"/>
  <c r="AZ127" i="20"/>
  <c r="AZ53" i="20"/>
  <c r="AZ149" i="20"/>
  <c r="AZ191" i="20"/>
  <c r="AZ94" i="20"/>
  <c r="AZ82" i="20"/>
  <c r="AZ54" i="20"/>
  <c r="AZ31" i="20"/>
  <c r="AZ17" i="20"/>
  <c r="AZ107" i="20"/>
  <c r="AZ113" i="20"/>
  <c r="AZ36" i="20"/>
  <c r="AZ40" i="20"/>
  <c r="AZ12" i="20"/>
  <c r="AZ69" i="20"/>
  <c r="AZ97" i="20"/>
  <c r="AZ7" i="20"/>
  <c r="AZ157" i="20"/>
  <c r="AZ134" i="20"/>
  <c r="AZ41" i="20"/>
  <c r="AZ73" i="20"/>
  <c r="AZ138" i="20"/>
  <c r="AZ66" i="20"/>
  <c r="AZ161" i="20"/>
  <c r="AZ156" i="20"/>
  <c r="AZ95" i="20"/>
  <c r="AZ114" i="20"/>
  <c r="AZ86" i="20"/>
  <c r="AZ125" i="20"/>
  <c r="AZ45" i="20"/>
  <c r="AZ47" i="20"/>
  <c r="AZ171" i="20"/>
  <c r="AZ105" i="20"/>
  <c r="AZ178" i="20"/>
  <c r="AZ155" i="20"/>
  <c r="AZ71" i="20"/>
  <c r="AZ96" i="20"/>
  <c r="AZ170" i="20"/>
  <c r="AZ197" i="20"/>
  <c r="AZ63" i="20"/>
  <c r="AZ108" i="20"/>
  <c r="AZ62" i="20"/>
  <c r="AZ43" i="20"/>
  <c r="AZ165" i="20"/>
  <c r="AZ159" i="20"/>
  <c r="AZ188" i="20"/>
  <c r="AZ180" i="20"/>
  <c r="AZ56" i="20"/>
  <c r="AZ132" i="20"/>
  <c r="AZ137" i="20"/>
  <c r="AZ58" i="20"/>
  <c r="AZ87" i="20"/>
  <c r="AZ27" i="20"/>
  <c r="AZ88" i="20"/>
  <c r="AZ179" i="20"/>
  <c r="AZ167" i="20"/>
  <c r="AZ101" i="20"/>
  <c r="AZ176" i="20"/>
  <c r="AZ118" i="20"/>
  <c r="AZ192" i="20"/>
  <c r="AZ92" i="20"/>
  <c r="AZ28" i="20"/>
  <c r="AZ68" i="20"/>
  <c r="AZ70" i="20"/>
  <c r="AZ158" i="20"/>
  <c r="AZ195" i="20"/>
  <c r="AZ59" i="20"/>
  <c r="AZ57" i="20"/>
  <c r="AZ83" i="20"/>
  <c r="AZ93" i="20"/>
  <c r="AZ11" i="20"/>
  <c r="BU4" i="3" l="1"/>
  <c r="BU4" i="21" s="1"/>
  <c r="BA4" i="20"/>
  <c r="BA25" i="20"/>
  <c r="BA100" i="20"/>
  <c r="BA119" i="20"/>
  <c r="BA122" i="20"/>
  <c r="BA98" i="20"/>
  <c r="BA183" i="20"/>
  <c r="BA56" i="20"/>
  <c r="BA52" i="20"/>
  <c r="BA168" i="20"/>
  <c r="BA70" i="20"/>
  <c r="BA85" i="20"/>
  <c r="BA15" i="20"/>
  <c r="BA181" i="20"/>
  <c r="BA83" i="20"/>
  <c r="BA6" i="20"/>
  <c r="BA124" i="20"/>
  <c r="BA19" i="20"/>
  <c r="BA57" i="20"/>
  <c r="BA89" i="20"/>
  <c r="BA142" i="20"/>
  <c r="BA20" i="20"/>
  <c r="BA126" i="20"/>
  <c r="BA13" i="20"/>
  <c r="BA41" i="20"/>
  <c r="BA65" i="20"/>
  <c r="BA74" i="20"/>
  <c r="BA97" i="20"/>
  <c r="BA138" i="20"/>
  <c r="BA150" i="20"/>
  <c r="BA108" i="20"/>
  <c r="BA151" i="20"/>
  <c r="BA91" i="20"/>
  <c r="BA182" i="20"/>
  <c r="BA143" i="20"/>
  <c r="BA60" i="20"/>
  <c r="BA40" i="20"/>
  <c r="BA72" i="20"/>
  <c r="BA195" i="20"/>
  <c r="BA170" i="20"/>
  <c r="BA79" i="20"/>
  <c r="BA140" i="20"/>
  <c r="BA86" i="20"/>
  <c r="BA32" i="20"/>
  <c r="BA118" i="20"/>
  <c r="BA189" i="20"/>
  <c r="BA7" i="20"/>
  <c r="BA146" i="20"/>
  <c r="BA24" i="20"/>
  <c r="BA10" i="20"/>
  <c r="BA92" i="20"/>
  <c r="BA133" i="20"/>
  <c r="BA194" i="20"/>
  <c r="BA161" i="20"/>
  <c r="BA152" i="20"/>
  <c r="BA147" i="20"/>
  <c r="BA175" i="20"/>
  <c r="BA190" i="20"/>
  <c r="BA135" i="20"/>
  <c r="BA78" i="20"/>
  <c r="BA69" i="20"/>
  <c r="BA30" i="20"/>
  <c r="BA166" i="20"/>
  <c r="BA84" i="20"/>
  <c r="BA48" i="20"/>
  <c r="BA193" i="20"/>
  <c r="BA68" i="20"/>
  <c r="BA107" i="20"/>
  <c r="BA167" i="20"/>
  <c r="BA77" i="20"/>
  <c r="BA49" i="20"/>
  <c r="BA121" i="20"/>
  <c r="BA27" i="20"/>
  <c r="BA158" i="20"/>
  <c r="BA12" i="20"/>
  <c r="BA47" i="20"/>
  <c r="BA81" i="20"/>
  <c r="BA59" i="20"/>
  <c r="BA64" i="20"/>
  <c r="BA136" i="20"/>
  <c r="BA129" i="20"/>
  <c r="BA82" i="20"/>
  <c r="BA191" i="20"/>
  <c r="BA37" i="20"/>
  <c r="BA51" i="20"/>
  <c r="BA87" i="20"/>
  <c r="BA101" i="20"/>
  <c r="BA178" i="20"/>
  <c r="BA17" i="20"/>
  <c r="BA114" i="20"/>
  <c r="BA131" i="20"/>
  <c r="BA71" i="20"/>
  <c r="BA134" i="20"/>
  <c r="BA174" i="20"/>
  <c r="BA179" i="20"/>
  <c r="BA61" i="20"/>
  <c r="BA67" i="20"/>
  <c r="BA112" i="20"/>
  <c r="BA93" i="20"/>
  <c r="BA164" i="20"/>
  <c r="BA171" i="20"/>
  <c r="BA148" i="20"/>
  <c r="BA198" i="20"/>
  <c r="BA185" i="20"/>
  <c r="BA163" i="20"/>
  <c r="BA111" i="20"/>
  <c r="BA53" i="20"/>
  <c r="BA45" i="20"/>
  <c r="BA177" i="20"/>
  <c r="BA157" i="20"/>
  <c r="BA9" i="20"/>
  <c r="BA160" i="20"/>
  <c r="BA197" i="20"/>
  <c r="BA162" i="20"/>
  <c r="BA173" i="20"/>
  <c r="BA75" i="20"/>
  <c r="BA139" i="20"/>
  <c r="BA88" i="20"/>
  <c r="BA127" i="20"/>
  <c r="BA199" i="20"/>
  <c r="BA192" i="20"/>
  <c r="BA115" i="20"/>
  <c r="BA94" i="20"/>
  <c r="BA169" i="20"/>
  <c r="BA116" i="20"/>
  <c r="BA172" i="20"/>
  <c r="BA63" i="20"/>
  <c r="BA35" i="20"/>
  <c r="BA29" i="20"/>
  <c r="W4" i="3"/>
  <c r="BA95" i="20"/>
  <c r="BA130" i="20"/>
  <c r="BA141" i="20"/>
  <c r="BA186" i="20"/>
  <c r="BA156" i="20"/>
  <c r="BA54" i="20"/>
  <c r="BA21" i="20"/>
  <c r="BA8" i="20"/>
  <c r="BA153" i="20"/>
  <c r="BA66" i="20"/>
  <c r="BA184" i="20"/>
  <c r="BA34" i="20"/>
  <c r="BA80" i="20"/>
  <c r="BA128" i="20"/>
  <c r="BA125" i="20"/>
  <c r="BA123" i="20"/>
  <c r="BA99" i="20"/>
  <c r="BA18" i="20"/>
  <c r="BA105" i="20"/>
  <c r="BA155" i="20"/>
  <c r="BA14" i="20"/>
  <c r="BA103" i="20"/>
  <c r="BA38" i="20"/>
  <c r="BA149" i="20"/>
  <c r="BA73" i="20"/>
  <c r="BA26" i="20"/>
  <c r="BA113" i="20"/>
  <c r="BA110" i="20"/>
  <c r="BA16" i="20"/>
  <c r="BA117" i="20"/>
  <c r="BA33" i="20"/>
  <c r="BA109" i="20"/>
  <c r="BA46" i="20"/>
  <c r="BA165" i="20"/>
  <c r="BA159" i="20"/>
  <c r="BA50" i="20"/>
  <c r="BA43" i="20"/>
  <c r="BA188" i="20"/>
  <c r="BA28" i="20"/>
  <c r="BA44" i="20"/>
  <c r="BA187" i="20"/>
  <c r="BA76" i="20"/>
  <c r="BA23" i="20"/>
  <c r="BA144" i="20"/>
  <c r="BA120" i="20"/>
  <c r="BA154" i="20"/>
  <c r="BA102" i="20"/>
  <c r="BA31" i="20"/>
  <c r="BA104" i="20"/>
  <c r="BA39" i="20"/>
  <c r="BA58" i="20"/>
  <c r="BA145" i="20"/>
  <c r="BA137" i="20"/>
  <c r="BA96" i="20"/>
  <c r="BA106" i="20"/>
  <c r="BA196" i="20"/>
  <c r="BA55" i="20"/>
  <c r="BA42" i="20"/>
  <c r="BA180" i="20"/>
  <c r="BA22" i="20"/>
  <c r="BA176" i="20"/>
  <c r="BA36" i="20"/>
  <c r="BA62" i="20"/>
  <c r="BA11" i="20"/>
  <c r="BA90" i="20"/>
  <c r="BA132" i="20"/>
  <c r="W4" i="21" l="1"/>
  <c r="BB4" i="20"/>
  <c r="BB197" i="20"/>
  <c r="BB156" i="20"/>
  <c r="BB47" i="20"/>
  <c r="BB61" i="20"/>
  <c r="BB118" i="20"/>
  <c r="BB78" i="20"/>
  <c r="BB147" i="20"/>
  <c r="BB69" i="20"/>
  <c r="BB176" i="20"/>
  <c r="BB193" i="20"/>
  <c r="BB100" i="20"/>
  <c r="BB22" i="20"/>
  <c r="BB173" i="20"/>
  <c r="BB170" i="20"/>
  <c r="BB140" i="20"/>
  <c r="BB132" i="20"/>
  <c r="BB77" i="20"/>
  <c r="BB166" i="20"/>
  <c r="BB120" i="20"/>
  <c r="BB146" i="20"/>
  <c r="BB107" i="20"/>
  <c r="BB36" i="20"/>
  <c r="BB64" i="20"/>
  <c r="BB43" i="20"/>
  <c r="BB48" i="20"/>
  <c r="BB194" i="20"/>
  <c r="BB159" i="20"/>
  <c r="BB124" i="20"/>
  <c r="BB122" i="20"/>
  <c r="BB46" i="20"/>
  <c r="BB153" i="20"/>
  <c r="BB143" i="20"/>
  <c r="BB8" i="20"/>
  <c r="BB177" i="20"/>
  <c r="BB111" i="20"/>
  <c r="BB37" i="20"/>
  <c r="BB73" i="20"/>
  <c r="BB27" i="20"/>
  <c r="BB63" i="20"/>
  <c r="BB32" i="20"/>
  <c r="BB76" i="20"/>
  <c r="BB167" i="20"/>
  <c r="BB16" i="20"/>
  <c r="BB134" i="20"/>
  <c r="BB181" i="20"/>
  <c r="BB6" i="20"/>
  <c r="BB142" i="20"/>
  <c r="BB144" i="20"/>
  <c r="BB7" i="20"/>
  <c r="BB103" i="20"/>
  <c r="BB168" i="20"/>
  <c r="BB67" i="20"/>
  <c r="BB141" i="20"/>
  <c r="BB123" i="20"/>
  <c r="BB9" i="20"/>
  <c r="BB96" i="20"/>
  <c r="BB151" i="20"/>
  <c r="BB97" i="20"/>
  <c r="BB35" i="20"/>
  <c r="BB33" i="20"/>
  <c r="BB92" i="20"/>
  <c r="BB75" i="20"/>
  <c r="BB41" i="20"/>
  <c r="BB10" i="20"/>
  <c r="BB94" i="20"/>
  <c r="BB18" i="20"/>
  <c r="BB136" i="20"/>
  <c r="BB106" i="20"/>
  <c r="BB149" i="20"/>
  <c r="BB112" i="20"/>
  <c r="BB175" i="20"/>
  <c r="BB11" i="20"/>
  <c r="BB195" i="20"/>
  <c r="BB55" i="20"/>
  <c r="BB165" i="20"/>
  <c r="BB145" i="20"/>
  <c r="BB42" i="20"/>
  <c r="BB74" i="20"/>
  <c r="BB56" i="20"/>
  <c r="BB20" i="20"/>
  <c r="BB133" i="20"/>
  <c r="BB189" i="20"/>
  <c r="BB50" i="20"/>
  <c r="BB89" i="20"/>
  <c r="BB34" i="20"/>
  <c r="BB115" i="20"/>
  <c r="BB44" i="20"/>
  <c r="BB163" i="20"/>
  <c r="BB174" i="20"/>
  <c r="BB79" i="20"/>
  <c r="BB113" i="20"/>
  <c r="BB53" i="20"/>
  <c r="BB14" i="20"/>
  <c r="BB49" i="20"/>
  <c r="BB162" i="20"/>
  <c r="BB164" i="20"/>
  <c r="BB109" i="20"/>
  <c r="BB114" i="20"/>
  <c r="BB101" i="20"/>
  <c r="BB102" i="20"/>
  <c r="BB105" i="20"/>
  <c r="BB184" i="20"/>
  <c r="BB139" i="20"/>
  <c r="BB131" i="20"/>
  <c r="BB13" i="20"/>
  <c r="BB119" i="20"/>
  <c r="BB138" i="20"/>
  <c r="BB108" i="20"/>
  <c r="BB29" i="20"/>
  <c r="BB83" i="20"/>
  <c r="BB183" i="20"/>
  <c r="BB30" i="20"/>
  <c r="BB52" i="20"/>
  <c r="BB51" i="20"/>
  <c r="BB12" i="20"/>
  <c r="BB72" i="20"/>
  <c r="BB161" i="20"/>
  <c r="BB185" i="20"/>
  <c r="BB62" i="20"/>
  <c r="BB95" i="20"/>
  <c r="BB81" i="20"/>
  <c r="BB128" i="20"/>
  <c r="BB28" i="20"/>
  <c r="BB39" i="20"/>
  <c r="BB188" i="20"/>
  <c r="BB93" i="20"/>
  <c r="BB86" i="20"/>
  <c r="BB88" i="20"/>
  <c r="BB104" i="20"/>
  <c r="BB54" i="20"/>
  <c r="BB129" i="20"/>
  <c r="BB31" i="20"/>
  <c r="BB130" i="20"/>
  <c r="BB135" i="20"/>
  <c r="BB160" i="20"/>
  <c r="BB87" i="20"/>
  <c r="BB121" i="20"/>
  <c r="BB158" i="20"/>
  <c r="BB152" i="20"/>
  <c r="BB187" i="20"/>
  <c r="BB91" i="20"/>
  <c r="BB191" i="20"/>
  <c r="BB190" i="20"/>
  <c r="BB66" i="20"/>
  <c r="BB80" i="20"/>
  <c r="BB17" i="20"/>
  <c r="BB65" i="20"/>
  <c r="BB172" i="20"/>
  <c r="BB127" i="20"/>
  <c r="BB137" i="20"/>
  <c r="BB125" i="20"/>
  <c r="BB116" i="20"/>
  <c r="BB178" i="20"/>
  <c r="BB192" i="20"/>
  <c r="BB26" i="20"/>
  <c r="BB157" i="20"/>
  <c r="BB15" i="20"/>
  <c r="BB150" i="20"/>
  <c r="BB199" i="20"/>
  <c r="BB85" i="20"/>
  <c r="BB21" i="20"/>
  <c r="BB57" i="20"/>
  <c r="BB82" i="20"/>
  <c r="BB182" i="20"/>
  <c r="BB59" i="20"/>
  <c r="BB24" i="20"/>
  <c r="BB23" i="20"/>
  <c r="BB45" i="20"/>
  <c r="BB126" i="20"/>
  <c r="BB180" i="20"/>
  <c r="BB155" i="20"/>
  <c r="BB169" i="20"/>
  <c r="BB186" i="20"/>
  <c r="BB60" i="20"/>
  <c r="BB68" i="20"/>
  <c r="BB25" i="20"/>
  <c r="BB58" i="20"/>
  <c r="BB90" i="20"/>
  <c r="BB84" i="20"/>
  <c r="BB99" i="20"/>
  <c r="BB40" i="20"/>
  <c r="BB98" i="20"/>
  <c r="BB117" i="20"/>
  <c r="BB148" i="20"/>
  <c r="BB171" i="20"/>
  <c r="BB196" i="20"/>
  <c r="BB198" i="20"/>
  <c r="BB71" i="20"/>
  <c r="BB179" i="20"/>
  <c r="BB38" i="20"/>
  <c r="BB110" i="20"/>
  <c r="BB70" i="20"/>
  <c r="BB154" i="20"/>
  <c r="BB19" i="20"/>
  <c r="BC4" i="20" l="1"/>
  <c r="BC145" i="20"/>
  <c r="BC103" i="20"/>
  <c r="BC87" i="20"/>
  <c r="BC43" i="20"/>
  <c r="BC133" i="20"/>
  <c r="BC100" i="20"/>
  <c r="BC93" i="20"/>
  <c r="BC76" i="20"/>
  <c r="BC41" i="20"/>
  <c r="BC56" i="20"/>
  <c r="BC135" i="20"/>
  <c r="BC152" i="20"/>
  <c r="BC141" i="20"/>
  <c r="BC40" i="20"/>
  <c r="BC170" i="20"/>
  <c r="BC84" i="20"/>
  <c r="BC25" i="20"/>
  <c r="BC106" i="20"/>
  <c r="BC159" i="20"/>
  <c r="BC66" i="20"/>
  <c r="BC167" i="20"/>
  <c r="BC128" i="20"/>
  <c r="BC156" i="20"/>
  <c r="BC162" i="20"/>
  <c r="BC183" i="20"/>
  <c r="BC65" i="20"/>
  <c r="BC185" i="20"/>
  <c r="BC112" i="20"/>
  <c r="BC61" i="20"/>
  <c r="BC161" i="20"/>
  <c r="BC193" i="20"/>
  <c r="BC149" i="20"/>
  <c r="BC172" i="20"/>
  <c r="BC39" i="20"/>
  <c r="BC12" i="20"/>
  <c r="BC180" i="20"/>
  <c r="BC33" i="20"/>
  <c r="BC74" i="20"/>
  <c r="BC16" i="20"/>
  <c r="BC6" i="20"/>
  <c r="BC169" i="20"/>
  <c r="BC83" i="20"/>
  <c r="BC7" i="20"/>
  <c r="BC20" i="20"/>
  <c r="BC195" i="20"/>
  <c r="BC199" i="20"/>
  <c r="BC18" i="20"/>
  <c r="BC85" i="20"/>
  <c r="BC134" i="20"/>
  <c r="BC171" i="20"/>
  <c r="BC138" i="20"/>
  <c r="BC64" i="20"/>
  <c r="BC118" i="20"/>
  <c r="BC27" i="20"/>
  <c r="BC196" i="20"/>
  <c r="BC110" i="20"/>
  <c r="BC154" i="20"/>
  <c r="BC95" i="20"/>
  <c r="BC31" i="20"/>
  <c r="BC37" i="20"/>
  <c r="BC123" i="20"/>
  <c r="BC148" i="20"/>
  <c r="BC151" i="20"/>
  <c r="BC132" i="20"/>
  <c r="BC166" i="20"/>
  <c r="BC157" i="20"/>
  <c r="BC143" i="20"/>
  <c r="BC34" i="20"/>
  <c r="BC42" i="20"/>
  <c r="BC13" i="20"/>
  <c r="BC153" i="20"/>
  <c r="BC173" i="20"/>
  <c r="BC164" i="20"/>
  <c r="BC23" i="20"/>
  <c r="BC192" i="20"/>
  <c r="BC11" i="20"/>
  <c r="BC182" i="20"/>
  <c r="BC113" i="20"/>
  <c r="BC137" i="20"/>
  <c r="BC101" i="20"/>
  <c r="BC144" i="20"/>
  <c r="BC187" i="20"/>
  <c r="BC142" i="20"/>
  <c r="BC136" i="20"/>
  <c r="BC155" i="20"/>
  <c r="BC82" i="20"/>
  <c r="BC127" i="20"/>
  <c r="BC122" i="20"/>
  <c r="BC191" i="20"/>
  <c r="BC8" i="20"/>
  <c r="BC70" i="20"/>
  <c r="BC29" i="20"/>
  <c r="BC77" i="20"/>
  <c r="BC44" i="20"/>
  <c r="BC116" i="20"/>
  <c r="BC53" i="20"/>
  <c r="BC15" i="20"/>
  <c r="BC50" i="20"/>
  <c r="BC30" i="20"/>
  <c r="BC55" i="20"/>
  <c r="BC108" i="20"/>
  <c r="BC130" i="20"/>
  <c r="BC10" i="20"/>
  <c r="BC179" i="20"/>
  <c r="BC109" i="20"/>
  <c r="BC52" i="20"/>
  <c r="BC36" i="20"/>
  <c r="BC139" i="20"/>
  <c r="BC197" i="20"/>
  <c r="BC184" i="20"/>
  <c r="BC21" i="20"/>
  <c r="BC91" i="20"/>
  <c r="BC186" i="20"/>
  <c r="BC92" i="20"/>
  <c r="BC58" i="20"/>
  <c r="BC32" i="20"/>
  <c r="BC168" i="20"/>
  <c r="BC178" i="20"/>
  <c r="BC105" i="20"/>
  <c r="BC119" i="20"/>
  <c r="BC73" i="20"/>
  <c r="BC129" i="20"/>
  <c r="BC121" i="20"/>
  <c r="BC35" i="20"/>
  <c r="BC81" i="20"/>
  <c r="BC94" i="20"/>
  <c r="BC89" i="20"/>
  <c r="BC104" i="20"/>
  <c r="BC124" i="20"/>
  <c r="BC47" i="20"/>
  <c r="BC46" i="20"/>
  <c r="BC88" i="20"/>
  <c r="BC102" i="20"/>
  <c r="BC63" i="20"/>
  <c r="BC71" i="20"/>
  <c r="BC48" i="20"/>
  <c r="BC26" i="20"/>
  <c r="BC9" i="20"/>
  <c r="BC190" i="20"/>
  <c r="BC86" i="20"/>
  <c r="BC28" i="20"/>
  <c r="BC146" i="20"/>
  <c r="BC78" i="20"/>
  <c r="BC22" i="20"/>
  <c r="BC158" i="20"/>
  <c r="BC163" i="20"/>
  <c r="BC174" i="20"/>
  <c r="BC54" i="20"/>
  <c r="BC14" i="20"/>
  <c r="BC140" i="20"/>
  <c r="BC107" i="20"/>
  <c r="BC67" i="20"/>
  <c r="BC99" i="20"/>
  <c r="BC131" i="20"/>
  <c r="BC97" i="20"/>
  <c r="BC96" i="20"/>
  <c r="BC68" i="20"/>
  <c r="BC45" i="20"/>
  <c r="BC60" i="20"/>
  <c r="BC181" i="20"/>
  <c r="BC69" i="20"/>
  <c r="BC80" i="20"/>
  <c r="BC114" i="20"/>
  <c r="BC117" i="20"/>
  <c r="BC150" i="20"/>
  <c r="BC62" i="20"/>
  <c r="BC90" i="20"/>
  <c r="BC98" i="20"/>
  <c r="BC17" i="20"/>
  <c r="BC147" i="20"/>
  <c r="BC165" i="20"/>
  <c r="BC59" i="20"/>
  <c r="BC49" i="20"/>
  <c r="BC120" i="20"/>
  <c r="BC19" i="20"/>
  <c r="BC189" i="20"/>
  <c r="BC79" i="20"/>
  <c r="BC72" i="20"/>
  <c r="BC24" i="20"/>
  <c r="BC188" i="20"/>
  <c r="BC51" i="20"/>
  <c r="BC38" i="20"/>
  <c r="BC177" i="20"/>
  <c r="BC115" i="20"/>
  <c r="BC126" i="20"/>
  <c r="BC176" i="20"/>
  <c r="BC111" i="20"/>
  <c r="BC57" i="20"/>
  <c r="BC125" i="20"/>
  <c r="BC194" i="20"/>
  <c r="BC160" i="20"/>
  <c r="BC175" i="20"/>
  <c r="BC75" i="20"/>
  <c r="BC198" i="20"/>
  <c r="BD4" i="20" l="1"/>
  <c r="BD60" i="20"/>
  <c r="BD121" i="20"/>
  <c r="BD168" i="20"/>
  <c r="BD79" i="20"/>
  <c r="BD107" i="20"/>
  <c r="BD58" i="20"/>
  <c r="BD39" i="20"/>
  <c r="BD17" i="20"/>
  <c r="BD12" i="20"/>
  <c r="BD176" i="20"/>
  <c r="BD98" i="20"/>
  <c r="BD164" i="20"/>
  <c r="BD13" i="20"/>
  <c r="BD184" i="20"/>
  <c r="BD178" i="20"/>
  <c r="BD110" i="20"/>
  <c r="BD161" i="20"/>
  <c r="BD183" i="20"/>
  <c r="BD23" i="20"/>
  <c r="BD14" i="20"/>
  <c r="BD62" i="20"/>
  <c r="BD160" i="20"/>
  <c r="BD42" i="20"/>
  <c r="BD190" i="20"/>
  <c r="BD31" i="20"/>
  <c r="BD95" i="20"/>
  <c r="BD34" i="20"/>
  <c r="BD87" i="20"/>
  <c r="BD167" i="20"/>
  <c r="BD8" i="20"/>
  <c r="BD192" i="20"/>
  <c r="BD189" i="20"/>
  <c r="BD124" i="20"/>
  <c r="BD185" i="20"/>
  <c r="BD69" i="20"/>
  <c r="BD46" i="20"/>
  <c r="BD19" i="20"/>
  <c r="BD91" i="20"/>
  <c r="BD119" i="20"/>
  <c r="BD24" i="20"/>
  <c r="BD93" i="20"/>
  <c r="BD156" i="20"/>
  <c r="BD140" i="20"/>
  <c r="BD117" i="20"/>
  <c r="BD99" i="20"/>
  <c r="BD49" i="20"/>
  <c r="BD172" i="20"/>
  <c r="BD103" i="20"/>
  <c r="BD131" i="20"/>
  <c r="BD57" i="20"/>
  <c r="BD56" i="20"/>
  <c r="BD163" i="20"/>
  <c r="BD100" i="20"/>
  <c r="BD38" i="20"/>
  <c r="BD29" i="20"/>
  <c r="BD74" i="20"/>
  <c r="BD41" i="20"/>
  <c r="BD30" i="20"/>
  <c r="BD82" i="20"/>
  <c r="BD151" i="20"/>
  <c r="BD134" i="20"/>
  <c r="BD54" i="20"/>
  <c r="BD195" i="20"/>
  <c r="BD125" i="20"/>
  <c r="BD196" i="20"/>
  <c r="BD10" i="20"/>
  <c r="BD109" i="20"/>
  <c r="BD133" i="20"/>
  <c r="BD90" i="20"/>
  <c r="BD181" i="20"/>
  <c r="BD179" i="20"/>
  <c r="BD83" i="20"/>
  <c r="BD130" i="20"/>
  <c r="BD76" i="20"/>
  <c r="BD158" i="20"/>
  <c r="BD67" i="20"/>
  <c r="BD61" i="20"/>
  <c r="BD108" i="20"/>
  <c r="BD63" i="20"/>
  <c r="BD70" i="20"/>
  <c r="BD153" i="20"/>
  <c r="BD32" i="20"/>
  <c r="BD174" i="20"/>
  <c r="BD197" i="20"/>
  <c r="BD44" i="20"/>
  <c r="BD72" i="20"/>
  <c r="BD104" i="20"/>
  <c r="BD141" i="20"/>
  <c r="BD186" i="20"/>
  <c r="BD52" i="20"/>
  <c r="BD198" i="20"/>
  <c r="BD145" i="20"/>
  <c r="BD118" i="20"/>
  <c r="BD199" i="20"/>
  <c r="BD21" i="20"/>
  <c r="BD80" i="20"/>
  <c r="BD165" i="20"/>
  <c r="BD26" i="20"/>
  <c r="BD175" i="20"/>
  <c r="BD22" i="20"/>
  <c r="BD9" i="20"/>
  <c r="BD47" i="20"/>
  <c r="BD25" i="20"/>
  <c r="BD188" i="20"/>
  <c r="BD35" i="20"/>
  <c r="BD48" i="20"/>
  <c r="BD96" i="20"/>
  <c r="BD84" i="20"/>
  <c r="BD51" i="20"/>
  <c r="BD194" i="20"/>
  <c r="BD187" i="20"/>
  <c r="BD66" i="20"/>
  <c r="BD45" i="20"/>
  <c r="BD150" i="20"/>
  <c r="BD53" i="20"/>
  <c r="BD78" i="20"/>
  <c r="BD65" i="20"/>
  <c r="BD6" i="20"/>
  <c r="BD11" i="20"/>
  <c r="BD135" i="20"/>
  <c r="BD149" i="20"/>
  <c r="BD142" i="20"/>
  <c r="BD169" i="20"/>
  <c r="BD36" i="20"/>
  <c r="BD33" i="20"/>
  <c r="BD171" i="20"/>
  <c r="BD138" i="20"/>
  <c r="BD106" i="20"/>
  <c r="BD15" i="20"/>
  <c r="BD129" i="20"/>
  <c r="BD50" i="20"/>
  <c r="BD155" i="20"/>
  <c r="BD64" i="20"/>
  <c r="BD75" i="20"/>
  <c r="BD88" i="20"/>
  <c r="BD191" i="20"/>
  <c r="BD126" i="20"/>
  <c r="BD73" i="20"/>
  <c r="BD81" i="20"/>
  <c r="BD68" i="20"/>
  <c r="BD7" i="20"/>
  <c r="BD97" i="20"/>
  <c r="BD120" i="20"/>
  <c r="BD86" i="20"/>
  <c r="BD146" i="20"/>
  <c r="BD71" i="20"/>
  <c r="BD152" i="20"/>
  <c r="BD157" i="20"/>
  <c r="BD177" i="20"/>
  <c r="BD170" i="20"/>
  <c r="BD193" i="20"/>
  <c r="BD147" i="20"/>
  <c r="BD115" i="20"/>
  <c r="BD113" i="20"/>
  <c r="BD144" i="20"/>
  <c r="BD154" i="20"/>
  <c r="BD112" i="20"/>
  <c r="BD20" i="20"/>
  <c r="BD159" i="20"/>
  <c r="BD55" i="20"/>
  <c r="BD111" i="20"/>
  <c r="BD16" i="20"/>
  <c r="BD89" i="20"/>
  <c r="BD128" i="20"/>
  <c r="BD122" i="20"/>
  <c r="BD27" i="20"/>
  <c r="BD102" i="20"/>
  <c r="BD132" i="20"/>
  <c r="BD182" i="20"/>
  <c r="BD94" i="20"/>
  <c r="BD18" i="20"/>
  <c r="BD101" i="20"/>
  <c r="BD143" i="20"/>
  <c r="BD148" i="20"/>
  <c r="BD40" i="20"/>
  <c r="BD37" i="20"/>
  <c r="BD139" i="20"/>
  <c r="BD166" i="20"/>
  <c r="BD137" i="20"/>
  <c r="BD116" i="20"/>
  <c r="BD28" i="20"/>
  <c r="BD136" i="20"/>
  <c r="BD59" i="20"/>
  <c r="BD43" i="20"/>
  <c r="BD85" i="20"/>
  <c r="BD162" i="20"/>
  <c r="BD77" i="20"/>
  <c r="BD92" i="20"/>
  <c r="BD180" i="20"/>
  <c r="BD127" i="20"/>
  <c r="BD105" i="20"/>
  <c r="BD173" i="20"/>
  <c r="BD123" i="20"/>
  <c r="BD114" i="20"/>
  <c r="BE4" i="20" l="1"/>
  <c r="BE153" i="20"/>
  <c r="BE128" i="20"/>
  <c r="BE158" i="20"/>
  <c r="BE132" i="20"/>
  <c r="BE47" i="20"/>
  <c r="BE107" i="20"/>
  <c r="BE35" i="20"/>
  <c r="BE179" i="20"/>
  <c r="BE134" i="20"/>
  <c r="BE19" i="20"/>
  <c r="BE149" i="20"/>
  <c r="BE42" i="20"/>
  <c r="BE55" i="20"/>
  <c r="BE148" i="20"/>
  <c r="BE109" i="20"/>
  <c r="BE191" i="20"/>
  <c r="BE177" i="20"/>
  <c r="BE187" i="20"/>
  <c r="BE99" i="20"/>
  <c r="BE147" i="20"/>
  <c r="BE6" i="20"/>
  <c r="BE72" i="20"/>
  <c r="BE46" i="20"/>
  <c r="BE75" i="20"/>
  <c r="BE161" i="20"/>
  <c r="BE51" i="20"/>
  <c r="BE115" i="20"/>
  <c r="BE143" i="20"/>
  <c r="BE183" i="20"/>
  <c r="BE44" i="20"/>
  <c r="BE124" i="20"/>
  <c r="BE28" i="20"/>
  <c r="BE130" i="20"/>
  <c r="BE136" i="20"/>
  <c r="BE18" i="20"/>
  <c r="BE157" i="20"/>
  <c r="BE121" i="20"/>
  <c r="BE77" i="20"/>
  <c r="BE165" i="20"/>
  <c r="BE49" i="20"/>
  <c r="BE81" i="20"/>
  <c r="BE190" i="20"/>
  <c r="BE63" i="20"/>
  <c r="BE166" i="20"/>
  <c r="BE142" i="20"/>
  <c r="BE150" i="20"/>
  <c r="BE119" i="20"/>
  <c r="BE131" i="20"/>
  <c r="BE32" i="20"/>
  <c r="BE40" i="20"/>
  <c r="BE45" i="20"/>
  <c r="BE145" i="20"/>
  <c r="BE178" i="20"/>
  <c r="BE74" i="20"/>
  <c r="BE126" i="20"/>
  <c r="BE34" i="20"/>
  <c r="BE102" i="20"/>
  <c r="BE54" i="20"/>
  <c r="BE23" i="20"/>
  <c r="BE12" i="20"/>
  <c r="BE57" i="20"/>
  <c r="BE151" i="20"/>
  <c r="BE194" i="20"/>
  <c r="BE101" i="20"/>
  <c r="BE106" i="20"/>
  <c r="BE112" i="20"/>
  <c r="BE89" i="20"/>
  <c r="BE100" i="20"/>
  <c r="BE171" i="20"/>
  <c r="BE111" i="20"/>
  <c r="BE103" i="20"/>
  <c r="BE15" i="20"/>
  <c r="BE65" i="20"/>
  <c r="BE20" i="20"/>
  <c r="BE139" i="20"/>
  <c r="BE117" i="20"/>
  <c r="BE133" i="20"/>
  <c r="BE92" i="20"/>
  <c r="BE31" i="20"/>
  <c r="BE199" i="20"/>
  <c r="BE98" i="20"/>
  <c r="BE90" i="20"/>
  <c r="BE73" i="20"/>
  <c r="BE184" i="20"/>
  <c r="BE141" i="20"/>
  <c r="BE79" i="20"/>
  <c r="BE198" i="20"/>
  <c r="BE10" i="20"/>
  <c r="BE196" i="20"/>
  <c r="BE64" i="20"/>
  <c r="BE88" i="20"/>
  <c r="BE59" i="20"/>
  <c r="BE85" i="20"/>
  <c r="BE176" i="20"/>
  <c r="BE56" i="20"/>
  <c r="BE97" i="20"/>
  <c r="BE68" i="20"/>
  <c r="BE43" i="20"/>
  <c r="BE62" i="20"/>
  <c r="BE9" i="20"/>
  <c r="BE67" i="20"/>
  <c r="BE168" i="20"/>
  <c r="BE137" i="20"/>
  <c r="BE66" i="20"/>
  <c r="BE125" i="20"/>
  <c r="BE78" i="20"/>
  <c r="BE162" i="20"/>
  <c r="BE164" i="20"/>
  <c r="BE169" i="20"/>
  <c r="BE185" i="20"/>
  <c r="BE95" i="20"/>
  <c r="BE11" i="20"/>
  <c r="BE123" i="20"/>
  <c r="BE113" i="20"/>
  <c r="BE29" i="20"/>
  <c r="BE26" i="20"/>
  <c r="BE189" i="20"/>
  <c r="BE192" i="20"/>
  <c r="BE24" i="20"/>
  <c r="BE172" i="20"/>
  <c r="BE50" i="20"/>
  <c r="BE38" i="20"/>
  <c r="BE175" i="20"/>
  <c r="BE48" i="20"/>
  <c r="BE156" i="20"/>
  <c r="BE14" i="20"/>
  <c r="BE80" i="20"/>
  <c r="BE152" i="20"/>
  <c r="BE129" i="20"/>
  <c r="BE82" i="20"/>
  <c r="BE122" i="20"/>
  <c r="BE25" i="20"/>
  <c r="BE108" i="20"/>
  <c r="BE160" i="20"/>
  <c r="BE146" i="20"/>
  <c r="BE36" i="20"/>
  <c r="BE96" i="20"/>
  <c r="BE17" i="20"/>
  <c r="BE69" i="20"/>
  <c r="BE13" i="20"/>
  <c r="BE91" i="20"/>
  <c r="BE58" i="20"/>
  <c r="BE174" i="20"/>
  <c r="BE30" i="20"/>
  <c r="BE173" i="20"/>
  <c r="BE21" i="20"/>
  <c r="BE197" i="20"/>
  <c r="BE138" i="20"/>
  <c r="BE144" i="20"/>
  <c r="BE154" i="20"/>
  <c r="BE87" i="20"/>
  <c r="BE188" i="20"/>
  <c r="BE52" i="20"/>
  <c r="BE71" i="20"/>
  <c r="BE193" i="20"/>
  <c r="BE83" i="20"/>
  <c r="BE127" i="20"/>
  <c r="BE39" i="20"/>
  <c r="BE105" i="20"/>
  <c r="BE135" i="20"/>
  <c r="BE170" i="20"/>
  <c r="BE163" i="20"/>
  <c r="BE86" i="20"/>
  <c r="BE182" i="20"/>
  <c r="BE76" i="20"/>
  <c r="BE120" i="20"/>
  <c r="BE195" i="20"/>
  <c r="BE110" i="20"/>
  <c r="BE22" i="20"/>
  <c r="BE118" i="20"/>
  <c r="BE60" i="20"/>
  <c r="BE41" i="20"/>
  <c r="BE116" i="20"/>
  <c r="BE7" i="20"/>
  <c r="BE159" i="20"/>
  <c r="BE155" i="20"/>
  <c r="BE140" i="20"/>
  <c r="BE186" i="20"/>
  <c r="BE8" i="20"/>
  <c r="BE27" i="20"/>
  <c r="BE94" i="20"/>
  <c r="BE167" i="20"/>
  <c r="BE70" i="20"/>
  <c r="BE180" i="20"/>
  <c r="BE104" i="20"/>
  <c r="BE61" i="20"/>
  <c r="BE114" i="20"/>
  <c r="BE93" i="20"/>
  <c r="BE84" i="20"/>
  <c r="BE33" i="20"/>
  <c r="BE53" i="20"/>
  <c r="BE37" i="20"/>
  <c r="BE16" i="20"/>
  <c r="BE181" i="20"/>
  <c r="BF4" i="20" l="1"/>
  <c r="BF22" i="20"/>
  <c r="BF96" i="20"/>
  <c r="BF60" i="20"/>
  <c r="BF148" i="20"/>
  <c r="BF196" i="20"/>
  <c r="BF23" i="20"/>
  <c r="BF120" i="20"/>
  <c r="BF17" i="20"/>
  <c r="BF116" i="20"/>
  <c r="BF184" i="20"/>
  <c r="BF136" i="20"/>
  <c r="BF58" i="20"/>
  <c r="BF121" i="20"/>
  <c r="BF176" i="20"/>
  <c r="BF151" i="20"/>
  <c r="BF61" i="20"/>
  <c r="BF198" i="20"/>
  <c r="BF138" i="20"/>
  <c r="BF195" i="20"/>
  <c r="BF40" i="20"/>
  <c r="BF167" i="20"/>
  <c r="BF199" i="20"/>
  <c r="BF98" i="20"/>
  <c r="BF75" i="20"/>
  <c r="BF85" i="20"/>
  <c r="BF133" i="20"/>
  <c r="BF38" i="20"/>
  <c r="BF37" i="20"/>
  <c r="BF69" i="20"/>
  <c r="BF190" i="20"/>
  <c r="BF26" i="20"/>
  <c r="BF103" i="20"/>
  <c r="BF28" i="20"/>
  <c r="BF34" i="20"/>
  <c r="BF62" i="20"/>
  <c r="BF155" i="20"/>
  <c r="BF52" i="20"/>
  <c r="BF147" i="20"/>
  <c r="BF115" i="20"/>
  <c r="BF172" i="20"/>
  <c r="BF122" i="20"/>
  <c r="BF44" i="20"/>
  <c r="BF39" i="20"/>
  <c r="BF89" i="20"/>
  <c r="BF182" i="20"/>
  <c r="BF63" i="20"/>
  <c r="BF123" i="20"/>
  <c r="BF93" i="20"/>
  <c r="BF71" i="20"/>
  <c r="BF124" i="20"/>
  <c r="BF11" i="20"/>
  <c r="BF99" i="20"/>
  <c r="BF47" i="20"/>
  <c r="BF67" i="20"/>
  <c r="BF16" i="20"/>
  <c r="BF168" i="20"/>
  <c r="BF45" i="20"/>
  <c r="BF174" i="20"/>
  <c r="BF107" i="20"/>
  <c r="BF32" i="20"/>
  <c r="BF186" i="20"/>
  <c r="BF48" i="20"/>
  <c r="BF24" i="20"/>
  <c r="BF137" i="20"/>
  <c r="BF131" i="20"/>
  <c r="BF187" i="20"/>
  <c r="BF178" i="20"/>
  <c r="BF180" i="20"/>
  <c r="BF101" i="20"/>
  <c r="BF97" i="20"/>
  <c r="BF84" i="20"/>
  <c r="BF189" i="20"/>
  <c r="BF83" i="20"/>
  <c r="BF170" i="20"/>
  <c r="BF140" i="20"/>
  <c r="BF35" i="20"/>
  <c r="BF183" i="20"/>
  <c r="BF125" i="20"/>
  <c r="BF177" i="20"/>
  <c r="BF9" i="20"/>
  <c r="BF179" i="20"/>
  <c r="BF114" i="20"/>
  <c r="BF88" i="20"/>
  <c r="BF82" i="20"/>
  <c r="BF80" i="20"/>
  <c r="BF160" i="20"/>
  <c r="BF18" i="20"/>
  <c r="BF59" i="20"/>
  <c r="BF68" i="20"/>
  <c r="BF129" i="20"/>
  <c r="BF81" i="20"/>
  <c r="BF127" i="20"/>
  <c r="BF157" i="20"/>
  <c r="BF159" i="20"/>
  <c r="BF111" i="20"/>
  <c r="BF171" i="20"/>
  <c r="BF65" i="20"/>
  <c r="BF113" i="20"/>
  <c r="BF135" i="20"/>
  <c r="BF100" i="20"/>
  <c r="BF7" i="20"/>
  <c r="BF77" i="20"/>
  <c r="BF43" i="20"/>
  <c r="BF55" i="20"/>
  <c r="BF163" i="20"/>
  <c r="BF145" i="20"/>
  <c r="BF118" i="20"/>
  <c r="BF126" i="20"/>
  <c r="BF46" i="20"/>
  <c r="BF51" i="20"/>
  <c r="BF29" i="20"/>
  <c r="BF86" i="20"/>
  <c r="BF110" i="20"/>
  <c r="BF95" i="20"/>
  <c r="BF175" i="20"/>
  <c r="BF173" i="20"/>
  <c r="BF20" i="20"/>
  <c r="BF164" i="20"/>
  <c r="BF70" i="20"/>
  <c r="BF6" i="20"/>
  <c r="BF188" i="20"/>
  <c r="BF78" i="20"/>
  <c r="BF156" i="20"/>
  <c r="BF150" i="20"/>
  <c r="BF15" i="20"/>
  <c r="BF87" i="20"/>
  <c r="BF128" i="20"/>
  <c r="BF119" i="20"/>
  <c r="BF193" i="20"/>
  <c r="BF146" i="20"/>
  <c r="BF158" i="20"/>
  <c r="BF130" i="20"/>
  <c r="BF139" i="20"/>
  <c r="BF92" i="20"/>
  <c r="BF181" i="20"/>
  <c r="BF102" i="20"/>
  <c r="BF144" i="20"/>
  <c r="BF25" i="20"/>
  <c r="BF21" i="20"/>
  <c r="BF108" i="20"/>
  <c r="BF134" i="20"/>
  <c r="BF74" i="20"/>
  <c r="BF12" i="20"/>
  <c r="BF152" i="20"/>
  <c r="BF154" i="20"/>
  <c r="BF27" i="20"/>
  <c r="BF13" i="20"/>
  <c r="BF41" i="20"/>
  <c r="BF161" i="20"/>
  <c r="BF90" i="20"/>
  <c r="BF36" i="20"/>
  <c r="BF112" i="20"/>
  <c r="BF73" i="20"/>
  <c r="BF66" i="20"/>
  <c r="BF64" i="20"/>
  <c r="BF56" i="20"/>
  <c r="BF143" i="20"/>
  <c r="BF49" i="20"/>
  <c r="BF142" i="20"/>
  <c r="BF33" i="20"/>
  <c r="BF14" i="20"/>
  <c r="BF106" i="20"/>
  <c r="BF53" i="20"/>
  <c r="BF42" i="20"/>
  <c r="BF54" i="20"/>
  <c r="BF197" i="20"/>
  <c r="BF94" i="20"/>
  <c r="BF104" i="20"/>
  <c r="BF10" i="20"/>
  <c r="BF8" i="20"/>
  <c r="BF192" i="20"/>
  <c r="BF194" i="20"/>
  <c r="BF109" i="20"/>
  <c r="BF149" i="20"/>
  <c r="BF105" i="20"/>
  <c r="BF141" i="20"/>
  <c r="BF91" i="20"/>
  <c r="BF57" i="20"/>
  <c r="BF50" i="20"/>
  <c r="BF76" i="20"/>
  <c r="BF117" i="20"/>
  <c r="BF31" i="20"/>
  <c r="BF30" i="20"/>
  <c r="BF132" i="20"/>
  <c r="BF166" i="20"/>
  <c r="BF19" i="20"/>
  <c r="BF169" i="20"/>
  <c r="BF72" i="20"/>
  <c r="BF165" i="20"/>
  <c r="BF191" i="20"/>
  <c r="BF153" i="20"/>
  <c r="BF162" i="20"/>
  <c r="BF79" i="20"/>
  <c r="BF185" i="20"/>
  <c r="BG4" i="20" l="1"/>
  <c r="BG51" i="20"/>
  <c r="BG70" i="20"/>
  <c r="BG175" i="20"/>
  <c r="BG111" i="20"/>
  <c r="BG138" i="20"/>
  <c r="BG7" i="20"/>
  <c r="BG49" i="20"/>
  <c r="BG87" i="20"/>
  <c r="BG84" i="20"/>
  <c r="BG131" i="20"/>
  <c r="BG143" i="20"/>
  <c r="BG172" i="20"/>
  <c r="BG179" i="20"/>
  <c r="BG40" i="20"/>
  <c r="BG116" i="20"/>
  <c r="BG192" i="20"/>
  <c r="BG150" i="20"/>
  <c r="BG169" i="20"/>
  <c r="BG180" i="20"/>
  <c r="BG119" i="20"/>
  <c r="BG100" i="20"/>
  <c r="BG41" i="20"/>
  <c r="BG48" i="20"/>
  <c r="BG123" i="20"/>
  <c r="BG128" i="20"/>
  <c r="BG9" i="20"/>
  <c r="BG197" i="20"/>
  <c r="BG132" i="20"/>
  <c r="BG37" i="20"/>
  <c r="BG142" i="20"/>
  <c r="BG122" i="20"/>
  <c r="BG110" i="20"/>
  <c r="BG94" i="20"/>
  <c r="BG23" i="20"/>
  <c r="BG56" i="20"/>
  <c r="BG189" i="20"/>
  <c r="BG133" i="20"/>
  <c r="BG13" i="20"/>
  <c r="BG113" i="20"/>
  <c r="BG134" i="20"/>
  <c r="BG171" i="20"/>
  <c r="BG130" i="20"/>
  <c r="BG75" i="20"/>
  <c r="BG93" i="20"/>
  <c r="BG52" i="20"/>
  <c r="BG145" i="20"/>
  <c r="BG10" i="20"/>
  <c r="BG82" i="20"/>
  <c r="BG114" i="20"/>
  <c r="BG57" i="20"/>
  <c r="BG144" i="20"/>
  <c r="BG68" i="20"/>
  <c r="BG29" i="20"/>
  <c r="BG72" i="20"/>
  <c r="BG118" i="20"/>
  <c r="BG166" i="20"/>
  <c r="BG136" i="20"/>
  <c r="BG15" i="20"/>
  <c r="BG120" i="20"/>
  <c r="BG64" i="20"/>
  <c r="BG167" i="20"/>
  <c r="BG83" i="20"/>
  <c r="BG76" i="20"/>
  <c r="BG104" i="20"/>
  <c r="BG191" i="20"/>
  <c r="BG127" i="20"/>
  <c r="BG156" i="20"/>
  <c r="BG126" i="20"/>
  <c r="BG92" i="20"/>
  <c r="BG198" i="20"/>
  <c r="BG182" i="20"/>
  <c r="BG74" i="20"/>
  <c r="BG46" i="20"/>
  <c r="BG125" i="20"/>
  <c r="BG107" i="20"/>
  <c r="BG14" i="20"/>
  <c r="BG186" i="20"/>
  <c r="BG96" i="20"/>
  <c r="BG117" i="20"/>
  <c r="BG154" i="20"/>
  <c r="BG31" i="20"/>
  <c r="BG11" i="20"/>
  <c r="BG153" i="20"/>
  <c r="BG173" i="20"/>
  <c r="BG185" i="20"/>
  <c r="BG95" i="20"/>
  <c r="BG30" i="20"/>
  <c r="BG6" i="20"/>
  <c r="BG17" i="20"/>
  <c r="BG164" i="20"/>
  <c r="BG69" i="20"/>
  <c r="BG99" i="20"/>
  <c r="BG44" i="20"/>
  <c r="BG163" i="20"/>
  <c r="BG165" i="20"/>
  <c r="BG45" i="20"/>
  <c r="BG124" i="20"/>
  <c r="BG115" i="20"/>
  <c r="BG178" i="20"/>
  <c r="BG190" i="20"/>
  <c r="BG61" i="20"/>
  <c r="BG102" i="20"/>
  <c r="BG89" i="20"/>
  <c r="BG35" i="20"/>
  <c r="BG8" i="20"/>
  <c r="BG34" i="20"/>
  <c r="BG47" i="20"/>
  <c r="BG157" i="20"/>
  <c r="BG194" i="20"/>
  <c r="BG135" i="20"/>
  <c r="BG80" i="20"/>
  <c r="BG97" i="20"/>
  <c r="BG43" i="20"/>
  <c r="BG66" i="20"/>
  <c r="BG91" i="20"/>
  <c r="BG187" i="20"/>
  <c r="BG28" i="20"/>
  <c r="BG39" i="20"/>
  <c r="BG151" i="20"/>
  <c r="BG137" i="20"/>
  <c r="BG139" i="20"/>
  <c r="BG27" i="20"/>
  <c r="BG79" i="20"/>
  <c r="BG60" i="20"/>
  <c r="BG21" i="20"/>
  <c r="BG183" i="20"/>
  <c r="BG159" i="20"/>
  <c r="BG19" i="20"/>
  <c r="BG199" i="20"/>
  <c r="BG109" i="20"/>
  <c r="BG112" i="20"/>
  <c r="BG162" i="20"/>
  <c r="BG22" i="20"/>
  <c r="BG155" i="20"/>
  <c r="BG86" i="20"/>
  <c r="BG26" i="20"/>
  <c r="BG196" i="20"/>
  <c r="BG77" i="20"/>
  <c r="BG106" i="20"/>
  <c r="BG149" i="20"/>
  <c r="BG141" i="20"/>
  <c r="BG184" i="20"/>
  <c r="BG188" i="20"/>
  <c r="BG73" i="20"/>
  <c r="BG140" i="20"/>
  <c r="BG108" i="20"/>
  <c r="BG98" i="20"/>
  <c r="BG53" i="20"/>
  <c r="BG55" i="20"/>
  <c r="BG62" i="20"/>
  <c r="BG105" i="20"/>
  <c r="BG193" i="20"/>
  <c r="BG32" i="20"/>
  <c r="BG181" i="20"/>
  <c r="BG54" i="20"/>
  <c r="BG20" i="20"/>
  <c r="BG65" i="20"/>
  <c r="BG85" i="20"/>
  <c r="BG148" i="20"/>
  <c r="BG168" i="20"/>
  <c r="BG146" i="20"/>
  <c r="BG59" i="20"/>
  <c r="BG12" i="20"/>
  <c r="BG129" i="20"/>
  <c r="BG161" i="20"/>
  <c r="BG16" i="20"/>
  <c r="BG78" i="20"/>
  <c r="BG88" i="20"/>
  <c r="BG103" i="20"/>
  <c r="BG177" i="20"/>
  <c r="BG121" i="20"/>
  <c r="BG101" i="20"/>
  <c r="BG18" i="20"/>
  <c r="BG36" i="20"/>
  <c r="BG195" i="20"/>
  <c r="BG147" i="20"/>
  <c r="BG90" i="20"/>
  <c r="BG24" i="20"/>
  <c r="BG38" i="20"/>
  <c r="BG176" i="20"/>
  <c r="BG42" i="20"/>
  <c r="BG160" i="20"/>
  <c r="BG170" i="20"/>
  <c r="BG50" i="20"/>
  <c r="BG81" i="20"/>
  <c r="BG58" i="20"/>
  <c r="BG33" i="20"/>
  <c r="BG67" i="20"/>
  <c r="BG158" i="20"/>
  <c r="BG63" i="20"/>
  <c r="BG152" i="20"/>
  <c r="BG71" i="20"/>
  <c r="BG25" i="20"/>
  <c r="BG174" i="20"/>
  <c r="BH4" i="20" l="1"/>
  <c r="BH103" i="20"/>
  <c r="BH190" i="20"/>
  <c r="BH85" i="20"/>
  <c r="BH182" i="20"/>
  <c r="BH58" i="20"/>
  <c r="BH55" i="20"/>
  <c r="BH89" i="20"/>
  <c r="BH28" i="20"/>
  <c r="BH112" i="20"/>
  <c r="BH147" i="20"/>
  <c r="BH170" i="20"/>
  <c r="BH134" i="20"/>
  <c r="BH106" i="20"/>
  <c r="BH198" i="20"/>
  <c r="BH197" i="20"/>
  <c r="BH60" i="20"/>
  <c r="BH7" i="20"/>
  <c r="BH61" i="20"/>
  <c r="BH140" i="20"/>
  <c r="BH111" i="20"/>
  <c r="BH155" i="20"/>
  <c r="BH13" i="20"/>
  <c r="BH27" i="20"/>
  <c r="BH18" i="20"/>
  <c r="BH123" i="20"/>
  <c r="BH196" i="20"/>
  <c r="BH53" i="20"/>
  <c r="BH50" i="20"/>
  <c r="BH130" i="20"/>
  <c r="BH59" i="20"/>
  <c r="BH162" i="20"/>
  <c r="BH24" i="20"/>
  <c r="BH113" i="20"/>
  <c r="BH71" i="20"/>
  <c r="BH135" i="20"/>
  <c r="BH148" i="20"/>
  <c r="BH15" i="20"/>
  <c r="BH179" i="20"/>
  <c r="BH11" i="20"/>
  <c r="BH131" i="20"/>
  <c r="BH51" i="20"/>
  <c r="BH19" i="20"/>
  <c r="BH82" i="20"/>
  <c r="BH69" i="20"/>
  <c r="BH133" i="20"/>
  <c r="BH144" i="20"/>
  <c r="BH173" i="20"/>
  <c r="BH154" i="20"/>
  <c r="BH199" i="20"/>
  <c r="BH127" i="20"/>
  <c r="BH193" i="20"/>
  <c r="BH188" i="20"/>
  <c r="BH76" i="20"/>
  <c r="BH65" i="20"/>
  <c r="BH178" i="20"/>
  <c r="BH94" i="20"/>
  <c r="BH181" i="20"/>
  <c r="BH52" i="20"/>
  <c r="BH48" i="20"/>
  <c r="BH6" i="20"/>
  <c r="BH43" i="20"/>
  <c r="BH146" i="20"/>
  <c r="BH9" i="20"/>
  <c r="BH163" i="20"/>
  <c r="BH17" i="20"/>
  <c r="BH93" i="20"/>
  <c r="BH120" i="20"/>
  <c r="BH187" i="20"/>
  <c r="BH57" i="20"/>
  <c r="BH161" i="20"/>
  <c r="BH35" i="20"/>
  <c r="BH124" i="20"/>
  <c r="BH142" i="20"/>
  <c r="BH70" i="20"/>
  <c r="BH194" i="20"/>
  <c r="BH22" i="20"/>
  <c r="BH160" i="20"/>
  <c r="BH152" i="20"/>
  <c r="BH78" i="20"/>
  <c r="BH32" i="20"/>
  <c r="BH84" i="20"/>
  <c r="BH96" i="20"/>
  <c r="BH81" i="20"/>
  <c r="BH156" i="20"/>
  <c r="BH21" i="20"/>
  <c r="BH114" i="20"/>
  <c r="BH118" i="20"/>
  <c r="BH100" i="20"/>
  <c r="BH77" i="20"/>
  <c r="BH115" i="20"/>
  <c r="BH138" i="20"/>
  <c r="BH37" i="20"/>
  <c r="BH20" i="20"/>
  <c r="BH87" i="20"/>
  <c r="BH64" i="20"/>
  <c r="BH183" i="20"/>
  <c r="BH42" i="20"/>
  <c r="BH104" i="20"/>
  <c r="BH184" i="20"/>
  <c r="BH63" i="20"/>
  <c r="BH44" i="20"/>
  <c r="BH10" i="20"/>
  <c r="BH126" i="20"/>
  <c r="BH46" i="20"/>
  <c r="BH149" i="20"/>
  <c r="BH33" i="20"/>
  <c r="BH99" i="20"/>
  <c r="BH29" i="20"/>
  <c r="BH116" i="20"/>
  <c r="BH158" i="20"/>
  <c r="BH74" i="20"/>
  <c r="BH132" i="20"/>
  <c r="BH38" i="20"/>
  <c r="BH169" i="20"/>
  <c r="BH192" i="20"/>
  <c r="BH141" i="20"/>
  <c r="BH109" i="20"/>
  <c r="BH95" i="20"/>
  <c r="BH41" i="20"/>
  <c r="BH143" i="20"/>
  <c r="BH110" i="20"/>
  <c r="BH90" i="20"/>
  <c r="BH8" i="20"/>
  <c r="BH30" i="20"/>
  <c r="BH122" i="20"/>
  <c r="BH175" i="20"/>
  <c r="BH54" i="20"/>
  <c r="BH180" i="20"/>
  <c r="BH92" i="20"/>
  <c r="BH16" i="20"/>
  <c r="BH186" i="20"/>
  <c r="BH191" i="20"/>
  <c r="BH25" i="20"/>
  <c r="BH34" i="20"/>
  <c r="BH66" i="20"/>
  <c r="BH164" i="20"/>
  <c r="BH172" i="20"/>
  <c r="BH165" i="20"/>
  <c r="BH47" i="20"/>
  <c r="BH80" i="20"/>
  <c r="BH129" i="20"/>
  <c r="BH36" i="20"/>
  <c r="BH166" i="20"/>
  <c r="BH67" i="20"/>
  <c r="BH62" i="20"/>
  <c r="BH177" i="20"/>
  <c r="BH45" i="20"/>
  <c r="BH40" i="20"/>
  <c r="BH91" i="20"/>
  <c r="BH119" i="20"/>
  <c r="BH73" i="20"/>
  <c r="BH145" i="20"/>
  <c r="BH168" i="20"/>
  <c r="BH176" i="20"/>
  <c r="BH49" i="20"/>
  <c r="BH185" i="20"/>
  <c r="BH98" i="20"/>
  <c r="BH107" i="20"/>
  <c r="BH125" i="20"/>
  <c r="BH108" i="20"/>
  <c r="BH139" i="20"/>
  <c r="BH136" i="20"/>
  <c r="BH171" i="20"/>
  <c r="BH189" i="20"/>
  <c r="BH75" i="20"/>
  <c r="BH121" i="20"/>
  <c r="BH83" i="20"/>
  <c r="BH14" i="20"/>
  <c r="BH195" i="20"/>
  <c r="BH23" i="20"/>
  <c r="BH167" i="20"/>
  <c r="BH157" i="20"/>
  <c r="BH159" i="20"/>
  <c r="BH102" i="20"/>
  <c r="BH105" i="20"/>
  <c r="BH86" i="20"/>
  <c r="BH150" i="20"/>
  <c r="BH128" i="20"/>
  <c r="BH137" i="20"/>
  <c r="BH174" i="20"/>
  <c r="BH88" i="20"/>
  <c r="BH79" i="20"/>
  <c r="BH56" i="20"/>
  <c r="BH72" i="20"/>
  <c r="BH101" i="20"/>
  <c r="BH117" i="20"/>
  <c r="BH26" i="20"/>
  <c r="BH68" i="20"/>
  <c r="BH12" i="20"/>
  <c r="BH31" i="20"/>
  <c r="BH153" i="20"/>
  <c r="BH97" i="20"/>
  <c r="BH39" i="20"/>
  <c r="BH151" i="20"/>
  <c r="BI4" i="20" l="1"/>
  <c r="BI20" i="20"/>
  <c r="AY147" i="3"/>
  <c r="BI41" i="20"/>
  <c r="BI190" i="20"/>
  <c r="BI141" i="20"/>
  <c r="BI110" i="20"/>
  <c r="BI19" i="20"/>
  <c r="BI54" i="20"/>
  <c r="BI127" i="20"/>
  <c r="BI199" i="20"/>
  <c r="BI97" i="20"/>
  <c r="BI108" i="20"/>
  <c r="BI150" i="20"/>
  <c r="BI149" i="20"/>
  <c r="BI187" i="20"/>
  <c r="BI21" i="20"/>
  <c r="AO147" i="3"/>
  <c r="BI159" i="20"/>
  <c r="AV147" i="3"/>
  <c r="BI84" i="20"/>
  <c r="BS147" i="3"/>
  <c r="BI87" i="20"/>
  <c r="BI28" i="20"/>
  <c r="BI156" i="20"/>
  <c r="BI195" i="20"/>
  <c r="BI105" i="20"/>
  <c r="BI138" i="20"/>
  <c r="BE147" i="3"/>
  <c r="AX147" i="3"/>
  <c r="BI184" i="20"/>
  <c r="BI88" i="20"/>
  <c r="BI197" i="20"/>
  <c r="BI181" i="20"/>
  <c r="BI170" i="20"/>
  <c r="BI103" i="20"/>
  <c r="BI113" i="20"/>
  <c r="BI48" i="20"/>
  <c r="BI126" i="20"/>
  <c r="BI91" i="20"/>
  <c r="BI94" i="20"/>
  <c r="BI57" i="20"/>
  <c r="BI178" i="20"/>
  <c r="BI106" i="20"/>
  <c r="BI59" i="20"/>
  <c r="BI39" i="20"/>
  <c r="BI33" i="20"/>
  <c r="BI78" i="20"/>
  <c r="BI58" i="20"/>
  <c r="BI74" i="20"/>
  <c r="BI193" i="20"/>
  <c r="BI175" i="20"/>
  <c r="BI145" i="20"/>
  <c r="BI198" i="20"/>
  <c r="BI95" i="20"/>
  <c r="BI8" i="20"/>
  <c r="BI86" i="20"/>
  <c r="BI180" i="20"/>
  <c r="BI36" i="20"/>
  <c r="BI24" i="20"/>
  <c r="BI52" i="20"/>
  <c r="BI81" i="20"/>
  <c r="BI16" i="20"/>
  <c r="BI25" i="20"/>
  <c r="BR147" i="3"/>
  <c r="BI134" i="20"/>
  <c r="BI9" i="20"/>
  <c r="BI121" i="20"/>
  <c r="BI107" i="20"/>
  <c r="BI154" i="20"/>
  <c r="BI188" i="20"/>
  <c r="BN147" i="3"/>
  <c r="AW147" i="3"/>
  <c r="BI65" i="20"/>
  <c r="BI129" i="20"/>
  <c r="BI26" i="20"/>
  <c r="BI42" i="20"/>
  <c r="BI116" i="20"/>
  <c r="BK147" i="3"/>
  <c r="AN147" i="3"/>
  <c r="BI82" i="20"/>
  <c r="BI29" i="20"/>
  <c r="BI123" i="20"/>
  <c r="BI172" i="20"/>
  <c r="BI167" i="20"/>
  <c r="BI168" i="20"/>
  <c r="BI183" i="20"/>
  <c r="BI17" i="20"/>
  <c r="BI98" i="20"/>
  <c r="BU147" i="3"/>
  <c r="BI125" i="20"/>
  <c r="BI46" i="20"/>
  <c r="BI132" i="20"/>
  <c r="BI12" i="20"/>
  <c r="AL147" i="3"/>
  <c r="BI79" i="20"/>
  <c r="BI173" i="20"/>
  <c r="BI15" i="20"/>
  <c r="BI73" i="20"/>
  <c r="BI31" i="20"/>
  <c r="BI111" i="20"/>
  <c r="BI162" i="20"/>
  <c r="BI171" i="20"/>
  <c r="BI30" i="20"/>
  <c r="BI191" i="20"/>
  <c r="BI101" i="20"/>
  <c r="BP147" i="3"/>
  <c r="BI143" i="20"/>
  <c r="BI92" i="20"/>
  <c r="BI135" i="20"/>
  <c r="BI61" i="20"/>
  <c r="BI34" i="20"/>
  <c r="BJ147" i="3"/>
  <c r="BI189" i="20"/>
  <c r="BI89" i="20"/>
  <c r="BO147" i="3"/>
  <c r="BI151" i="20"/>
  <c r="BI76" i="20"/>
  <c r="BI140" i="20"/>
  <c r="BI80" i="20"/>
  <c r="BA147" i="3"/>
  <c r="BB147" i="3"/>
  <c r="BQ147" i="3"/>
  <c r="BI6" i="20"/>
  <c r="BI147" i="3"/>
  <c r="AZ147" i="3"/>
  <c r="BI22" i="20"/>
  <c r="BG147" i="3"/>
  <c r="BI10" i="20"/>
  <c r="BI51" i="20"/>
  <c r="AP147" i="3"/>
  <c r="BI165" i="20"/>
  <c r="BI102" i="20"/>
  <c r="BI146" i="20"/>
  <c r="BI71" i="20"/>
  <c r="BI62" i="20"/>
  <c r="BC147" i="3"/>
  <c r="BI63" i="20"/>
  <c r="BI70" i="20"/>
  <c r="BI114" i="20"/>
  <c r="BI117" i="20"/>
  <c r="BI50" i="20"/>
  <c r="BI93" i="20"/>
  <c r="BI90" i="20"/>
  <c r="BI148" i="20"/>
  <c r="AM147" i="3"/>
  <c r="BI179" i="20"/>
  <c r="BI160" i="20"/>
  <c r="BI18" i="20"/>
  <c r="BI23" i="20"/>
  <c r="BI119" i="20"/>
  <c r="BT147" i="3"/>
  <c r="BI55" i="20"/>
  <c r="BI14" i="20"/>
  <c r="BI177" i="20"/>
  <c r="BI131" i="20"/>
  <c r="BI194" i="20"/>
  <c r="BI43" i="20"/>
  <c r="BI185" i="20"/>
  <c r="BI128" i="20"/>
  <c r="BI109" i="20"/>
  <c r="BI157" i="20"/>
  <c r="BI35" i="20"/>
  <c r="BI96" i="20"/>
  <c r="BI155" i="20"/>
  <c r="BI68" i="20"/>
  <c r="BI137" i="20"/>
  <c r="BF147" i="3"/>
  <c r="BI27" i="20"/>
  <c r="AS147" i="3"/>
  <c r="BI144" i="20"/>
  <c r="BI13" i="20"/>
  <c r="BI104" i="20"/>
  <c r="BI169" i="20"/>
  <c r="BI7" i="20"/>
  <c r="AU147" i="3"/>
  <c r="BI182" i="20"/>
  <c r="BI147" i="20"/>
  <c r="BI166" i="20"/>
  <c r="BI133" i="20"/>
  <c r="BI49" i="20"/>
  <c r="BM147" i="3"/>
  <c r="BI139" i="20"/>
  <c r="BI53" i="20"/>
  <c r="BH147" i="3"/>
  <c r="AQ147" i="3"/>
  <c r="BI67" i="20"/>
  <c r="BI100" i="20"/>
  <c r="BI163" i="20"/>
  <c r="BI136" i="20"/>
  <c r="BI112" i="20"/>
  <c r="BI130" i="20"/>
  <c r="BI120" i="20"/>
  <c r="BI56" i="20"/>
  <c r="BI11" i="20"/>
  <c r="BI64" i="20"/>
  <c r="BI66" i="20"/>
  <c r="AT147" i="3"/>
  <c r="BI174" i="20"/>
  <c r="BI192" i="20"/>
  <c r="BI40" i="20"/>
  <c r="BI44" i="20"/>
  <c r="BI47" i="20"/>
  <c r="BI152" i="20"/>
  <c r="BI83" i="20"/>
  <c r="BI85" i="20"/>
  <c r="BI37" i="20"/>
  <c r="BI186" i="20"/>
  <c r="BI75" i="20"/>
  <c r="BI196" i="20"/>
  <c r="BI72" i="20"/>
  <c r="BI45" i="20"/>
  <c r="BI69" i="20"/>
  <c r="BI115" i="20"/>
  <c r="BI38" i="20"/>
  <c r="BI164" i="20"/>
  <c r="BI118" i="20"/>
  <c r="BI32" i="20"/>
  <c r="BI142" i="20"/>
  <c r="BI158" i="20"/>
  <c r="BI176" i="20"/>
  <c r="BD147" i="3"/>
  <c r="BI161" i="20"/>
  <c r="BI124" i="20"/>
  <c r="BL147" i="3"/>
  <c r="BI99" i="20"/>
  <c r="BI153" i="20"/>
  <c r="BI122" i="20"/>
  <c r="BI60" i="20"/>
  <c r="BI77" i="20"/>
  <c r="AR147" i="3"/>
  <c r="AP217" i="21" l="1"/>
  <c r="BH217" i="21"/>
  <c r="AT217" i="21"/>
  <c r="BQ217" i="21"/>
  <c r="AV217" i="21"/>
  <c r="BL217" i="21"/>
  <c r="BO217" i="21"/>
  <c r="AY217" i="21"/>
  <c r="BN217" i="21"/>
  <c r="BM217" i="21"/>
  <c r="AW217" i="21"/>
  <c r="BP217" i="21"/>
  <c r="BK217" i="21"/>
  <c r="AU217" i="21"/>
  <c r="AZ217" i="21"/>
  <c r="BB217" i="21"/>
  <c r="BI217" i="21"/>
  <c r="AS217" i="21"/>
  <c r="AX217" i="21"/>
  <c r="AL217" i="21"/>
  <c r="BR217" i="21"/>
  <c r="AN217" i="21"/>
  <c r="BD217" i="21"/>
  <c r="BT217" i="21"/>
  <c r="BG217" i="21"/>
  <c r="AQ217" i="21"/>
  <c r="BU217" i="21"/>
  <c r="BE217" i="21"/>
  <c r="AO217" i="21"/>
  <c r="AR217" i="21"/>
  <c r="BC217" i="21"/>
  <c r="AM217" i="21"/>
  <c r="BF217" i="21"/>
  <c r="BS217" i="21"/>
  <c r="BJ217" i="21"/>
  <c r="BA217" i="21"/>
  <c r="BJ4" i="20"/>
  <c r="BK4" i="20" s="1"/>
  <c r="W147" i="3"/>
  <c r="W261" i="21"/>
  <c r="W217" i="21"/>
  <c r="AM254" i="21" l="1"/>
  <c r="AL296" i="21"/>
  <c r="AY254" i="21"/>
  <c r="AX296" i="21"/>
  <c r="BC254" i="21"/>
  <c r="BB296" i="21"/>
  <c r="BD254" i="21"/>
  <c r="BC296" i="21"/>
  <c r="AZ254" i="21"/>
  <c r="AY296" i="21"/>
  <c r="BO254" i="21"/>
  <c r="BN296" i="21"/>
  <c r="BT254" i="21"/>
  <c r="BS296" i="21"/>
  <c r="AR254" i="21"/>
  <c r="AQ296" i="21"/>
  <c r="AN254" i="21"/>
  <c r="AM296" i="21"/>
  <c r="AU254" i="21"/>
  <c r="AT296" i="21"/>
  <c r="BL254" i="21"/>
  <c r="BK296" i="21"/>
  <c r="BB254" i="21"/>
  <c r="BA296" i="21"/>
  <c r="AO254" i="21"/>
  <c r="AN296" i="21"/>
  <c r="BR254" i="21"/>
  <c r="BQ296" i="21"/>
  <c r="BK254" i="21"/>
  <c r="BJ296" i="21"/>
  <c r="AV254" i="21"/>
  <c r="AU296" i="21"/>
  <c r="BA254" i="21"/>
  <c r="AZ296" i="21"/>
  <c r="BE254" i="21"/>
  <c r="BD296" i="21"/>
  <c r="AL254" i="21"/>
  <c r="AK296" i="21"/>
  <c r="BP254" i="21"/>
  <c r="BO296" i="21"/>
  <c r="BQ254" i="21"/>
  <c r="BP296" i="21"/>
  <c r="BJ254" i="21"/>
  <c r="BI296" i="21"/>
  <c r="BU254" i="21"/>
  <c r="BT296" i="21"/>
  <c r="AX254" i="21"/>
  <c r="AW296" i="21"/>
  <c r="AW254" i="21"/>
  <c r="AV296" i="21"/>
  <c r="AT254" i="21"/>
  <c r="AS296" i="21"/>
  <c r="BS254" i="21"/>
  <c r="BR296" i="21"/>
  <c r="AQ254" i="21"/>
  <c r="AP296" i="21"/>
  <c r="AS254" i="21"/>
  <c r="AR296" i="21"/>
  <c r="BM254" i="21"/>
  <c r="BL296" i="21"/>
  <c r="BH254" i="21"/>
  <c r="BG296" i="21"/>
  <c r="BF254" i="21"/>
  <c r="BE296" i="21"/>
  <c r="BG254" i="21"/>
  <c r="BF296" i="21"/>
  <c r="BI254" i="21"/>
  <c r="BH296" i="21"/>
  <c r="BN254" i="21"/>
  <c r="BM296" i="21"/>
  <c r="AP254" i="21"/>
  <c r="AO296" i="21"/>
  <c r="BJ6" i="20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W254" i="21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121" i="3"/>
  <c r="Z98" i="3"/>
  <c r="Z201" i="21" l="1"/>
  <c r="Z238" i="21" s="1"/>
  <c r="Z239" i="21" l="1"/>
  <c r="Z202" i="21"/>
  <c r="AA67" i="21"/>
  <c r="AA393" i="21" s="1"/>
  <c r="Z136" i="3"/>
  <c r="Z45" i="3"/>
  <c r="Z78" i="3"/>
  <c r="Z56" i="3"/>
  <c r="Z137" i="3"/>
  <c r="Z34" i="3"/>
  <c r="Z36" i="3"/>
  <c r="Z61" i="3"/>
  <c r="Z22" i="3"/>
  <c r="Z82" i="3"/>
  <c r="Z57" i="3"/>
  <c r="Z93" i="3"/>
  <c r="Z79" i="3"/>
  <c r="Z43" i="3"/>
  <c r="Z118" i="3"/>
  <c r="Z39" i="3"/>
  <c r="Z24" i="3"/>
  <c r="Z123" i="3"/>
  <c r="Z113" i="3"/>
  <c r="Z11" i="3"/>
  <c r="Z91" i="3"/>
  <c r="Z62" i="3"/>
  <c r="Z71" i="3"/>
  <c r="Z76" i="3"/>
  <c r="Z115" i="3"/>
  <c r="Z80" i="3"/>
  <c r="Z72" i="3"/>
  <c r="Z38" i="3"/>
  <c r="Z18" i="3"/>
  <c r="Z129" i="3"/>
  <c r="Z73" i="3"/>
  <c r="Z15" i="3"/>
  <c r="Z25" i="3"/>
  <c r="Z10" i="3"/>
  <c r="Z59" i="3"/>
  <c r="Z117" i="3"/>
  <c r="Z101" i="3"/>
  <c r="Z67" i="3"/>
  <c r="Z112" i="3"/>
  <c r="Z143" i="3"/>
  <c r="Z111" i="3"/>
  <c r="Z47" i="3"/>
  <c r="Z58" i="3"/>
  <c r="Z124" i="3"/>
  <c r="Z32" i="3"/>
  <c r="Z50" i="3"/>
  <c r="Z103" i="3"/>
  <c r="Z128" i="3"/>
  <c r="Z51" i="3"/>
  <c r="Z49" i="3"/>
  <c r="Z20" i="3"/>
  <c r="Z99" i="3"/>
  <c r="Z29" i="3"/>
  <c r="Z134" i="3"/>
  <c r="Z140" i="3"/>
  <c r="W102" i="21"/>
  <c r="Z116" i="3"/>
  <c r="Z64" i="3"/>
  <c r="Z55" i="3"/>
  <c r="Z66" i="3"/>
  <c r="Z12" i="3"/>
  <c r="Z109" i="3"/>
  <c r="Z110" i="3"/>
  <c r="Z90" i="3"/>
  <c r="Z83" i="3"/>
  <c r="Z44" i="3"/>
  <c r="Z17" i="3"/>
  <c r="Z70" i="3"/>
  <c r="Z94" i="3"/>
  <c r="Z60" i="3"/>
  <c r="Z27" i="3"/>
  <c r="Z87" i="3"/>
  <c r="Z139" i="3"/>
  <c r="Z21" i="3"/>
  <c r="Z81" i="3"/>
  <c r="Z33" i="3"/>
  <c r="Z130" i="3"/>
  <c r="Z102" i="3"/>
  <c r="Z135" i="3"/>
  <c r="Z77" i="3"/>
  <c r="Z84" i="3"/>
  <c r="Z132" i="3"/>
  <c r="Z138" i="3"/>
  <c r="Z28" i="3"/>
  <c r="Z104" i="3"/>
  <c r="Z100" i="3"/>
  <c r="Z26" i="3"/>
  <c r="Z122" i="3"/>
  <c r="Z65" i="3"/>
  <c r="Z92" i="3"/>
  <c r="Z16" i="3"/>
  <c r="Z14" i="3"/>
  <c r="Z114" i="3"/>
  <c r="Z126" i="3"/>
  <c r="Z54" i="3"/>
  <c r="Z13" i="3"/>
  <c r="Z86" i="3"/>
  <c r="Z141" i="3"/>
  <c r="Z35" i="3"/>
  <c r="Z48" i="3"/>
  <c r="Z106" i="3"/>
  <c r="Z69" i="3"/>
  <c r="Z40" i="3"/>
  <c r="Z89" i="3"/>
  <c r="Z46" i="3"/>
  <c r="Z23" i="3"/>
  <c r="Z105" i="3"/>
  <c r="Z107" i="3"/>
  <c r="Z88" i="3"/>
  <c r="Z95" i="3"/>
  <c r="Z133" i="3"/>
  <c r="Z125" i="3"/>
  <c r="Z42" i="3"/>
  <c r="Z68" i="3"/>
  <c r="Z127" i="3"/>
  <c r="Z37" i="3"/>
  <c r="Z125" i="21" l="1"/>
  <c r="Z170" i="21" s="1"/>
  <c r="Z111" i="21"/>
  <c r="Z118" i="21"/>
  <c r="Z163" i="21" s="1"/>
  <c r="Z140" i="21"/>
  <c r="Z185" i="21" s="1"/>
  <c r="Z129" i="21"/>
  <c r="Z174" i="21" s="1"/>
  <c r="Z128" i="21"/>
  <c r="Z173" i="21" s="1"/>
  <c r="Z136" i="21"/>
  <c r="Z181" i="21" s="1"/>
  <c r="Z144" i="21"/>
  <c r="Z189" i="21" s="1"/>
  <c r="Z138" i="21"/>
  <c r="Z404" i="21" s="1"/>
  <c r="Z120" i="21"/>
  <c r="Z132" i="21"/>
  <c r="Z177" i="21" s="1"/>
  <c r="Z124" i="21"/>
  <c r="Z169" i="21" s="1"/>
  <c r="Z133" i="21"/>
  <c r="Z178" i="21" s="1"/>
  <c r="Z121" i="21"/>
  <c r="Z114" i="21"/>
  <c r="Z148" i="21"/>
  <c r="Z193" i="21" s="1"/>
  <c r="Z150" i="21"/>
  <c r="Z195" i="21" s="1"/>
  <c r="Z110" i="21"/>
  <c r="Z151" i="21"/>
  <c r="Z196" i="21" s="1"/>
  <c r="Z139" i="21"/>
  <c r="Z184" i="21" s="1"/>
  <c r="Z119" i="21"/>
  <c r="Z117" i="21"/>
  <c r="Z162" i="21" s="1"/>
  <c r="Z135" i="21"/>
  <c r="Z180" i="21" s="1"/>
  <c r="Z137" i="21"/>
  <c r="Z182" i="21" s="1"/>
  <c r="Z134" i="21"/>
  <c r="Z179" i="21" s="1"/>
  <c r="Z143" i="21"/>
  <c r="Z188" i="21" s="1"/>
  <c r="Z126" i="21"/>
  <c r="Z401" i="21" s="1"/>
  <c r="Z147" i="21"/>
  <c r="Z192" i="21" s="1"/>
  <c r="Z113" i="21"/>
  <c r="Z127" i="21"/>
  <c r="Z172" i="21" s="1"/>
  <c r="Z149" i="21"/>
  <c r="Z194" i="21" s="1"/>
  <c r="Z145" i="21"/>
  <c r="Z190" i="21" s="1"/>
  <c r="Z112" i="21"/>
  <c r="Z146" i="21"/>
  <c r="Z191" i="21" s="1"/>
  <c r="Z212" i="21"/>
  <c r="Z249" i="21" s="1"/>
  <c r="Z205" i="21"/>
  <c r="Z242" i="21" s="1"/>
  <c r="Z204" i="21"/>
  <c r="Z210" i="21"/>
  <c r="Z247" i="21" s="1"/>
  <c r="Z208" i="21"/>
  <c r="Z245" i="21" s="1"/>
  <c r="Z209" i="21"/>
  <c r="Z246" i="21" s="1"/>
  <c r="Z207" i="21"/>
  <c r="Z244" i="21" s="1"/>
  <c r="Z206" i="21"/>
  <c r="Z243" i="21" s="1"/>
  <c r="Z211" i="21"/>
  <c r="Z248" i="21" s="1"/>
  <c r="Z200" i="21"/>
  <c r="AA13" i="21"/>
  <c r="AA90" i="21"/>
  <c r="AA416" i="21" s="1"/>
  <c r="AA93" i="21"/>
  <c r="AA419" i="21" s="1"/>
  <c r="AA91" i="21"/>
  <c r="AA417" i="21" s="1"/>
  <c r="AA89" i="21"/>
  <c r="AA415" i="21" s="1"/>
  <c r="AA84" i="21"/>
  <c r="AA410" i="21" s="1"/>
  <c r="AB67" i="21"/>
  <c r="AB393" i="21" s="1"/>
  <c r="Z406" i="21" l="1"/>
  <c r="Z405" i="21"/>
  <c r="Z403" i="21"/>
  <c r="AA287" i="21"/>
  <c r="Z286" i="21"/>
  <c r="Z400" i="21" s="1"/>
  <c r="Z166" i="21"/>
  <c r="AA292" i="21"/>
  <c r="AA291" i="21"/>
  <c r="Z183" i="21"/>
  <c r="Z371" i="21" s="1"/>
  <c r="AA45" i="21" s="1"/>
  <c r="AA290" i="21"/>
  <c r="Z164" i="21"/>
  <c r="AA289" i="21"/>
  <c r="Z159" i="21"/>
  <c r="Z171" i="21"/>
  <c r="Z157" i="21"/>
  <c r="Z344" i="21" s="1"/>
  <c r="AA18" i="21" s="1"/>
  <c r="Z158" i="21"/>
  <c r="Z156" i="21"/>
  <c r="Z343" i="21" s="1"/>
  <c r="Z241" i="21"/>
  <c r="Z240" i="21" s="1"/>
  <c r="Z165" i="21"/>
  <c r="Z237" i="21"/>
  <c r="Z234" i="21"/>
  <c r="Z187" i="21"/>
  <c r="AA92" i="21"/>
  <c r="AA418" i="21" s="1"/>
  <c r="Z116" i="21"/>
  <c r="Z123" i="21"/>
  <c r="Z131" i="21"/>
  <c r="Z142" i="21"/>
  <c r="Z218" i="21"/>
  <c r="Z219" i="21"/>
  <c r="Z215" i="21"/>
  <c r="Z231" i="21"/>
  <c r="Z222" i="21"/>
  <c r="Z203" i="21"/>
  <c r="Z214" i="21" s="1"/>
  <c r="Z414" i="21"/>
  <c r="AA12" i="21"/>
  <c r="Z380" i="21"/>
  <c r="AA54" i="21" s="1"/>
  <c r="Z362" i="21"/>
  <c r="AA36" i="21" s="1"/>
  <c r="Z377" i="21"/>
  <c r="AA51" i="21" s="1"/>
  <c r="Z365" i="21"/>
  <c r="Z384" i="21"/>
  <c r="AA58" i="21" s="1"/>
  <c r="Z357" i="21"/>
  <c r="Z367" i="21"/>
  <c r="AA41" i="21" s="1"/>
  <c r="Z351" i="21"/>
  <c r="AA25" i="21" s="1"/>
  <c r="Z381" i="21"/>
  <c r="AA55" i="21" s="1"/>
  <c r="Z368" i="21"/>
  <c r="AA42" i="21" s="1"/>
  <c r="Z350" i="21"/>
  <c r="Z358" i="21"/>
  <c r="AA32" i="21" s="1"/>
  <c r="Z378" i="21"/>
  <c r="AA52" i="21" s="1"/>
  <c r="Z382" i="21"/>
  <c r="AA56" i="21" s="1"/>
  <c r="Z361" i="21"/>
  <c r="AA35" i="21" s="1"/>
  <c r="Z372" i="21"/>
  <c r="AA46" i="21" s="1"/>
  <c r="Z369" i="21"/>
  <c r="AA43" i="21" s="1"/>
  <c r="Z366" i="21"/>
  <c r="AA40" i="21" s="1"/>
  <c r="Z383" i="21"/>
  <c r="AA57" i="21" s="1"/>
  <c r="Z360" i="21"/>
  <c r="AA34" i="21" s="1"/>
  <c r="Z379" i="21"/>
  <c r="AA53" i="21" s="1"/>
  <c r="Z370" i="21"/>
  <c r="AA44" i="21" s="1"/>
  <c r="Z373" i="21"/>
  <c r="AA47" i="21" s="1"/>
  <c r="AC67" i="21"/>
  <c r="Z297" i="21" l="1"/>
  <c r="AA300" i="21"/>
  <c r="Z298" i="21"/>
  <c r="Z412" i="21" s="1"/>
  <c r="AA86" i="21" s="1"/>
  <c r="Z256" i="21"/>
  <c r="Z255" i="21"/>
  <c r="AA80" i="21"/>
  <c r="Z354" i="21"/>
  <c r="AA28" i="21" s="1"/>
  <c r="AA77" i="21"/>
  <c r="AA75" i="21"/>
  <c r="AA74" i="21"/>
  <c r="AA79" i="21"/>
  <c r="Z346" i="21"/>
  <c r="AA20" i="21" s="1"/>
  <c r="Z176" i="21"/>
  <c r="AA78" i="21"/>
  <c r="Z352" i="21"/>
  <c r="AA26" i="21" s="1"/>
  <c r="Z345" i="21"/>
  <c r="AA19" i="21" s="1"/>
  <c r="Z168" i="21"/>
  <c r="Z359" i="21"/>
  <c r="AA33" i="21" s="1"/>
  <c r="Z155" i="21"/>
  <c r="Z376" i="21"/>
  <c r="Z375" i="21" s="1"/>
  <c r="AA88" i="21"/>
  <c r="Z252" i="21"/>
  <c r="Z251" i="21"/>
  <c r="Z161" i="21"/>
  <c r="Z353" i="21"/>
  <c r="AA27" i="21" s="1"/>
  <c r="Z259" i="21"/>
  <c r="Z275" i="21"/>
  <c r="Z268" i="21"/>
  <c r="Z216" i="21"/>
  <c r="Z221" i="21" s="1"/>
  <c r="Z230" i="21" s="1"/>
  <c r="Z233" i="21" s="1"/>
  <c r="Z337" i="21"/>
  <c r="AA11" i="21"/>
  <c r="AA17" i="21"/>
  <c r="AA39" i="21"/>
  <c r="Z364" i="21"/>
  <c r="AA31" i="21"/>
  <c r="AA24" i="21"/>
  <c r="AC393" i="21"/>
  <c r="Z411" i="21" l="1"/>
  <c r="AA85" i="21" s="1"/>
  <c r="AA83" i="21" s="1"/>
  <c r="Z279" i="21"/>
  <c r="Z422" i="21" s="1"/>
  <c r="Z253" i="21"/>
  <c r="Z258" i="21" s="1"/>
  <c r="Z267" i="21" s="1"/>
  <c r="Z342" i="21"/>
  <c r="AA50" i="21"/>
  <c r="AA49" i="21" s="1"/>
  <c r="Z356" i="21"/>
  <c r="Z349" i="21"/>
  <c r="AA23" i="21"/>
  <c r="AA60" i="21"/>
  <c r="AA386" i="21" s="1"/>
  <c r="AA30" i="21"/>
  <c r="AA38" i="21"/>
  <c r="AA16" i="21"/>
  <c r="AD67" i="21"/>
  <c r="AA313" i="21" l="1"/>
  <c r="Z409" i="21"/>
  <c r="Z348" i="21"/>
  <c r="Z270" i="21"/>
  <c r="AA22" i="21"/>
  <c r="AD393" i="21"/>
  <c r="Z272" i="21" l="1"/>
  <c r="AE67" i="21"/>
  <c r="Z273" i="21" l="1"/>
  <c r="AE393" i="21"/>
  <c r="AA314" i="21" l="1"/>
  <c r="Z421" i="21"/>
  <c r="AA95" i="21" s="1"/>
  <c r="Z274" i="21"/>
  <c r="Z394" i="21" s="1"/>
  <c r="AF67" i="21"/>
  <c r="AA68" i="21" l="1"/>
  <c r="AA66" i="21" s="1"/>
  <c r="AA96" i="21"/>
  <c r="AF393" i="21"/>
  <c r="Z392" i="21" l="1"/>
  <c r="AG67" i="21"/>
  <c r="AG393" i="21" l="1"/>
  <c r="AH67" i="21" l="1"/>
  <c r="AH393" i="21" l="1"/>
  <c r="AI67" i="21" l="1"/>
  <c r="AI393" i="21" l="1"/>
  <c r="AJ67" i="21" l="1"/>
  <c r="AJ393" i="21" l="1"/>
  <c r="AK67" i="21" l="1"/>
  <c r="AK393" i="21" l="1"/>
  <c r="AL67" i="21" l="1"/>
  <c r="AL393" i="21" l="1"/>
  <c r="AM67" i="21" l="1"/>
  <c r="AM393" i="21" l="1"/>
  <c r="AN67" i="21" l="1"/>
  <c r="AN393" i="21" l="1"/>
  <c r="AO67" i="21" l="1"/>
  <c r="AO393" i="21" l="1"/>
  <c r="AP67" i="21" l="1"/>
  <c r="AP393" i="21" l="1"/>
  <c r="AQ67" i="21" l="1"/>
  <c r="AQ393" i="21" l="1"/>
  <c r="AR67" i="21" l="1"/>
  <c r="AR393" i="21" l="1"/>
  <c r="AS67" i="21" l="1"/>
  <c r="AS393" i="21" l="1"/>
  <c r="AT67" i="21" l="1"/>
  <c r="AT393" i="21" l="1"/>
  <c r="AU67" i="21" l="1"/>
  <c r="AU393" i="21" l="1"/>
  <c r="AV67" i="21" l="1"/>
  <c r="AV393" i="21" l="1"/>
  <c r="AW67" i="21" l="1"/>
  <c r="AW393" i="21" l="1"/>
  <c r="AX67" i="21" l="1"/>
  <c r="AX393" i="21" l="1"/>
  <c r="AY67" i="21" l="1"/>
  <c r="AY393" i="21" l="1"/>
  <c r="AZ67" i="21" l="1"/>
  <c r="AZ393" i="21" l="1"/>
  <c r="BA67" i="21" l="1"/>
  <c r="BA393" i="21" l="1"/>
  <c r="BB67" i="21" l="1"/>
  <c r="BB393" i="21" l="1"/>
  <c r="BC67" i="21" l="1"/>
  <c r="BC393" i="21" l="1"/>
  <c r="BD67" i="21" l="1"/>
  <c r="BD393" i="21" l="1"/>
  <c r="BE67" i="21" l="1"/>
  <c r="BE393" i="21" l="1"/>
  <c r="BF67" i="21" l="1"/>
  <c r="BF393" i="21" l="1"/>
  <c r="BG67" i="21" l="1"/>
  <c r="BG393" i="21" l="1"/>
  <c r="BH67" i="21" l="1"/>
  <c r="BH393" i="21" l="1"/>
  <c r="BI67" i="21" l="1"/>
  <c r="BI393" i="21" l="1"/>
  <c r="BJ67" i="21" l="1"/>
  <c r="BJ393" i="21" l="1"/>
  <c r="BK67" i="21" l="1"/>
  <c r="BK393" i="21" l="1"/>
  <c r="BL67" i="21" l="1"/>
  <c r="BL393" i="21" l="1"/>
  <c r="BM67" i="21" l="1"/>
  <c r="BM393" i="21" l="1"/>
  <c r="BN67" i="21" l="1"/>
  <c r="BN393" i="21" l="1"/>
  <c r="BO67" i="21" l="1"/>
  <c r="BO393" i="21" l="1"/>
  <c r="BP67" i="21" l="1"/>
  <c r="BP393" i="21" l="1"/>
  <c r="BQ67" i="21" l="1"/>
  <c r="BQ393" i="21" l="1"/>
  <c r="BR67" i="21" l="1"/>
  <c r="BR393" i="21" l="1"/>
  <c r="BS67" i="21" l="1"/>
  <c r="BS393" i="21" l="1"/>
  <c r="BT67" i="21" l="1"/>
  <c r="BT393" i="21" l="1"/>
  <c r="BU67" i="21" l="1"/>
  <c r="BU393" i="21" l="1"/>
  <c r="AF151" i="3"/>
  <c r="AC151" i="3"/>
  <c r="AB151" i="3"/>
  <c r="AK151" i="3"/>
  <c r="AI151" i="3"/>
  <c r="AG151" i="3"/>
  <c r="AJ151" i="3"/>
  <c r="AA151" i="3"/>
  <c r="AU153" i="3"/>
  <c r="BL153" i="3"/>
  <c r="AS153" i="3"/>
  <c r="AW153" i="3"/>
  <c r="BO153" i="3"/>
  <c r="AL153" i="3"/>
  <c r="BR153" i="3"/>
  <c r="BB153" i="3"/>
  <c r="AE153" i="3"/>
  <c r="BC153" i="3"/>
  <c r="BE153" i="3"/>
  <c r="BH153" i="3"/>
  <c r="BP153" i="3"/>
  <c r="AC153" i="3"/>
  <c r="BG153" i="3"/>
  <c r="AQ153" i="3"/>
  <c r="AF153" i="3"/>
  <c r="BA153" i="3"/>
  <c r="BK153" i="3"/>
  <c r="AP153" i="3"/>
  <c r="AI153" i="3"/>
  <c r="BQ153" i="3"/>
  <c r="BF153" i="3"/>
  <c r="BU153" i="3"/>
  <c r="BM153" i="3"/>
  <c r="AD153" i="3"/>
  <c r="AA153" i="3"/>
  <c r="AR153" i="3"/>
  <c r="AO153" i="3"/>
  <c r="AZ153" i="3"/>
  <c r="BJ153" i="3"/>
  <c r="AG153" i="3"/>
  <c r="AK153" i="3"/>
  <c r="BN153" i="3"/>
  <c r="AY153" i="3"/>
  <c r="W151" i="3"/>
  <c r="AJ153" i="3"/>
  <c r="AX153" i="3"/>
  <c r="AV153" i="3"/>
  <c r="AH153" i="3"/>
  <c r="BS153" i="3"/>
  <c r="AN153" i="3"/>
  <c r="BI153" i="3"/>
  <c r="BT153" i="3"/>
  <c r="AM153" i="3"/>
  <c r="BD153" i="3"/>
  <c r="AB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AT153" i="3"/>
  <c r="W153" i="3"/>
  <c r="AT7" i="3" l="1"/>
  <c r="AB155" i="3"/>
  <c r="AC155" i="3" l="1"/>
  <c r="AB92" i="21" l="1"/>
  <c r="AB418" i="21" s="1"/>
  <c r="AB89" i="21"/>
  <c r="AB415" i="21" s="1"/>
  <c r="AB90" i="21"/>
  <c r="AB416" i="21" s="1"/>
  <c r="AB84" i="21"/>
  <c r="AB410" i="21" s="1"/>
  <c r="AB93" i="21"/>
  <c r="AB419" i="21" s="1"/>
  <c r="AB91" i="21"/>
  <c r="AB417" i="21" s="1"/>
  <c r="AQ260" i="21"/>
  <c r="AP260" i="21"/>
  <c r="BF260" i="21"/>
  <c r="AL260" i="21"/>
  <c r="BS260" i="21"/>
  <c r="AU260" i="21"/>
  <c r="BP260" i="21"/>
  <c r="BT260" i="21"/>
  <c r="BD260" i="21"/>
  <c r="BN260" i="21"/>
  <c r="AF260" i="21"/>
  <c r="AC260" i="21"/>
  <c r="BO260" i="21"/>
  <c r="AH260" i="21"/>
  <c r="BG260" i="21"/>
  <c r="AR260" i="21"/>
  <c r="BE260" i="21"/>
  <c r="BU260" i="21"/>
  <c r="BR260" i="21"/>
  <c r="BL260" i="21"/>
  <c r="AD260" i="21"/>
  <c r="AT260" i="21"/>
  <c r="AG260" i="21"/>
  <c r="AN260" i="21"/>
  <c r="BK260" i="21"/>
  <c r="BA260" i="21"/>
  <c r="BM260" i="21"/>
  <c r="AK260" i="21"/>
  <c r="AZ260" i="21"/>
  <c r="AX260" i="21"/>
  <c r="AY260" i="21"/>
  <c r="AI260" i="21"/>
  <c r="BJ260" i="21"/>
  <c r="BQ260" i="21"/>
  <c r="AV260" i="21"/>
  <c r="AA260" i="21"/>
  <c r="AS260" i="21"/>
  <c r="AM260" i="21"/>
  <c r="AW260" i="21"/>
  <c r="BI260" i="21"/>
  <c r="BB260" i="21"/>
  <c r="AO260" i="21"/>
  <c r="AJ260" i="21"/>
  <c r="BH260" i="21"/>
  <c r="AB260" i="21"/>
  <c r="AE260" i="21"/>
  <c r="BC260" i="21"/>
  <c r="AD155" i="3"/>
  <c r="AC91" i="21" l="1"/>
  <c r="AC417" i="21" s="1"/>
  <c r="AC93" i="21"/>
  <c r="AC419" i="21" s="1"/>
  <c r="AC90" i="21"/>
  <c r="AC416" i="21" s="1"/>
  <c r="AC92" i="21"/>
  <c r="AC418" i="21" s="1"/>
  <c r="AC84" i="21"/>
  <c r="AC410" i="21" s="1"/>
  <c r="Z282" i="21"/>
  <c r="AC89" i="21"/>
  <c r="AC415" i="21" s="1"/>
  <c r="AB88" i="21"/>
  <c r="AE155" i="3"/>
  <c r="AF155" i="3" s="1"/>
  <c r="Z387" i="21" l="1"/>
  <c r="AA61" i="21" s="1"/>
  <c r="AD92" i="21"/>
  <c r="AD418" i="21" s="1"/>
  <c r="AD90" i="21"/>
  <c r="AD416" i="21" s="1"/>
  <c r="AD93" i="21"/>
  <c r="AD419" i="21" s="1"/>
  <c r="AD91" i="21"/>
  <c r="AD417" i="21" s="1"/>
  <c r="AD84" i="21"/>
  <c r="AD410" i="21" s="1"/>
  <c r="AD89" i="21"/>
  <c r="AD415" i="21" s="1"/>
  <c r="AC88" i="21"/>
  <c r="AG155" i="3"/>
  <c r="BH92" i="3"/>
  <c r="AR89" i="3"/>
  <c r="BI141" i="3"/>
  <c r="AQ127" i="3"/>
  <c r="AC134" i="3"/>
  <c r="BH132" i="3"/>
  <c r="AE134" i="3"/>
  <c r="AU124" i="3"/>
  <c r="AD36" i="3"/>
  <c r="AM129" i="3"/>
  <c r="AH26" i="3"/>
  <c r="AG99" i="3"/>
  <c r="AB103" i="3"/>
  <c r="AK139" i="3"/>
  <c r="AF86" i="3"/>
  <c r="AI134" i="3"/>
  <c r="BH127" i="3"/>
  <c r="BI126" i="3"/>
  <c r="AW12" i="3"/>
  <c r="AE98" i="3"/>
  <c r="AE124" i="3"/>
  <c r="BH61" i="3"/>
  <c r="AC79" i="3"/>
  <c r="AR127" i="3"/>
  <c r="AH140" i="3"/>
  <c r="AX84" i="3"/>
  <c r="AO13" i="3"/>
  <c r="AH46" i="3"/>
  <c r="BJ126" i="3"/>
  <c r="AZ39" i="3"/>
  <c r="BN80" i="3"/>
  <c r="AJ99" i="3"/>
  <c r="AE69" i="3"/>
  <c r="AC13" i="3"/>
  <c r="BA133" i="3"/>
  <c r="AW70" i="3"/>
  <c r="BL77" i="3"/>
  <c r="AC135" i="3"/>
  <c r="BF16" i="3"/>
  <c r="BI137" i="3"/>
  <c r="BL138" i="3"/>
  <c r="BP127" i="3"/>
  <c r="BC23" i="3"/>
  <c r="AX16" i="3"/>
  <c r="AP12" i="3"/>
  <c r="AT124" i="3"/>
  <c r="BL27" i="3"/>
  <c r="AH66" i="3"/>
  <c r="AG34" i="3"/>
  <c r="AU126" i="3"/>
  <c r="AC130" i="3"/>
  <c r="BA135" i="3"/>
  <c r="AW124" i="3"/>
  <c r="AQ136" i="3"/>
  <c r="AS138" i="3"/>
  <c r="BT133" i="3"/>
  <c r="BP140" i="3"/>
  <c r="BU61" i="3"/>
  <c r="BH18" i="3"/>
  <c r="AA116" i="3"/>
  <c r="AX135" i="3"/>
  <c r="AG48" i="3"/>
  <c r="BG23" i="3"/>
  <c r="BJ28" i="3"/>
  <c r="AU136" i="3"/>
  <c r="BE137" i="3"/>
  <c r="AF102" i="3"/>
  <c r="AG46" i="3"/>
  <c r="AV124" i="3"/>
  <c r="BM103" i="3"/>
  <c r="AR126" i="3"/>
  <c r="AE33" i="3"/>
  <c r="AC136" i="3"/>
  <c r="AP10" i="3"/>
  <c r="AC24" i="3"/>
  <c r="AA106" i="3"/>
  <c r="BG132" i="3"/>
  <c r="BH17" i="3"/>
  <c r="AA27" i="3"/>
  <c r="BK26" i="3"/>
  <c r="AR136" i="3"/>
  <c r="AI37" i="3"/>
  <c r="AB143" i="3"/>
  <c r="AQ138" i="3"/>
  <c r="AD83" i="3"/>
  <c r="AJ121" i="3"/>
  <c r="BU126" i="3"/>
  <c r="AB99" i="3"/>
  <c r="AU65" i="3"/>
  <c r="BT62" i="3"/>
  <c r="BT137" i="3"/>
  <c r="AW27" i="3"/>
  <c r="BB54" i="3"/>
  <c r="BH136" i="3"/>
  <c r="BB126" i="3"/>
  <c r="AV135" i="3"/>
  <c r="AJ49" i="3"/>
  <c r="AP129" i="3"/>
  <c r="AK113" i="3"/>
  <c r="AD122" i="3"/>
  <c r="AD16" i="3"/>
  <c r="AC84" i="3"/>
  <c r="AE40" i="3"/>
  <c r="AV140" i="3"/>
  <c r="AE128" i="3"/>
  <c r="AX141" i="3"/>
  <c r="BR126" i="3"/>
  <c r="AK92" i="3"/>
  <c r="BT66" i="3"/>
  <c r="AJ100" i="3"/>
  <c r="AC123" i="3"/>
  <c r="BC25" i="3"/>
  <c r="BR37" i="3"/>
  <c r="BG92" i="3"/>
  <c r="BF106" i="3"/>
  <c r="BN26" i="3"/>
  <c r="BL24" i="3"/>
  <c r="AT89" i="3"/>
  <c r="BU45" i="3"/>
  <c r="AJ25" i="3"/>
  <c r="AA122" i="3"/>
  <c r="AK135" i="3"/>
  <c r="AF118" i="3"/>
  <c r="AN49" i="3"/>
  <c r="BO45" i="3"/>
  <c r="BJ135" i="3"/>
  <c r="AK46" i="3"/>
  <c r="AC89" i="3"/>
  <c r="AM33" i="3"/>
  <c r="AK27" i="3"/>
  <c r="BO11" i="3"/>
  <c r="AI64" i="3"/>
  <c r="AG12" i="3"/>
  <c r="AM25" i="3"/>
  <c r="AJ37" i="3"/>
  <c r="AI128" i="3"/>
  <c r="AF34" i="3"/>
  <c r="AF64" i="3"/>
  <c r="AM18" i="3"/>
  <c r="BF130" i="3"/>
  <c r="AE133" i="3"/>
  <c r="BF60" i="3"/>
  <c r="BF92" i="3"/>
  <c r="AI138" i="3"/>
  <c r="AC23" i="3"/>
  <c r="AF88" i="3"/>
  <c r="AH88" i="3"/>
  <c r="AK73" i="3"/>
  <c r="AK68" i="3"/>
  <c r="AI44" i="3"/>
  <c r="AA57" i="3"/>
  <c r="BQ11" i="3"/>
  <c r="AI50" i="3"/>
  <c r="BB11" i="3"/>
  <c r="AC16" i="3"/>
  <c r="AM87" i="3"/>
  <c r="BI23" i="3"/>
  <c r="AE44" i="3"/>
  <c r="AJ83" i="3"/>
  <c r="AI45" i="3"/>
  <c r="AV38" i="3"/>
  <c r="BB118" i="3"/>
  <c r="BI113" i="3"/>
  <c r="BP129" i="3"/>
  <c r="BG15" i="3"/>
  <c r="BG54" i="3"/>
  <c r="AR115" i="3"/>
  <c r="BR127" i="3"/>
  <c r="AV61" i="3"/>
  <c r="AY101" i="3"/>
  <c r="AQ128" i="3"/>
  <c r="BC62" i="3"/>
  <c r="BM62" i="3"/>
  <c r="AB87" i="3"/>
  <c r="BJ130" i="3"/>
  <c r="AH73" i="3"/>
  <c r="AD93" i="3"/>
  <c r="BJ10" i="3"/>
  <c r="AM132" i="3"/>
  <c r="AL84" i="3"/>
  <c r="AU26" i="3"/>
  <c r="AY18" i="3"/>
  <c r="AA133" i="3"/>
  <c r="BS13" i="3"/>
  <c r="AL23" i="3"/>
  <c r="AV25" i="3"/>
  <c r="BJ76" i="3"/>
  <c r="AC72" i="3"/>
  <c r="AG77" i="3"/>
  <c r="AI107" i="3"/>
  <c r="AU17" i="3"/>
  <c r="AW87" i="3"/>
  <c r="AD107" i="3"/>
  <c r="AA32" i="3"/>
  <c r="AI136" i="3"/>
  <c r="AI99" i="3"/>
  <c r="BK34" i="3"/>
  <c r="AG126" i="3"/>
  <c r="AP130" i="3"/>
  <c r="BF90" i="3"/>
  <c r="AB113" i="3"/>
  <c r="BD141" i="3"/>
  <c r="AD58" i="3"/>
  <c r="AF95" i="3"/>
  <c r="BP21" i="3"/>
  <c r="BH129" i="3"/>
  <c r="AI93" i="3"/>
  <c r="BU23" i="3"/>
  <c r="AE16" i="3"/>
  <c r="BU133" i="3"/>
  <c r="AG58" i="3"/>
  <c r="BQ28" i="3"/>
  <c r="BP26" i="3"/>
  <c r="AH83" i="3"/>
  <c r="AM45" i="3"/>
  <c r="AP90" i="3"/>
  <c r="AO105" i="3"/>
  <c r="BH88" i="3"/>
  <c r="BJ15" i="3"/>
  <c r="BS16" i="3"/>
  <c r="AL17" i="3"/>
  <c r="AI20" i="3"/>
  <c r="AJ104" i="3"/>
  <c r="AV136" i="3"/>
  <c r="AI90" i="3"/>
  <c r="AJ127" i="3"/>
  <c r="AF36" i="3"/>
  <c r="BA132" i="3"/>
  <c r="AY128" i="3"/>
  <c r="AJ68" i="3"/>
  <c r="BS126" i="3"/>
  <c r="AA136" i="3"/>
  <c r="BS125" i="3"/>
  <c r="BT128" i="3"/>
  <c r="AA124" i="3"/>
  <c r="AF59" i="3"/>
  <c r="AF134" i="3"/>
  <c r="AD79" i="3"/>
  <c r="BN141" i="3"/>
  <c r="BB127" i="3"/>
  <c r="AG68" i="3"/>
  <c r="BH23" i="3"/>
  <c r="AL133" i="3"/>
  <c r="AH136" i="3"/>
  <c r="AX14" i="3"/>
  <c r="AI59" i="3"/>
  <c r="AC50" i="3"/>
  <c r="AK76" i="3"/>
  <c r="AQ54" i="3"/>
  <c r="BA107" i="3"/>
  <c r="BR118" i="3"/>
  <c r="AG29" i="3"/>
  <c r="AO64" i="3"/>
  <c r="BS57" i="3"/>
  <c r="AS141" i="3"/>
  <c r="AH132" i="3"/>
  <c r="AI98" i="3"/>
  <c r="AM140" i="3"/>
  <c r="AR135" i="3"/>
  <c r="AA123" i="3"/>
  <c r="AV133" i="3"/>
  <c r="AD25" i="3"/>
  <c r="BA54" i="3"/>
  <c r="BA26" i="3"/>
  <c r="BN12" i="3"/>
  <c r="AG10" i="3"/>
  <c r="AA61" i="3"/>
  <c r="AK143" i="3"/>
  <c r="BF14" i="3"/>
  <c r="BA61" i="3"/>
  <c r="BO137" i="3"/>
  <c r="AP140" i="3"/>
  <c r="AB23" i="3"/>
  <c r="AP64" i="3"/>
  <c r="AB92" i="3"/>
  <c r="AE47" i="3"/>
  <c r="BU104" i="3"/>
  <c r="AC109" i="3"/>
  <c r="AA59" i="3"/>
  <c r="AG51" i="3"/>
  <c r="AD124" i="3"/>
  <c r="AZ127" i="3"/>
  <c r="AI72" i="3"/>
  <c r="AZ61" i="3"/>
  <c r="BE34" i="3"/>
  <c r="AI86" i="3"/>
  <c r="AB42" i="3"/>
  <c r="AE65" i="3"/>
  <c r="AH49" i="3"/>
  <c r="BM12" i="3"/>
  <c r="AT133" i="3"/>
  <c r="AA117" i="3"/>
  <c r="AE136" i="3"/>
  <c r="AK105" i="3"/>
  <c r="AU125" i="3"/>
  <c r="AA134" i="3"/>
  <c r="AB18" i="3"/>
  <c r="AI126" i="3"/>
  <c r="BG129" i="3"/>
  <c r="AQ140" i="3"/>
  <c r="AG124" i="3"/>
  <c r="BO136" i="3"/>
  <c r="AA98" i="3"/>
  <c r="BC124" i="3"/>
  <c r="AG101" i="3"/>
  <c r="BB141" i="3"/>
  <c r="AB122" i="3"/>
  <c r="AI110" i="3"/>
  <c r="AC86" i="3"/>
  <c r="AI132" i="3"/>
  <c r="AM135" i="3"/>
  <c r="AB47" i="3"/>
  <c r="BA21" i="3"/>
  <c r="AT10" i="3"/>
  <c r="AA99" i="3"/>
  <c r="AH70" i="3"/>
  <c r="BC88" i="3"/>
  <c r="BQ10" i="3"/>
  <c r="AH27" i="3"/>
  <c r="AB124" i="3"/>
  <c r="BD57" i="3"/>
  <c r="BD130" i="3"/>
  <c r="AJ137" i="3"/>
  <c r="AK37" i="3"/>
  <c r="BK45" i="3"/>
  <c r="AD40" i="3"/>
  <c r="AH121" i="3"/>
  <c r="AM36" i="3"/>
  <c r="BC128" i="3"/>
  <c r="AD109" i="3"/>
  <c r="BG125" i="3"/>
  <c r="AS133" i="3"/>
  <c r="AT132" i="3"/>
  <c r="AN128" i="3"/>
  <c r="AX125" i="3"/>
  <c r="AD111" i="3"/>
  <c r="AG67" i="3"/>
  <c r="BH125" i="3"/>
  <c r="AK125" i="3"/>
  <c r="BD11" i="3"/>
  <c r="AT128" i="3"/>
  <c r="AY139" i="3"/>
  <c r="AO14" i="3"/>
  <c r="BN61" i="3"/>
  <c r="BN106" i="3"/>
  <c r="AG127" i="3"/>
  <c r="BP10" i="3"/>
  <c r="BF110" i="3"/>
  <c r="AG141" i="3"/>
  <c r="BP132" i="3"/>
  <c r="BN137" i="3"/>
  <c r="AE77" i="3"/>
  <c r="AD101" i="3"/>
  <c r="AA26" i="3"/>
  <c r="BG135" i="3"/>
  <c r="AP136" i="3"/>
  <c r="BI21" i="3"/>
  <c r="AK94" i="3"/>
  <c r="BL133" i="3"/>
  <c r="BJ36" i="3"/>
  <c r="AB95" i="3"/>
  <c r="BP18" i="3"/>
  <c r="AH135" i="3"/>
  <c r="AG125" i="3"/>
  <c r="AH38" i="3"/>
  <c r="BP27" i="3"/>
  <c r="BD127" i="3"/>
  <c r="AX137" i="3"/>
  <c r="BL45" i="3"/>
  <c r="AQ22" i="3"/>
  <c r="BH138" i="3"/>
  <c r="AT44" i="3"/>
  <c r="BP44" i="3"/>
  <c r="BO133" i="3"/>
  <c r="AK24" i="3"/>
  <c r="AD99" i="3"/>
  <c r="AA44" i="3"/>
  <c r="AB82" i="3"/>
  <c r="BQ90" i="3"/>
  <c r="AI118" i="3"/>
  <c r="BF95" i="3"/>
  <c r="BB70" i="3"/>
  <c r="AS136" i="3"/>
  <c r="BG27" i="3"/>
  <c r="AH109" i="3"/>
  <c r="AQ26" i="3"/>
  <c r="AY130" i="3"/>
  <c r="AF26" i="3"/>
  <c r="AK44" i="3"/>
  <c r="AE34" i="3"/>
  <c r="BJ21" i="3"/>
  <c r="AD89" i="3"/>
  <c r="BE14" i="3"/>
  <c r="AH37" i="3"/>
  <c r="AH123" i="3"/>
  <c r="AI82" i="3"/>
  <c r="BU105" i="3"/>
  <c r="AN39" i="3"/>
  <c r="BK125" i="3"/>
  <c r="AG105" i="3"/>
  <c r="BP137" i="3"/>
  <c r="BS132" i="3"/>
  <c r="AA35" i="3"/>
  <c r="AE123" i="3"/>
  <c r="AX130" i="3"/>
  <c r="AK87" i="3"/>
  <c r="AY27" i="3"/>
  <c r="BM24" i="3"/>
  <c r="AF122" i="3"/>
  <c r="AB15" i="3"/>
  <c r="BG62" i="3"/>
  <c r="AU32" i="3"/>
  <c r="AK57" i="3"/>
  <c r="AI35" i="3"/>
  <c r="BK140" i="3"/>
  <c r="AQ104" i="3"/>
  <c r="AW67" i="3"/>
  <c r="AA143" i="3"/>
  <c r="AU139" i="3"/>
  <c r="AR124" i="3"/>
  <c r="AF123" i="3"/>
  <c r="AF125" i="3"/>
  <c r="BI29" i="3"/>
  <c r="AN17" i="3"/>
  <c r="BM65" i="3"/>
  <c r="BI128" i="3"/>
  <c r="BG29" i="3"/>
  <c r="BD39" i="3"/>
  <c r="AF121" i="3"/>
  <c r="AQ124" i="3"/>
  <c r="BB22" i="3"/>
  <c r="BT124" i="3"/>
  <c r="AN132" i="3"/>
  <c r="AA84" i="3"/>
  <c r="AM139" i="3"/>
  <c r="AB126" i="3"/>
  <c r="AH93" i="3"/>
  <c r="AB83" i="3"/>
  <c r="BE45" i="3"/>
  <c r="BU24" i="3"/>
  <c r="AB77" i="3"/>
  <c r="AC70" i="3"/>
  <c r="AT47" i="3"/>
  <c r="BE29" i="3"/>
  <c r="BK24" i="3"/>
  <c r="AZ141" i="3"/>
  <c r="AI125" i="3"/>
  <c r="BN128" i="3"/>
  <c r="BN140" i="3"/>
  <c r="AT138" i="3"/>
  <c r="BU139" i="3"/>
  <c r="AD62" i="3"/>
  <c r="BK133" i="3"/>
  <c r="BH84" i="3"/>
  <c r="BG61" i="3"/>
  <c r="AE68" i="3"/>
  <c r="AM125" i="3"/>
  <c r="AI11" i="3"/>
  <c r="AK134" i="3"/>
  <c r="BE136" i="3"/>
  <c r="BJ124" i="3"/>
  <c r="AM92" i="3"/>
  <c r="AI46" i="3"/>
  <c r="BD140" i="3"/>
  <c r="BO27" i="3"/>
  <c r="AG73" i="3"/>
  <c r="AL126" i="3"/>
  <c r="AU127" i="3"/>
  <c r="AH61" i="3"/>
  <c r="AT92" i="3"/>
  <c r="AR84" i="3"/>
  <c r="BD135" i="3"/>
  <c r="AN14" i="3"/>
  <c r="BA99" i="3"/>
  <c r="BF141" i="3"/>
  <c r="BM128" i="3"/>
  <c r="AG143" i="3"/>
  <c r="BF10" i="3"/>
  <c r="BL130" i="3"/>
  <c r="BF24" i="3"/>
  <c r="BO18" i="3"/>
  <c r="AL70" i="3"/>
  <c r="AB71" i="3"/>
  <c r="AD11" i="3"/>
  <c r="AD17" i="3"/>
  <c r="AZ128" i="3"/>
  <c r="AW141" i="3"/>
  <c r="BG140" i="3"/>
  <c r="AC78" i="3"/>
  <c r="AO11" i="3"/>
  <c r="AF143" i="3"/>
  <c r="AY133" i="3"/>
  <c r="AL24" i="3"/>
  <c r="AU141" i="3"/>
  <c r="BF137" i="3"/>
  <c r="AD114" i="3"/>
  <c r="AT29" i="3"/>
  <c r="BP126" i="3"/>
  <c r="BR137" i="3"/>
  <c r="BQ16" i="3"/>
  <c r="BO128" i="3"/>
  <c r="AT140" i="3"/>
  <c r="AF104" i="3"/>
  <c r="AG25" i="3"/>
  <c r="AF126" i="3"/>
  <c r="AA93" i="3"/>
  <c r="AU13" i="3"/>
  <c r="AS72" i="3"/>
  <c r="AQ48" i="3"/>
  <c r="BB137" i="3"/>
  <c r="BC132" i="3"/>
  <c r="BQ135" i="3"/>
  <c r="AV37" i="3"/>
  <c r="BG18" i="3"/>
  <c r="AN10" i="3"/>
  <c r="BG65" i="3"/>
  <c r="AC77" i="3"/>
  <c r="AD13" i="3"/>
  <c r="AX27" i="3"/>
  <c r="BP141" i="3"/>
  <c r="AB118" i="3"/>
  <c r="AA11" i="3"/>
  <c r="AT23" i="3"/>
  <c r="AL25" i="3"/>
  <c r="BA101" i="3"/>
  <c r="AX101" i="3"/>
  <c r="AM60" i="3"/>
  <c r="BM16" i="3"/>
  <c r="BU58" i="3"/>
  <c r="AI65" i="3"/>
  <c r="AE35" i="3"/>
  <c r="AA65" i="3"/>
  <c r="AG93" i="3"/>
  <c r="AD118" i="3"/>
  <c r="AK38" i="3"/>
  <c r="AY125" i="3"/>
  <c r="AF141" i="3"/>
  <c r="AI121" i="3"/>
  <c r="AX13" i="3"/>
  <c r="BQ60" i="3"/>
  <c r="AF33" i="3"/>
  <c r="AV130" i="3"/>
  <c r="AI140" i="3"/>
  <c r="AB40" i="3"/>
  <c r="BP60" i="3"/>
  <c r="AT137" i="3"/>
  <c r="AD27" i="3"/>
  <c r="AU95" i="3"/>
  <c r="AY55" i="3"/>
  <c r="AI43" i="3"/>
  <c r="AU37" i="3"/>
  <c r="AI22" i="3"/>
  <c r="BO138" i="3"/>
  <c r="BF140" i="3"/>
  <c r="AR140" i="3"/>
  <c r="BT12" i="3"/>
  <c r="AC76" i="3"/>
  <c r="AX128" i="3"/>
  <c r="AX129" i="3"/>
  <c r="BC115" i="3"/>
  <c r="AJ109" i="3"/>
  <c r="BM23" i="3"/>
  <c r="BD17" i="3"/>
  <c r="AH101" i="3"/>
  <c r="AW61" i="3"/>
  <c r="AC102" i="3"/>
  <c r="AB65" i="3"/>
  <c r="AC126" i="3"/>
  <c r="BL128" i="3"/>
  <c r="AE76" i="3"/>
  <c r="AH20" i="3"/>
  <c r="AF25" i="3"/>
  <c r="AU130" i="3"/>
  <c r="AF111" i="3"/>
  <c r="BE15" i="3"/>
  <c r="AJ79" i="3"/>
  <c r="BE124" i="3"/>
  <c r="AN136" i="3"/>
  <c r="AC48" i="3"/>
  <c r="BD69" i="3"/>
  <c r="BI65" i="3"/>
  <c r="AK91" i="3"/>
  <c r="BK90" i="3"/>
  <c r="BE126" i="3"/>
  <c r="AE59" i="3"/>
  <c r="BS139" i="3"/>
  <c r="BL84" i="3"/>
  <c r="AD130" i="3"/>
  <c r="BB136" i="3"/>
  <c r="AK51" i="3"/>
  <c r="AI60" i="3"/>
  <c r="AQ16" i="3"/>
  <c r="AB49" i="3"/>
  <c r="AH13" i="3"/>
  <c r="BR15" i="3"/>
  <c r="AQ11" i="3"/>
  <c r="BU13" i="3"/>
  <c r="AZ14" i="3"/>
  <c r="BK139" i="3"/>
  <c r="BL139" i="3"/>
  <c r="AL18" i="3"/>
  <c r="AT13" i="3"/>
  <c r="BS21" i="3"/>
  <c r="AG76" i="3"/>
  <c r="AC103" i="3"/>
  <c r="AH59" i="3"/>
  <c r="AB55" i="3"/>
  <c r="AF18" i="3"/>
  <c r="AX24" i="3"/>
  <c r="BK137" i="3"/>
  <c r="AK69" i="3"/>
  <c r="BA136" i="3"/>
  <c r="AY127" i="3"/>
  <c r="AC64" i="3"/>
  <c r="BD58" i="3"/>
  <c r="AC56" i="3"/>
  <c r="BF28" i="3"/>
  <c r="AV132" i="3"/>
  <c r="AY36" i="3"/>
  <c r="BQ25" i="3"/>
  <c r="BL23" i="3"/>
  <c r="AI137" i="3"/>
  <c r="AM136" i="3"/>
  <c r="BJ137" i="3"/>
  <c r="BR138" i="3"/>
  <c r="BP130" i="3"/>
  <c r="BP124" i="3"/>
  <c r="AK130" i="3"/>
  <c r="AM138" i="3"/>
  <c r="AJ51" i="3"/>
  <c r="AI91" i="3"/>
  <c r="AK65" i="3"/>
  <c r="AX10" i="3"/>
  <c r="BK11" i="3"/>
  <c r="BU34" i="3"/>
  <c r="BA92" i="3"/>
  <c r="BL62" i="3"/>
  <c r="AA128" i="3"/>
  <c r="BU22" i="3"/>
  <c r="BK132" i="3"/>
  <c r="BQ128" i="3"/>
  <c r="AH54" i="3"/>
  <c r="AK11" i="3"/>
  <c r="AG62" i="3"/>
  <c r="AK98" i="3"/>
  <c r="AD95" i="3"/>
  <c r="AT125" i="3"/>
  <c r="AB116" i="3"/>
  <c r="BC137" i="3"/>
  <c r="AU24" i="3"/>
  <c r="AY132" i="3"/>
  <c r="AN129" i="3"/>
  <c r="BS124" i="3"/>
  <c r="AI18" i="3"/>
  <c r="AD20" i="3"/>
  <c r="AQ135" i="3"/>
  <c r="AM128" i="3"/>
  <c r="BU39" i="3"/>
  <c r="BQ127" i="3"/>
  <c r="BI138" i="3"/>
  <c r="BM39" i="3"/>
  <c r="BN133" i="3"/>
  <c r="BM141" i="3"/>
  <c r="AS140" i="3"/>
  <c r="BB39" i="3"/>
  <c r="BR113" i="3"/>
  <c r="BI81" i="3"/>
  <c r="BO140" i="3"/>
  <c r="AA138" i="3"/>
  <c r="AW127" i="3"/>
  <c r="BA128" i="3"/>
  <c r="AJ88" i="3"/>
  <c r="AG123" i="3"/>
  <c r="AY95" i="3"/>
  <c r="BL141" i="3"/>
  <c r="AN140" i="3"/>
  <c r="AH137" i="3"/>
  <c r="BG14" i="3"/>
  <c r="BU129" i="3"/>
  <c r="AR138" i="3"/>
  <c r="AJ11" i="3"/>
  <c r="AP21" i="3"/>
  <c r="AI100" i="3"/>
  <c r="BF127" i="3"/>
  <c r="AR56" i="3"/>
  <c r="AP17" i="3"/>
  <c r="AQ126" i="3"/>
  <c r="AT136" i="3"/>
  <c r="AB93" i="3"/>
  <c r="AX126" i="3"/>
  <c r="BU140" i="3"/>
  <c r="AG64" i="3"/>
  <c r="AI32" i="3"/>
  <c r="AK127" i="3"/>
  <c r="BB130" i="3"/>
  <c r="AE143" i="3"/>
  <c r="BF17" i="3"/>
  <c r="AL139" i="3"/>
  <c r="BB135" i="3"/>
  <c r="AG78" i="3"/>
  <c r="AK133" i="3"/>
  <c r="AH124" i="3"/>
  <c r="AA129" i="3"/>
  <c r="AJ140" i="3"/>
  <c r="AA51" i="3"/>
  <c r="AA130" i="3"/>
  <c r="AF66" i="3"/>
  <c r="AK48" i="3"/>
  <c r="BD36" i="3"/>
  <c r="AF77" i="3"/>
  <c r="AG98" i="3"/>
  <c r="BB34" i="3"/>
  <c r="AM12" i="3"/>
  <c r="AQ137" i="3"/>
  <c r="BJ128" i="3"/>
  <c r="AA76" i="3"/>
  <c r="AN62" i="3"/>
  <c r="BK126" i="3"/>
  <c r="BO135" i="3"/>
  <c r="AQ12" i="3"/>
  <c r="AE94" i="3"/>
  <c r="BO139" i="3"/>
  <c r="AO139" i="3"/>
  <c r="AH127" i="3"/>
  <c r="BG133" i="3"/>
  <c r="AC95" i="3"/>
  <c r="AO136" i="3"/>
  <c r="AH78" i="3"/>
  <c r="AZ138" i="3"/>
  <c r="AD135" i="3"/>
  <c r="AC125" i="3"/>
  <c r="BC24" i="3"/>
  <c r="BD82" i="3"/>
  <c r="AC112" i="3"/>
  <c r="AU29" i="3"/>
  <c r="AM15" i="3"/>
  <c r="BM118" i="3"/>
  <c r="AA62" i="3"/>
  <c r="AJ14" i="3"/>
  <c r="BL132" i="3"/>
  <c r="AK62" i="3"/>
  <c r="AF61" i="3"/>
  <c r="AB12" i="3"/>
  <c r="AJ76" i="3"/>
  <c r="BB27" i="3"/>
  <c r="AN22" i="3"/>
  <c r="AQ25" i="3"/>
  <c r="AT54" i="3"/>
  <c r="BS25" i="3"/>
  <c r="AQ95" i="3"/>
  <c r="AJ141" i="3"/>
  <c r="AR27" i="3"/>
  <c r="BL103" i="3"/>
  <c r="BP57" i="3"/>
  <c r="BP136" i="3"/>
  <c r="AO129" i="3"/>
  <c r="AS137" i="3"/>
  <c r="BJ61" i="3"/>
  <c r="BC43" i="3"/>
  <c r="AY118" i="3"/>
  <c r="AD37" i="3"/>
  <c r="AZ102" i="3"/>
  <c r="BS44" i="3"/>
  <c r="BF34" i="3"/>
  <c r="AD112" i="3"/>
  <c r="AZ104" i="3"/>
  <c r="BO13" i="3"/>
  <c r="AQ27" i="3"/>
  <c r="AI143" i="3"/>
  <c r="AA12" i="3"/>
  <c r="BJ136" i="3"/>
  <c r="AF106" i="3"/>
  <c r="AR125" i="3"/>
  <c r="AI66" i="3"/>
  <c r="AA23" i="3"/>
  <c r="AH10" i="3"/>
  <c r="AS132" i="3"/>
  <c r="AG38" i="3"/>
  <c r="BF36" i="3"/>
  <c r="AP62" i="3"/>
  <c r="AC129" i="3"/>
  <c r="BK16" i="3"/>
  <c r="AD121" i="3"/>
  <c r="BE140" i="3"/>
  <c r="AK34" i="3"/>
  <c r="AK121" i="3"/>
  <c r="AC128" i="3"/>
  <c r="AI116" i="3"/>
  <c r="AI16" i="3"/>
  <c r="AE46" i="3"/>
  <c r="AG138" i="3"/>
  <c r="BN135" i="3"/>
  <c r="BE12" i="3"/>
  <c r="AH50" i="3"/>
  <c r="AU129" i="3"/>
  <c r="BA125" i="3"/>
  <c r="AD43" i="3"/>
  <c r="BD81" i="3"/>
  <c r="BG70" i="3"/>
  <c r="AZ49" i="3"/>
  <c r="BN62" i="3"/>
  <c r="BH94" i="3"/>
  <c r="BC10" i="3"/>
  <c r="AY60" i="3"/>
  <c r="AU132" i="3"/>
  <c r="AJ29" i="3"/>
  <c r="AT105" i="3"/>
  <c r="BD61" i="3"/>
  <c r="BQ15" i="3"/>
  <c r="AO113" i="3"/>
  <c r="AH103" i="3"/>
  <c r="AF109" i="3"/>
  <c r="AZ57" i="3"/>
  <c r="AF22" i="3"/>
  <c r="BO22" i="3"/>
  <c r="BE132" i="3"/>
  <c r="AY12" i="3"/>
  <c r="BJ24" i="3"/>
  <c r="AH21" i="3"/>
  <c r="AW125" i="3"/>
  <c r="AW137" i="3"/>
  <c r="AU138" i="3"/>
  <c r="AI77" i="3"/>
  <c r="AY110" i="3"/>
  <c r="AF12" i="3"/>
  <c r="BH124" i="3"/>
  <c r="AI49" i="3"/>
  <c r="AX26" i="3"/>
  <c r="BR45" i="3"/>
  <c r="AH102" i="3"/>
  <c r="AI111" i="3"/>
  <c r="AJ129" i="3"/>
  <c r="AK132" i="3"/>
  <c r="AN61" i="3"/>
  <c r="AJ39" i="3"/>
  <c r="BU137" i="3"/>
  <c r="AM113" i="3"/>
  <c r="AG57" i="3"/>
  <c r="AA81" i="3"/>
  <c r="BO113" i="3"/>
  <c r="AE115" i="3"/>
  <c r="AA14" i="3"/>
  <c r="AV127" i="3"/>
  <c r="AO126" i="3"/>
  <c r="AT25" i="3"/>
  <c r="AN21" i="3"/>
  <c r="AM141" i="3"/>
  <c r="AA83" i="3"/>
  <c r="BD15" i="3"/>
  <c r="BO61" i="3"/>
  <c r="AE55" i="3"/>
  <c r="BQ130" i="3"/>
  <c r="AI80" i="3"/>
  <c r="BF33" i="3"/>
  <c r="BE77" i="3"/>
  <c r="AO28" i="3"/>
  <c r="BE16" i="3"/>
  <c r="AF69" i="3"/>
  <c r="AK54" i="3"/>
  <c r="AA113" i="3"/>
  <c r="AP126" i="3"/>
  <c r="AG94" i="3"/>
  <c r="AM54" i="3"/>
  <c r="AA91" i="3"/>
  <c r="BB132" i="3"/>
  <c r="AB137" i="3"/>
  <c r="AI109" i="3"/>
  <c r="AD137" i="3"/>
  <c r="BH137" i="3"/>
  <c r="AV126" i="3"/>
  <c r="AF58" i="3"/>
  <c r="AG70" i="3"/>
  <c r="AH98" i="3"/>
  <c r="AK123" i="3"/>
  <c r="AX25" i="3"/>
  <c r="AC124" i="3"/>
  <c r="BR136" i="3"/>
  <c r="AI89" i="3"/>
  <c r="BS10" i="3"/>
  <c r="AI133" i="3"/>
  <c r="AK138" i="3"/>
  <c r="BJ18" i="3"/>
  <c r="AO137" i="3"/>
  <c r="AH126" i="3"/>
  <c r="AA72" i="3"/>
  <c r="BJ23" i="3"/>
  <c r="BC81" i="3"/>
  <c r="AZ105" i="3"/>
  <c r="BN136" i="3"/>
  <c r="AA37" i="3"/>
  <c r="AX60" i="3"/>
  <c r="AS24" i="3"/>
  <c r="BA130" i="3"/>
  <c r="AY141" i="3"/>
  <c r="AB48" i="3"/>
  <c r="AX68" i="3"/>
  <c r="AF35" i="3"/>
  <c r="AV24" i="3"/>
  <c r="AM130" i="3"/>
  <c r="BE133" i="3"/>
  <c r="AF98" i="3"/>
  <c r="AY126" i="3"/>
  <c r="BJ29" i="3"/>
  <c r="AB140" i="3"/>
  <c r="AM133" i="3"/>
  <c r="AB45" i="3"/>
  <c r="BO17" i="3"/>
  <c r="BU106" i="3"/>
  <c r="AB73" i="3"/>
  <c r="AE104" i="3"/>
  <c r="AF40" i="3"/>
  <c r="AD68" i="3"/>
  <c r="AC47" i="3"/>
  <c r="AF42" i="3"/>
  <c r="AK128" i="3"/>
  <c r="AV137" i="3"/>
  <c r="AD55" i="3"/>
  <c r="AM89" i="3"/>
  <c r="AG26" i="3"/>
  <c r="BI129" i="3"/>
  <c r="BF128" i="3"/>
  <c r="BB124" i="3"/>
  <c r="AE83" i="3"/>
  <c r="AN141" i="3"/>
  <c r="AE78" i="3"/>
  <c r="AH69" i="3"/>
  <c r="AS90" i="3"/>
  <c r="AC49" i="3"/>
  <c r="AA21" i="3"/>
  <c r="BG139" i="3"/>
  <c r="BC13" i="3"/>
  <c r="AB135" i="3"/>
  <c r="AI127" i="3"/>
  <c r="AJ36" i="3"/>
  <c r="AU72" i="3"/>
  <c r="AC81" i="3"/>
  <c r="AZ23" i="3"/>
  <c r="BR70" i="3"/>
  <c r="AP20" i="3"/>
  <c r="BK54" i="3"/>
  <c r="AF76" i="3"/>
  <c r="BU125" i="3"/>
  <c r="AG20" i="3"/>
  <c r="AA104" i="3"/>
  <c r="AY140" i="3"/>
  <c r="AA121" i="3"/>
  <c r="AI135" i="3"/>
  <c r="AL136" i="3"/>
  <c r="AQ61" i="3"/>
  <c r="BR10" i="3"/>
  <c r="BF126" i="3"/>
  <c r="AF124" i="3"/>
  <c r="AA125" i="3"/>
  <c r="BK15" i="3"/>
  <c r="AF112" i="3"/>
  <c r="AI78" i="3"/>
  <c r="AC99" i="3"/>
  <c r="AG113" i="3"/>
  <c r="AU104" i="3"/>
  <c r="BL37" i="3"/>
  <c r="AB129" i="3"/>
  <c r="BI34" i="3"/>
  <c r="AH68" i="3"/>
  <c r="AA36" i="3"/>
  <c r="BH44" i="3"/>
  <c r="BI80" i="3"/>
  <c r="AD110" i="3"/>
  <c r="AF105" i="3"/>
  <c r="AJ33" i="3"/>
  <c r="AP143" i="3"/>
  <c r="AI117" i="3"/>
  <c r="BN54" i="3"/>
  <c r="BK138" i="3"/>
  <c r="AB36" i="3"/>
  <c r="BC22" i="3"/>
  <c r="BG124" i="3"/>
  <c r="AR141" i="3"/>
  <c r="BP139" i="3"/>
  <c r="AJ98" i="3"/>
  <c r="BK105" i="3"/>
  <c r="AY84" i="3"/>
  <c r="AN33" i="3"/>
  <c r="AE20" i="3"/>
  <c r="AM24" i="3"/>
  <c r="BC11" i="3"/>
  <c r="AN86" i="3"/>
  <c r="AM28" i="3"/>
  <c r="AF21" i="3"/>
  <c r="AO124" i="3"/>
  <c r="BB139" i="3"/>
  <c r="AF137" i="3"/>
  <c r="BB133" i="3"/>
  <c r="AU135" i="3"/>
  <c r="AD47" i="3"/>
  <c r="AD23" i="3"/>
  <c r="BS136" i="3"/>
  <c r="AD117" i="3"/>
  <c r="BG13" i="3"/>
  <c r="BR22" i="3"/>
  <c r="AD132" i="3"/>
  <c r="AF68" i="3"/>
  <c r="BQ18" i="3"/>
  <c r="AR57" i="3"/>
  <c r="AS124" i="3"/>
  <c r="BJ27" i="3"/>
  <c r="BE84" i="3"/>
  <c r="BQ49" i="3"/>
  <c r="AL140" i="3"/>
  <c r="AH100" i="3"/>
  <c r="AJ82" i="3"/>
  <c r="AB43" i="3"/>
  <c r="BP138" i="3"/>
  <c r="BL113" i="3"/>
  <c r="AJ35" i="3"/>
  <c r="BE76" i="3"/>
  <c r="BN73" i="3"/>
  <c r="BB17" i="3"/>
  <c r="BR65" i="3"/>
  <c r="AL27" i="3"/>
  <c r="AU133" i="3"/>
  <c r="AQ24" i="3"/>
  <c r="BT129" i="3"/>
  <c r="BI139" i="3"/>
  <c r="AJ132" i="3"/>
  <c r="AZ24" i="3"/>
  <c r="AK107" i="3"/>
  <c r="AJ71" i="3"/>
  <c r="AI14" i="3"/>
  <c r="AW136" i="3"/>
  <c r="AJ70" i="3"/>
  <c r="BU124" i="3"/>
  <c r="AN124" i="3"/>
  <c r="BN124" i="3"/>
  <c r="BA129" i="3"/>
  <c r="AO128" i="3"/>
  <c r="BS129" i="3"/>
  <c r="AE48" i="3"/>
  <c r="BA126" i="3"/>
  <c r="BO132" i="3"/>
  <c r="BR89" i="3"/>
  <c r="BP133" i="3"/>
  <c r="AY135" i="3"/>
  <c r="AU77" i="3"/>
  <c r="AY25" i="3"/>
  <c r="BJ16" i="3"/>
  <c r="BG126" i="3"/>
  <c r="BT45" i="3"/>
  <c r="BS114" i="3"/>
  <c r="AL80" i="3"/>
  <c r="AF87" i="3"/>
  <c r="AB70" i="3"/>
  <c r="AE118" i="3"/>
  <c r="AK124" i="3"/>
  <c r="BP45" i="3"/>
  <c r="AF114" i="3"/>
  <c r="AL127" i="3"/>
  <c r="BN126" i="3"/>
  <c r="AZ136" i="3"/>
  <c r="AB125" i="3"/>
  <c r="AP133" i="3"/>
  <c r="BI25" i="3"/>
  <c r="BK58" i="3"/>
  <c r="BD139" i="3"/>
  <c r="BJ22" i="3"/>
  <c r="BI54" i="3"/>
  <c r="AO29" i="3"/>
  <c r="BF125" i="3"/>
  <c r="BR25" i="3"/>
  <c r="BA141" i="3"/>
  <c r="AB133" i="3"/>
  <c r="AA141" i="3"/>
  <c r="BN132" i="3"/>
  <c r="BO129" i="3"/>
  <c r="AB100" i="3"/>
  <c r="AZ133" i="3"/>
  <c r="BP54" i="3"/>
  <c r="AF10" i="3"/>
  <c r="AB58" i="3"/>
  <c r="AD82" i="3"/>
  <c r="BD10" i="3"/>
  <c r="AG116" i="3"/>
  <c r="AS28" i="3"/>
  <c r="BL124" i="3"/>
  <c r="BR128" i="3"/>
  <c r="AI73" i="3"/>
  <c r="BC26" i="3"/>
  <c r="AP137" i="3"/>
  <c r="BP125" i="3"/>
  <c r="AA100" i="3"/>
  <c r="AC138" i="3"/>
  <c r="BI135" i="3"/>
  <c r="BJ49" i="3"/>
  <c r="AJ58" i="3"/>
  <c r="BR132" i="3"/>
  <c r="BA28" i="3"/>
  <c r="AK102" i="3"/>
  <c r="AU27" i="3"/>
  <c r="BG137" i="3"/>
  <c r="BH12" i="3"/>
  <c r="AF60" i="3"/>
  <c r="AW139" i="3"/>
  <c r="AK109" i="3"/>
  <c r="AE60" i="3"/>
  <c r="AF127" i="3"/>
  <c r="BK128" i="3"/>
  <c r="AH44" i="3"/>
  <c r="BF39" i="3"/>
  <c r="AX87" i="3"/>
  <c r="BR124" i="3"/>
  <c r="AZ21" i="3"/>
  <c r="BO103" i="3"/>
  <c r="AI123" i="3"/>
  <c r="BI132" i="3"/>
  <c r="BL54" i="3"/>
  <c r="BH27" i="3"/>
  <c r="AK36" i="3"/>
  <c r="AI69" i="3"/>
  <c r="AA18" i="3"/>
  <c r="AM118" i="3"/>
  <c r="AH56" i="3"/>
  <c r="AG118" i="3"/>
  <c r="BR140" i="3"/>
  <c r="BQ140" i="3"/>
  <c r="BA139" i="3"/>
  <c r="AB132" i="3"/>
  <c r="AI38" i="3"/>
  <c r="AD103" i="3"/>
  <c r="AN138" i="3"/>
  <c r="AG135" i="3"/>
  <c r="AB102" i="3"/>
  <c r="BA18" i="3"/>
  <c r="AZ101" i="3"/>
  <c r="AO106" i="3"/>
  <c r="BB26" i="3"/>
  <c r="BT36" i="3"/>
  <c r="BD104" i="3"/>
  <c r="BP95" i="3"/>
  <c r="AL138" i="3"/>
  <c r="BN129" i="3"/>
  <c r="AH23" i="3"/>
  <c r="AI15" i="3"/>
  <c r="AG22" i="3"/>
  <c r="AF11" i="3"/>
  <c r="AX138" i="3"/>
  <c r="AK43" i="3"/>
  <c r="BR92" i="3"/>
  <c r="BC47" i="3"/>
  <c r="BI26" i="3"/>
  <c r="AD28" i="3"/>
  <c r="BT135" i="3"/>
  <c r="AN54" i="3"/>
  <c r="BF29" i="3"/>
  <c r="AV28" i="3"/>
  <c r="BN125" i="3"/>
  <c r="AI21" i="3"/>
  <c r="AA42" i="3"/>
  <c r="BD138" i="3"/>
  <c r="BQ139" i="3"/>
  <c r="AF92" i="3"/>
  <c r="BM45" i="3"/>
  <c r="AT141" i="3"/>
  <c r="AH114" i="3"/>
  <c r="AW89" i="3"/>
  <c r="AG107" i="3"/>
  <c r="AA127" i="3"/>
  <c r="AN15" i="3"/>
  <c r="AD100" i="3"/>
  <c r="AF70" i="3"/>
  <c r="AH51" i="3"/>
  <c r="BR23" i="3"/>
  <c r="BH14" i="3"/>
  <c r="AK55" i="3"/>
  <c r="AT34" i="3"/>
  <c r="AB66" i="3"/>
  <c r="AC45" i="3"/>
  <c r="AD35" i="3"/>
  <c r="AP29" i="3"/>
  <c r="AB67" i="3"/>
  <c r="AT57" i="3"/>
  <c r="AO39" i="3"/>
  <c r="AS130" i="3"/>
  <c r="AM84" i="3"/>
  <c r="AB101" i="3"/>
  <c r="BR44" i="3"/>
  <c r="AU140" i="3"/>
  <c r="AK29" i="3"/>
  <c r="BF54" i="3"/>
  <c r="AQ32" i="3"/>
  <c r="BP128" i="3"/>
  <c r="AC92" i="3"/>
  <c r="AJ45" i="3"/>
  <c r="AE45" i="3"/>
  <c r="BI125" i="3"/>
  <c r="BS54" i="3"/>
  <c r="AQ17" i="3"/>
  <c r="AB69" i="3"/>
  <c r="AM127" i="3"/>
  <c r="BI28" i="3"/>
  <c r="AC17" i="3"/>
  <c r="BS130" i="3"/>
  <c r="BD22" i="3"/>
  <c r="AG111" i="3"/>
  <c r="AY44" i="3"/>
  <c r="BE23" i="3"/>
  <c r="AD33" i="3"/>
  <c r="AR25" i="3"/>
  <c r="AQ28" i="3"/>
  <c r="BJ90" i="3"/>
  <c r="AU89" i="3"/>
  <c r="AB104" i="3"/>
  <c r="AG82" i="3"/>
  <c r="AJ143" i="3"/>
  <c r="AS113" i="3"/>
  <c r="AT84" i="3"/>
  <c r="AG60" i="3"/>
  <c r="BD133" i="3"/>
  <c r="BA24" i="3"/>
  <c r="BP34" i="3"/>
  <c r="AG59" i="3"/>
  <c r="BQ133" i="3"/>
  <c r="AH62" i="3"/>
  <c r="BT15" i="3"/>
  <c r="AB76" i="3"/>
  <c r="AJ139" i="3"/>
  <c r="AE87" i="3"/>
  <c r="AH11" i="3"/>
  <c r="BH28" i="3"/>
  <c r="AC101" i="3"/>
  <c r="BP61" i="3"/>
  <c r="AD77" i="3"/>
  <c r="AI114" i="3"/>
  <c r="BK36" i="3"/>
  <c r="BU36" i="3"/>
  <c r="AE73" i="3"/>
  <c r="BS113" i="3"/>
  <c r="BA14" i="3"/>
  <c r="BS60" i="3"/>
  <c r="AZ17" i="3"/>
  <c r="AJ23" i="3"/>
  <c r="BU127" i="3"/>
  <c r="BJ132" i="3"/>
  <c r="AP132" i="3"/>
  <c r="AZ129" i="3"/>
  <c r="AC141" i="3"/>
  <c r="BF132" i="3"/>
  <c r="BH126" i="3"/>
  <c r="BC125" i="3"/>
  <c r="AC62" i="3"/>
  <c r="BF136" i="3"/>
  <c r="AW129" i="3"/>
  <c r="BE128" i="3"/>
  <c r="AR92" i="3"/>
  <c r="AF48" i="3"/>
  <c r="AV129" i="3"/>
  <c r="BM140" i="3"/>
  <c r="AD65" i="3"/>
  <c r="AZ130" i="3"/>
  <c r="AE129" i="3"/>
  <c r="BD106" i="3"/>
  <c r="AP135" i="3"/>
  <c r="AP138" i="3"/>
  <c r="AF57" i="3"/>
  <c r="AF15" i="3"/>
  <c r="AE43" i="3"/>
  <c r="AD49" i="3"/>
  <c r="AF67" i="3"/>
  <c r="AL26" i="3"/>
  <c r="AU94" i="3"/>
  <c r="BK109" i="3"/>
  <c r="AL11" i="3"/>
  <c r="BC20" i="3"/>
  <c r="AL83" i="3"/>
  <c r="AJ125" i="3"/>
  <c r="AJ122" i="3"/>
  <c r="BT130" i="3"/>
  <c r="AH14" i="3"/>
  <c r="AI122" i="3"/>
  <c r="AG133" i="3"/>
  <c r="AD14" i="3"/>
  <c r="AL51" i="3"/>
  <c r="BM17" i="3"/>
  <c r="AE37" i="3"/>
  <c r="AK23" i="3"/>
  <c r="AO133" i="3"/>
  <c r="AA66" i="3"/>
  <c r="BC127" i="3"/>
  <c r="AZ13" i="3"/>
  <c r="AD126" i="3"/>
  <c r="BN139" i="3"/>
  <c r="BE135" i="3"/>
  <c r="AP11" i="3"/>
  <c r="AH43" i="3"/>
  <c r="AE86" i="3"/>
  <c r="AG109" i="3"/>
  <c r="BO118" i="3"/>
  <c r="AC113" i="3"/>
  <c r="AA114" i="3"/>
  <c r="BP49" i="3"/>
  <c r="AF139" i="3"/>
  <c r="AN126" i="3"/>
  <c r="AK110" i="3"/>
  <c r="AU70" i="3"/>
  <c r="BN127" i="3"/>
  <c r="BM22" i="3"/>
  <c r="AH48" i="3"/>
  <c r="AA64" i="3"/>
  <c r="BC130" i="3"/>
  <c r="BK141" i="3"/>
  <c r="AD141" i="3"/>
  <c r="BG127" i="3"/>
  <c r="BB129" i="3"/>
  <c r="AX124" i="3"/>
  <c r="AG122" i="3"/>
  <c r="AF135" i="3"/>
  <c r="AL13" i="3"/>
  <c r="AX133" i="3"/>
  <c r="BJ127" i="3"/>
  <c r="BG138" i="3"/>
  <c r="BI27" i="3"/>
  <c r="AF100" i="3"/>
  <c r="BH133" i="3"/>
  <c r="AK126" i="3"/>
  <c r="BD18" i="3"/>
  <c r="BE125" i="3"/>
  <c r="AF133" i="3"/>
  <c r="AE91" i="3"/>
  <c r="AS129" i="3"/>
  <c r="AH134" i="3"/>
  <c r="AF115" i="3"/>
  <c r="AJ116" i="3"/>
  <c r="AM23" i="3"/>
  <c r="AG28" i="3"/>
  <c r="AW13" i="3"/>
  <c r="AA49" i="3"/>
  <c r="BA68" i="3"/>
  <c r="BE54" i="3"/>
  <c r="AS22" i="3"/>
  <c r="AV138" i="3"/>
  <c r="AR129" i="3"/>
  <c r="BJ141" i="3"/>
  <c r="AO132" i="3"/>
  <c r="AJ114" i="3"/>
  <c r="AD139" i="3"/>
  <c r="AE38" i="3"/>
  <c r="BS141" i="3"/>
  <c r="BB14" i="3"/>
  <c r="AH47" i="3"/>
  <c r="AC121" i="3"/>
  <c r="BG141" i="3"/>
  <c r="BN29" i="3"/>
  <c r="AX140" i="3"/>
  <c r="AL137" i="3"/>
  <c r="AC100" i="3"/>
  <c r="BI89" i="3"/>
  <c r="AB98" i="3"/>
  <c r="AF140" i="3"/>
  <c r="AN16" i="3"/>
  <c r="AK83" i="3"/>
  <c r="AC127" i="3"/>
  <c r="AQ139" i="3"/>
  <c r="AQ15" i="3"/>
  <c r="BO62" i="3"/>
  <c r="BC57" i="3"/>
  <c r="BS138" i="3"/>
  <c r="BE17" i="3"/>
  <c r="AO38" i="3"/>
  <c r="AJ130" i="3"/>
  <c r="AB134" i="3"/>
  <c r="AS10" i="3"/>
  <c r="BP67" i="3"/>
  <c r="BU54" i="3"/>
  <c r="AD12" i="3"/>
  <c r="AK136" i="3"/>
  <c r="BH141" i="3"/>
  <c r="AD115" i="3"/>
  <c r="AC26" i="3"/>
  <c r="BL129" i="3"/>
  <c r="AD86" i="3"/>
  <c r="AE64" i="3"/>
  <c r="AM137" i="3"/>
  <c r="AE127" i="3"/>
  <c r="BS28" i="3"/>
  <c r="AK13" i="3"/>
  <c r="AZ140" i="3"/>
  <c r="BM126" i="3"/>
  <c r="BS29" i="3"/>
  <c r="AQ92" i="3"/>
  <c r="AP125" i="3"/>
  <c r="AE24" i="3"/>
  <c r="BQ57" i="3"/>
  <c r="AP83" i="3"/>
  <c r="AS139" i="3"/>
  <c r="AF45" i="3"/>
  <c r="AC32" i="3"/>
  <c r="AF83" i="3"/>
  <c r="BJ50" i="3"/>
  <c r="BQ37" i="3"/>
  <c r="AF91" i="3"/>
  <c r="AR95" i="3"/>
  <c r="AR70" i="3"/>
  <c r="BA127" i="3"/>
  <c r="BS24" i="3"/>
  <c r="AD64" i="3"/>
  <c r="BM36" i="3"/>
  <c r="BC135" i="3"/>
  <c r="BL125" i="3"/>
  <c r="AD104" i="3"/>
  <c r="AZ125" i="3"/>
  <c r="BE28" i="3"/>
  <c r="AE95" i="3"/>
  <c r="AI112" i="3"/>
  <c r="BQ141" i="3"/>
  <c r="AJ103" i="3"/>
  <c r="BH15" i="3"/>
  <c r="BN92" i="3"/>
  <c r="BI140" i="3"/>
  <c r="BU17" i="3"/>
  <c r="AD67" i="3"/>
  <c r="AE138" i="3"/>
  <c r="AK106" i="3"/>
  <c r="AG61" i="3"/>
  <c r="AL141" i="3"/>
  <c r="AG137" i="3"/>
  <c r="AF94" i="3"/>
  <c r="BO15" i="3"/>
  <c r="BT10" i="3"/>
  <c r="BJ140" i="3"/>
  <c r="BQ101" i="3"/>
  <c r="BB73" i="3"/>
  <c r="AG44" i="3"/>
  <c r="AB89" i="3"/>
  <c r="AK40" i="3"/>
  <c r="AV23" i="3"/>
  <c r="BK95" i="3"/>
  <c r="BO37" i="3"/>
  <c r="BD136" i="3"/>
  <c r="AT18" i="3"/>
  <c r="AA126" i="3"/>
  <c r="AL132" i="3"/>
  <c r="BU15" i="3"/>
  <c r="BA29" i="3"/>
  <c r="BL25" i="3"/>
  <c r="AT103" i="3"/>
  <c r="AW135" i="3"/>
  <c r="AM21" i="3"/>
  <c r="AK93" i="3"/>
  <c r="BO126" i="3"/>
  <c r="AE49" i="3"/>
  <c r="AH130" i="3"/>
  <c r="AV128" i="3"/>
  <c r="AA86" i="3"/>
  <c r="AC69" i="3"/>
  <c r="AJ133" i="3"/>
  <c r="BR129" i="3"/>
  <c r="AB80" i="3"/>
  <c r="BN27" i="3"/>
  <c r="BF15" i="3"/>
  <c r="AB107" i="3"/>
  <c r="AH35" i="3"/>
  <c r="BO77" i="3"/>
  <c r="BM61" i="3"/>
  <c r="BJ26" i="3"/>
  <c r="AO125" i="3"/>
  <c r="AE54" i="3"/>
  <c r="AS126" i="3"/>
  <c r="BM127" i="3"/>
  <c r="AI129" i="3"/>
  <c r="BL105" i="3"/>
  <c r="AE100" i="3"/>
  <c r="AJ78" i="3"/>
  <c r="AZ58" i="3"/>
  <c r="AI105" i="3"/>
  <c r="AB32" i="3"/>
  <c r="BM129" i="3"/>
  <c r="AT130" i="3"/>
  <c r="BS128" i="3"/>
  <c r="AN137" i="3"/>
  <c r="AF136" i="3"/>
  <c r="AJ128" i="3"/>
  <c r="AA80" i="3"/>
  <c r="AX139" i="3"/>
  <c r="AR139" i="3"/>
  <c r="BH21" i="3"/>
  <c r="BC126" i="3"/>
  <c r="BR125" i="3"/>
  <c r="BE11" i="3"/>
  <c r="AL67" i="3"/>
  <c r="AQ84" i="3"/>
  <c r="AR133" i="3"/>
  <c r="BU29" i="3"/>
  <c r="AT56" i="3"/>
  <c r="AB121" i="3"/>
  <c r="BU136" i="3"/>
  <c r="AO138" i="3"/>
  <c r="BM137" i="3"/>
  <c r="AM124" i="3"/>
  <c r="AG89" i="3"/>
  <c r="AZ132" i="3"/>
  <c r="AO21" i="3"/>
  <c r="AE103" i="3"/>
  <c r="AA58" i="3"/>
  <c r="AQ10" i="3"/>
  <c r="AC110" i="3"/>
  <c r="AB127" i="3"/>
  <c r="AT135" i="3"/>
  <c r="AJ90" i="3"/>
  <c r="AJ15" i="3"/>
  <c r="AJ92" i="3"/>
  <c r="AG139" i="3"/>
  <c r="AA17" i="3"/>
  <c r="BF49" i="3"/>
  <c r="AN127" i="3"/>
  <c r="AC133" i="3"/>
  <c r="AH111" i="3"/>
  <c r="BC136" i="3"/>
  <c r="AX127" i="3"/>
  <c r="AE116" i="3"/>
  <c r="AC93" i="3"/>
  <c r="AN135" i="3"/>
  <c r="AE141" i="3"/>
  <c r="AG106" i="3"/>
  <c r="AJ94" i="3"/>
  <c r="BE141" i="3"/>
  <c r="AX93" i="3"/>
  <c r="BM18" i="3"/>
  <c r="BA47" i="3"/>
  <c r="AM103" i="3"/>
  <c r="AA137" i="3"/>
  <c r="AE66" i="3"/>
  <c r="BF62" i="3"/>
  <c r="BO83" i="3"/>
  <c r="AO12" i="3"/>
  <c r="BA15" i="3"/>
  <c r="BS26" i="3"/>
  <c r="AR32" i="3"/>
  <c r="BJ12" i="3"/>
  <c r="AX12" i="3"/>
  <c r="BF124" i="3"/>
  <c r="AE14" i="3"/>
  <c r="AD80" i="3"/>
  <c r="AB112" i="3"/>
  <c r="AF14" i="3"/>
  <c r="AN28" i="3"/>
  <c r="AU84" i="3"/>
  <c r="AL118" i="3"/>
  <c r="AE112" i="3"/>
  <c r="AW37" i="3"/>
  <c r="AB105" i="3"/>
  <c r="AC139" i="3"/>
  <c r="AC12" i="3"/>
  <c r="AA103" i="3"/>
  <c r="AD56" i="3"/>
  <c r="AK64" i="3"/>
  <c r="BJ125" i="3"/>
  <c r="AG91" i="3"/>
  <c r="AE113" i="3"/>
  <c r="AS143" i="3"/>
  <c r="AK42" i="3"/>
  <c r="AH141" i="3"/>
  <c r="AW132" i="3"/>
  <c r="AS135" i="3"/>
  <c r="AD73" i="3"/>
  <c r="BU132" i="3"/>
  <c r="AC106" i="3"/>
  <c r="AH139" i="3"/>
  <c r="BA104" i="3"/>
  <c r="AV13" i="3"/>
  <c r="BA12" i="3"/>
  <c r="AP39" i="3"/>
  <c r="AZ89" i="3"/>
  <c r="BA124" i="3"/>
  <c r="BG128" i="3"/>
  <c r="AI12" i="3"/>
  <c r="AO91" i="3"/>
  <c r="AK60" i="3"/>
  <c r="BH139" i="3"/>
  <c r="BS115" i="3"/>
  <c r="BN56" i="3"/>
  <c r="BO21" i="3"/>
  <c r="BB23" i="3"/>
  <c r="AJ106" i="3"/>
  <c r="AJ80" i="3"/>
  <c r="BH16" i="3"/>
  <c r="AO45" i="3"/>
  <c r="AH115" i="3"/>
  <c r="BQ132" i="3"/>
  <c r="AP139" i="3"/>
  <c r="BM11" i="3"/>
  <c r="AR51" i="3"/>
  <c r="AW140" i="3"/>
  <c r="AO135" i="3"/>
  <c r="AE121" i="3"/>
  <c r="AN29" i="3"/>
  <c r="BQ124" i="3"/>
  <c r="AY138" i="3"/>
  <c r="BH128" i="3"/>
  <c r="AG81" i="3"/>
  <c r="AS65" i="3"/>
  <c r="AW33" i="3"/>
  <c r="AB106" i="3"/>
  <c r="BT65" i="3"/>
  <c r="AA77" i="3"/>
  <c r="AD125" i="3"/>
  <c r="AX45" i="3"/>
  <c r="BU73" i="3"/>
  <c r="AS128" i="3"/>
  <c r="AK141" i="3"/>
  <c r="AC68" i="3"/>
  <c r="BT112" i="3"/>
  <c r="BR12" i="3"/>
  <c r="BD14" i="3"/>
  <c r="AC27" i="3"/>
  <c r="AJ46" i="3"/>
  <c r="AL12" i="3"/>
  <c r="BS22" i="3"/>
  <c r="BH130" i="3"/>
  <c r="AK137" i="3"/>
  <c r="AG43" i="3"/>
  <c r="AT65" i="3"/>
  <c r="BE48" i="3"/>
  <c r="AM65" i="3"/>
  <c r="BK14" i="3"/>
  <c r="AY21" i="3"/>
  <c r="AI58" i="3"/>
  <c r="AJ72" i="3"/>
  <c r="AF54" i="3"/>
  <c r="AH87" i="3"/>
  <c r="AV141" i="3"/>
  <c r="BT138" i="3"/>
  <c r="BT127" i="3"/>
  <c r="AK140" i="3"/>
  <c r="AP16" i="3"/>
  <c r="AJ65" i="3"/>
  <c r="BM10" i="3"/>
  <c r="AA135" i="3"/>
  <c r="BI92" i="3"/>
  <c r="AU11" i="3"/>
  <c r="AC80" i="3"/>
  <c r="AC140" i="3"/>
  <c r="AB17" i="3"/>
  <c r="BI136" i="3"/>
  <c r="AO130" i="3"/>
  <c r="BO125" i="3"/>
  <c r="AP128" i="3"/>
  <c r="BD126" i="3"/>
  <c r="AB78" i="3"/>
  <c r="BM130" i="3"/>
  <c r="AK45" i="3"/>
  <c r="AC38" i="3"/>
  <c r="AE106" i="3"/>
  <c r="AC15" i="3"/>
  <c r="BK57" i="3"/>
  <c r="AJ73" i="3"/>
  <c r="BB89" i="3"/>
  <c r="BC87" i="3"/>
  <c r="AQ129" i="3"/>
  <c r="AD136" i="3"/>
  <c r="BA140" i="3"/>
  <c r="BD137" i="3"/>
  <c r="AY61" i="3"/>
  <c r="BU141" i="3"/>
  <c r="AA110" i="3"/>
  <c r="BM133" i="3"/>
  <c r="AF32" i="3"/>
  <c r="AH39" i="3"/>
  <c r="AG121" i="3"/>
  <c r="AW28" i="3"/>
  <c r="AB84" i="3"/>
  <c r="BJ138" i="3"/>
  <c r="AI124" i="3"/>
  <c r="BI11" i="3"/>
  <c r="AZ27" i="3"/>
  <c r="AO141" i="3"/>
  <c r="BS140" i="3"/>
  <c r="AZ16" i="3"/>
  <c r="AA105" i="3"/>
  <c r="BI124" i="3"/>
  <c r="BU130" i="3"/>
  <c r="AD138" i="3"/>
  <c r="BI133" i="3"/>
  <c r="AA94" i="3"/>
  <c r="AD123" i="3"/>
  <c r="AC90" i="3"/>
  <c r="BP64" i="3"/>
  <c r="AW130" i="3"/>
  <c r="BJ129" i="3"/>
  <c r="AC143" i="3"/>
  <c r="AK14" i="3"/>
  <c r="BO127" i="3"/>
  <c r="AK49" i="3"/>
  <c r="BN45" i="3"/>
  <c r="BP29" i="3"/>
  <c r="BM138" i="3"/>
  <c r="AL129" i="3"/>
  <c r="AV29" i="3"/>
  <c r="AT129" i="3"/>
  <c r="AJ134" i="3"/>
  <c r="BS133" i="3"/>
  <c r="BG17" i="3"/>
  <c r="AI61" i="3"/>
  <c r="AC98" i="3"/>
  <c r="AE122" i="3"/>
  <c r="AL15" i="3"/>
  <c r="BQ138" i="3"/>
  <c r="AP141" i="3"/>
  <c r="AB37" i="3"/>
  <c r="AD91" i="3"/>
  <c r="AQ130" i="3"/>
  <c r="AN139" i="3"/>
  <c r="AF55" i="3"/>
  <c r="BC140" i="3"/>
  <c r="BT141" i="3"/>
  <c r="AH80" i="3"/>
  <c r="AD81" i="3"/>
  <c r="AW73" i="3"/>
  <c r="AE135" i="3"/>
  <c r="BF139" i="3"/>
  <c r="AI139" i="3"/>
  <c r="BK13" i="3"/>
  <c r="BQ137" i="3"/>
  <c r="AS125" i="3"/>
  <c r="AT15" i="3"/>
  <c r="AN92" i="3"/>
  <c r="AF56" i="3"/>
  <c r="AI113" i="3"/>
  <c r="BA58" i="3"/>
  <c r="AR128" i="3"/>
  <c r="AH117" i="3"/>
  <c r="BL135" i="3"/>
  <c r="AO84" i="3"/>
  <c r="AJ136" i="3"/>
  <c r="AH125" i="3"/>
  <c r="BT139" i="3"/>
  <c r="AK58" i="3"/>
  <c r="AA111" i="3"/>
  <c r="AT139" i="3"/>
  <c r="BL137" i="3"/>
  <c r="BI14" i="3"/>
  <c r="AY129" i="3"/>
  <c r="AE139" i="3"/>
  <c r="AA15" i="3"/>
  <c r="BJ133" i="3"/>
  <c r="BS137" i="3"/>
  <c r="BE129" i="3"/>
  <c r="BB24" i="3"/>
  <c r="AM109" i="3"/>
  <c r="AD129" i="3"/>
  <c r="BH140" i="3"/>
  <c r="AC137" i="3"/>
  <c r="AX29" i="3"/>
  <c r="BA16" i="3"/>
  <c r="AK39" i="3"/>
  <c r="BK18" i="3"/>
  <c r="AI10" i="3"/>
  <c r="AK71" i="3"/>
  <c r="AK59" i="3"/>
  <c r="AH128" i="3"/>
  <c r="AX49" i="3"/>
  <c r="AH58" i="3"/>
  <c r="BL21" i="3"/>
  <c r="AC71" i="3"/>
  <c r="BP93" i="3"/>
  <c r="BC18" i="3"/>
  <c r="AN26" i="3"/>
  <c r="BF11" i="3"/>
  <c r="AV105" i="3"/>
  <c r="AT115" i="3"/>
  <c r="BI90" i="3"/>
  <c r="AE125" i="3"/>
  <c r="BJ103" i="3"/>
  <c r="BR34" i="3"/>
  <c r="AG132" i="3"/>
  <c r="AC132" i="3"/>
  <c r="BH135" i="3"/>
  <c r="BI127" i="3"/>
  <c r="AH64" i="3"/>
  <c r="BB10" i="3"/>
  <c r="AC61" i="3"/>
  <c r="BH10" i="3"/>
  <c r="BR67" i="3"/>
  <c r="BA89" i="3"/>
  <c r="AO57" i="3"/>
  <c r="BA76" i="3"/>
  <c r="BC12" i="3"/>
  <c r="BC27" i="3"/>
  <c r="AO127" i="3"/>
  <c r="AZ135" i="3"/>
  <c r="AG83" i="3"/>
  <c r="AF138" i="3"/>
  <c r="BF129" i="3"/>
  <c r="AO22" i="3"/>
  <c r="AI13" i="3"/>
  <c r="AT126" i="3"/>
  <c r="AJ115" i="3"/>
  <c r="AW16" i="3"/>
  <c r="AL60" i="3"/>
  <c r="AJ126" i="3"/>
  <c r="AP54" i="3"/>
  <c r="AC57" i="3"/>
  <c r="AV125" i="3"/>
  <c r="BC139" i="3"/>
  <c r="AR26" i="3"/>
  <c r="BC129" i="3"/>
  <c r="AJ138" i="3"/>
  <c r="AH118" i="3"/>
  <c r="AS26" i="3"/>
  <c r="AB14" i="3"/>
  <c r="AB130" i="3"/>
  <c r="AN130" i="3"/>
  <c r="AD105" i="3"/>
  <c r="AN133" i="3"/>
  <c r="BL136" i="3"/>
  <c r="AU137" i="3"/>
  <c r="AJ32" i="3"/>
  <c r="AO104" i="3"/>
  <c r="BE83" i="3"/>
  <c r="AC116" i="3"/>
  <c r="BF65" i="3"/>
  <c r="AI27" i="3"/>
  <c r="AD87" i="3"/>
  <c r="BB125" i="3"/>
  <c r="BR26" i="3"/>
  <c r="AD24" i="3"/>
  <c r="AL57" i="3"/>
  <c r="BA23" i="3"/>
  <c r="AS115" i="3"/>
  <c r="AH77" i="3"/>
  <c r="AH94" i="3"/>
  <c r="BU37" i="3"/>
  <c r="BU115" i="3"/>
  <c r="BN25" i="3"/>
  <c r="BK23" i="3"/>
  <c r="AR130" i="3"/>
  <c r="AA89" i="3"/>
  <c r="BT28" i="3"/>
  <c r="AS127" i="3"/>
  <c r="AG140" i="3"/>
  <c r="BO130" i="3"/>
  <c r="BD125" i="3"/>
  <c r="AV11" i="3"/>
  <c r="AE89" i="3"/>
  <c r="BD129" i="3"/>
  <c r="AG55" i="3"/>
  <c r="BN130" i="3"/>
  <c r="BT14" i="3"/>
  <c r="AJ101" i="3"/>
  <c r="AE93" i="3"/>
  <c r="BR11" i="3"/>
  <c r="BG130" i="3"/>
  <c r="BB61" i="3"/>
  <c r="BU57" i="3"/>
  <c r="BQ129" i="3"/>
  <c r="AX54" i="3"/>
  <c r="BI49" i="3"/>
  <c r="AI40" i="3"/>
  <c r="BN57" i="3"/>
  <c r="BI94" i="3"/>
  <c r="AF37" i="3"/>
  <c r="AI42" i="3"/>
  <c r="BU128" i="3"/>
  <c r="BS127" i="3"/>
  <c r="AI26" i="3"/>
  <c r="AW118" i="3"/>
  <c r="AA92" i="3"/>
  <c r="AB10" i="3"/>
  <c r="BG25" i="3"/>
  <c r="AK81" i="3"/>
  <c r="BL126" i="3"/>
  <c r="AT127" i="3"/>
  <c r="AK95" i="3"/>
  <c r="AW84" i="3"/>
  <c r="BP23" i="3"/>
  <c r="AO49" i="3"/>
  <c r="AW29" i="3"/>
  <c r="BN18" i="3"/>
  <c r="BK129" i="3"/>
  <c r="BM139" i="3"/>
  <c r="AI84" i="3"/>
  <c r="AR132" i="3"/>
  <c r="BQ27" i="3"/>
  <c r="AH133" i="3"/>
  <c r="BM132" i="3"/>
  <c r="AH138" i="3"/>
  <c r="AF84" i="3"/>
  <c r="AO140" i="3"/>
  <c r="AG130" i="3"/>
  <c r="AE50" i="3"/>
  <c r="AQ34" i="3"/>
  <c r="AC88" i="3"/>
  <c r="BM136" i="3"/>
  <c r="BM15" i="3"/>
  <c r="AI81" i="3"/>
  <c r="AB141" i="3"/>
  <c r="AP124" i="3"/>
  <c r="BE27" i="3"/>
  <c r="AP127" i="3"/>
  <c r="AQ125" i="3"/>
  <c r="AJ42" i="3"/>
  <c r="BB18" i="3"/>
  <c r="AW128" i="3"/>
  <c r="AU128" i="3"/>
  <c r="AD143" i="3"/>
  <c r="AE39" i="3"/>
  <c r="BN70" i="3"/>
  <c r="BA138" i="3"/>
  <c r="BK124" i="3"/>
  <c r="AH143" i="3"/>
  <c r="AX94" i="3"/>
  <c r="AH122" i="3"/>
  <c r="AB136" i="3"/>
  <c r="AK122" i="3"/>
  <c r="AJ21" i="3"/>
  <c r="AE29" i="3"/>
  <c r="AI28" i="3"/>
  <c r="BB128" i="3"/>
  <c r="BB138" i="3"/>
  <c r="AJ86" i="3"/>
  <c r="BE139" i="3"/>
  <c r="AV15" i="3"/>
  <c r="AW15" i="3"/>
  <c r="AB123" i="3"/>
  <c r="AD134" i="3"/>
  <c r="AI95" i="3"/>
  <c r="BN99" i="3"/>
  <c r="AH60" i="3"/>
  <c r="AJ93" i="3"/>
  <c r="BD62" i="3"/>
  <c r="BG104" i="3"/>
  <c r="AE88" i="3"/>
  <c r="AG66" i="3"/>
  <c r="AH129" i="3"/>
  <c r="AY136" i="3"/>
  <c r="AI39" i="3"/>
  <c r="AP27" i="3"/>
  <c r="BC69" i="3"/>
  <c r="AA48" i="3"/>
  <c r="BD124" i="3"/>
  <c r="BS135" i="3"/>
  <c r="AG79" i="3"/>
  <c r="BS33" i="3"/>
  <c r="AH71" i="3"/>
  <c r="AH86" i="3"/>
  <c r="BR36" i="3"/>
  <c r="AV77" i="3"/>
  <c r="AD32" i="3"/>
  <c r="AM105" i="3"/>
  <c r="AG136" i="3"/>
  <c r="AW138" i="3"/>
  <c r="AZ126" i="3"/>
  <c r="AJ135" i="3"/>
  <c r="AL16" i="3"/>
  <c r="AI92" i="3"/>
  <c r="AG56" i="3"/>
  <c r="AH33" i="3"/>
  <c r="BK104" i="3"/>
  <c r="AC33" i="3"/>
  <c r="AD69" i="3"/>
  <c r="AF128" i="3"/>
  <c r="AJ123" i="3"/>
  <c r="AR18" i="3"/>
  <c r="BD25" i="3"/>
  <c r="AD133" i="3"/>
  <c r="BM135" i="3"/>
  <c r="AD128" i="3"/>
  <c r="AK16" i="3"/>
  <c r="BK56" i="3"/>
  <c r="AV18" i="3"/>
  <c r="AG128" i="3"/>
  <c r="AD50" i="3"/>
  <c r="BA10" i="3"/>
  <c r="AU113" i="3"/>
  <c r="AO26" i="3"/>
  <c r="AF89" i="3"/>
  <c r="AF116" i="3"/>
  <c r="AX107" i="3"/>
  <c r="BA57" i="3"/>
  <c r="AF117" i="3"/>
  <c r="AQ132" i="3"/>
  <c r="BL140" i="3"/>
  <c r="AB56" i="3"/>
  <c r="AD90" i="3"/>
  <c r="BN87" i="3"/>
  <c r="AJ81" i="3"/>
  <c r="AX17" i="3"/>
  <c r="AO23" i="3"/>
  <c r="AJ61" i="3"/>
  <c r="BP24" i="3"/>
  <c r="BS11" i="3"/>
  <c r="AL128" i="3"/>
  <c r="AX136" i="3"/>
  <c r="AH36" i="3"/>
  <c r="BC15" i="3"/>
  <c r="AJ34" i="3"/>
  <c r="AL135" i="3"/>
  <c r="AA132" i="3"/>
  <c r="BO25" i="3"/>
  <c r="AP72" i="3"/>
  <c r="BI13" i="3"/>
  <c r="AC87" i="3"/>
  <c r="AS16" i="3"/>
  <c r="AX39" i="3"/>
  <c r="AK10" i="3"/>
  <c r="BI10" i="3"/>
  <c r="BT22" i="3"/>
  <c r="BQ126" i="3"/>
  <c r="BQ54" i="3"/>
  <c r="AE140" i="3"/>
  <c r="BM124" i="3"/>
  <c r="BA137" i="3"/>
  <c r="BU18" i="3"/>
  <c r="AJ60" i="3"/>
  <c r="AK12" i="3"/>
  <c r="AK129" i="3"/>
  <c r="AF103" i="3"/>
  <c r="AE32" i="3"/>
  <c r="BL29" i="3"/>
  <c r="AD127" i="3"/>
  <c r="AD88" i="3"/>
  <c r="BR105" i="3"/>
  <c r="AP95" i="3"/>
  <c r="AF129" i="3"/>
  <c r="BN105" i="3"/>
  <c r="BT105" i="3"/>
  <c r="BQ125" i="3"/>
  <c r="AJ105" i="3"/>
  <c r="AB114" i="3"/>
  <c r="AI23" i="3"/>
  <c r="AK35" i="3"/>
  <c r="BO24" i="3"/>
  <c r="AK78" i="3"/>
  <c r="AA67" i="3"/>
  <c r="BM73" i="3"/>
  <c r="AZ70" i="3"/>
  <c r="BC36" i="3"/>
  <c r="BR100" i="3"/>
  <c r="AN37" i="3"/>
  <c r="AK101" i="3"/>
  <c r="AH57" i="3"/>
  <c r="BL33" i="3"/>
  <c r="AR33" i="3"/>
  <c r="BR133" i="3"/>
  <c r="AA55" i="3"/>
  <c r="BA118" i="3"/>
  <c r="AW82" i="3"/>
  <c r="BC17" i="3"/>
  <c r="AQ77" i="3"/>
  <c r="BA102" i="3"/>
  <c r="BH56" i="3"/>
  <c r="AP28" i="3"/>
  <c r="AS58" i="3"/>
  <c r="AR65" i="3"/>
  <c r="BA46" i="3"/>
  <c r="AS11" i="3"/>
  <c r="BJ105" i="3"/>
  <c r="BE143" i="3"/>
  <c r="BI104" i="3"/>
  <c r="AB51" i="3"/>
  <c r="BP91" i="3"/>
  <c r="BH51" i="3"/>
  <c r="BR116" i="3"/>
  <c r="BS61" i="3"/>
  <c r="AY102" i="3"/>
  <c r="AW66" i="3"/>
  <c r="BT27" i="3"/>
  <c r="AU78" i="3"/>
  <c r="AB68" i="3"/>
  <c r="AN101" i="3"/>
  <c r="BN36" i="3"/>
  <c r="BL143" i="3"/>
  <c r="BT136" i="3"/>
  <c r="BO58" i="3"/>
  <c r="AC118" i="3"/>
  <c r="BT49" i="3"/>
  <c r="AI29" i="3"/>
  <c r="BR77" i="3"/>
  <c r="BM26" i="3"/>
  <c r="AT77" i="3"/>
  <c r="BN15" i="3"/>
  <c r="BC133" i="3"/>
  <c r="AV12" i="3"/>
  <c r="BU100" i="3"/>
  <c r="AY65" i="3"/>
  <c r="AD59" i="3"/>
  <c r="BO84" i="3"/>
  <c r="AZ111" i="3"/>
  <c r="BR51" i="3"/>
  <c r="BK17" i="3"/>
  <c r="AJ38" i="3"/>
  <c r="AM78" i="3"/>
  <c r="BM113" i="3"/>
  <c r="AO24" i="3"/>
  <c r="BS62" i="3"/>
  <c r="BM46" i="3"/>
  <c r="AT110" i="3"/>
  <c r="BC122" i="3"/>
  <c r="BE104" i="3"/>
  <c r="BU66" i="3"/>
  <c r="BR141" i="3"/>
  <c r="AA29" i="3"/>
  <c r="AD57" i="3"/>
  <c r="AW92" i="3"/>
  <c r="AK32" i="3"/>
  <c r="AB38" i="3"/>
  <c r="BB29" i="3"/>
  <c r="BQ64" i="3"/>
  <c r="AK112" i="3"/>
  <c r="BD45" i="3"/>
  <c r="AB24" i="3"/>
  <c r="BG86" i="3"/>
  <c r="BL26" i="3"/>
  <c r="AE57" i="3"/>
  <c r="BA70" i="3"/>
  <c r="AX123" i="3"/>
  <c r="AP89" i="3"/>
  <c r="AJ56" i="3"/>
  <c r="AQ105" i="3"/>
  <c r="BG68" i="3"/>
  <c r="BR28" i="3"/>
  <c r="BN16" i="3"/>
  <c r="BU32" i="3"/>
  <c r="BM76" i="3"/>
  <c r="BC92" i="3"/>
  <c r="AE70" i="3"/>
  <c r="AO60" i="3"/>
  <c r="BD111" i="3"/>
  <c r="AL20" i="3"/>
  <c r="AH105" i="3"/>
  <c r="AP118" i="3"/>
  <c r="BO10" i="3"/>
  <c r="AS15" i="3"/>
  <c r="BR24" i="3"/>
  <c r="BP100" i="3"/>
  <c r="AJ47" i="3"/>
  <c r="BQ65" i="3"/>
  <c r="AM10" i="3"/>
  <c r="AT68" i="3"/>
  <c r="AN11" i="3"/>
  <c r="AD66" i="3"/>
  <c r="AP34" i="3"/>
  <c r="BH40" i="3"/>
  <c r="AU57" i="3"/>
  <c r="AH82" i="3"/>
  <c r="AX118" i="3"/>
  <c r="BK80" i="3"/>
  <c r="AW14" i="3"/>
  <c r="AL28" i="3"/>
  <c r="AS86" i="3"/>
  <c r="AQ73" i="3"/>
  <c r="BP25" i="3"/>
  <c r="AP57" i="3"/>
  <c r="BB116" i="3"/>
  <c r="BF112" i="3"/>
  <c r="AA20" i="3"/>
  <c r="BS17" i="3"/>
  <c r="AW115" i="3"/>
  <c r="AP91" i="3"/>
  <c r="AM143" i="3"/>
  <c r="AR21" i="3"/>
  <c r="AI17" i="3"/>
  <c r="BM83" i="3"/>
  <c r="BG136" i="3"/>
  <c r="AF130" i="3"/>
  <c r="AP104" i="3"/>
  <c r="BH77" i="3"/>
  <c r="BE127" i="3"/>
  <c r="AE56" i="3"/>
  <c r="AC117" i="3"/>
  <c r="BQ40" i="3"/>
  <c r="BK28" i="3"/>
  <c r="AE36" i="3"/>
  <c r="AD84" i="3"/>
  <c r="BP37" i="3"/>
  <c r="AC111" i="3"/>
  <c r="BG12" i="3"/>
  <c r="BQ12" i="3"/>
  <c r="BS80" i="3"/>
  <c r="AQ29" i="3"/>
  <c r="AU12" i="3"/>
  <c r="AH89" i="3"/>
  <c r="AP69" i="3"/>
  <c r="AK80" i="3"/>
  <c r="AH67" i="3"/>
  <c r="AE17" i="3"/>
  <c r="BM44" i="3"/>
  <c r="AG39" i="3"/>
  <c r="BA87" i="3"/>
  <c r="AT62" i="3"/>
  <c r="AL88" i="3"/>
  <c r="BC94" i="3"/>
  <c r="BD23" i="3"/>
  <c r="AQ81" i="3"/>
  <c r="BN24" i="3"/>
  <c r="AE67" i="3"/>
  <c r="AQ90" i="3"/>
  <c r="BM38" i="3"/>
  <c r="AO65" i="3"/>
  <c r="BT24" i="3"/>
  <c r="BJ101" i="3"/>
  <c r="BS118" i="3"/>
  <c r="AG65" i="3"/>
  <c r="BN21" i="3"/>
  <c r="BG73" i="3"/>
  <c r="AQ110" i="3"/>
  <c r="AO61" i="3"/>
  <c r="AX92" i="3"/>
  <c r="BC76" i="3"/>
  <c r="BE111" i="3"/>
  <c r="BQ62" i="3"/>
  <c r="AD44" i="3"/>
  <c r="AU40" i="3"/>
  <c r="BK112" i="3"/>
  <c r="AG36" i="3"/>
  <c r="AK15" i="3"/>
  <c r="AN78" i="3"/>
  <c r="AY69" i="3"/>
  <c r="BQ23" i="3"/>
  <c r="BS70" i="3"/>
  <c r="AT46" i="3"/>
  <c r="AU93" i="3"/>
  <c r="BE94" i="3"/>
  <c r="BQ71" i="3"/>
  <c r="AS55" i="3"/>
  <c r="BH59" i="3"/>
  <c r="AK82" i="3"/>
  <c r="AI25" i="3"/>
  <c r="BU83" i="3"/>
  <c r="BB42" i="3"/>
  <c r="AE13" i="3"/>
  <c r="AG32" i="3"/>
  <c r="AQ68" i="3"/>
  <c r="AW20" i="3"/>
  <c r="AC66" i="3"/>
  <c r="BJ95" i="3"/>
  <c r="AG40" i="3"/>
  <c r="AG14" i="3"/>
  <c r="BE92" i="3"/>
  <c r="BL65" i="3"/>
  <c r="AA140" i="3"/>
  <c r="BL36" i="3"/>
  <c r="AS33" i="3"/>
  <c r="BD77" i="3"/>
  <c r="AI56" i="3"/>
  <c r="BJ47" i="3"/>
  <c r="AZ56" i="3"/>
  <c r="BS38" i="3"/>
  <c r="AP60" i="3"/>
  <c r="AL32" i="3"/>
  <c r="AP59" i="3"/>
  <c r="BN109" i="3"/>
  <c r="AX22" i="3"/>
  <c r="AS89" i="3"/>
  <c r="AN23" i="3"/>
  <c r="BH101" i="3"/>
  <c r="BD134" i="3"/>
  <c r="AA95" i="3"/>
  <c r="AC94" i="3"/>
  <c r="BR73" i="3"/>
  <c r="BK42" i="3"/>
  <c r="BF45" i="3"/>
  <c r="AX113" i="3"/>
  <c r="AZ124" i="3"/>
  <c r="BQ26" i="3"/>
  <c r="AU62" i="3"/>
  <c r="BP70" i="3"/>
  <c r="AZ139" i="3"/>
  <c r="AG24" i="3"/>
  <c r="BC118" i="3"/>
  <c r="BJ109" i="3"/>
  <c r="AH16" i="3"/>
  <c r="BF102" i="3"/>
  <c r="AZ48" i="3"/>
  <c r="BS77" i="3"/>
  <c r="AP24" i="3"/>
  <c r="AV51" i="3"/>
  <c r="BJ102" i="3"/>
  <c r="AL122" i="3"/>
  <c r="AP36" i="3"/>
  <c r="AN64" i="3"/>
  <c r="BE65" i="3"/>
  <c r="BJ88" i="3"/>
  <c r="AT28" i="3"/>
  <c r="AU48" i="3"/>
  <c r="AA10" i="3"/>
  <c r="AY39" i="3"/>
  <c r="BQ46" i="3"/>
  <c r="AM39" i="3"/>
  <c r="AZ116" i="3"/>
  <c r="BN104" i="3"/>
  <c r="AT109" i="3"/>
  <c r="AL77" i="3"/>
  <c r="AW81" i="3"/>
  <c r="AY70" i="3"/>
  <c r="AN82" i="3"/>
  <c r="BQ38" i="3"/>
  <c r="BG58" i="3"/>
  <c r="AK79" i="3"/>
  <c r="BG99" i="3"/>
  <c r="AV44" i="3"/>
  <c r="BJ32" i="3"/>
  <c r="BC54" i="3"/>
  <c r="BD49" i="3"/>
  <c r="BF68" i="3"/>
  <c r="AP38" i="3"/>
  <c r="AJ26" i="3"/>
  <c r="BL73" i="3"/>
  <c r="AY124" i="3"/>
  <c r="BF133" i="3"/>
  <c r="AC36" i="3"/>
  <c r="AT38" i="3"/>
  <c r="AJ124" i="3"/>
  <c r="AK86" i="3"/>
  <c r="BM21" i="3"/>
  <c r="AU101" i="3"/>
  <c r="BS18" i="3"/>
  <c r="BA113" i="3"/>
  <c r="AW105" i="3"/>
  <c r="BL72" i="3"/>
  <c r="AR76" i="3"/>
  <c r="AB61" i="3"/>
  <c r="AY83" i="3"/>
  <c r="BE68" i="3"/>
  <c r="BJ34" i="3"/>
  <c r="AL45" i="3"/>
  <c r="AO50" i="3"/>
  <c r="AV139" i="3"/>
  <c r="AB109" i="3"/>
  <c r="AH45" i="3"/>
  <c r="BC105" i="3"/>
  <c r="BG21" i="3"/>
  <c r="AV26" i="3"/>
  <c r="AE27" i="3"/>
  <c r="AO51" i="3"/>
  <c r="AD46" i="3"/>
  <c r="BK60" i="3"/>
  <c r="AN25" i="3"/>
  <c r="BT68" i="3"/>
  <c r="AM16" i="3"/>
  <c r="AZ22" i="3"/>
  <c r="BA44" i="3"/>
  <c r="BC90" i="3"/>
  <c r="AE101" i="3"/>
  <c r="AG87" i="3"/>
  <c r="BR64" i="3"/>
  <c r="BU78" i="3"/>
  <c r="AG103" i="3"/>
  <c r="BU87" i="3"/>
  <c r="BS35" i="3"/>
  <c r="AR98" i="3"/>
  <c r="BR56" i="3"/>
  <c r="BF79" i="3"/>
  <c r="BO122" i="3"/>
  <c r="AM121" i="3"/>
  <c r="AI68" i="3"/>
  <c r="BL15" i="3"/>
  <c r="AV60" i="3"/>
  <c r="BQ114" i="3"/>
  <c r="AS17" i="3"/>
  <c r="BH24" i="3"/>
  <c r="BQ68" i="3"/>
  <c r="BM107" i="3"/>
  <c r="AU28" i="3"/>
  <c r="AT36" i="3"/>
  <c r="AM73" i="3"/>
  <c r="AY112" i="3"/>
  <c r="AZ62" i="3"/>
  <c r="AD70" i="3"/>
  <c r="BE113" i="3"/>
  <c r="BA98" i="3"/>
  <c r="AJ91" i="3"/>
  <c r="AA82" i="3"/>
  <c r="AZ78" i="3"/>
  <c r="BC66" i="3"/>
  <c r="BD16" i="3"/>
  <c r="BG28" i="3"/>
  <c r="BJ139" i="3"/>
  <c r="AF27" i="3"/>
  <c r="BJ70" i="3"/>
  <c r="BB32" i="3"/>
  <c r="BU12" i="3"/>
  <c r="BB12" i="3"/>
  <c r="AP86" i="3"/>
  <c r="BM34" i="3"/>
  <c r="AO93" i="3"/>
  <c r="AP22" i="3"/>
  <c r="BL10" i="3"/>
  <c r="BG110" i="3"/>
  <c r="BD122" i="3"/>
  <c r="AZ11" i="3"/>
  <c r="BD65" i="3"/>
  <c r="BN47" i="3"/>
  <c r="BN42" i="3"/>
  <c r="AN105" i="3"/>
  <c r="AB46" i="3"/>
  <c r="BU123" i="3"/>
  <c r="AL35" i="3"/>
  <c r="AD116" i="3"/>
  <c r="AK17" i="3"/>
  <c r="AZ64" i="3"/>
  <c r="AQ71" i="3"/>
  <c r="BL22" i="3"/>
  <c r="BO54" i="3"/>
  <c r="AL48" i="3"/>
  <c r="BK136" i="3"/>
  <c r="BT25" i="3"/>
  <c r="BI103" i="3"/>
  <c r="BR135" i="3"/>
  <c r="AJ16" i="3"/>
  <c r="BQ92" i="3"/>
  <c r="AX77" i="3"/>
  <c r="AR45" i="3"/>
  <c r="BO43" i="3"/>
  <c r="BQ121" i="3"/>
  <c r="AB139" i="3"/>
  <c r="AG17" i="3"/>
  <c r="BI111" i="3"/>
  <c r="AR49" i="3"/>
  <c r="AP33" i="3"/>
  <c r="AW39" i="3"/>
  <c r="BG51" i="3"/>
  <c r="AP18" i="3"/>
  <c r="AF110" i="3"/>
  <c r="BQ103" i="3"/>
  <c r="AA69" i="3"/>
  <c r="AE105" i="3"/>
  <c r="AB117" i="3"/>
  <c r="BG64" i="3"/>
  <c r="AW65" i="3"/>
  <c r="AX11" i="3"/>
  <c r="AH22" i="3"/>
  <c r="BB109" i="3"/>
  <c r="AQ39" i="3"/>
  <c r="BB105" i="3"/>
  <c r="BI39" i="3"/>
  <c r="AO90" i="3"/>
  <c r="BA60" i="3"/>
  <c r="AD42" i="3"/>
  <c r="AF39" i="3"/>
  <c r="BP82" i="3"/>
  <c r="AY72" i="3"/>
  <c r="AK117" i="3"/>
  <c r="BO95" i="3"/>
  <c r="BT94" i="3"/>
  <c r="AL44" i="3"/>
  <c r="BO51" i="3"/>
  <c r="BK73" i="3"/>
  <c r="BS98" i="3"/>
  <c r="AL36" i="3"/>
  <c r="AK118" i="3"/>
  <c r="AO99" i="3"/>
  <c r="AY91" i="3"/>
  <c r="AE51" i="3"/>
  <c r="AU21" i="3"/>
  <c r="BU49" i="3"/>
  <c r="AX143" i="3"/>
  <c r="AP25" i="3"/>
  <c r="AK114" i="3"/>
  <c r="AN68" i="3"/>
  <c r="BM42" i="3"/>
  <c r="AM61" i="3"/>
  <c r="AT106" i="3"/>
  <c r="AY137" i="3"/>
  <c r="BT89" i="3"/>
  <c r="AY45" i="3"/>
  <c r="AU103" i="3"/>
  <c r="AB90" i="3"/>
  <c r="AI87" i="3"/>
  <c r="AX33" i="3"/>
  <c r="AS87" i="3"/>
  <c r="BG105" i="3"/>
  <c r="AU109" i="3"/>
  <c r="BO99" i="3"/>
  <c r="BO89" i="3"/>
  <c r="BH57" i="3"/>
  <c r="AT99" i="3"/>
  <c r="AO16" i="3"/>
  <c r="AH55" i="3"/>
  <c r="AH99" i="3"/>
  <c r="BN93" i="3"/>
  <c r="BN90" i="3"/>
  <c r="BH64" i="3"/>
  <c r="BI15" i="3"/>
  <c r="BL34" i="3"/>
  <c r="BO48" i="3"/>
  <c r="BO78" i="3"/>
  <c r="AK21" i="3"/>
  <c r="AL110" i="3"/>
  <c r="BN44" i="3"/>
  <c r="BM111" i="3"/>
  <c r="BE61" i="3"/>
  <c r="BE88" i="3"/>
  <c r="BR81" i="3"/>
  <c r="BP62" i="3"/>
  <c r="AG88" i="3"/>
  <c r="BN134" i="3"/>
  <c r="AS62" i="3"/>
  <c r="BL55" i="3"/>
  <c r="BR27" i="3"/>
  <c r="BR58" i="3"/>
  <c r="BN79" i="3"/>
  <c r="AO111" i="3"/>
  <c r="AU92" i="3"/>
  <c r="AW110" i="3"/>
  <c r="BB140" i="3"/>
  <c r="AK115" i="3"/>
  <c r="AJ117" i="3"/>
  <c r="BT87" i="3"/>
  <c r="BR59" i="3"/>
  <c r="AG27" i="3"/>
  <c r="BD60" i="3"/>
  <c r="AM76" i="3"/>
  <c r="AT20" i="3"/>
  <c r="BK29" i="3"/>
  <c r="BE59" i="3"/>
  <c r="AY32" i="3"/>
  <c r="AS50" i="3"/>
  <c r="BJ45" i="3"/>
  <c r="BU110" i="3"/>
  <c r="AP66" i="3"/>
  <c r="AW103" i="3"/>
  <c r="AA90" i="3"/>
  <c r="AO55" i="3"/>
  <c r="BU70" i="3"/>
  <c r="AU87" i="3"/>
  <c r="AU61" i="3"/>
  <c r="BA95" i="3"/>
  <c r="BQ48" i="3"/>
  <c r="BH43" i="3"/>
  <c r="AT11" i="3"/>
  <c r="AM58" i="3"/>
  <c r="BQ136" i="3"/>
  <c r="AD60" i="3"/>
  <c r="AH72" i="3"/>
  <c r="BP112" i="3"/>
  <c r="AJ13" i="3"/>
  <c r="AY92" i="3"/>
  <c r="AH29" i="3"/>
  <c r="BQ72" i="3"/>
  <c r="AM101" i="3"/>
  <c r="AG102" i="3"/>
  <c r="AP121" i="3"/>
  <c r="AM71" i="3"/>
  <c r="BB66" i="3"/>
  <c r="BU121" i="3"/>
  <c r="AD38" i="3"/>
  <c r="AG84" i="3"/>
  <c r="BJ65" i="3"/>
  <c r="BT88" i="3"/>
  <c r="BJ115" i="3"/>
  <c r="AB110" i="3"/>
  <c r="AJ87" i="3"/>
  <c r="AV134" i="3"/>
  <c r="BU28" i="3"/>
  <c r="AE107" i="3"/>
  <c r="BE26" i="3"/>
  <c r="BS105" i="3"/>
  <c r="BL12" i="3"/>
  <c r="BP11" i="3"/>
  <c r="AW23" i="3"/>
  <c r="BH82" i="3"/>
  <c r="BT104" i="3"/>
  <c r="AQ45" i="3"/>
  <c r="BJ39" i="3"/>
  <c r="AT93" i="3"/>
  <c r="AC60" i="3"/>
  <c r="AA118" i="3"/>
  <c r="BD115" i="3"/>
  <c r="AU25" i="3"/>
  <c r="AL22" i="3"/>
  <c r="BS101" i="3"/>
  <c r="BQ51" i="3"/>
  <c r="AL40" i="3"/>
  <c r="BJ86" i="3"/>
  <c r="BE47" i="3"/>
  <c r="BE134" i="3"/>
  <c r="BD37" i="3"/>
  <c r="AB27" i="3"/>
  <c r="AZ43" i="3"/>
  <c r="BQ143" i="3"/>
  <c r="AI57" i="3"/>
  <c r="AD15" i="3"/>
  <c r="BU103" i="3"/>
  <c r="BM69" i="3"/>
  <c r="AX23" i="3"/>
  <c r="BI12" i="3"/>
  <c r="AU80" i="3"/>
  <c r="BI42" i="3"/>
  <c r="AW17" i="3"/>
  <c r="AW45" i="3"/>
  <c r="BN32" i="3"/>
  <c r="BJ100" i="3"/>
  <c r="AX62" i="3"/>
  <c r="AI34" i="3"/>
  <c r="AR105" i="3"/>
  <c r="BF42" i="3"/>
  <c r="AE111" i="3"/>
  <c r="AV16" i="3"/>
  <c r="BS48" i="3"/>
  <c r="AZ38" i="3"/>
  <c r="AR23" i="3"/>
  <c r="BJ37" i="3"/>
  <c r="AH65" i="3"/>
  <c r="BL13" i="3"/>
  <c r="AO46" i="3"/>
  <c r="BC91" i="3"/>
  <c r="BO141" i="3"/>
  <c r="AO92" i="3"/>
  <c r="BR39" i="3"/>
  <c r="AV78" i="3"/>
  <c r="AD34" i="3"/>
  <c r="BE60" i="3"/>
  <c r="BI86" i="3"/>
  <c r="BJ110" i="3"/>
  <c r="AA107" i="3"/>
  <c r="AB25" i="3"/>
  <c r="AQ91" i="3"/>
  <c r="BU93" i="3"/>
  <c r="AH25" i="3"/>
  <c r="BM109" i="3"/>
  <c r="AU116" i="3"/>
  <c r="BH62" i="3"/>
  <c r="AH79" i="3"/>
  <c r="AV79" i="3"/>
  <c r="AN103" i="3"/>
  <c r="BP88" i="3"/>
  <c r="AU22" i="3"/>
  <c r="BI37" i="3"/>
  <c r="BL110" i="3"/>
  <c r="AQ69" i="3"/>
  <c r="AR44" i="3"/>
  <c r="AZ76" i="3"/>
  <c r="BQ70" i="3"/>
  <c r="BT20" i="3"/>
  <c r="AK50" i="3"/>
  <c r="BH118" i="3"/>
  <c r="AX109" i="3"/>
  <c r="BG44" i="3"/>
  <c r="AZ60" i="3"/>
  <c r="AY68" i="3"/>
  <c r="AM104" i="3"/>
  <c r="AJ48" i="3"/>
  <c r="AS95" i="3"/>
  <c r="AZ80" i="3"/>
  <c r="AV35" i="3"/>
  <c r="BT17" i="3"/>
  <c r="BH58" i="3"/>
  <c r="AQ93" i="3"/>
  <c r="AL90" i="3"/>
  <c r="AE102" i="3"/>
  <c r="BU143" i="3"/>
  <c r="AQ87" i="3"/>
  <c r="BC82" i="3"/>
  <c r="AS23" i="3"/>
  <c r="BH49" i="3"/>
  <c r="AY115" i="3"/>
  <c r="BG88" i="3"/>
  <c r="AH32" i="3"/>
  <c r="AP51" i="3"/>
  <c r="AO58" i="3"/>
  <c r="BM87" i="3"/>
  <c r="AG86" i="3"/>
  <c r="BU112" i="3"/>
  <c r="BM32" i="3"/>
  <c r="AN67" i="3"/>
  <c r="BE22" i="3"/>
  <c r="BN67" i="3"/>
  <c r="BK117" i="3"/>
  <c r="BG89" i="3"/>
  <c r="BM51" i="3"/>
  <c r="AM35" i="3"/>
  <c r="AO44" i="3"/>
  <c r="BT67" i="3"/>
  <c r="BG112" i="3"/>
  <c r="BA62" i="3"/>
  <c r="AA40" i="3"/>
  <c r="AD54" i="3"/>
  <c r="AS104" i="3"/>
  <c r="BR72" i="3"/>
  <c r="AE26" i="3"/>
  <c r="BM27" i="3"/>
  <c r="BF67" i="3"/>
  <c r="BA114" i="3"/>
  <c r="AE61" i="3"/>
  <c r="AY11" i="3"/>
  <c r="AW35" i="3"/>
  <c r="AV34" i="3"/>
  <c r="BS90" i="3"/>
  <c r="BM37" i="3"/>
  <c r="AN36" i="3"/>
  <c r="BE78" i="3"/>
  <c r="BG87" i="3"/>
  <c r="AD78" i="3"/>
  <c r="AG110" i="3"/>
  <c r="AV94" i="3"/>
  <c r="AS79" i="3"/>
  <c r="BQ113" i="3"/>
  <c r="AT51" i="3"/>
  <c r="AQ117" i="3"/>
  <c r="BK130" i="3"/>
  <c r="AJ43" i="3"/>
  <c r="BJ40" i="3"/>
  <c r="BU79" i="3"/>
  <c r="AM57" i="3"/>
  <c r="AH42" i="3"/>
  <c r="BB81" i="3"/>
  <c r="AP45" i="3"/>
  <c r="BA91" i="3"/>
  <c r="BG16" i="3"/>
  <c r="AQ36" i="3"/>
  <c r="BR109" i="3"/>
  <c r="AX67" i="3"/>
  <c r="BD27" i="3"/>
  <c r="BH68" i="3"/>
  <c r="BE32" i="3"/>
  <c r="BH99" i="3"/>
  <c r="BM58" i="3"/>
  <c r="BE73" i="3"/>
  <c r="BD50" i="3"/>
  <c r="AV109" i="3"/>
  <c r="AJ95" i="3"/>
  <c r="AN113" i="3"/>
  <c r="AQ100" i="3"/>
  <c r="AW109" i="3"/>
  <c r="BO29" i="3"/>
  <c r="AN84" i="3"/>
  <c r="BM125" i="3"/>
  <c r="AM126" i="3"/>
  <c r="AB94" i="3"/>
  <c r="BB123" i="3"/>
  <c r="BT77" i="3"/>
  <c r="BF104" i="3"/>
  <c r="BN23" i="3"/>
  <c r="AU38" i="3"/>
  <c r="AK104" i="3"/>
  <c r="BL28" i="3"/>
  <c r="AF47" i="3"/>
  <c r="BO44" i="3"/>
  <c r="AW62" i="3"/>
  <c r="AI47" i="3"/>
  <c r="AU15" i="3"/>
  <c r="BT91" i="3"/>
  <c r="AD22" i="3"/>
  <c r="AB16" i="3"/>
  <c r="BI45" i="3"/>
  <c r="BB102" i="3"/>
  <c r="AJ69" i="3"/>
  <c r="AK61" i="3"/>
  <c r="AA34" i="3"/>
  <c r="BR91" i="3"/>
  <c r="AG15" i="3"/>
  <c r="AK70" i="3"/>
  <c r="BD12" i="3"/>
  <c r="BR115" i="3"/>
  <c r="AC10" i="3"/>
  <c r="BF21" i="3"/>
  <c r="AY113" i="3"/>
  <c r="BO47" i="3"/>
  <c r="AJ59" i="3"/>
  <c r="AF72" i="3"/>
  <c r="BT56" i="3"/>
  <c r="BE105" i="3"/>
  <c r="BU80" i="3"/>
  <c r="AN13" i="3"/>
  <c r="AS36" i="3"/>
  <c r="AZ15" i="3"/>
  <c r="AC67" i="3"/>
  <c r="BP12" i="3"/>
  <c r="BN78" i="3"/>
  <c r="AT104" i="3"/>
  <c r="AH40" i="3"/>
  <c r="BH90" i="3"/>
  <c r="BS94" i="3"/>
  <c r="AI103" i="3"/>
  <c r="AH107" i="3"/>
  <c r="AD48" i="3"/>
  <c r="BO55" i="3"/>
  <c r="AR14" i="3"/>
  <c r="BU21" i="3"/>
  <c r="BG10" i="3"/>
  <c r="BH115" i="3"/>
  <c r="AF16" i="3"/>
  <c r="AY29" i="3"/>
  <c r="AL105" i="3"/>
  <c r="BA48" i="3"/>
  <c r="BN39" i="3"/>
  <c r="BJ118" i="3"/>
  <c r="BA103" i="3"/>
  <c r="AW43" i="3"/>
  <c r="AA45" i="3"/>
  <c r="AY22" i="3"/>
  <c r="AT72" i="3"/>
  <c r="BA80" i="3"/>
  <c r="BS39" i="3"/>
  <c r="BA34" i="3"/>
  <c r="BO73" i="3"/>
  <c r="BJ11" i="3"/>
  <c r="AD18" i="3"/>
  <c r="BD40" i="3"/>
  <c r="AL21" i="3"/>
  <c r="AZ95" i="3"/>
  <c r="BS143" i="3"/>
  <c r="BO88" i="3"/>
  <c r="AH76" i="3"/>
  <c r="AD102" i="3"/>
  <c r="BU33" i="3"/>
  <c r="BK116" i="3"/>
  <c r="AO54" i="3"/>
  <c r="BE21" i="3"/>
  <c r="AU20" i="3"/>
  <c r="BA112" i="3"/>
  <c r="AN27" i="3"/>
  <c r="AI67" i="3"/>
  <c r="AV55" i="3"/>
  <c r="BH37" i="3"/>
  <c r="BJ57" i="3"/>
  <c r="BQ118" i="3"/>
  <c r="AV49" i="3"/>
  <c r="BP86" i="3"/>
  <c r="AI76" i="3"/>
  <c r="AC46" i="3"/>
  <c r="BD94" i="3"/>
  <c r="AT64" i="3"/>
  <c r="AY15" i="3"/>
  <c r="AU45" i="3"/>
  <c r="AY24" i="3"/>
  <c r="BF99" i="3"/>
  <c r="BF94" i="3"/>
  <c r="BT132" i="3"/>
  <c r="BT106" i="3"/>
  <c r="BT95" i="3"/>
  <c r="AY87" i="3"/>
  <c r="BT140" i="3"/>
  <c r="AE92" i="3"/>
  <c r="AV10" i="3"/>
  <c r="BJ78" i="3"/>
  <c r="AU54" i="3"/>
  <c r="AQ13" i="3"/>
  <c r="BF32" i="3"/>
  <c r="AS114" i="3"/>
  <c r="AE12" i="3"/>
  <c r="AP47" i="3"/>
  <c r="BQ80" i="3"/>
  <c r="BL71" i="3"/>
  <c r="BN17" i="3"/>
  <c r="AY58" i="3"/>
  <c r="BH42" i="3"/>
  <c r="BI101" i="3"/>
  <c r="AI48" i="3"/>
  <c r="BI40" i="3"/>
  <c r="BJ44" i="3"/>
  <c r="BG118" i="3"/>
  <c r="BE18" i="3"/>
  <c r="AW60" i="3"/>
  <c r="BC38" i="3"/>
  <c r="AT61" i="3"/>
  <c r="AG115" i="3"/>
  <c r="AM69" i="3"/>
  <c r="BP79" i="3"/>
  <c r="AE42" i="3"/>
  <c r="AC43" i="3"/>
  <c r="BU64" i="3"/>
  <c r="AS49" i="3"/>
  <c r="BO82" i="3"/>
  <c r="BL16" i="3"/>
  <c r="BP33" i="3"/>
  <c r="BS102" i="3"/>
  <c r="BK83" i="3"/>
  <c r="BH26" i="3"/>
  <c r="BS20" i="3"/>
  <c r="AC122" i="3"/>
  <c r="BK127" i="3"/>
  <c r="AS61" i="3"/>
  <c r="BH109" i="3"/>
  <c r="BD128" i="3"/>
  <c r="AA47" i="3"/>
  <c r="AJ111" i="3"/>
  <c r="AU117" i="3"/>
  <c r="AH113" i="3"/>
  <c r="AH34" i="3"/>
  <c r="AJ107" i="3"/>
  <c r="BM48" i="3"/>
  <c r="AF99" i="3"/>
  <c r="BG11" i="3"/>
  <c r="AQ57" i="3"/>
  <c r="BP56" i="3"/>
  <c r="AE79" i="3"/>
  <c r="AB60" i="3"/>
  <c r="AN18" i="3"/>
  <c r="BK89" i="3"/>
  <c r="AF49" i="3"/>
  <c r="AD26" i="3"/>
  <c r="BE95" i="3"/>
  <c r="BG122" i="3"/>
  <c r="BJ72" i="3"/>
  <c r="BE24" i="3"/>
  <c r="BT76" i="3"/>
  <c r="BE138" i="3"/>
  <c r="AA87" i="3"/>
  <c r="BB65" i="3"/>
  <c r="AS80" i="3"/>
  <c r="BL127" i="3"/>
  <c r="BF135" i="3"/>
  <c r="AB91" i="3"/>
  <c r="BE35" i="3"/>
  <c r="AM115" i="3"/>
  <c r="AT22" i="3"/>
  <c r="AY13" i="3"/>
  <c r="AO36" i="3"/>
  <c r="AA39" i="3"/>
  <c r="AS25" i="3"/>
  <c r="AR87" i="3"/>
  <c r="AT102" i="3"/>
  <c r="BK10" i="3"/>
  <c r="BH22" i="3"/>
  <c r="AE71" i="3"/>
  <c r="AL143" i="3"/>
  <c r="AB21" i="3"/>
  <c r="AI94" i="3"/>
  <c r="AJ112" i="3"/>
  <c r="AT32" i="3"/>
  <c r="BQ21" i="3"/>
  <c r="AA112" i="3"/>
  <c r="BB40" i="3"/>
  <c r="AY106" i="3"/>
  <c r="BS69" i="3"/>
  <c r="AG47" i="3"/>
  <c r="BQ66" i="3"/>
  <c r="BU72" i="3"/>
  <c r="BB90" i="3"/>
  <c r="AF93" i="3"/>
  <c r="AO79" i="3"/>
  <c r="AU100" i="3"/>
  <c r="AO102" i="3"/>
  <c r="AJ89" i="3"/>
  <c r="BS65" i="3"/>
  <c r="BK93" i="3"/>
  <c r="BB58" i="3"/>
  <c r="BQ13" i="3"/>
  <c r="BQ69" i="3"/>
  <c r="AM49" i="3"/>
  <c r="AY50" i="3"/>
  <c r="AE25" i="3"/>
  <c r="AZ86" i="3"/>
  <c r="AM13" i="3"/>
  <c r="BH20" i="3"/>
  <c r="BF101" i="3"/>
  <c r="BA84" i="3"/>
  <c r="AK99" i="3"/>
  <c r="BK81" i="3"/>
  <c r="BD21" i="3"/>
  <c r="BO86" i="3"/>
  <c r="AA13" i="3"/>
  <c r="BI17" i="3"/>
  <c r="AS60" i="3"/>
  <c r="AW79" i="3"/>
  <c r="BN138" i="3"/>
  <c r="BT125" i="3"/>
  <c r="AC91" i="3"/>
  <c r="BS123" i="3"/>
  <c r="AB54" i="3"/>
  <c r="BJ89" i="3"/>
  <c r="AX18" i="3"/>
  <c r="BK101" i="3"/>
  <c r="AG112" i="3"/>
  <c r="AM22" i="3"/>
  <c r="AY26" i="3"/>
  <c r="BN76" i="3"/>
  <c r="AI102" i="3"/>
  <c r="AF38" i="3"/>
  <c r="BR49" i="3"/>
  <c r="BD112" i="3"/>
  <c r="AI36" i="3"/>
  <c r="AJ55" i="3"/>
  <c r="AI54" i="3"/>
  <c r="AM34" i="3"/>
  <c r="BQ29" i="3"/>
  <c r="AF17" i="3"/>
  <c r="BJ13" i="3"/>
  <c r="AV83" i="3"/>
  <c r="BO36" i="3"/>
  <c r="AH84" i="3"/>
  <c r="AN118" i="3"/>
  <c r="BP135" i="3"/>
  <c r="BB100" i="3"/>
  <c r="AX106" i="3"/>
  <c r="BH65" i="3"/>
  <c r="AG134" i="3"/>
  <c r="AE80" i="3"/>
  <c r="AG33" i="3"/>
  <c r="AM100" i="3"/>
  <c r="BH11" i="3"/>
  <c r="AO18" i="3"/>
  <c r="AP105" i="3"/>
  <c r="BR86" i="3"/>
  <c r="AA22" i="3"/>
  <c r="BE62" i="3"/>
  <c r="BQ84" i="3"/>
  <c r="AO134" i="3"/>
  <c r="BQ55" i="3"/>
  <c r="AG69" i="3"/>
  <c r="AJ118" i="3"/>
  <c r="AY62" i="3"/>
  <c r="BE49" i="3"/>
  <c r="AT16" i="3"/>
  <c r="AM14" i="3"/>
  <c r="BG72" i="3"/>
  <c r="AR71" i="3"/>
  <c r="BH29" i="3"/>
  <c r="BP101" i="3"/>
  <c r="BI46" i="3"/>
  <c r="BN34" i="3"/>
  <c r="AJ44" i="3"/>
  <c r="AW18" i="3"/>
  <c r="AO40" i="3"/>
  <c r="BL116" i="3"/>
  <c r="BO23" i="3"/>
  <c r="AX100" i="3"/>
  <c r="AC44" i="3"/>
  <c r="AD113" i="3"/>
  <c r="AU10" i="3"/>
  <c r="AS73" i="3"/>
  <c r="AM17" i="3"/>
  <c r="BO65" i="3"/>
  <c r="AY89" i="3"/>
  <c r="AR66" i="3"/>
  <c r="BT81" i="3"/>
  <c r="AC107" i="3"/>
  <c r="AB62" i="3"/>
  <c r="BF103" i="3"/>
  <c r="AL62" i="3"/>
  <c r="AK18" i="3"/>
  <c r="BT16" i="3"/>
  <c r="BO104" i="3"/>
  <c r="BT123" i="3"/>
  <c r="BK25" i="3"/>
  <c r="AH112" i="3"/>
  <c r="BE79" i="3"/>
  <c r="BL118" i="3"/>
  <c r="AN65" i="3"/>
  <c r="AG71" i="3"/>
  <c r="AZ34" i="3"/>
  <c r="BD32" i="3"/>
  <c r="BN22" i="3"/>
  <c r="AE21" i="3"/>
  <c r="AM20" i="3"/>
  <c r="AP99" i="3"/>
  <c r="BO116" i="3"/>
  <c r="AQ37" i="3"/>
  <c r="BO33" i="3"/>
  <c r="AN80" i="3"/>
  <c r="BA39" i="3"/>
  <c r="AY35" i="3"/>
  <c r="AN66" i="3"/>
  <c r="AZ44" i="3"/>
  <c r="AT70" i="3"/>
  <c r="BQ115" i="3"/>
  <c r="BJ67" i="3"/>
  <c r="BK70" i="3"/>
  <c r="AF80" i="3"/>
  <c r="AK111" i="3"/>
  <c r="AZ110" i="3"/>
  <c r="BF86" i="3"/>
  <c r="AE126" i="3"/>
  <c r="AV95" i="3"/>
  <c r="BG66" i="3"/>
  <c r="BK48" i="3"/>
  <c r="BP14" i="3"/>
  <c r="AP32" i="3"/>
  <c r="AR118" i="3"/>
  <c r="AW38" i="3"/>
  <c r="AM26" i="3"/>
  <c r="BQ76" i="3"/>
  <c r="AS64" i="3"/>
  <c r="BF118" i="3"/>
  <c r="BM13" i="3"/>
  <c r="BD68" i="3"/>
  <c r="BH86" i="3"/>
  <c r="AN116" i="3"/>
  <c r="BC14" i="3"/>
  <c r="AV68" i="3"/>
  <c r="BB101" i="3"/>
  <c r="AT95" i="3"/>
  <c r="AQ58" i="3"/>
  <c r="BI56" i="3"/>
  <c r="BI66" i="3"/>
  <c r="AX70" i="3"/>
  <c r="AB35" i="3"/>
  <c r="BK55" i="3"/>
  <c r="BU118" i="3"/>
  <c r="BF82" i="3"/>
  <c r="BU14" i="3"/>
  <c r="BT37" i="3"/>
  <c r="AM82" i="3"/>
  <c r="BJ68" i="3"/>
  <c r="AO25" i="3"/>
  <c r="BB68" i="3"/>
  <c r="BU138" i="3"/>
  <c r="AJ66" i="3"/>
  <c r="AX57" i="3"/>
  <c r="AR143" i="3"/>
  <c r="AR137" i="3"/>
  <c r="AN125" i="3"/>
  <c r="AJ102" i="3"/>
  <c r="BS56" i="3"/>
  <c r="AJ12" i="3"/>
  <c r="AP15" i="3"/>
  <c r="AR15" i="3"/>
  <c r="AV57" i="3"/>
  <c r="BA25" i="3"/>
  <c r="AX95" i="3"/>
  <c r="AA60" i="3"/>
  <c r="BN55" i="3"/>
  <c r="BK51" i="3"/>
  <c r="BA122" i="3"/>
  <c r="AE58" i="3"/>
  <c r="BR99" i="3"/>
  <c r="AK20" i="3"/>
  <c r="AG42" i="3"/>
  <c r="BF61" i="3"/>
  <c r="BD87" i="3"/>
  <c r="BB16" i="3"/>
  <c r="BF18" i="3"/>
  <c r="BB13" i="3"/>
  <c r="BT78" i="3"/>
  <c r="BM60" i="3"/>
  <c r="BB36" i="3"/>
  <c r="BJ84" i="3"/>
  <c r="AQ78" i="3"/>
  <c r="AA115" i="3"/>
  <c r="AC35" i="3"/>
  <c r="AZ65" i="3"/>
  <c r="AG72" i="3"/>
  <c r="BU16" i="3"/>
  <c r="BS27" i="3"/>
  <c r="BS67" i="3"/>
  <c r="AR11" i="3"/>
  <c r="BD29" i="3"/>
  <c r="AQ18" i="3"/>
  <c r="BF117" i="3"/>
  <c r="AV104" i="3"/>
  <c r="AA38" i="3"/>
  <c r="AW21" i="3"/>
  <c r="BK110" i="3"/>
  <c r="BR78" i="3"/>
  <c r="BC64" i="3"/>
  <c r="BR14" i="3"/>
  <c r="BF87" i="3"/>
  <c r="BP22" i="3"/>
  <c r="AG23" i="3"/>
  <c r="AT21" i="3"/>
  <c r="BC86" i="3"/>
  <c r="BI60" i="3"/>
  <c r="AU90" i="3"/>
  <c r="BE57" i="3"/>
  <c r="BG107" i="3"/>
  <c r="AB79" i="3"/>
  <c r="AJ40" i="3"/>
  <c r="AT101" i="3"/>
  <c r="AG95" i="3"/>
  <c r="BT29" i="3"/>
  <c r="AD72" i="3"/>
  <c r="BE91" i="3"/>
  <c r="AI83" i="3"/>
  <c r="AA54" i="3"/>
  <c r="AL29" i="3"/>
  <c r="BA116" i="3"/>
  <c r="BM105" i="3"/>
  <c r="AV106" i="3"/>
  <c r="BR103" i="3"/>
  <c r="BE33" i="3"/>
  <c r="BH102" i="3"/>
  <c r="BB21" i="3"/>
  <c r="AE11" i="3"/>
  <c r="BF56" i="3"/>
  <c r="BE112" i="3"/>
  <c r="AV92" i="3"/>
  <c r="BA11" i="3"/>
  <c r="BE67" i="3"/>
  <c r="AU23" i="3"/>
  <c r="AQ141" i="3"/>
  <c r="BD24" i="3"/>
  <c r="AR47" i="3"/>
  <c r="AP14" i="3"/>
  <c r="BK135" i="3"/>
  <c r="BC106" i="3"/>
  <c r="BD143" i="3"/>
  <c r="BB80" i="3"/>
  <c r="BT58" i="3"/>
  <c r="AE82" i="3"/>
  <c r="AX65" i="3"/>
  <c r="BI118" i="3"/>
  <c r="BN13" i="3"/>
  <c r="AC39" i="3"/>
  <c r="AX51" i="3"/>
  <c r="BP55" i="3"/>
  <c r="BQ61" i="3"/>
  <c r="AR17" i="3"/>
  <c r="AM55" i="3"/>
  <c r="BG36" i="3"/>
  <c r="AK33" i="3"/>
  <c r="AC58" i="3"/>
  <c r="AL113" i="3"/>
  <c r="AT14" i="3"/>
  <c r="AO17" i="3"/>
  <c r="BR13" i="3"/>
  <c r="BO110" i="3"/>
  <c r="BH87" i="3"/>
  <c r="AQ89" i="3"/>
  <c r="AP106" i="3"/>
  <c r="AR20" i="3"/>
  <c r="AS67" i="3"/>
  <c r="AE117" i="3"/>
  <c r="AQ106" i="3"/>
  <c r="BK77" i="3"/>
  <c r="AX15" i="3"/>
  <c r="AP26" i="3"/>
  <c r="BD51" i="3"/>
  <c r="AN12" i="3"/>
  <c r="AJ62" i="3"/>
  <c r="BO14" i="3"/>
  <c r="AY73" i="3"/>
  <c r="BP58" i="3"/>
  <c r="BP113" i="3"/>
  <c r="AR34" i="3"/>
  <c r="BL117" i="3"/>
  <c r="BE89" i="3"/>
  <c r="AB59" i="3"/>
  <c r="AC21" i="3"/>
  <c r="AR64" i="3"/>
  <c r="AZ94" i="3"/>
  <c r="AU14" i="3"/>
  <c r="AY54" i="3"/>
  <c r="AQ82" i="3"/>
  <c r="BN111" i="3"/>
  <c r="BB45" i="3"/>
  <c r="AA46" i="3"/>
  <c r="BB106" i="3"/>
  <c r="AX79" i="3"/>
  <c r="BL51" i="3"/>
  <c r="AB72" i="3"/>
  <c r="BI44" i="3"/>
  <c r="BM20" i="3"/>
  <c r="AZ18" i="3"/>
  <c r="AD21" i="3"/>
  <c r="AL64" i="3"/>
  <c r="AQ40" i="3"/>
  <c r="AO15" i="3"/>
  <c r="AR54" i="3"/>
  <c r="BC134" i="3"/>
  <c r="BT101" i="3"/>
  <c r="AY57" i="3"/>
  <c r="BT70" i="3"/>
  <c r="AP23" i="3"/>
  <c r="BI47" i="3"/>
  <c r="AQ101" i="3"/>
  <c r="AD106" i="3"/>
  <c r="BT54" i="3"/>
  <c r="BL88" i="3"/>
  <c r="BB114" i="3"/>
  <c r="BU135" i="3"/>
  <c r="AU118" i="3"/>
  <c r="AX122" i="3"/>
  <c r="BC51" i="3"/>
  <c r="AK72" i="3"/>
  <c r="BH32" i="3"/>
  <c r="BL44" i="3"/>
  <c r="BT84" i="3"/>
  <c r="BB95" i="3"/>
  <c r="AT123" i="3"/>
  <c r="BH25" i="3"/>
  <c r="BE36" i="3"/>
  <c r="BN94" i="3"/>
  <c r="AW94" i="3"/>
  <c r="BI24" i="3"/>
  <c r="AV21" i="3"/>
  <c r="BS43" i="3"/>
  <c r="BK44" i="3"/>
  <c r="BH95" i="3"/>
  <c r="BU62" i="3"/>
  <c r="AN45" i="3"/>
  <c r="AN77" i="3"/>
  <c r="BE101" i="3"/>
  <c r="AL124" i="3"/>
  <c r="AV33" i="3"/>
  <c r="AL73" i="3"/>
  <c r="AX88" i="3"/>
  <c r="AF43" i="3"/>
  <c r="AQ109" i="3"/>
  <c r="AN143" i="3"/>
  <c r="BL115" i="3"/>
  <c r="AR13" i="3"/>
  <c r="AL34" i="3"/>
  <c r="BU27" i="3"/>
  <c r="BT134" i="3"/>
  <c r="AF20" i="3"/>
  <c r="AU86" i="3"/>
  <c r="BP48" i="3"/>
  <c r="BB110" i="3"/>
  <c r="AJ67" i="3"/>
  <c r="BS45" i="3"/>
  <c r="AK25" i="3"/>
  <c r="BU51" i="3"/>
  <c r="AZ79" i="3"/>
  <c r="BQ32" i="3"/>
  <c r="AU56" i="3"/>
  <c r="BT34" i="3"/>
  <c r="AX117" i="3"/>
  <c r="BD42" i="3"/>
  <c r="BR107" i="3"/>
  <c r="AW24" i="3"/>
  <c r="BK94" i="3"/>
  <c r="AI70" i="3"/>
  <c r="BB113" i="3"/>
  <c r="AZ113" i="3"/>
  <c r="BN116" i="3"/>
  <c r="AG50" i="3"/>
  <c r="BK82" i="3"/>
  <c r="AF28" i="3"/>
  <c r="AL92" i="3"/>
  <c r="BR29" i="3"/>
  <c r="BH48" i="3"/>
  <c r="AK26" i="3"/>
  <c r="AL100" i="3"/>
  <c r="BF83" i="3"/>
  <c r="AI141" i="3"/>
  <c r="AF23" i="3"/>
  <c r="BR122" i="3"/>
  <c r="BB62" i="3"/>
  <c r="AI130" i="3"/>
  <c r="BG90" i="3"/>
  <c r="AS57" i="3"/>
  <c r="AS78" i="3"/>
  <c r="AE22" i="3"/>
  <c r="AS27" i="3"/>
  <c r="BH134" i="3"/>
  <c r="AV118" i="3"/>
  <c r="BI32" i="3"/>
  <c r="AM106" i="3"/>
  <c r="BS88" i="3"/>
  <c r="BR101" i="3"/>
  <c r="AK88" i="3"/>
  <c r="AF113" i="3"/>
  <c r="AN55" i="3"/>
  <c r="AY23" i="3"/>
  <c r="BQ14" i="3"/>
  <c r="AJ18" i="3"/>
  <c r="BJ17" i="3"/>
  <c r="BG24" i="3"/>
  <c r="BK12" i="3"/>
  <c r="AS101" i="3"/>
  <c r="AL58" i="3"/>
  <c r="BI67" i="3"/>
  <c r="BE37" i="3"/>
  <c r="AV45" i="3"/>
  <c r="BM143" i="3"/>
  <c r="AI33" i="3"/>
  <c r="AF62" i="3"/>
  <c r="AO20" i="3"/>
  <c r="BP13" i="3"/>
  <c r="AL14" i="3"/>
  <c r="BN14" i="3"/>
  <c r="BI76" i="3"/>
  <c r="BS14" i="3"/>
  <c r="BJ62" i="3"/>
  <c r="AK116" i="3"/>
  <c r="AZ87" i="3"/>
  <c r="BN86" i="3"/>
  <c r="BR68" i="3"/>
  <c r="AM29" i="3"/>
  <c r="AN106" i="3"/>
  <c r="AP48" i="3"/>
  <c r="BC16" i="3"/>
  <c r="BD13" i="3"/>
  <c r="AT88" i="3"/>
  <c r="AN94" i="3"/>
  <c r="AB28" i="3"/>
  <c r="AI62" i="3"/>
  <c r="BL48" i="3"/>
  <c r="AN90" i="3"/>
  <c r="BK92" i="3"/>
  <c r="BL39" i="3"/>
  <c r="AR39" i="3"/>
  <c r="BC72" i="3"/>
  <c r="AE109" i="3"/>
  <c r="AE110" i="3"/>
  <c r="BO67" i="3"/>
  <c r="AN56" i="3"/>
  <c r="AG117" i="3"/>
  <c r="AJ22" i="3"/>
  <c r="BR110" i="3"/>
  <c r="BS79" i="3"/>
  <c r="AJ54" i="3"/>
  <c r="BG49" i="3"/>
  <c r="BC141" i="3"/>
  <c r="AZ33" i="3"/>
  <c r="AV56" i="3"/>
  <c r="AE137" i="3"/>
  <c r="AC28" i="3"/>
  <c r="AL121" i="3"/>
  <c r="AR12" i="3"/>
  <c r="BJ51" i="3"/>
  <c r="BF72" i="3"/>
  <c r="AG11" i="3"/>
  <c r="BA13" i="3"/>
  <c r="AN76" i="3"/>
  <c r="AM112" i="3"/>
  <c r="AR36" i="3"/>
  <c r="BJ104" i="3"/>
  <c r="AN93" i="3"/>
  <c r="AR46" i="3"/>
  <c r="AA73" i="3"/>
  <c r="AD92" i="3"/>
  <c r="BD20" i="3"/>
  <c r="BB82" i="3"/>
  <c r="AT26" i="3"/>
  <c r="AA109" i="3"/>
  <c r="AP115" i="3"/>
  <c r="AS47" i="3"/>
  <c r="BP28" i="3"/>
  <c r="AZ54" i="3"/>
  <c r="BI130" i="3"/>
  <c r="BH113" i="3"/>
  <c r="BU92" i="3"/>
  <c r="AN89" i="3"/>
  <c r="AJ110" i="3"/>
  <c r="BM91" i="3"/>
  <c r="AP56" i="3"/>
  <c r="AB64" i="3"/>
  <c r="AM68" i="3"/>
  <c r="BC99" i="3"/>
  <c r="BR134" i="3"/>
  <c r="AD51" i="3"/>
  <c r="BE56" i="3"/>
  <c r="AB44" i="3"/>
  <c r="BP92" i="3"/>
  <c r="BI22" i="3"/>
  <c r="BG100" i="3"/>
  <c r="AP13" i="3"/>
  <c r="AC82" i="3"/>
  <c r="BI57" i="3"/>
  <c r="BK134" i="3"/>
  <c r="AP61" i="3"/>
  <c r="BB28" i="3"/>
  <c r="AX58" i="3"/>
  <c r="BU84" i="3"/>
  <c r="AH12" i="3"/>
  <c r="BJ54" i="3"/>
  <c r="BC109" i="3"/>
  <c r="AM77" i="3"/>
  <c r="AC104" i="3"/>
  <c r="AV39" i="3"/>
  <c r="AR123" i="3"/>
  <c r="BS50" i="3"/>
  <c r="BK68" i="3"/>
  <c r="AD61" i="3"/>
  <c r="BQ45" i="3"/>
  <c r="AV112" i="3"/>
  <c r="BF13" i="3"/>
  <c r="BA22" i="3"/>
  <c r="AU115" i="3"/>
  <c r="BR121" i="3"/>
  <c r="BC44" i="3"/>
  <c r="BD28" i="3"/>
  <c r="AN107" i="3"/>
  <c r="BD103" i="3"/>
  <c r="AK103" i="3"/>
  <c r="AC42" i="3"/>
  <c r="AR101" i="3"/>
  <c r="BN115" i="3"/>
  <c r="BS12" i="3"/>
  <c r="AA33" i="3"/>
  <c r="BC102" i="3"/>
  <c r="BM93" i="3"/>
  <c r="AE72" i="3"/>
  <c r="AF24" i="3"/>
  <c r="AS66" i="3"/>
  <c r="BS87" i="3"/>
  <c r="BI84" i="3"/>
  <c r="AW113" i="3"/>
  <c r="AA28" i="3"/>
  <c r="BP109" i="3"/>
  <c r="BA36" i="3"/>
  <c r="BT126" i="3"/>
  <c r="AU39" i="3"/>
  <c r="AO32" i="3"/>
  <c r="BM67" i="3"/>
  <c r="AB111" i="3"/>
  <c r="AP82" i="3"/>
  <c r="AR112" i="3"/>
  <c r="BC116" i="3"/>
  <c r="AU60" i="3"/>
  <c r="AS32" i="3"/>
  <c r="BP59" i="3"/>
  <c r="AG45" i="3"/>
  <c r="BD113" i="3"/>
  <c r="BI77" i="3"/>
  <c r="BS51" i="3"/>
  <c r="AL68" i="3"/>
  <c r="AC73" i="3"/>
  <c r="AR103" i="3"/>
  <c r="BI50" i="3"/>
  <c r="BT32" i="3"/>
  <c r="BJ14" i="3"/>
  <c r="AT82" i="3"/>
  <c r="BC34" i="3"/>
  <c r="AM40" i="3"/>
  <c r="BG22" i="3"/>
  <c r="AO77" i="3"/>
  <c r="AK90" i="3"/>
  <c r="BR87" i="3"/>
  <c r="AO118" i="3"/>
  <c r="BI112" i="3"/>
  <c r="AM11" i="3"/>
  <c r="AW83" i="3"/>
  <c r="AJ113" i="3"/>
  <c r="BG113" i="3"/>
  <c r="BI61" i="3"/>
  <c r="AS69" i="3"/>
  <c r="BU11" i="3"/>
  <c r="AL86" i="3"/>
  <c r="BN113" i="3"/>
  <c r="AF81" i="3"/>
  <c r="AC34" i="3"/>
  <c r="AU44" i="3"/>
  <c r="BJ117" i="3"/>
  <c r="BG39" i="3"/>
  <c r="BA115" i="3"/>
  <c r="AM122" i="3"/>
  <c r="AR109" i="3"/>
  <c r="AB39" i="3"/>
  <c r="AN122" i="3"/>
  <c r="BD70" i="3"/>
  <c r="AZ66" i="3"/>
  <c r="BC29" i="3"/>
  <c r="BN82" i="3"/>
  <c r="BR95" i="3"/>
  <c r="BS36" i="3"/>
  <c r="AQ67" i="3"/>
  <c r="BN114" i="3"/>
  <c r="BM29" i="3"/>
  <c r="AO56" i="3"/>
  <c r="AF46" i="3"/>
  <c r="BG95" i="3"/>
  <c r="BB57" i="3"/>
  <c r="BK79" i="3"/>
  <c r="AK28" i="3"/>
  <c r="BH76" i="3"/>
  <c r="AY56" i="3"/>
  <c r="AE130" i="3"/>
  <c r="AV17" i="3"/>
  <c r="BE116" i="3"/>
  <c r="BD67" i="3"/>
  <c r="AT24" i="3"/>
  <c r="AY33" i="3"/>
  <c r="BD64" i="3"/>
  <c r="BK123" i="3"/>
  <c r="BL32" i="3"/>
  <c r="AT86" i="3"/>
  <c r="BB50" i="3"/>
  <c r="BM35" i="3"/>
  <c r="BH122" i="3"/>
  <c r="AU98" i="3"/>
  <c r="AP113" i="3"/>
  <c r="AR24" i="3"/>
  <c r="BG77" i="3"/>
  <c r="BO72" i="3"/>
  <c r="AG100" i="3"/>
  <c r="BN60" i="3"/>
  <c r="BH100" i="3"/>
  <c r="AZ137" i="3"/>
  <c r="AF29" i="3"/>
  <c r="AG54" i="3"/>
  <c r="AY103" i="3"/>
  <c r="AZ29" i="3"/>
  <c r="AG37" i="3"/>
  <c r="BF27" i="3"/>
  <c r="BD35" i="3"/>
  <c r="BT13" i="3"/>
  <c r="BQ34" i="3"/>
  <c r="BM14" i="3"/>
  <c r="AU91" i="3"/>
  <c r="AJ28" i="3"/>
  <c r="AD76" i="3"/>
  <c r="BM57" i="3"/>
  <c r="BT90" i="3"/>
  <c r="AJ10" i="3"/>
  <c r="AC105" i="3"/>
  <c r="BD48" i="3"/>
  <c r="BA86" i="3"/>
  <c r="AU33" i="3"/>
  <c r="AV84" i="3"/>
  <c r="AS81" i="3"/>
  <c r="AT50" i="3"/>
  <c r="AF73" i="3"/>
  <c r="AH110" i="3"/>
  <c r="AP70" i="3"/>
  <c r="BC100" i="3"/>
  <c r="AZ26" i="3"/>
  <c r="BP16" i="3"/>
  <c r="AZ112" i="3"/>
  <c r="BO66" i="3"/>
  <c r="AV54" i="3"/>
  <c r="AJ17" i="3"/>
  <c r="AM80" i="3"/>
  <c r="BT33" i="3"/>
  <c r="BE13" i="3"/>
  <c r="AQ65" i="3"/>
  <c r="AS44" i="3"/>
  <c r="BR88" i="3"/>
  <c r="AK56" i="3"/>
  <c r="AE114" i="3"/>
  <c r="BF77" i="3"/>
  <c r="BP80" i="3"/>
  <c r="AV27" i="3"/>
  <c r="AA71" i="3"/>
  <c r="BD73" i="3"/>
  <c r="BR112" i="3"/>
  <c r="BE87" i="3"/>
  <c r="AX132" i="3"/>
  <c r="BF25" i="3"/>
  <c r="AQ66" i="3"/>
  <c r="AR121" i="3"/>
  <c r="AY105" i="3"/>
  <c r="BU26" i="3"/>
  <c r="BL100" i="3"/>
  <c r="AU76" i="3"/>
  <c r="AL125" i="3"/>
  <c r="AM70" i="3"/>
  <c r="AO42" i="3"/>
  <c r="AQ35" i="3"/>
  <c r="AT113" i="3"/>
  <c r="AW101" i="3"/>
  <c r="BK103" i="3"/>
  <c r="AY134" i="3"/>
  <c r="BT26" i="3"/>
  <c r="BL57" i="3"/>
  <c r="AW77" i="3"/>
  <c r="AP37" i="3"/>
  <c r="BU25" i="3"/>
  <c r="AZ122" i="3"/>
  <c r="BS100" i="3"/>
  <c r="BT115" i="3"/>
  <c r="AI104" i="3"/>
  <c r="BP65" i="3"/>
  <c r="BG55" i="3"/>
  <c r="AV58" i="3"/>
  <c r="AZ25" i="3"/>
  <c r="BP51" i="3"/>
  <c r="AS92" i="3"/>
  <c r="AX76" i="3"/>
  <c r="AC59" i="3"/>
  <c r="BG33" i="3"/>
  <c r="AL56" i="3"/>
  <c r="AE90" i="3"/>
  <c r="BR54" i="3"/>
  <c r="BL93" i="3"/>
  <c r="BH104" i="3"/>
  <c r="BE25" i="3"/>
  <c r="AS116" i="3"/>
  <c r="BR33" i="3"/>
  <c r="AN79" i="3"/>
  <c r="AC40" i="3"/>
  <c r="BL92" i="3"/>
  <c r="AZ88" i="3"/>
  <c r="AS103" i="3"/>
  <c r="AF44" i="3"/>
  <c r="AN42" i="3"/>
  <c r="AX80" i="3"/>
  <c r="BP102" i="3"/>
  <c r="AJ20" i="3"/>
  <c r="AS37" i="3"/>
  <c r="AQ122" i="3"/>
  <c r="BS82" i="3"/>
  <c r="AU18" i="3"/>
  <c r="AM88" i="3"/>
  <c r="AQ49" i="3"/>
  <c r="BP40" i="3"/>
  <c r="AX21" i="3"/>
  <c r="BE40" i="3"/>
  <c r="AG13" i="3"/>
  <c r="AW88" i="3"/>
  <c r="BF12" i="3"/>
  <c r="AR78" i="3"/>
  <c r="AV116" i="3"/>
  <c r="BK62" i="3"/>
  <c r="BL58" i="3"/>
  <c r="AT91" i="3"/>
  <c r="AR16" i="3"/>
  <c r="BK27" i="3"/>
  <c r="AX72" i="3"/>
  <c r="BD38" i="3"/>
  <c r="AY90" i="3"/>
  <c r="AF65" i="3"/>
  <c r="AS122" i="3"/>
  <c r="AU59" i="3"/>
  <c r="AC37" i="3"/>
  <c r="BR17" i="3"/>
  <c r="BI105" i="3"/>
  <c r="BL114" i="3"/>
  <c r="AC14" i="3"/>
  <c r="BK21" i="3"/>
  <c r="BJ66" i="3"/>
  <c r="AD98" i="3"/>
  <c r="AW54" i="3"/>
  <c r="BR84" i="3"/>
  <c r="AF51" i="3"/>
  <c r="AF107" i="3"/>
  <c r="BA45" i="3"/>
  <c r="BI62" i="3"/>
  <c r="BR16" i="3"/>
  <c r="AS18" i="3"/>
  <c r="AV100" i="3"/>
  <c r="BF81" i="3"/>
  <c r="BS89" i="3"/>
  <c r="AX50" i="3"/>
  <c r="AY117" i="3"/>
  <c r="BT57" i="3"/>
  <c r="AW143" i="3"/>
  <c r="BF48" i="3"/>
  <c r="BU90" i="3"/>
  <c r="AA101" i="3"/>
  <c r="BF47" i="3"/>
  <c r="BP83" i="3"/>
  <c r="BD78" i="3"/>
  <c r="AH91" i="3"/>
  <c r="AW90" i="3"/>
  <c r="AZ47" i="3"/>
  <c r="AR86" i="3"/>
  <c r="AJ84" i="3"/>
  <c r="AL102" i="3"/>
  <c r="AW26" i="3"/>
  <c r="AR111" i="3"/>
  <c r="AR10" i="3"/>
  <c r="AP109" i="3"/>
  <c r="AA24" i="3"/>
  <c r="AO83" i="3"/>
  <c r="BU89" i="3"/>
  <c r="BH66" i="3"/>
  <c r="AC51" i="3"/>
  <c r="AO76" i="3"/>
  <c r="AK100" i="3"/>
  <c r="BO91" i="3"/>
  <c r="AK47" i="3"/>
  <c r="AA139" i="3"/>
  <c r="BD105" i="3"/>
  <c r="AS117" i="3"/>
  <c r="AZ32" i="3"/>
  <c r="BF38" i="3"/>
  <c r="BG57" i="3"/>
  <c r="BJ79" i="3"/>
  <c r="AL49" i="3"/>
  <c r="BL11" i="3"/>
  <c r="AE28" i="3"/>
  <c r="AT33" i="3"/>
  <c r="BP122" i="3"/>
  <c r="AF78" i="3"/>
  <c r="BD26" i="3"/>
  <c r="AW47" i="3"/>
  <c r="BP72" i="3"/>
  <c r="AF82" i="3"/>
  <c r="BR18" i="3"/>
  <c r="BM77" i="3"/>
  <c r="AS88" i="3"/>
  <c r="AG92" i="3"/>
  <c r="AW58" i="3"/>
  <c r="AY143" i="3"/>
  <c r="BR130" i="3"/>
  <c r="AT27" i="3"/>
  <c r="AA68" i="3"/>
  <c r="BJ113" i="3"/>
  <c r="BA27" i="3"/>
  <c r="AK89" i="3"/>
  <c r="BQ22" i="3"/>
  <c r="BE58" i="3"/>
  <c r="AG21" i="3"/>
  <c r="AC83" i="3"/>
  <c r="BA105" i="3"/>
  <c r="BA37" i="3"/>
  <c r="BO20" i="3"/>
  <c r="AF90" i="3"/>
  <c r="BH70" i="3"/>
  <c r="BD123" i="3"/>
  <c r="AV36" i="3"/>
  <c r="AH15" i="3"/>
  <c r="BP39" i="3"/>
  <c r="BM68" i="3"/>
  <c r="AC54" i="3"/>
  <c r="AG114" i="3"/>
  <c r="BT83" i="3"/>
  <c r="BH78" i="3"/>
  <c r="AD71" i="3"/>
  <c r="BH34" i="3"/>
  <c r="AU122" i="3"/>
  <c r="AE132" i="3"/>
  <c r="AS21" i="3"/>
  <c r="AB20" i="3"/>
  <c r="BL101" i="3"/>
  <c r="AB115" i="3"/>
  <c r="AB22" i="3"/>
  <c r="AY10" i="3"/>
  <c r="AY38" i="3"/>
  <c r="AK77" i="3"/>
  <c r="AU58" i="3"/>
  <c r="BK33" i="3"/>
  <c r="AU107" i="3"/>
  <c r="AB50" i="3"/>
  <c r="BM54" i="3"/>
  <c r="AX20" i="3"/>
  <c r="AT94" i="3"/>
  <c r="AT66" i="3"/>
  <c r="BD79" i="3"/>
  <c r="BH117" i="3"/>
  <c r="BF44" i="3"/>
  <c r="AF13" i="3"/>
  <c r="BE38" i="3"/>
  <c r="BL60" i="3"/>
  <c r="BC61" i="3"/>
  <c r="AO109" i="3"/>
  <c r="BT79" i="3"/>
  <c r="AW95" i="3"/>
  <c r="AJ77" i="3"/>
  <c r="BF93" i="3"/>
  <c r="BJ99" i="3"/>
  <c r="AD39" i="3"/>
  <c r="BC28" i="3"/>
  <c r="BP84" i="3"/>
  <c r="BA71" i="3"/>
  <c r="BG26" i="3"/>
  <c r="BN11" i="3"/>
  <c r="BI102" i="3"/>
  <c r="BT111" i="3"/>
  <c r="AC11" i="3"/>
  <c r="AW57" i="3"/>
  <c r="BM40" i="3"/>
  <c r="AT122" i="3"/>
  <c r="AL10" i="3"/>
  <c r="AI88" i="3"/>
  <c r="AZ106" i="3"/>
  <c r="BH69" i="3"/>
  <c r="AW25" i="3"/>
  <c r="AX44" i="3"/>
  <c r="AB57" i="3"/>
  <c r="BR57" i="3"/>
  <c r="BG59" i="3"/>
  <c r="AQ14" i="3"/>
  <c r="BB84" i="3"/>
  <c r="AT58" i="3"/>
  <c r="AQ70" i="3"/>
  <c r="AB128" i="3"/>
  <c r="BA33" i="3"/>
  <c r="BD110" i="3"/>
  <c r="BI64" i="3"/>
  <c r="AB34" i="3"/>
  <c r="BB37" i="3"/>
  <c r="AN83" i="3"/>
  <c r="AO78" i="3"/>
  <c r="AG104" i="3"/>
  <c r="BH36" i="3"/>
  <c r="AT118" i="3"/>
  <c r="AY122" i="3"/>
  <c r="BN28" i="3"/>
  <c r="BT102" i="3"/>
  <c r="BO94" i="3"/>
  <c r="BL95" i="3"/>
  <c r="AB11" i="3"/>
  <c r="BT38" i="3"/>
  <c r="AR80" i="3"/>
  <c r="BA72" i="3"/>
  <c r="AG90" i="3"/>
  <c r="BC60" i="3"/>
  <c r="AW46" i="3"/>
  <c r="BI70" i="3"/>
  <c r="BE103" i="3"/>
  <c r="AU111" i="3"/>
  <c r="BN103" i="3"/>
  <c r="AS109" i="3"/>
  <c r="BC113" i="3"/>
  <c r="BQ81" i="3"/>
  <c r="AW126" i="3"/>
  <c r="BS104" i="3"/>
  <c r="BT21" i="3"/>
  <c r="AM44" i="3"/>
  <c r="AC65" i="3"/>
  <c r="BN48" i="3"/>
  <c r="AH18" i="3"/>
  <c r="BI83" i="3"/>
  <c r="BD54" i="3"/>
  <c r="BD132" i="3"/>
  <c r="BS23" i="3"/>
  <c r="BR47" i="3"/>
  <c r="AY17" i="3"/>
  <c r="AQ133" i="3"/>
  <c r="BN84" i="3"/>
  <c r="AZ40" i="3"/>
  <c r="BC58" i="3"/>
  <c r="BS49" i="3"/>
  <c r="AE84" i="3"/>
  <c r="AQ115" i="3"/>
  <c r="BJ60" i="3"/>
  <c r="AE10" i="3"/>
  <c r="AA79" i="3"/>
  <c r="AO82" i="3"/>
  <c r="BU43" i="3"/>
  <c r="AE99" i="3"/>
  <c r="AH92" i="3"/>
  <c r="AL37" i="3"/>
  <c r="AO86" i="3"/>
  <c r="AG49" i="3"/>
  <c r="AV90" i="3"/>
  <c r="AX28" i="3"/>
  <c r="BG78" i="3"/>
  <c r="AB26" i="3"/>
  <c r="BD89" i="3"/>
  <c r="BO16" i="3"/>
  <c r="BR139" i="3"/>
  <c r="AC25" i="3"/>
  <c r="BH110" i="3"/>
  <c r="BJ92" i="3"/>
  <c r="AB33" i="3"/>
  <c r="BU113" i="3"/>
  <c r="BD93" i="3"/>
  <c r="BC46" i="3"/>
  <c r="AJ57" i="3"/>
  <c r="AE81" i="3"/>
  <c r="AU36" i="3"/>
  <c r="AX37" i="3"/>
  <c r="AH17" i="3"/>
  <c r="BM25" i="3"/>
  <c r="AM94" i="3"/>
  <c r="BL111" i="3"/>
  <c r="AE18" i="3"/>
  <c r="AL33" i="3"/>
  <c r="BH81" i="3"/>
  <c r="BC21" i="3"/>
  <c r="AZ10" i="3"/>
  <c r="AJ27" i="3"/>
  <c r="BH45" i="3"/>
  <c r="BG143" i="3"/>
  <c r="BS109" i="3"/>
  <c r="AI79" i="3"/>
  <c r="AX134" i="3"/>
  <c r="BG81" i="3"/>
  <c r="AZ107" i="3"/>
  <c r="AF79" i="3"/>
  <c r="BB33" i="3"/>
  <c r="BA93" i="3"/>
  <c r="BD44" i="3"/>
  <c r="AI115" i="3"/>
  <c r="BR35" i="3"/>
  <c r="AO87" i="3"/>
  <c r="BP115" i="3"/>
  <c r="AS54" i="3"/>
  <c r="BT103" i="3"/>
  <c r="BL104" i="3"/>
  <c r="BT110" i="3"/>
  <c r="AW10" i="3"/>
  <c r="BM80" i="3"/>
  <c r="AS20" i="3"/>
  <c r="BF23" i="3"/>
  <c r="BC39" i="3"/>
  <c r="AV32" i="3"/>
  <c r="AS112" i="3"/>
  <c r="BI78" i="3"/>
  <c r="AS14" i="3"/>
  <c r="BG37" i="3"/>
  <c r="AX47" i="3"/>
  <c r="AB138" i="3"/>
  <c r="BK39" i="3"/>
  <c r="AZ67" i="3"/>
  <c r="AS76" i="3"/>
  <c r="AO10" i="3"/>
  <c r="AV82" i="3"/>
  <c r="BK22" i="3"/>
  <c r="AD94" i="3"/>
  <c r="AV62" i="3"/>
  <c r="BQ42" i="3"/>
  <c r="AX105" i="3"/>
  <c r="AF71" i="3"/>
  <c r="AC55" i="3"/>
  <c r="BK37" i="3"/>
  <c r="BS99" i="3"/>
  <c r="AI55" i="3"/>
  <c r="AV22" i="3"/>
  <c r="BF88" i="3"/>
  <c r="BJ48" i="3"/>
  <c r="BN10" i="3"/>
  <c r="AS12" i="3"/>
  <c r="BI51" i="3"/>
  <c r="BJ83" i="3"/>
  <c r="AH106" i="3"/>
  <c r="BU101" i="3"/>
  <c r="AY123" i="3"/>
  <c r="BE130" i="3"/>
  <c r="AE23" i="3"/>
  <c r="AK67" i="3"/>
  <c r="BS83" i="3"/>
  <c r="AD29" i="3"/>
  <c r="BN49" i="3"/>
  <c r="AL89" i="3"/>
  <c r="AX112" i="3"/>
  <c r="BL78" i="3"/>
  <c r="AQ111" i="3"/>
  <c r="BS92" i="3"/>
  <c r="AY51" i="3"/>
  <c r="BT23" i="3"/>
  <c r="BI18" i="3"/>
  <c r="AN44" i="3"/>
  <c r="BM95" i="3"/>
  <c r="AF101" i="3"/>
  <c r="AC114" i="3"/>
  <c r="AQ88" i="3"/>
  <c r="BA69" i="3"/>
  <c r="BU10" i="3"/>
  <c r="AL39" i="3"/>
  <c r="AY76" i="3"/>
  <c r="AQ42" i="3"/>
  <c r="BG84" i="3"/>
  <c r="AH95" i="3"/>
  <c r="AZ117" i="3"/>
  <c r="BS93" i="3"/>
  <c r="AJ64" i="3"/>
  <c r="BB15" i="3"/>
  <c r="AP44" i="3"/>
  <c r="AP55" i="3"/>
  <c r="BL17" i="3"/>
  <c r="AI24" i="3"/>
  <c r="BI109" i="3"/>
  <c r="AN112" i="3"/>
  <c r="AT45" i="3"/>
  <c r="AE62" i="3"/>
  <c r="BC95" i="3"/>
  <c r="AO68" i="3"/>
  <c r="AX91" i="3"/>
  <c r="BR106" i="3"/>
  <c r="BC37" i="3"/>
  <c r="AH104" i="3"/>
  <c r="AC29" i="3"/>
  <c r="BR20" i="3"/>
  <c r="BM102" i="3"/>
  <c r="BF26" i="3"/>
  <c r="BB44" i="3"/>
  <c r="BB83" i="3"/>
  <c r="BH38" i="3"/>
  <c r="BQ95" i="3"/>
  <c r="AI101" i="3"/>
  <c r="AQ55" i="3"/>
  <c r="AR59" i="3"/>
  <c r="AG80" i="3"/>
  <c r="AV14" i="3"/>
  <c r="BJ87" i="3"/>
  <c r="BG121" i="3"/>
  <c r="AW22" i="3"/>
  <c r="AE15" i="3"/>
  <c r="AY48" i="3"/>
  <c r="AP50" i="3"/>
  <c r="BL18" i="3"/>
  <c r="AX90" i="3"/>
  <c r="AZ99" i="3"/>
  <c r="BB134" i="3"/>
  <c r="AK84" i="3"/>
  <c r="AG35" i="3"/>
  <c r="AU83" i="3"/>
  <c r="BA121" i="3"/>
  <c r="BB93" i="3"/>
  <c r="BE115" i="3"/>
  <c r="AU112" i="3"/>
  <c r="BD101" i="3"/>
  <c r="BI107" i="3"/>
  <c r="BI58" i="3"/>
  <c r="AQ44" i="3"/>
  <c r="BP76" i="3"/>
  <c r="AL95" i="3"/>
  <c r="AC22" i="3"/>
  <c r="AQ112" i="3"/>
  <c r="AZ92" i="3"/>
  <c r="BH72" i="3"/>
  <c r="BM115" i="3"/>
  <c r="AP87" i="3"/>
  <c r="AZ91" i="3"/>
  <c r="AT76" i="3"/>
  <c r="AN87" i="3"/>
  <c r="AY49" i="3"/>
  <c r="BQ36" i="3"/>
  <c r="AZ37" i="3"/>
  <c r="BH83" i="3"/>
  <c r="AO115" i="3"/>
  <c r="BC121" i="3"/>
  <c r="AM64" i="3"/>
  <c r="AX38" i="3"/>
  <c r="BB88" i="3"/>
  <c r="BQ134" i="3"/>
  <c r="BO68" i="3"/>
  <c r="AO71" i="3"/>
  <c r="AU71" i="3"/>
  <c r="BM70" i="3"/>
  <c r="AP58" i="3"/>
  <c r="BI95" i="3"/>
  <c r="BC40" i="3"/>
  <c r="BI33" i="3"/>
  <c r="BO112" i="3"/>
  <c r="BT71" i="3"/>
  <c r="BS40" i="3"/>
  <c r="AS51" i="3"/>
  <c r="AQ103" i="3"/>
  <c r="AL104" i="3"/>
  <c r="BK84" i="3"/>
  <c r="BJ98" i="3"/>
  <c r="BQ17" i="3"/>
  <c r="BS73" i="3"/>
  <c r="BL122" i="3"/>
  <c r="AX36" i="3"/>
  <c r="BC98" i="3"/>
  <c r="BB55" i="3"/>
  <c r="AU50" i="3"/>
  <c r="BO92" i="3"/>
  <c r="BE86" i="3"/>
  <c r="BL38" i="3"/>
  <c r="W264" i="21"/>
  <c r="AO33" i="3"/>
  <c r="BM106" i="3"/>
  <c r="BU35" i="3"/>
  <c r="AU79" i="3"/>
  <c r="BE123" i="3"/>
  <c r="AL134" i="3"/>
  <c r="BG117" i="3"/>
  <c r="BE110" i="3"/>
  <c r="AM102" i="3"/>
  <c r="AQ121" i="3"/>
  <c r="BL112" i="3"/>
  <c r="AA16" i="3"/>
  <c r="AS94" i="3"/>
  <c r="BG93" i="3"/>
  <c r="AR62" i="3"/>
  <c r="BC67" i="3"/>
  <c r="BN110" i="3"/>
  <c r="AX81" i="3"/>
  <c r="AT111" i="3"/>
  <c r="BG83" i="3"/>
  <c r="AR102" i="3"/>
  <c r="BL121" i="3"/>
  <c r="BA106" i="3"/>
  <c r="AR99" i="3"/>
  <c r="AU49" i="3"/>
  <c r="BO46" i="3"/>
  <c r="AA102" i="3"/>
  <c r="BK78" i="3"/>
  <c r="BQ93" i="3"/>
  <c r="BT18" i="3"/>
  <c r="BF64" i="3"/>
  <c r="BG50" i="3"/>
  <c r="BJ42" i="3"/>
  <c r="AX43" i="3"/>
  <c r="AZ73" i="3"/>
  <c r="AW34" i="3"/>
  <c r="AM38" i="3"/>
  <c r="AX104" i="3"/>
  <c r="AW133" i="3"/>
  <c r="BI100" i="3"/>
  <c r="BO90" i="3"/>
  <c r="BL35" i="3"/>
  <c r="BF80" i="3"/>
  <c r="BT59" i="3"/>
  <c r="BB49" i="3"/>
  <c r="AR93" i="3"/>
  <c r="BB111" i="3"/>
  <c r="BD33" i="3"/>
  <c r="AP101" i="3"/>
  <c r="BJ114" i="3"/>
  <c r="AL130" i="3"/>
  <c r="AQ62" i="3"/>
  <c r="AY111" i="3"/>
  <c r="BB98" i="3"/>
  <c r="BA38" i="3"/>
  <c r="BN65" i="3"/>
  <c r="BD71" i="3"/>
  <c r="AM79" i="3"/>
  <c r="AR67" i="3"/>
  <c r="AM67" i="3"/>
  <c r="AT48" i="3"/>
  <c r="AN40" i="3"/>
  <c r="BJ111" i="3"/>
  <c r="BA81" i="3"/>
  <c r="BS34" i="3"/>
  <c r="AU88" i="3"/>
  <c r="BP73" i="3"/>
  <c r="AU34" i="3"/>
  <c r="BQ94" i="3"/>
  <c r="W126" i="3"/>
  <c r="BM84" i="3"/>
  <c r="BJ77" i="3"/>
  <c r="BF123" i="3"/>
  <c r="AW80" i="3"/>
  <c r="BM59" i="3"/>
  <c r="AS91" i="3"/>
  <c r="AM111" i="3"/>
  <c r="AQ33" i="3"/>
  <c r="BC101" i="3"/>
  <c r="AU102" i="3"/>
  <c r="BM110" i="3"/>
  <c r="AU51" i="3"/>
  <c r="BG46" i="3"/>
  <c r="BK91" i="3"/>
  <c r="AO114" i="3"/>
  <c r="BR102" i="3"/>
  <c r="AS40" i="3"/>
  <c r="BF100" i="3"/>
  <c r="BD117" i="3"/>
  <c r="BT44" i="3"/>
  <c r="BF51" i="3"/>
  <c r="AQ98" i="3"/>
  <c r="AV72" i="3"/>
  <c r="BJ25" i="3"/>
  <c r="BP15" i="3"/>
  <c r="BL102" i="3"/>
  <c r="BQ82" i="3"/>
  <c r="BR60" i="3"/>
  <c r="BP110" i="3"/>
  <c r="AP98" i="3"/>
  <c r="BE102" i="3"/>
  <c r="AR29" i="3"/>
  <c r="BU111" i="3"/>
  <c r="BQ104" i="3"/>
  <c r="BO115" i="3"/>
  <c r="AL91" i="3"/>
  <c r="BN50" i="3"/>
  <c r="BB25" i="3"/>
  <c r="BN83" i="3"/>
  <c r="AD140" i="3"/>
  <c r="BG116" i="3"/>
  <c r="AP100" i="3"/>
  <c r="BE81" i="3"/>
  <c r="BD46" i="3"/>
  <c r="BM122" i="3"/>
  <c r="BA94" i="3"/>
  <c r="BK49" i="3"/>
  <c r="BL69" i="3"/>
  <c r="W137" i="3"/>
  <c r="AL50" i="3"/>
  <c r="AZ93" i="3"/>
  <c r="AV110" i="3"/>
  <c r="BE64" i="3"/>
  <c r="BB92" i="3"/>
  <c r="AX46" i="3"/>
  <c r="BO124" i="3"/>
  <c r="BE50" i="3"/>
  <c r="BB112" i="3"/>
  <c r="AS106" i="3"/>
  <c r="BU102" i="3"/>
  <c r="BH50" i="3"/>
  <c r="BT43" i="3"/>
  <c r="AV42" i="3"/>
  <c r="BG42" i="3"/>
  <c r="BT55" i="3"/>
  <c r="BM99" i="3"/>
  <c r="BF105" i="3"/>
  <c r="BM86" i="3"/>
  <c r="BI82" i="3"/>
  <c r="BP36" i="3"/>
  <c r="BM47" i="3"/>
  <c r="AO43" i="3"/>
  <c r="BT109" i="3"/>
  <c r="BO117" i="3"/>
  <c r="BQ105" i="3"/>
  <c r="BA73" i="3"/>
  <c r="BT51" i="3"/>
  <c r="AY28" i="3"/>
  <c r="AV143" i="3"/>
  <c r="BA117" i="3"/>
  <c r="AS82" i="3"/>
  <c r="BR82" i="3"/>
  <c r="BD102" i="3"/>
  <c r="BA49" i="3"/>
  <c r="AX64" i="3"/>
  <c r="AT79" i="3"/>
  <c r="AP102" i="3"/>
  <c r="AT114" i="3"/>
  <c r="BC89" i="3"/>
  <c r="AT37" i="3"/>
  <c r="AM114" i="3"/>
  <c r="W263" i="21"/>
  <c r="AX110" i="3"/>
  <c r="BC78" i="3"/>
  <c r="AX86" i="3"/>
  <c r="BC71" i="3"/>
  <c r="AW51" i="3"/>
  <c r="AS68" i="3"/>
  <c r="BB122" i="3"/>
  <c r="BK67" i="3"/>
  <c r="BK98" i="3"/>
  <c r="BB121" i="3"/>
  <c r="BC123" i="3"/>
  <c r="BC138" i="3"/>
  <c r="AP94" i="3"/>
  <c r="AX103" i="3"/>
  <c r="AV91" i="3"/>
  <c r="AN134" i="3"/>
  <c r="AV73" i="3"/>
  <c r="BO64" i="3"/>
  <c r="BS15" i="3"/>
  <c r="BC70" i="3"/>
  <c r="AU42" i="3"/>
  <c r="BM98" i="3"/>
  <c r="AQ46" i="3"/>
  <c r="BU95" i="3"/>
  <c r="BP87" i="3"/>
  <c r="BP43" i="3"/>
  <c r="BM79" i="3"/>
  <c r="AX56" i="3"/>
  <c r="AP65" i="3"/>
  <c r="AT55" i="3"/>
  <c r="AN98" i="3"/>
  <c r="AW102" i="3"/>
  <c r="AN69" i="3"/>
  <c r="BQ109" i="3"/>
  <c r="BO26" i="3"/>
  <c r="AP114" i="3"/>
  <c r="AL66" i="3"/>
  <c r="AN50" i="3"/>
  <c r="BU122" i="3"/>
  <c r="BG91" i="3"/>
  <c r="BM55" i="3"/>
  <c r="AM43" i="3"/>
  <c r="AH90" i="3"/>
  <c r="AA56" i="3"/>
  <c r="AX34" i="3"/>
  <c r="BD43" i="3"/>
  <c r="BA111" i="3"/>
  <c r="BS37" i="3"/>
  <c r="BU42" i="3"/>
  <c r="BN72" i="3"/>
  <c r="AL98" i="3"/>
  <c r="BJ122" i="3"/>
  <c r="BC68" i="3"/>
  <c r="BI43" i="3"/>
  <c r="BG45" i="3"/>
  <c r="AV123" i="3"/>
  <c r="BJ143" i="3"/>
  <c r="AT40" i="3"/>
  <c r="AU81" i="3"/>
  <c r="AN70" i="3"/>
  <c r="AR104" i="3"/>
  <c r="BU20" i="3"/>
  <c r="BN91" i="3"/>
  <c r="BP107" i="3"/>
  <c r="BF91" i="3"/>
  <c r="BC45" i="3"/>
  <c r="BK121" i="3"/>
  <c r="BP98" i="3"/>
  <c r="AC18" i="3"/>
  <c r="AW56" i="3"/>
  <c r="BD95" i="3"/>
  <c r="BR83" i="3"/>
  <c r="BF37" i="3"/>
  <c r="AP92" i="3"/>
  <c r="BH107" i="3"/>
  <c r="BT122" i="3"/>
  <c r="BR38" i="3"/>
  <c r="BA59" i="3"/>
  <c r="BE93" i="3"/>
  <c r="AQ60" i="3"/>
  <c r="BI79" i="3"/>
  <c r="BT73" i="3"/>
  <c r="BB48" i="3"/>
  <c r="AW36" i="3"/>
  <c r="BA32" i="3"/>
  <c r="AS111" i="3"/>
  <c r="AA70" i="3"/>
  <c r="BL90" i="3"/>
  <c r="AQ20" i="3"/>
  <c r="BU134" i="3"/>
  <c r="BO34" i="3"/>
  <c r="AZ100" i="3"/>
  <c r="BF55" i="3"/>
  <c r="AL81" i="3"/>
  <c r="AV80" i="3"/>
  <c r="AT78" i="3"/>
  <c r="BH54" i="3"/>
  <c r="BM78" i="3"/>
  <c r="AX71" i="3"/>
  <c r="AR48" i="3"/>
  <c r="AR38" i="3"/>
  <c r="BF78" i="3"/>
  <c r="BJ64" i="3"/>
  <c r="BI38" i="3"/>
  <c r="BK86" i="3"/>
  <c r="BT100" i="3"/>
  <c r="AL101" i="3"/>
  <c r="AQ83" i="3"/>
  <c r="BH114" i="3"/>
  <c r="BJ81" i="3"/>
  <c r="BO121" i="3"/>
  <c r="AT49" i="3"/>
  <c r="BQ56" i="3"/>
  <c r="AY104" i="3"/>
  <c r="BO28" i="3"/>
  <c r="BT46" i="3"/>
  <c r="AN59" i="3"/>
  <c r="BR42" i="3"/>
  <c r="AN58" i="3"/>
  <c r="BK106" i="3"/>
  <c r="BR76" i="3"/>
  <c r="AZ114" i="3"/>
  <c r="AY66" i="3"/>
  <c r="BG123" i="3"/>
  <c r="BR43" i="3"/>
  <c r="AQ21" i="3"/>
  <c r="AX73" i="3"/>
  <c r="AT98" i="3"/>
  <c r="BH35" i="3"/>
  <c r="BJ33" i="3"/>
  <c r="BP46" i="3"/>
  <c r="AS121" i="3"/>
  <c r="AZ36" i="3"/>
  <c r="BU69" i="3"/>
  <c r="BD80" i="3"/>
  <c r="BA67" i="3"/>
  <c r="BI72" i="3"/>
  <c r="BO60" i="3"/>
  <c r="AZ50" i="3"/>
  <c r="AZ134" i="3"/>
  <c r="BI87" i="3"/>
  <c r="AL69" i="3"/>
  <c r="AQ107" i="3"/>
  <c r="BI55" i="3"/>
  <c r="BF107" i="3"/>
  <c r="BG38" i="3"/>
  <c r="AL46" i="3"/>
  <c r="W133" i="3"/>
  <c r="BA65" i="3"/>
  <c r="BO49" i="3"/>
  <c r="AZ82" i="3"/>
  <c r="BI122" i="3"/>
  <c r="BG94" i="3"/>
  <c r="BL81" i="3"/>
  <c r="BJ71" i="3"/>
  <c r="BQ110" i="3"/>
  <c r="AL79" i="3"/>
  <c r="BG60" i="3"/>
  <c r="AP80" i="3"/>
  <c r="AR60" i="3"/>
  <c r="BG47" i="3"/>
  <c r="BL59" i="3"/>
  <c r="BA42" i="3"/>
  <c r="BP90" i="3"/>
  <c r="AZ42" i="3"/>
  <c r="AV47" i="3"/>
  <c r="BU82" i="3"/>
  <c r="BL20" i="3"/>
  <c r="BH123" i="3"/>
  <c r="BH80" i="3"/>
  <c r="AZ59" i="3"/>
  <c r="BU76" i="3"/>
  <c r="BU71" i="3"/>
  <c r="AZ35" i="3"/>
  <c r="BD34" i="3"/>
  <c r="BH60" i="3"/>
  <c r="BI35" i="3"/>
  <c r="BJ58" i="3"/>
  <c r="BS66" i="3"/>
  <c r="AS134" i="3"/>
  <c r="BN102" i="3"/>
  <c r="AV103" i="3"/>
  <c r="BF115" i="3"/>
  <c r="BH73" i="3"/>
  <c r="BU67" i="3"/>
  <c r="BH98" i="3"/>
  <c r="BF35" i="3"/>
  <c r="AY100" i="3"/>
  <c r="AV81" i="3"/>
  <c r="BO50" i="3"/>
  <c r="AS100" i="3"/>
  <c r="BG35" i="3"/>
  <c r="AQ51" i="3"/>
  <c r="BJ106" i="3"/>
  <c r="BP104" i="3"/>
  <c r="BB64" i="3"/>
  <c r="AT87" i="3"/>
  <c r="BM71" i="3"/>
  <c r="BL61" i="3"/>
  <c r="AO67" i="3"/>
  <c r="AY34" i="3"/>
  <c r="AM110" i="3"/>
  <c r="AL114" i="3"/>
  <c r="AB86" i="3"/>
  <c r="BB107" i="3"/>
  <c r="AS110" i="3"/>
  <c r="AS71" i="3"/>
  <c r="AU105" i="3"/>
  <c r="AW49" i="3"/>
  <c r="AL76" i="3"/>
  <c r="BR80" i="3"/>
  <c r="AW112" i="3"/>
  <c r="BP111" i="3"/>
  <c r="AY71" i="3"/>
  <c r="AP67" i="3"/>
  <c r="BJ38" i="3"/>
  <c r="AY43" i="3"/>
  <c r="AV115" i="3"/>
  <c r="BJ43" i="3"/>
  <c r="AX42" i="3"/>
  <c r="BC114" i="3"/>
  <c r="BC32" i="3"/>
  <c r="BS78" i="3"/>
  <c r="AM99" i="3"/>
  <c r="AV65" i="3"/>
  <c r="AM48" i="3"/>
  <c r="BQ111" i="3"/>
  <c r="BK114" i="3"/>
  <c r="BT92" i="3"/>
  <c r="AN121" i="3"/>
  <c r="AU121" i="3"/>
  <c r="AA88" i="3"/>
  <c r="AL78" i="3"/>
  <c r="BL99" i="3"/>
  <c r="BD118" i="3"/>
  <c r="BF71" i="3"/>
  <c r="AT83" i="3"/>
  <c r="AY47" i="3"/>
  <c r="BN46" i="3"/>
  <c r="BQ100" i="3"/>
  <c r="BH121" i="3"/>
  <c r="AR113" i="3"/>
  <c r="BN101" i="3"/>
  <c r="BJ55" i="3"/>
  <c r="BM101" i="3"/>
  <c r="AX82" i="3"/>
  <c r="AR79" i="3"/>
  <c r="BJ20" i="3"/>
  <c r="BS42" i="3"/>
  <c r="BH13" i="3"/>
  <c r="BQ87" i="3"/>
  <c r="BK50" i="3"/>
  <c r="AR55" i="3"/>
  <c r="BG67" i="3"/>
  <c r="AX78" i="3"/>
  <c r="BA40" i="3"/>
  <c r="AO37" i="3"/>
  <c r="BR69" i="3"/>
  <c r="W125" i="3"/>
  <c r="BO57" i="3"/>
  <c r="AR117" i="3"/>
  <c r="BC50" i="3"/>
  <c r="BD107" i="3"/>
  <c r="BF59" i="3"/>
  <c r="AY67" i="3"/>
  <c r="AL65" i="3"/>
  <c r="AO35" i="3"/>
  <c r="AP35" i="3"/>
  <c r="AW40" i="3"/>
  <c r="AX55" i="3"/>
  <c r="AV50" i="3"/>
  <c r="BD76" i="3"/>
  <c r="BT40" i="3"/>
  <c r="AX98" i="3"/>
  <c r="BA66" i="3"/>
  <c r="BC33" i="3"/>
  <c r="AV76" i="3"/>
  <c r="AQ72" i="3"/>
  <c r="BE10" i="3"/>
  <c r="AL71" i="3"/>
  <c r="W7" i="3"/>
  <c r="AU69" i="3"/>
  <c r="BO109" i="3"/>
  <c r="AU66" i="3"/>
  <c r="BE121" i="3"/>
  <c r="AG18" i="3"/>
  <c r="BO71" i="3"/>
  <c r="AU143" i="3"/>
  <c r="BB86" i="3"/>
  <c r="AO95" i="3"/>
  <c r="BQ123" i="3"/>
  <c r="AB88" i="3"/>
  <c r="BC112" i="3"/>
  <c r="BB104" i="3"/>
  <c r="AZ20" i="3"/>
  <c r="AQ86" i="3"/>
  <c r="AX102" i="3"/>
  <c r="BP32" i="3"/>
  <c r="W135" i="3"/>
  <c r="AY77" i="3"/>
  <c r="BN89" i="3"/>
  <c r="AD10" i="3"/>
  <c r="BK35" i="3"/>
  <c r="BP20" i="3"/>
  <c r="BP50" i="3"/>
  <c r="BJ116" i="3"/>
  <c r="BS84" i="3"/>
  <c r="AQ102" i="3"/>
  <c r="BU81" i="3"/>
  <c r="BS121" i="3"/>
  <c r="BF84" i="3"/>
  <c r="AL38" i="3"/>
  <c r="BG43" i="3"/>
  <c r="AP42" i="3"/>
  <c r="AO123" i="3"/>
  <c r="BK20" i="3"/>
  <c r="BR123" i="3"/>
  <c r="BE99" i="3"/>
  <c r="BN38" i="3"/>
  <c r="BQ112" i="3"/>
  <c r="BG40" i="3"/>
  <c r="BK59" i="3"/>
  <c r="BI93" i="3"/>
  <c r="BP106" i="3"/>
  <c r="BO93" i="3"/>
  <c r="BJ46" i="3"/>
  <c r="AF50" i="3"/>
  <c r="BG76" i="3"/>
  <c r="AX111" i="3"/>
  <c r="BM81" i="3"/>
  <c r="BK102" i="3"/>
  <c r="AW104" i="3"/>
  <c r="BK111" i="3"/>
  <c r="AZ98" i="3"/>
  <c r="BG101" i="3"/>
  <c r="AL115" i="3"/>
  <c r="BE66" i="3"/>
  <c r="AY20" i="3"/>
  <c r="AQ43" i="3"/>
  <c r="AW114" i="3"/>
  <c r="AM117" i="3"/>
  <c r="W141" i="3"/>
  <c r="AO110" i="3"/>
  <c r="AW59" i="3"/>
  <c r="BU109" i="3"/>
  <c r="BH93" i="3"/>
  <c r="BB94" i="3"/>
  <c r="BQ117" i="3"/>
  <c r="BA64" i="3"/>
  <c r="BL86" i="3"/>
  <c r="BB59" i="3"/>
  <c r="AN43" i="3"/>
  <c r="BC83" i="3"/>
  <c r="AO69" i="3"/>
  <c r="AQ47" i="3"/>
  <c r="BI91" i="3"/>
  <c r="BO107" i="3"/>
  <c r="BC117" i="3"/>
  <c r="AQ114" i="3"/>
  <c r="AP71" i="3"/>
  <c r="BG20" i="3"/>
  <c r="BE98" i="3"/>
  <c r="AW123" i="3"/>
  <c r="AN32" i="3"/>
  <c r="BB78" i="3"/>
  <c r="AW42" i="3"/>
  <c r="BC77" i="3"/>
  <c r="AT117" i="3"/>
  <c r="BG79" i="3"/>
  <c r="AW116" i="3"/>
  <c r="BG103" i="3"/>
  <c r="BU88" i="3"/>
  <c r="BD98" i="3"/>
  <c r="BO32" i="3"/>
  <c r="AY64" i="3"/>
  <c r="BO38" i="3"/>
  <c r="BO123" i="3"/>
  <c r="AT134" i="3"/>
  <c r="BF116" i="3"/>
  <c r="BH143" i="3"/>
  <c r="BE107" i="3"/>
  <c r="BF70" i="3"/>
  <c r="BK64" i="3"/>
  <c r="AU43" i="3"/>
  <c r="AI51" i="3"/>
  <c r="BD109" i="3"/>
  <c r="BN112" i="3"/>
  <c r="AY14" i="3"/>
  <c r="BL67" i="3"/>
  <c r="AT43" i="3"/>
  <c r="AY98" i="3"/>
  <c r="BE39" i="3"/>
  <c r="BL14" i="3"/>
  <c r="BQ33" i="3"/>
  <c r="BP116" i="3"/>
  <c r="BH116" i="3"/>
  <c r="AQ113" i="3"/>
  <c r="BE42" i="3"/>
  <c r="AT116" i="3"/>
  <c r="AR42" i="3"/>
  <c r="BA50" i="3"/>
  <c r="AP111" i="3"/>
  <c r="BA110" i="3"/>
  <c r="AO107" i="3"/>
  <c r="BJ123" i="3"/>
  <c r="AB13" i="3"/>
  <c r="AZ45" i="3"/>
  <c r="BT113" i="3"/>
  <c r="BB47" i="3"/>
  <c r="AQ99" i="3"/>
  <c r="BJ59" i="3"/>
  <c r="AL47" i="3"/>
  <c r="AS29" i="3"/>
  <c r="AN109" i="3"/>
  <c r="BM121" i="3"/>
  <c r="AN88" i="3"/>
  <c r="AO116" i="3"/>
  <c r="BB115" i="3"/>
  <c r="AR77" i="3"/>
  <c r="AM46" i="3"/>
  <c r="AW76" i="3"/>
  <c r="BA134" i="3"/>
  <c r="AW48" i="3"/>
  <c r="BR79" i="3"/>
  <c r="BO98" i="3"/>
  <c r="AM42" i="3"/>
  <c r="AY80" i="3"/>
  <c r="BQ50" i="3"/>
  <c r="BQ83" i="3"/>
  <c r="BS32" i="3"/>
  <c r="BK43" i="3"/>
  <c r="BK32" i="3"/>
  <c r="AQ123" i="3"/>
  <c r="AM72" i="3"/>
  <c r="BC80" i="3"/>
  <c r="BE46" i="3"/>
  <c r="AL55" i="3"/>
  <c r="BA143" i="3"/>
  <c r="AY42" i="3"/>
  <c r="AO66" i="3"/>
  <c r="BU91" i="3"/>
  <c r="W265" i="21"/>
  <c r="AO80" i="3"/>
  <c r="BR98" i="3"/>
  <c r="BF143" i="3"/>
  <c r="AP88" i="3"/>
  <c r="BG111" i="3"/>
  <c r="BL43" i="3"/>
  <c r="AW98" i="3"/>
  <c r="AS13" i="3"/>
  <c r="AR114" i="3"/>
  <c r="AR88" i="3"/>
  <c r="BM114" i="3"/>
  <c r="AP68" i="3"/>
  <c r="AP93" i="3"/>
  <c r="AW11" i="3"/>
  <c r="BS95" i="3"/>
  <c r="BU40" i="3"/>
  <c r="BR32" i="3"/>
  <c r="AM32" i="3"/>
  <c r="BA77" i="3"/>
  <c r="BS122" i="3"/>
  <c r="BA79" i="3"/>
  <c r="BF138" i="3"/>
  <c r="BI68" i="3"/>
  <c r="AM47" i="3"/>
  <c r="BB91" i="3"/>
  <c r="AT69" i="3"/>
  <c r="AN38" i="3"/>
  <c r="AU46" i="3"/>
  <c r="BF73" i="3"/>
  <c r="AY86" i="3"/>
  <c r="AL93" i="3"/>
  <c r="AZ115" i="3"/>
  <c r="BL87" i="3"/>
  <c r="BJ82" i="3"/>
  <c r="BN143" i="3"/>
  <c r="AO72" i="3"/>
  <c r="BF76" i="3"/>
  <c r="AS38" i="3"/>
  <c r="BD56" i="3"/>
  <c r="AR122" i="3"/>
  <c r="BK99" i="3"/>
  <c r="BL49" i="3"/>
  <c r="AT80" i="3"/>
  <c r="BB51" i="3"/>
  <c r="BS112" i="3"/>
  <c r="BI116" i="3"/>
  <c r="AR43" i="3"/>
  <c r="AN48" i="3"/>
  <c r="BR114" i="3"/>
  <c r="AW107" i="3"/>
  <c r="BJ69" i="3"/>
  <c r="AW117" i="3"/>
  <c r="AX61" i="3"/>
  <c r="BC143" i="3"/>
  <c r="BO70" i="3"/>
  <c r="AS56" i="3"/>
  <c r="BR104" i="3"/>
  <c r="AU134" i="3"/>
  <c r="BR50" i="3"/>
  <c r="AO94" i="3"/>
  <c r="AL123" i="3"/>
  <c r="AB81" i="3"/>
  <c r="AU99" i="3"/>
  <c r="AY79" i="3"/>
  <c r="AZ84" i="3"/>
  <c r="BI115" i="3"/>
  <c r="BL109" i="3"/>
  <c r="BJ134" i="3"/>
  <c r="AW68" i="3"/>
  <c r="AW69" i="3"/>
  <c r="W140" i="3"/>
  <c r="BH71" i="3"/>
  <c r="BM43" i="3"/>
  <c r="AL43" i="3"/>
  <c r="AZ83" i="3"/>
  <c r="BO56" i="3"/>
  <c r="BF111" i="3"/>
  <c r="AQ134" i="3"/>
  <c r="BT69" i="3"/>
  <c r="AW72" i="3"/>
  <c r="AZ123" i="3"/>
  <c r="BG48" i="3"/>
  <c r="BQ86" i="3"/>
  <c r="AN111" i="3"/>
  <c r="BG102" i="3"/>
  <c r="AM107" i="3"/>
  <c r="AZ118" i="3"/>
  <c r="AX115" i="3"/>
  <c r="BF122" i="3"/>
  <c r="W139" i="3"/>
  <c r="BI106" i="3"/>
  <c r="BF69" i="3"/>
  <c r="BT143" i="3"/>
  <c r="BL64" i="3"/>
  <c r="BN107" i="3"/>
  <c r="BU55" i="3"/>
  <c r="BK76" i="3"/>
  <c r="AY93" i="3"/>
  <c r="AU123" i="3"/>
  <c r="BP94" i="3"/>
  <c r="BJ91" i="3"/>
  <c r="AO117" i="3"/>
  <c r="BO40" i="3"/>
  <c r="AY99" i="3"/>
  <c r="BN98" i="3"/>
  <c r="BS91" i="3"/>
  <c r="AR90" i="3"/>
  <c r="BF20" i="3"/>
  <c r="BP99" i="3"/>
  <c r="BP123" i="3"/>
  <c r="BT117" i="3"/>
  <c r="AZ28" i="3"/>
  <c r="AL87" i="3"/>
  <c r="AW55" i="3"/>
  <c r="AL61" i="3"/>
  <c r="BM100" i="3"/>
  <c r="BE90" i="3"/>
  <c r="BG134" i="3"/>
  <c r="BS86" i="3"/>
  <c r="BJ93" i="3"/>
  <c r="AN91" i="3"/>
  <c r="BD47" i="3"/>
  <c r="AQ116" i="3"/>
  <c r="BK71" i="3"/>
  <c r="AT90" i="3"/>
  <c r="BS55" i="3"/>
  <c r="AK22" i="3"/>
  <c r="AW111" i="3"/>
  <c r="BB87" i="3"/>
  <c r="AY82" i="3"/>
  <c r="BI59" i="3"/>
  <c r="BL56" i="3"/>
  <c r="AI71" i="3"/>
  <c r="AU16" i="3"/>
  <c r="BC65" i="3"/>
  <c r="BO87" i="3"/>
  <c r="BL91" i="3"/>
  <c r="BN88" i="3"/>
  <c r="BD121" i="3"/>
  <c r="BJ121" i="3"/>
  <c r="AW32" i="3"/>
  <c r="BF46" i="3"/>
  <c r="BF114" i="3"/>
  <c r="BN122" i="3"/>
  <c r="AL72" i="3"/>
  <c r="BD66" i="3"/>
  <c r="BQ78" i="3"/>
  <c r="W128" i="3"/>
  <c r="BE44" i="3"/>
  <c r="AS102" i="3"/>
  <c r="BU44" i="3"/>
  <c r="BD100" i="3"/>
  <c r="AP77" i="3"/>
  <c r="BN121" i="3"/>
  <c r="BS117" i="3"/>
  <c r="AO101" i="3"/>
  <c r="BU46" i="3"/>
  <c r="BG56" i="3"/>
  <c r="BN66" i="3"/>
  <c r="AF132" i="3"/>
  <c r="BF43" i="3"/>
  <c r="BA88" i="3"/>
  <c r="BU50" i="3"/>
  <c r="BK47" i="3"/>
  <c r="BQ91" i="3"/>
  <c r="AN123" i="3"/>
  <c r="BA20" i="3"/>
  <c r="BM117" i="3"/>
  <c r="BK122" i="3"/>
  <c r="BA109" i="3"/>
  <c r="BC49" i="3"/>
  <c r="AO34" i="3"/>
  <c r="AK66" i="3"/>
  <c r="AL54" i="3"/>
  <c r="AH116" i="3"/>
  <c r="BD86" i="3"/>
  <c r="BL40" i="3"/>
  <c r="BS106" i="3"/>
  <c r="AM134" i="3"/>
  <c r="AN24" i="3"/>
  <c r="AV102" i="3"/>
  <c r="BJ35" i="3"/>
  <c r="BS46" i="3"/>
  <c r="BE100" i="3"/>
  <c r="AX40" i="3"/>
  <c r="AS118" i="3"/>
  <c r="AP73" i="3"/>
  <c r="BF50" i="3"/>
  <c r="AS59" i="3"/>
  <c r="BT107" i="3"/>
  <c r="AS93" i="3"/>
  <c r="BA43" i="3"/>
  <c r="AO73" i="3"/>
  <c r="AY116" i="3"/>
  <c r="BB56" i="3"/>
  <c r="BL42" i="3"/>
  <c r="AL99" i="3"/>
  <c r="BO143" i="3"/>
  <c r="AN73" i="3"/>
  <c r="AO70" i="3"/>
  <c r="AN47" i="3"/>
  <c r="BC42" i="3"/>
  <c r="AV66" i="3"/>
  <c r="AO112" i="3"/>
  <c r="BE122" i="3"/>
  <c r="BD55" i="3"/>
  <c r="AY78" i="3"/>
  <c r="AR61" i="3"/>
  <c r="AR73" i="3"/>
  <c r="BT93" i="3"/>
  <c r="BO39" i="3"/>
  <c r="BE82" i="3"/>
  <c r="AX99" i="3"/>
  <c r="AV20" i="3"/>
  <c r="AG129" i="3"/>
  <c r="AH28" i="3"/>
  <c r="BT116" i="3"/>
  <c r="BH105" i="3"/>
  <c r="BT39" i="3"/>
  <c r="BU48" i="3"/>
  <c r="AR35" i="3"/>
  <c r="BL98" i="3"/>
  <c r="AZ77" i="3"/>
  <c r="BR93" i="3"/>
  <c r="BL83" i="3"/>
  <c r="BN77" i="3"/>
  <c r="AT81" i="3"/>
  <c r="AN72" i="3"/>
  <c r="BG34" i="3"/>
  <c r="AM95" i="3"/>
  <c r="BM90" i="3"/>
  <c r="BS47" i="3"/>
  <c r="AM91" i="3"/>
  <c r="BQ58" i="3"/>
  <c r="BJ80" i="3"/>
  <c r="AS98" i="3"/>
  <c r="BR143" i="3"/>
  <c r="BP103" i="3"/>
  <c r="BS116" i="3"/>
  <c r="BM56" i="3"/>
  <c r="AL103" i="3"/>
  <c r="BT121" i="3"/>
  <c r="BR117" i="3"/>
  <c r="AP122" i="3"/>
  <c r="BI99" i="3"/>
  <c r="AW78" i="3"/>
  <c r="AZ68" i="3"/>
  <c r="BC59" i="3"/>
  <c r="BB143" i="3"/>
  <c r="AR40" i="3"/>
  <c r="AZ109" i="3"/>
  <c r="BG109" i="3"/>
  <c r="AL59" i="3"/>
  <c r="BU99" i="3"/>
  <c r="BC55" i="3"/>
  <c r="AP103" i="3"/>
  <c r="BI48" i="3"/>
  <c r="AP123" i="3"/>
  <c r="BQ67" i="3"/>
  <c r="AO103" i="3"/>
  <c r="BO106" i="3"/>
  <c r="AU67" i="3"/>
  <c r="BM104" i="3"/>
  <c r="AN34" i="3"/>
  <c r="BP78" i="3"/>
  <c r="BG80" i="3"/>
  <c r="BP66" i="3"/>
  <c r="AT42" i="3"/>
  <c r="BO101" i="3"/>
  <c r="AM27" i="3"/>
  <c r="BI69" i="3"/>
  <c r="BB60" i="3"/>
  <c r="BP105" i="3"/>
  <c r="AR82" i="3"/>
  <c r="BQ43" i="3"/>
  <c r="AN117" i="3"/>
  <c r="BJ56" i="3"/>
  <c r="BM89" i="3"/>
  <c r="AN104" i="3"/>
  <c r="BB79" i="3"/>
  <c r="AS105" i="3"/>
  <c r="AX48" i="3"/>
  <c r="BP121" i="3"/>
  <c r="BK40" i="3"/>
  <c r="BT64" i="3"/>
  <c r="AU55" i="3"/>
  <c r="AM50" i="3"/>
  <c r="BO79" i="3"/>
  <c r="BR90" i="3"/>
  <c r="AW100" i="3"/>
  <c r="AT107" i="3"/>
  <c r="AW121" i="3"/>
  <c r="AQ143" i="3"/>
  <c r="AY81" i="3"/>
  <c r="AY59" i="3"/>
  <c r="BL50" i="3"/>
  <c r="AV122" i="3"/>
  <c r="BF22" i="3"/>
  <c r="BA82" i="3"/>
  <c r="AV87" i="3"/>
  <c r="AY94" i="3"/>
  <c r="BQ122" i="3"/>
  <c r="BQ102" i="3"/>
  <c r="BI20" i="3"/>
  <c r="AS107" i="3"/>
  <c r="AU82" i="3"/>
  <c r="BQ79" i="3"/>
  <c r="BO114" i="3"/>
  <c r="BB71" i="3"/>
  <c r="BH47" i="3"/>
  <c r="AL42" i="3"/>
  <c r="BP89" i="3"/>
  <c r="BA123" i="3"/>
  <c r="AN99" i="3"/>
  <c r="BS76" i="3"/>
  <c r="BH106" i="3"/>
  <c r="AQ50" i="3"/>
  <c r="BG32" i="3"/>
  <c r="AW134" i="3"/>
  <c r="BH91" i="3"/>
  <c r="AV71" i="3"/>
  <c r="AO47" i="3"/>
  <c r="AP78" i="3"/>
  <c r="BQ59" i="3"/>
  <c r="BI98" i="3"/>
  <c r="BR21" i="3"/>
  <c r="BN118" i="3"/>
  <c r="AA43" i="3"/>
  <c r="AY40" i="3"/>
  <c r="AR107" i="3"/>
  <c r="AP110" i="3"/>
  <c r="BC110" i="3"/>
  <c r="BP17" i="3"/>
  <c r="BU116" i="3"/>
  <c r="AP40" i="3"/>
  <c r="AW99" i="3"/>
  <c r="AZ46" i="3"/>
  <c r="BL79" i="3"/>
  <c r="AX35" i="3"/>
  <c r="AM98" i="3"/>
  <c r="BK88" i="3"/>
  <c r="BN117" i="3"/>
  <c r="BL94" i="3"/>
  <c r="BH112" i="3"/>
  <c r="AS70" i="3"/>
  <c r="BL68" i="3"/>
  <c r="BQ39" i="3"/>
  <c r="BU56" i="3"/>
  <c r="BK38" i="3"/>
  <c r="AP81" i="3"/>
  <c r="BE117" i="3"/>
  <c r="BJ73" i="3"/>
  <c r="AW106" i="3"/>
  <c r="BG82" i="3"/>
  <c r="AM59" i="3"/>
  <c r="AD45" i="3"/>
  <c r="AR72" i="3"/>
  <c r="AN51" i="3"/>
  <c r="BH55" i="3"/>
  <c r="BD99" i="3"/>
  <c r="AS77" i="3"/>
  <c r="BR61" i="3"/>
  <c r="AT73" i="3"/>
  <c r="AY114" i="3"/>
  <c r="BD88" i="3"/>
  <c r="AV86" i="3"/>
  <c r="BU117" i="3"/>
  <c r="AY107" i="3"/>
  <c r="AA50" i="3"/>
  <c r="BF113" i="3"/>
  <c r="AL117" i="3"/>
  <c r="AN102" i="3"/>
  <c r="BT11" i="3"/>
  <c r="BE72" i="3"/>
  <c r="BA17" i="3"/>
  <c r="W136" i="3"/>
  <c r="AP76" i="3"/>
  <c r="BM116" i="3"/>
  <c r="BN71" i="3"/>
  <c r="AQ118" i="3"/>
  <c r="BM33" i="3"/>
  <c r="BH79" i="3"/>
  <c r="BU98" i="3"/>
  <c r="BP77" i="3"/>
  <c r="AY88" i="3"/>
  <c r="BG98" i="3"/>
  <c r="W127" i="3"/>
  <c r="AM83" i="3"/>
  <c r="AV93" i="3"/>
  <c r="AP117" i="3"/>
  <c r="AP116" i="3"/>
  <c r="AZ143" i="3"/>
  <c r="BT42" i="3"/>
  <c r="BH46" i="3"/>
  <c r="AZ55" i="3"/>
  <c r="BK115" i="3"/>
  <c r="BE43" i="3"/>
  <c r="AO81" i="3"/>
  <c r="AZ121" i="3"/>
  <c r="BC35" i="3"/>
  <c r="AN46" i="3"/>
  <c r="AS84" i="3"/>
  <c r="AM90" i="3"/>
  <c r="BB72" i="3"/>
  <c r="AU68" i="3"/>
  <c r="AO48" i="3"/>
  <c r="AR50" i="3"/>
  <c r="AY16" i="3"/>
  <c r="BM28" i="3"/>
  <c r="BC111" i="3"/>
  <c r="AO100" i="3"/>
  <c r="BI123" i="3"/>
  <c r="BF58" i="3"/>
  <c r="AX114" i="3"/>
  <c r="BA51" i="3"/>
  <c r="AN60" i="3"/>
  <c r="BF40" i="3"/>
  <c r="BC84" i="3"/>
  <c r="BN51" i="3"/>
  <c r="AW71" i="3"/>
  <c r="AN115" i="3"/>
  <c r="AQ79" i="3"/>
  <c r="BE55" i="3"/>
  <c r="BC48" i="3"/>
  <c r="AV59" i="3"/>
  <c r="BK46" i="3"/>
  <c r="BQ99" i="3"/>
  <c r="AO62" i="3"/>
  <c r="BM50" i="3"/>
  <c r="W138" i="3"/>
  <c r="W21" i="3"/>
  <c r="AV117" i="3"/>
  <c r="AL94" i="3"/>
  <c r="BP38" i="3"/>
  <c r="BO134" i="3"/>
  <c r="BD92" i="3"/>
  <c r="AZ90" i="3"/>
  <c r="BF134" i="3"/>
  <c r="BA56" i="3"/>
  <c r="BL123" i="3"/>
  <c r="BO102" i="3"/>
  <c r="BP71" i="3"/>
  <c r="BC103" i="3"/>
  <c r="BB77" i="3"/>
  <c r="BP35" i="3"/>
  <c r="BP68" i="3"/>
  <c r="AX121" i="3"/>
  <c r="BI88" i="3"/>
  <c r="AS34" i="3"/>
  <c r="AO88" i="3"/>
  <c r="AY109" i="3"/>
  <c r="BG106" i="3"/>
  <c r="AM86" i="3"/>
  <c r="BQ24" i="3"/>
  <c r="BD91" i="3"/>
  <c r="BI143" i="3"/>
  <c r="BD114" i="3"/>
  <c r="AO143" i="3"/>
  <c r="BL80" i="3"/>
  <c r="BK87" i="3"/>
  <c r="BB20" i="3"/>
  <c r="BL66" i="3"/>
  <c r="AM116" i="3"/>
  <c r="AC20" i="3"/>
  <c r="BB46" i="3"/>
  <c r="BO80" i="3"/>
  <c r="BT72" i="3"/>
  <c r="BP117" i="3"/>
  <c r="AO59" i="3"/>
  <c r="BM88" i="3"/>
  <c r="BT61" i="3"/>
  <c r="BB103" i="3"/>
  <c r="BT35" i="3"/>
  <c r="BS110" i="3"/>
  <c r="BI117" i="3"/>
  <c r="AN20" i="3"/>
  <c r="AV107" i="3"/>
  <c r="BE109" i="3"/>
  <c r="AS46" i="3"/>
  <c r="AT60" i="3"/>
  <c r="BH89" i="3"/>
  <c r="BH103" i="3"/>
  <c r="BE20" i="3"/>
  <c r="AT71" i="3"/>
  <c r="BD116" i="3"/>
  <c r="AC115" i="3"/>
  <c r="BQ20" i="3"/>
  <c r="BL47" i="3"/>
  <c r="BP47" i="3"/>
  <c r="BA55" i="3"/>
  <c r="BF98" i="3"/>
  <c r="BA90" i="3"/>
  <c r="AO122" i="3"/>
  <c r="AM123" i="3"/>
  <c r="BU114" i="3"/>
  <c r="BI110" i="3"/>
  <c r="BS64" i="3"/>
  <c r="BM94" i="3"/>
  <c r="BO12" i="3"/>
  <c r="AV121" i="3"/>
  <c r="BG115" i="3"/>
  <c r="BE106" i="3"/>
  <c r="BK66" i="3"/>
  <c r="BT82" i="3"/>
  <c r="AM51" i="3"/>
  <c r="BO35" i="3"/>
  <c r="AS99" i="3"/>
  <c r="AM93" i="3"/>
  <c r="BT86" i="3"/>
  <c r="BK65" i="3"/>
  <c r="AV111" i="3"/>
  <c r="BI121" i="3"/>
  <c r="BJ107" i="3"/>
  <c r="BE114" i="3"/>
  <c r="AL107" i="3"/>
  <c r="AP46" i="3"/>
  <c r="BE51" i="3"/>
  <c r="AU106" i="3"/>
  <c r="BL106" i="3"/>
  <c r="AP112" i="3"/>
  <c r="BC104" i="3"/>
  <c r="BK143" i="3"/>
  <c r="BQ77" i="3"/>
  <c r="AV43" i="3"/>
  <c r="AW44" i="3"/>
  <c r="BJ94" i="3"/>
  <c r="BR111" i="3"/>
  <c r="BQ107" i="3"/>
  <c r="BM92" i="3"/>
  <c r="BP118" i="3"/>
  <c r="BI134" i="3"/>
  <c r="AQ23" i="3"/>
  <c r="BN37" i="3"/>
  <c r="BC79" i="3"/>
  <c r="AR91" i="3"/>
  <c r="AL106" i="3"/>
  <c r="BU77" i="3"/>
  <c r="BK61" i="3"/>
  <c r="AQ76" i="3"/>
  <c r="BR66" i="3"/>
  <c r="BN59" i="3"/>
  <c r="AN114" i="3"/>
  <c r="BE80" i="3"/>
  <c r="AL116" i="3"/>
  <c r="BU38" i="3"/>
  <c r="AB29" i="3"/>
  <c r="AV99" i="3"/>
  <c r="BK72" i="3"/>
  <c r="AR100" i="3"/>
  <c r="AX66" i="3"/>
  <c r="BB67" i="3"/>
  <c r="AV88" i="3"/>
  <c r="BT118" i="3"/>
  <c r="BP114" i="3"/>
  <c r="BD59" i="3"/>
  <c r="AT35" i="3"/>
  <c r="AP134" i="3"/>
  <c r="AZ72" i="3"/>
  <c r="BP134" i="3"/>
  <c r="BH67" i="3"/>
  <c r="AT143" i="3"/>
  <c r="AT59" i="3"/>
  <c r="AS45" i="3"/>
  <c r="W45" i="3" s="1"/>
  <c r="AZ69" i="3"/>
  <c r="BK100" i="3"/>
  <c r="BO81" i="3"/>
  <c r="AP79" i="3"/>
  <c r="AR28" i="3"/>
  <c r="BL76" i="3"/>
  <c r="BU68" i="3"/>
  <c r="AV67" i="3"/>
  <c r="BR55" i="3"/>
  <c r="AS43" i="3"/>
  <c r="BF121" i="3"/>
  <c r="AN95" i="3"/>
  <c r="AS39" i="3"/>
  <c r="BQ47" i="3"/>
  <c r="AU73" i="3"/>
  <c r="AL82" i="3"/>
  <c r="BC107" i="3"/>
  <c r="AZ81" i="3"/>
  <c r="AX116" i="3"/>
  <c r="BH111" i="3"/>
  <c r="AA78" i="3"/>
  <c r="BN43" i="3"/>
  <c r="AN35" i="3"/>
  <c r="AQ80" i="3"/>
  <c r="BP69" i="3"/>
  <c r="BP81" i="3"/>
  <c r="AT39" i="3"/>
  <c r="BU47" i="3"/>
  <c r="BL70" i="3"/>
  <c r="AV70" i="3"/>
  <c r="BL134" i="3"/>
  <c r="AY46" i="3"/>
  <c r="AL112" i="3"/>
  <c r="BS59" i="3"/>
  <c r="BA83" i="3"/>
  <c r="AQ64" i="3"/>
  <c r="AZ71" i="3"/>
  <c r="BQ98" i="3"/>
  <c r="AT121" i="3"/>
  <c r="AR81" i="3"/>
  <c r="AZ51" i="3"/>
  <c r="BS72" i="3"/>
  <c r="AX69" i="3"/>
  <c r="AU110" i="3"/>
  <c r="BE118" i="3"/>
  <c r="BN68" i="3"/>
  <c r="AO89" i="3"/>
  <c r="W260" i="21"/>
  <c r="BF66" i="3"/>
  <c r="BR40" i="3"/>
  <c r="BN123" i="3"/>
  <c r="BF57" i="3"/>
  <c r="AH81" i="3"/>
  <c r="BI36" i="3"/>
  <c r="AV89" i="3"/>
  <c r="AQ38" i="3"/>
  <c r="BP143" i="3"/>
  <c r="AM66" i="3"/>
  <c r="BT50" i="3"/>
  <c r="BR46" i="3"/>
  <c r="BP42" i="3"/>
  <c r="AZ12" i="3"/>
  <c r="AO121" i="3"/>
  <c r="AV48" i="3"/>
  <c r="AX83" i="3"/>
  <c r="AN110" i="3"/>
  <c r="BF109" i="3"/>
  <c r="AW50" i="3"/>
  <c r="BO111" i="3"/>
  <c r="BM49" i="3"/>
  <c r="BA78" i="3"/>
  <c r="BM66" i="3"/>
  <c r="AR83" i="3"/>
  <c r="AS123" i="3"/>
  <c r="BC93" i="3"/>
  <c r="BM82" i="3"/>
  <c r="BN81" i="3"/>
  <c r="AR22" i="3"/>
  <c r="BD90" i="3"/>
  <c r="AV69" i="3"/>
  <c r="BE70" i="3"/>
  <c r="AU64" i="3"/>
  <c r="BO42" i="3"/>
  <c r="BR48" i="3"/>
  <c r="AS48" i="3"/>
  <c r="AY121" i="3"/>
  <c r="AX59" i="3"/>
  <c r="BL82" i="3"/>
  <c r="BG69" i="3"/>
  <c r="BN64" i="3"/>
  <c r="BU107" i="3"/>
  <c r="BH33" i="3"/>
  <c r="AT100" i="3"/>
  <c r="AV114" i="3"/>
  <c r="AT12" i="3"/>
  <c r="BS107" i="3"/>
  <c r="BG71" i="3"/>
  <c r="BF89" i="3"/>
  <c r="AP49" i="3"/>
  <c r="BS103" i="3"/>
  <c r="BM112" i="3"/>
  <c r="W262" i="21"/>
  <c r="BT48" i="3"/>
  <c r="BU60" i="3"/>
  <c r="BU65" i="3"/>
  <c r="AO27" i="3"/>
  <c r="AV40" i="3"/>
  <c r="BL46" i="3"/>
  <c r="AW122" i="3"/>
  <c r="AG16" i="3"/>
  <c r="BU59" i="3"/>
  <c r="AP107" i="3"/>
  <c r="AQ94" i="3"/>
  <c r="BS111" i="3"/>
  <c r="BE71" i="3"/>
  <c r="AT112" i="3"/>
  <c r="BI73" i="3"/>
  <c r="AW86" i="3"/>
  <c r="AV46" i="3"/>
  <c r="AY37" i="3"/>
  <c r="AN57" i="3"/>
  <c r="AM62" i="3"/>
  <c r="BQ116" i="3"/>
  <c r="BK113" i="3"/>
  <c r="AR134" i="3"/>
  <c r="AS42" i="3"/>
  <c r="AU114" i="3"/>
  <c r="BN95" i="3"/>
  <c r="BK118" i="3"/>
  <c r="BI16" i="3"/>
  <c r="BA100" i="3"/>
  <c r="BB99" i="3"/>
  <c r="BB76" i="3"/>
  <c r="AT67" i="3"/>
  <c r="AR68" i="3"/>
  <c r="AR69" i="3"/>
  <c r="BQ106" i="3"/>
  <c r="BT99" i="3"/>
  <c r="BD72" i="3"/>
  <c r="BL89" i="3"/>
  <c r="AW93" i="3"/>
  <c r="BN69" i="3"/>
  <c r="BK107" i="3"/>
  <c r="AT17" i="3"/>
  <c r="BT98" i="3"/>
  <c r="AV64" i="3"/>
  <c r="BJ112" i="3"/>
  <c r="BO69" i="3"/>
  <c r="BN40" i="3"/>
  <c r="BQ35" i="3"/>
  <c r="BT60" i="3"/>
  <c r="BT114" i="3"/>
  <c r="BM64" i="3"/>
  <c r="BS71" i="3"/>
  <c r="AS35" i="3"/>
  <c r="AR116" i="3"/>
  <c r="BO76" i="3"/>
  <c r="AU47" i="3"/>
  <c r="BQ73" i="3"/>
  <c r="AJ50" i="3"/>
  <c r="BR94" i="3"/>
  <c r="BC73" i="3"/>
  <c r="BQ89" i="3"/>
  <c r="BS68" i="3"/>
  <c r="AN71" i="3"/>
  <c r="BI114" i="3"/>
  <c r="AA25" i="3"/>
  <c r="AP43" i="3"/>
  <c r="AJ24" i="3"/>
  <c r="BM72" i="3"/>
  <c r="BH39" i="3"/>
  <c r="BG114" i="3"/>
  <c r="AV98" i="3"/>
  <c r="BD84" i="3"/>
  <c r="BO105" i="3"/>
  <c r="AM81" i="3"/>
  <c r="AN81" i="3"/>
  <c r="BC56" i="3"/>
  <c r="BR71" i="3"/>
  <c r="AP84" i="3"/>
  <c r="AU35" i="3"/>
  <c r="BK69" i="3"/>
  <c r="BN33" i="3"/>
  <c r="BU86" i="3"/>
  <c r="AR37" i="3"/>
  <c r="AS83" i="3"/>
  <c r="BA35" i="3"/>
  <c r="BI71" i="3"/>
  <c r="AR58" i="3"/>
  <c r="BN35" i="3"/>
  <c r="BB117" i="3"/>
  <c r="BN20" i="3"/>
  <c r="AV101" i="3"/>
  <c r="BT47" i="3"/>
  <c r="BU94" i="3"/>
  <c r="BM134" i="3"/>
  <c r="BO59" i="3"/>
  <c r="BB43" i="3"/>
  <c r="BB35" i="3"/>
  <c r="BD83" i="3"/>
  <c r="BM123" i="3"/>
  <c r="AQ59" i="3"/>
  <c r="BN58" i="3"/>
  <c r="BQ88" i="3"/>
  <c r="AR94" i="3"/>
  <c r="BQ44" i="3"/>
  <c r="BS134" i="3"/>
  <c r="AM56" i="3"/>
  <c r="AX32" i="3"/>
  <c r="AV113" i="3"/>
  <c r="AM37" i="3"/>
  <c r="BR62" i="3"/>
  <c r="AH24" i="3"/>
  <c r="BL107" i="3"/>
  <c r="BB69" i="3"/>
  <c r="AN100" i="3"/>
  <c r="AW91" i="3"/>
  <c r="AW64" i="3"/>
  <c r="AO98" i="3"/>
  <c r="AL109" i="3"/>
  <c r="AZ103" i="3"/>
  <c r="BN100" i="3"/>
  <c r="BE69" i="3"/>
  <c r="AX89" i="3"/>
  <c r="AQ56" i="3"/>
  <c r="AR110" i="3"/>
  <c r="AR106" i="3"/>
  <c r="AL111" i="3"/>
  <c r="BS81" i="3"/>
  <c r="W115" i="3"/>
  <c r="W121" i="3"/>
  <c r="W25" i="3"/>
  <c r="W88" i="3"/>
  <c r="W112" i="3"/>
  <c r="AI106" i="3"/>
  <c r="BB38" i="3"/>
  <c r="BO100" i="3"/>
  <c r="BT80" i="3"/>
  <c r="BS58" i="3"/>
  <c r="W50" i="3"/>
  <c r="W69" i="3"/>
  <c r="W132" i="3"/>
  <c r="W130" i="3"/>
  <c r="W104" i="3"/>
  <c r="W49" i="3"/>
  <c r="W18" i="3"/>
  <c r="W14" i="3"/>
  <c r="W82" i="3"/>
  <c r="W100" i="3"/>
  <c r="W123" i="3"/>
  <c r="W62" i="3"/>
  <c r="W101" i="3"/>
  <c r="W33" i="3"/>
  <c r="W29" i="3"/>
  <c r="W36" i="3"/>
  <c r="W15" i="3"/>
  <c r="W79" i="3"/>
  <c r="W35" i="3"/>
  <c r="W42" i="3"/>
  <c r="W64" i="3"/>
  <c r="W80" i="3"/>
  <c r="W56" i="3"/>
  <c r="W67" i="3"/>
  <c r="W81" i="3"/>
  <c r="W27" i="3"/>
  <c r="W71" i="3"/>
  <c r="W16" i="3"/>
  <c r="W102" i="3"/>
  <c r="W12" i="3"/>
  <c r="W76" i="3"/>
  <c r="W39" i="3"/>
  <c r="W34" i="3"/>
  <c r="W47" i="3"/>
  <c r="W46" i="3"/>
  <c r="W86" i="3"/>
  <c r="W99" i="3"/>
  <c r="W28" i="3"/>
  <c r="W124" i="3"/>
  <c r="W54" i="3"/>
  <c r="W103" i="3"/>
  <c r="W58" i="3"/>
  <c r="W78" i="3"/>
  <c r="W10" i="3"/>
  <c r="W122" i="3"/>
  <c r="W59" i="3"/>
  <c r="W55" i="3"/>
  <c r="W32" i="3"/>
  <c r="W13" i="3"/>
  <c r="W40" i="3"/>
  <c r="W106" i="3"/>
  <c r="W105" i="3"/>
  <c r="W84" i="3"/>
  <c r="W38" i="3"/>
  <c r="W60" i="3"/>
  <c r="W24" i="3"/>
  <c r="W61" i="3"/>
  <c r="W77" i="3"/>
  <c r="W17" i="3"/>
  <c r="W37" i="3"/>
  <c r="W109" i="3"/>
  <c r="W107" i="3"/>
  <c r="W87" i="3"/>
  <c r="W134" i="3"/>
  <c r="W70" i="3"/>
  <c r="W95" i="3"/>
  <c r="W91" i="3"/>
  <c r="W43" i="3"/>
  <c r="W73" i="3"/>
  <c r="W117" i="3"/>
  <c r="W90" i="3"/>
  <c r="W94" i="3"/>
  <c r="W92" i="3"/>
  <c r="W143" i="3"/>
  <c r="W20" i="3"/>
  <c r="W51" i="3"/>
  <c r="W93" i="3"/>
  <c r="W65" i="3"/>
  <c r="W44" i="3"/>
  <c r="W23" i="3"/>
  <c r="W114" i="3"/>
  <c r="W89" i="3"/>
  <c r="W66" i="3"/>
  <c r="W110" i="3"/>
  <c r="W22" i="3"/>
  <c r="W48" i="3"/>
  <c r="W118" i="3"/>
  <c r="W68" i="3"/>
  <c r="W72" i="3"/>
  <c r="W116" i="3"/>
  <c r="W113" i="3"/>
  <c r="W111" i="3"/>
  <c r="AL144" i="21" l="1"/>
  <c r="AL189" i="21" s="1"/>
  <c r="AR143" i="21"/>
  <c r="AR188" i="21" s="1"/>
  <c r="AX134" i="21"/>
  <c r="AX179" i="21" s="1"/>
  <c r="AW136" i="21"/>
  <c r="AW181" i="21" s="1"/>
  <c r="AV146" i="21"/>
  <c r="AV191" i="21" s="1"/>
  <c r="BS205" i="21"/>
  <c r="BS242" i="21" s="1"/>
  <c r="BQ118" i="21"/>
  <c r="BQ163" i="21" s="1"/>
  <c r="AR139" i="21"/>
  <c r="AR184" i="21" s="1"/>
  <c r="BQ133" i="21"/>
  <c r="BQ178" i="21" s="1"/>
  <c r="BB117" i="21"/>
  <c r="BM205" i="21"/>
  <c r="BM242" i="21" s="1"/>
  <c r="BU139" i="21"/>
  <c r="BU184" i="21" s="1"/>
  <c r="BN110" i="21"/>
  <c r="BB150" i="21"/>
  <c r="BB195" i="21" s="1"/>
  <c r="BG147" i="21"/>
  <c r="BG192" i="21" s="1"/>
  <c r="BM128" i="21"/>
  <c r="BM173" i="21" s="1"/>
  <c r="AP117" i="21"/>
  <c r="AP162" i="21" s="1"/>
  <c r="AA114" i="21"/>
  <c r="BI147" i="21"/>
  <c r="BI192" i="21" s="1"/>
  <c r="BS126" i="21"/>
  <c r="BQ134" i="21"/>
  <c r="BQ179" i="21" s="1"/>
  <c r="BC129" i="21"/>
  <c r="BC174" i="21" s="1"/>
  <c r="BR139" i="21"/>
  <c r="BR184" i="21" s="1"/>
  <c r="AJ120" i="21"/>
  <c r="AJ165" i="21" s="1"/>
  <c r="BQ129" i="21"/>
  <c r="BQ174" i="21" s="1"/>
  <c r="AR149" i="21"/>
  <c r="AR194" i="21" s="1"/>
  <c r="BT147" i="21"/>
  <c r="BT192" i="21" s="1"/>
  <c r="BJ145" i="21"/>
  <c r="BJ190" i="21" s="1"/>
  <c r="AW138" i="21"/>
  <c r="BL134" i="21"/>
  <c r="BL179" i="21" s="1"/>
  <c r="BD128" i="21"/>
  <c r="BD173" i="21" s="1"/>
  <c r="AR126" i="21"/>
  <c r="AR171" i="21" s="1"/>
  <c r="BK151" i="21"/>
  <c r="BK196" i="21" s="1"/>
  <c r="BN140" i="21"/>
  <c r="BN185" i="21" s="1"/>
  <c r="AU147" i="21"/>
  <c r="AU192" i="21" s="1"/>
  <c r="AR205" i="21"/>
  <c r="AR242" i="21" s="1"/>
  <c r="BK146" i="21"/>
  <c r="BK191" i="21" s="1"/>
  <c r="BQ149" i="21"/>
  <c r="BQ194" i="21" s="1"/>
  <c r="BI129" i="21"/>
  <c r="BI174" i="21" s="1"/>
  <c r="AT145" i="21"/>
  <c r="AT190" i="21" s="1"/>
  <c r="BS144" i="21"/>
  <c r="BS189" i="21" s="1"/>
  <c r="AQ139" i="21"/>
  <c r="AQ184" i="21" s="1"/>
  <c r="BU124" i="21"/>
  <c r="BU169" i="21" s="1"/>
  <c r="BT119" i="21"/>
  <c r="BM145" i="21"/>
  <c r="BM190" i="21" s="1"/>
  <c r="BF134" i="21"/>
  <c r="BF179" i="21" s="1"/>
  <c r="AV147" i="21"/>
  <c r="AV192" i="21" s="1"/>
  <c r="AY201" i="21"/>
  <c r="AS119" i="21"/>
  <c r="AS164" i="21" s="1"/>
  <c r="BR119" i="21"/>
  <c r="BR164" i="21" s="1"/>
  <c r="BE127" i="21"/>
  <c r="BE172" i="21" s="1"/>
  <c r="BD135" i="21"/>
  <c r="BD180" i="21" s="1"/>
  <c r="AR112" i="21"/>
  <c r="BC138" i="21"/>
  <c r="BM125" i="21"/>
  <c r="BM170" i="21" s="1"/>
  <c r="BO144" i="21"/>
  <c r="BO189" i="21" s="1"/>
  <c r="AW120" i="21"/>
  <c r="AW165" i="21" s="1"/>
  <c r="AN143" i="21"/>
  <c r="AV119" i="21"/>
  <c r="AO201" i="21"/>
  <c r="BT120" i="21"/>
  <c r="BT165" i="21" s="1"/>
  <c r="AM125" i="21"/>
  <c r="AM170" i="21" s="1"/>
  <c r="BP200" i="21"/>
  <c r="AV134" i="21"/>
  <c r="AV179" i="21" s="1"/>
  <c r="BF125" i="21"/>
  <c r="BF170" i="21" s="1"/>
  <c r="V260" i="21"/>
  <c r="AO134" i="21"/>
  <c r="AO179" i="21" s="1"/>
  <c r="BN126" i="21"/>
  <c r="BE151" i="21"/>
  <c r="BE196" i="21" s="1"/>
  <c r="AU143" i="21"/>
  <c r="AU188" i="21" s="1"/>
  <c r="BS128" i="21"/>
  <c r="BS173" i="21" s="1"/>
  <c r="AZ121" i="21"/>
  <c r="AZ166" i="21" s="1"/>
  <c r="AT201" i="21"/>
  <c r="AL145" i="21"/>
  <c r="AL190" i="21" s="1"/>
  <c r="BL205" i="21"/>
  <c r="BL242" i="21" s="1"/>
  <c r="AV127" i="21"/>
  <c r="AV172" i="21" s="1"/>
  <c r="BL127" i="21"/>
  <c r="BL172" i="21" s="1"/>
  <c r="BN117" i="21"/>
  <c r="BN162" i="21" s="1"/>
  <c r="BH144" i="21"/>
  <c r="BH189" i="21" s="1"/>
  <c r="AX149" i="21"/>
  <c r="AX194" i="21" s="1"/>
  <c r="AU129" i="21"/>
  <c r="AU174" i="21" s="1"/>
  <c r="AN140" i="21"/>
  <c r="AN185" i="21" s="1"/>
  <c r="BF201" i="21"/>
  <c r="AS117" i="21"/>
  <c r="BU126" i="21"/>
  <c r="BU171" i="21" s="1"/>
  <c r="AT200" i="21"/>
  <c r="BP205" i="21"/>
  <c r="BP242" i="21" s="1"/>
  <c r="AZ128" i="21"/>
  <c r="AZ173" i="21" s="1"/>
  <c r="AP205" i="21"/>
  <c r="AP242" i="21" s="1"/>
  <c r="BP147" i="21"/>
  <c r="BP192" i="21" s="1"/>
  <c r="BT151" i="21"/>
  <c r="BT196" i="21" s="1"/>
  <c r="AV133" i="21"/>
  <c r="AV178" i="21" s="1"/>
  <c r="AX125" i="21"/>
  <c r="AX170" i="21" s="1"/>
  <c r="BK128" i="21"/>
  <c r="BK173" i="21" s="1"/>
  <c r="AL149" i="21"/>
  <c r="AL194" i="21" s="1"/>
  <c r="AN147" i="21"/>
  <c r="AN192" i="21" s="1"/>
  <c r="BR125" i="21"/>
  <c r="BR170" i="21" s="1"/>
  <c r="AR136" i="21"/>
  <c r="AR181" i="21" s="1"/>
  <c r="AQ113" i="21"/>
  <c r="BI205" i="21"/>
  <c r="BI242" i="21" s="1"/>
  <c r="BP151" i="21"/>
  <c r="BP196" i="21" s="1"/>
  <c r="BM137" i="21"/>
  <c r="BM182" i="21" s="1"/>
  <c r="BR144" i="21"/>
  <c r="BR189" i="21" s="1"/>
  <c r="BJ139" i="21"/>
  <c r="BJ184" i="21" s="1"/>
  <c r="AW118" i="21"/>
  <c r="AW163" i="21" s="1"/>
  <c r="AV117" i="21"/>
  <c r="AV162" i="21" s="1"/>
  <c r="BK200" i="21"/>
  <c r="AP145" i="21"/>
  <c r="AP190" i="21" s="1"/>
  <c r="BE121" i="21"/>
  <c r="BE147" i="21"/>
  <c r="BE192" i="21" s="1"/>
  <c r="BI201" i="21"/>
  <c r="BI238" i="21" s="1"/>
  <c r="AV144" i="21"/>
  <c r="AV189" i="21" s="1"/>
  <c r="BK124" i="21"/>
  <c r="BK169" i="21" s="1"/>
  <c r="AM138" i="21"/>
  <c r="AM121" i="21"/>
  <c r="BK125" i="21"/>
  <c r="BK170" i="21" s="1"/>
  <c r="BG148" i="21"/>
  <c r="BG193" i="21" s="1"/>
  <c r="AV201" i="21"/>
  <c r="AV238" i="21" s="1"/>
  <c r="BM139" i="21"/>
  <c r="BM184" i="21" s="1"/>
  <c r="BI143" i="21"/>
  <c r="BI188" i="21" s="1"/>
  <c r="BU147" i="21"/>
  <c r="BU192" i="21" s="1"/>
  <c r="BA135" i="21"/>
  <c r="BA180" i="21" s="1"/>
  <c r="BQ110" i="21"/>
  <c r="AC148" i="21"/>
  <c r="AC193" i="21" s="1"/>
  <c r="BD149" i="21"/>
  <c r="BD194" i="21" s="1"/>
  <c r="BE110" i="21"/>
  <c r="BH134" i="21"/>
  <c r="BH179" i="21" s="1"/>
  <c r="AN110" i="21"/>
  <c r="BI150" i="21"/>
  <c r="BI195" i="21" s="1"/>
  <c r="BS143" i="21"/>
  <c r="BS188" i="21" s="1"/>
  <c r="BM133" i="21"/>
  <c r="BM178" i="21" s="1"/>
  <c r="BP150" i="21"/>
  <c r="BP195" i="21" s="1"/>
  <c r="BT128" i="21"/>
  <c r="BT173" i="21" s="1"/>
  <c r="AC110" i="21"/>
  <c r="AM149" i="21"/>
  <c r="AM194" i="21" s="1"/>
  <c r="BL125" i="21"/>
  <c r="BL170" i="21" s="1"/>
  <c r="BB110" i="21"/>
  <c r="BK132" i="21"/>
  <c r="BK177" i="21" s="1"/>
  <c r="AO200" i="21"/>
  <c r="BD147" i="21"/>
  <c r="BD192" i="21" s="1"/>
  <c r="BI200" i="21"/>
  <c r="BD136" i="21"/>
  <c r="BD181" i="21" s="1"/>
  <c r="AO133" i="21"/>
  <c r="AO178" i="21" s="1"/>
  <c r="BI133" i="21"/>
  <c r="BI178" i="21" s="1"/>
  <c r="AX201" i="21"/>
  <c r="AX238" i="21" s="1"/>
  <c r="BP126" i="21"/>
  <c r="BF205" i="21"/>
  <c r="BF242" i="21" s="1"/>
  <c r="AZ135" i="21"/>
  <c r="AZ180" i="21" s="1"/>
  <c r="BD137" i="21"/>
  <c r="BD182" i="21" s="1"/>
  <c r="BO205" i="21"/>
  <c r="BO242" i="21" s="1"/>
  <c r="AL139" i="21"/>
  <c r="AL184" i="21" s="1"/>
  <c r="AV150" i="21"/>
  <c r="AV195" i="21" s="1"/>
  <c r="BM120" i="21"/>
  <c r="BM165" i="21" s="1"/>
  <c r="BC119" i="21"/>
  <c r="AN148" i="21"/>
  <c r="AN193" i="21" s="1"/>
  <c r="BN121" i="21"/>
  <c r="BA121" i="21"/>
  <c r="AX147" i="21"/>
  <c r="AX192" i="21" s="1"/>
  <c r="BC144" i="21"/>
  <c r="BC189" i="21" s="1"/>
  <c r="AR120" i="21"/>
  <c r="AR165" i="21" s="1"/>
  <c r="AO119" i="21"/>
  <c r="AO164" i="21" s="1"/>
  <c r="AU126" i="21"/>
  <c r="BB128" i="21"/>
  <c r="BB173" i="21" s="1"/>
  <c r="AM135" i="21"/>
  <c r="AM180" i="21" s="1"/>
  <c r="AZ201" i="21"/>
  <c r="BE117" i="21"/>
  <c r="BE162" i="21" s="1"/>
  <c r="BK148" i="21"/>
  <c r="BK193" i="21" s="1"/>
  <c r="AZ200" i="21"/>
  <c r="AZ237" i="21" s="1"/>
  <c r="AP149" i="21"/>
  <c r="AP194" i="21" s="1"/>
  <c r="AP150" i="21"/>
  <c r="AP195" i="21" s="1"/>
  <c r="AV138" i="21"/>
  <c r="AY133" i="21"/>
  <c r="AY178" i="21" s="1"/>
  <c r="AQ151" i="21"/>
  <c r="AQ196" i="21" s="1"/>
  <c r="BM149" i="21"/>
  <c r="BM194" i="21" s="1"/>
  <c r="BE128" i="21"/>
  <c r="BE173" i="21" s="1"/>
  <c r="AL150" i="21"/>
  <c r="AL195" i="21" s="1"/>
  <c r="BF146" i="21"/>
  <c r="BF191" i="21" s="1"/>
  <c r="AA120" i="21"/>
  <c r="BU150" i="21"/>
  <c r="BU195" i="21" s="1"/>
  <c r="BD133" i="21"/>
  <c r="BD178" i="21" s="1"/>
  <c r="AY147" i="21"/>
  <c r="AY192" i="21" s="1"/>
  <c r="AT129" i="21"/>
  <c r="AT174" i="21" s="1"/>
  <c r="AN121" i="21"/>
  <c r="AR128" i="21"/>
  <c r="AR173" i="21" s="1"/>
  <c r="BJ129" i="21"/>
  <c r="BJ174" i="21" s="1"/>
  <c r="BE150" i="21"/>
  <c r="BE195" i="21" s="1"/>
  <c r="BL126" i="21"/>
  <c r="AS127" i="21"/>
  <c r="AS172" i="21" s="1"/>
  <c r="BH145" i="21"/>
  <c r="BH190" i="21" s="1"/>
  <c r="BL139" i="21"/>
  <c r="BL184" i="21" s="1"/>
  <c r="BN150" i="21"/>
  <c r="BN195" i="21" s="1"/>
  <c r="BK133" i="21"/>
  <c r="BK178" i="21" s="1"/>
  <c r="BU149" i="21"/>
  <c r="BU194" i="21" s="1"/>
  <c r="BC143" i="21"/>
  <c r="BC188" i="21" s="1"/>
  <c r="AP143" i="21"/>
  <c r="AP188" i="21" s="1"/>
  <c r="AA117" i="21"/>
  <c r="BN151" i="21"/>
  <c r="BN196" i="21" s="1"/>
  <c r="BR111" i="21"/>
  <c r="BH136" i="21"/>
  <c r="BH181" i="21" s="1"/>
  <c r="AW205" i="21"/>
  <c r="AW242" i="21" s="1"/>
  <c r="AQ120" i="21"/>
  <c r="AQ165" i="21" s="1"/>
  <c r="BP134" i="21"/>
  <c r="BP179" i="21" s="1"/>
  <c r="BO147" i="21"/>
  <c r="BO192" i="21" s="1"/>
  <c r="BI110" i="21"/>
  <c r="AY139" i="21"/>
  <c r="AY184" i="21" s="1"/>
  <c r="AV132" i="21"/>
  <c r="AV177" i="21" s="1"/>
  <c r="BF112" i="21"/>
  <c r="BL120" i="21"/>
  <c r="BL165" i="21" s="1"/>
  <c r="AQ200" i="21"/>
  <c r="AW201" i="21"/>
  <c r="AW238" i="21" s="1"/>
  <c r="BR135" i="21"/>
  <c r="BR180" i="21" s="1"/>
  <c r="AM120" i="21"/>
  <c r="AM165" i="21" s="1"/>
  <c r="BP201" i="21"/>
  <c r="AX119" i="21"/>
  <c r="BM134" i="21"/>
  <c r="BM179" i="21" s="1"/>
  <c r="AN150" i="21"/>
  <c r="AN195" i="21" s="1"/>
  <c r="BQ117" i="21"/>
  <c r="BP125" i="21"/>
  <c r="BP170" i="21" s="1"/>
  <c r="BI119" i="21"/>
  <c r="BI164" i="21" s="1"/>
  <c r="BB200" i="21"/>
  <c r="AZ126" i="21"/>
  <c r="BR150" i="21"/>
  <c r="BR195" i="21" s="1"/>
  <c r="BT201" i="21"/>
  <c r="BS149" i="21"/>
  <c r="BS194" i="21" s="1"/>
  <c r="BR200" i="21"/>
  <c r="AM136" i="21"/>
  <c r="AM181" i="21" s="1"/>
  <c r="BM135" i="21"/>
  <c r="BM180" i="21" s="1"/>
  <c r="AM140" i="21"/>
  <c r="AM185" i="21" s="1"/>
  <c r="AN128" i="21"/>
  <c r="AN173" i="21" s="1"/>
  <c r="BR138" i="21"/>
  <c r="BU119" i="21"/>
  <c r="BU164" i="21" s="1"/>
  <c r="BT149" i="21"/>
  <c r="BT194" i="21" s="1"/>
  <c r="AV110" i="21"/>
  <c r="BT138" i="21"/>
  <c r="AR129" i="21"/>
  <c r="AR174" i="21" s="1"/>
  <c r="AO145" i="21"/>
  <c r="AO190" i="21" s="1"/>
  <c r="AV125" i="21"/>
  <c r="AV170" i="21" s="1"/>
  <c r="AO127" i="21"/>
  <c r="AO172" i="21" s="1"/>
  <c r="AN129" i="21"/>
  <c r="AN174" i="21" s="1"/>
  <c r="BO200" i="21"/>
  <c r="BP282" i="21" s="1"/>
  <c r="AY149" i="21"/>
  <c r="AY194" i="21" s="1"/>
  <c r="AO129" i="21"/>
  <c r="AO174" i="21" s="1"/>
  <c r="BA117" i="21"/>
  <c r="BA162" i="21" s="1"/>
  <c r="AS138" i="21"/>
  <c r="BF120" i="21"/>
  <c r="BF165" i="21" s="1"/>
  <c r="AP129" i="21"/>
  <c r="AP174" i="21" s="1"/>
  <c r="AS151" i="21"/>
  <c r="AS196" i="21" s="1"/>
  <c r="AM205" i="21"/>
  <c r="AM242" i="21" s="1"/>
  <c r="AH149" i="21"/>
  <c r="AH194" i="21" s="1"/>
  <c r="AK125" i="21"/>
  <c r="AK170" i="21" s="1"/>
  <c r="BM150" i="21"/>
  <c r="BM195" i="21" s="1"/>
  <c r="BA110" i="21"/>
  <c r="BQ136" i="21"/>
  <c r="BQ181" i="21" s="1"/>
  <c r="BU120" i="21"/>
  <c r="BU165" i="21" s="1"/>
  <c r="BA133" i="21"/>
  <c r="BA178" i="21" s="1"/>
  <c r="BF117" i="21"/>
  <c r="BF162" i="21" s="1"/>
  <c r="BN125" i="21"/>
  <c r="BN170" i="21" s="1"/>
  <c r="BS150" i="21"/>
  <c r="BS195" i="21" s="1"/>
  <c r="BN201" i="21"/>
  <c r="BU118" i="21"/>
  <c r="BU163" i="21" s="1"/>
  <c r="BE118" i="21"/>
  <c r="BE163" i="21" s="1"/>
  <c r="BD125" i="21"/>
  <c r="BD170" i="21" s="1"/>
  <c r="AL128" i="21"/>
  <c r="AL173" i="21" s="1"/>
  <c r="BF147" i="21"/>
  <c r="BF192" i="21" s="1"/>
  <c r="BJ201" i="21"/>
  <c r="BD201" i="21"/>
  <c r="BN133" i="21"/>
  <c r="BN178" i="21" s="1"/>
  <c r="BL136" i="21"/>
  <c r="BL181" i="21" s="1"/>
  <c r="BO132" i="21"/>
  <c r="BC124" i="21"/>
  <c r="BB132" i="21"/>
  <c r="BB177" i="21" s="1"/>
  <c r="AW144" i="21"/>
  <c r="AW189" i="21" s="1"/>
  <c r="AK112" i="21"/>
  <c r="AT135" i="21"/>
  <c r="AT180" i="21" s="1"/>
  <c r="AQ149" i="21"/>
  <c r="AQ194" i="21" s="1"/>
  <c r="AN136" i="21"/>
  <c r="AN181" i="21" s="1"/>
  <c r="BJ138" i="21"/>
  <c r="BJ183" i="21" s="1"/>
  <c r="BG205" i="21"/>
  <c r="BG242" i="21" s="1"/>
  <c r="BE135" i="21"/>
  <c r="BE180" i="21" s="1"/>
  <c r="AL132" i="21"/>
  <c r="AL177" i="21" s="1"/>
  <c r="BT150" i="21"/>
  <c r="BT195" i="21" s="1"/>
  <c r="BF110" i="21"/>
  <c r="AR135" i="21"/>
  <c r="AR180" i="21" s="1"/>
  <c r="BS136" i="21"/>
  <c r="BS181" i="21" s="1"/>
  <c r="AO150" i="21"/>
  <c r="AO195" i="21" s="1"/>
  <c r="BJ136" i="21"/>
  <c r="BJ181" i="21" s="1"/>
  <c r="BP139" i="21"/>
  <c r="BP184" i="21" s="1"/>
  <c r="AY138" i="21"/>
  <c r="AZ290" i="21" s="1"/>
  <c r="BT200" i="21"/>
  <c r="AX148" i="21"/>
  <c r="AX193" i="21" s="1"/>
  <c r="AZ151" i="21"/>
  <c r="AZ196" i="21" s="1"/>
  <c r="AN144" i="21"/>
  <c r="AN189" i="21" s="1"/>
  <c r="BG119" i="21"/>
  <c r="BG164" i="21" s="1"/>
  <c r="AW128" i="21"/>
  <c r="AW173" i="21" s="1"/>
  <c r="AQ205" i="21"/>
  <c r="AQ242" i="21" s="1"/>
  <c r="BF144" i="21"/>
  <c r="BF189" i="21" s="1"/>
  <c r="AL117" i="21"/>
  <c r="AL162" i="21" s="1"/>
  <c r="BM117" i="21"/>
  <c r="BM162" i="21" s="1"/>
  <c r="AW126" i="21"/>
  <c r="BJ205" i="21"/>
  <c r="BJ242" i="21" s="1"/>
  <c r="BI148" i="21"/>
  <c r="BI193" i="21" s="1"/>
  <c r="AO139" i="21"/>
  <c r="AO184" i="21" s="1"/>
  <c r="BR120" i="21"/>
  <c r="BR165" i="21" s="1"/>
  <c r="AU205" i="21"/>
  <c r="AU242" i="21" s="1"/>
  <c r="BO127" i="21"/>
  <c r="BO172" i="21" s="1"/>
  <c r="BC200" i="21"/>
  <c r="AW150" i="21"/>
  <c r="AW195" i="21" s="1"/>
  <c r="BR147" i="21"/>
  <c r="BR192" i="21" s="1"/>
  <c r="AN119" i="21"/>
  <c r="AN164" i="21" s="1"/>
  <c r="AR117" i="21"/>
  <c r="AR162" i="21" s="1"/>
  <c r="BI149" i="21"/>
  <c r="BI194" i="21" s="1"/>
  <c r="BS145" i="21"/>
  <c r="BS190" i="21" s="1"/>
  <c r="BB121" i="21"/>
  <c r="AO128" i="21"/>
  <c r="AO173" i="21" s="1"/>
  <c r="BN200" i="21"/>
  <c r="BL132" i="21"/>
  <c r="BL177" i="21" s="1"/>
  <c r="AZ148" i="21"/>
  <c r="AZ193" i="21" s="1"/>
  <c r="AL138" i="21"/>
  <c r="BF129" i="21"/>
  <c r="BF174" i="21" s="1"/>
  <c r="BB136" i="21"/>
  <c r="BB181" i="21" s="1"/>
  <c r="BI126" i="21"/>
  <c r="BF209" i="21"/>
  <c r="BF246" i="21" s="1"/>
  <c r="BS140" i="21"/>
  <c r="BS185" i="21" s="1"/>
  <c r="AP138" i="21"/>
  <c r="AP126" i="21"/>
  <c r="BM147" i="21"/>
  <c r="BM192" i="21" s="1"/>
  <c r="AR133" i="21"/>
  <c r="AR178" i="21" s="1"/>
  <c r="AR147" i="21"/>
  <c r="AR192" i="21" s="1"/>
  <c r="BL117" i="21"/>
  <c r="BL162" i="21" s="1"/>
  <c r="BG144" i="21"/>
  <c r="BG189" i="21" s="1"/>
  <c r="AP133" i="21"/>
  <c r="AP178" i="21" s="1"/>
  <c r="BF200" i="21"/>
  <c r="BU136" i="21"/>
  <c r="BU181" i="21" s="1"/>
  <c r="AO125" i="21"/>
  <c r="AO170" i="21" s="1"/>
  <c r="BA200" i="21"/>
  <c r="AM128" i="21"/>
  <c r="AM173" i="21" s="1"/>
  <c r="BK117" i="21"/>
  <c r="BQ120" i="21"/>
  <c r="BQ165" i="21" s="1"/>
  <c r="AW119" i="21"/>
  <c r="AW164" i="21" s="1"/>
  <c r="BA205" i="21"/>
  <c r="BA242" i="21" s="1"/>
  <c r="BB148" i="21"/>
  <c r="BB193" i="21" s="1"/>
  <c r="AO149" i="21"/>
  <c r="AO194" i="21" s="1"/>
  <c r="AN133" i="21"/>
  <c r="AN178" i="21" s="1"/>
  <c r="BM201" i="21"/>
  <c r="BM238" i="21" s="1"/>
  <c r="BT146" i="21"/>
  <c r="BT191" i="21" s="1"/>
  <c r="BA143" i="21"/>
  <c r="BA188" i="21" s="1"/>
  <c r="AP144" i="21"/>
  <c r="AP189" i="21" s="1"/>
  <c r="BA120" i="21"/>
  <c r="BA165" i="21" s="1"/>
  <c r="AT149" i="21"/>
  <c r="AT194" i="21" s="1"/>
  <c r="AQ146" i="21"/>
  <c r="AQ191" i="21" s="1"/>
  <c r="BH149" i="21"/>
  <c r="BH194" i="21" s="1"/>
  <c r="BP149" i="21"/>
  <c r="BP194" i="21" s="1"/>
  <c r="AT117" i="21"/>
  <c r="AT162" i="21" s="1"/>
  <c r="BN145" i="21"/>
  <c r="BN190" i="21" s="1"/>
  <c r="AI121" i="21"/>
  <c r="AU117" i="21"/>
  <c r="BF127" i="21"/>
  <c r="BF172" i="21" s="1"/>
  <c r="BH200" i="21"/>
  <c r="BF149" i="21"/>
  <c r="BF194" i="21" s="1"/>
  <c r="AT205" i="21"/>
  <c r="AT242" i="21" s="1"/>
  <c r="BU133" i="21"/>
  <c r="BU178" i="21" s="1"/>
  <c r="AW149" i="21"/>
  <c r="AW194" i="21" s="1"/>
  <c r="AT150" i="21"/>
  <c r="AT195" i="21" s="1"/>
  <c r="BG110" i="21"/>
  <c r="AQ147" i="21"/>
  <c r="AQ192" i="21" s="1"/>
  <c r="BC150" i="21"/>
  <c r="BC195" i="21" s="1"/>
  <c r="BI136" i="21"/>
  <c r="BI181" i="21" s="1"/>
  <c r="AN117" i="21"/>
  <c r="AN162" i="21" s="1"/>
  <c r="BQ150" i="21"/>
  <c r="BQ195" i="21" s="1"/>
  <c r="BB139" i="21"/>
  <c r="BB184" i="21" s="1"/>
  <c r="BH138" i="21"/>
  <c r="AO143" i="21"/>
  <c r="AO188" i="21" s="1"/>
  <c r="AM150" i="21"/>
  <c r="AM195" i="21" s="1"/>
  <c r="AW147" i="21"/>
  <c r="AW192" i="21" s="1"/>
  <c r="AQ117" i="21"/>
  <c r="AQ162" i="21" s="1"/>
  <c r="AY110" i="21"/>
  <c r="BE125" i="21"/>
  <c r="BE170" i="21" s="1"/>
  <c r="AL148" i="21"/>
  <c r="AL193" i="21" s="1"/>
  <c r="BK144" i="21"/>
  <c r="BK189" i="21" s="1"/>
  <c r="AX144" i="21"/>
  <c r="AX189" i="21" s="1"/>
  <c r="AF120" i="21"/>
  <c r="AF165" i="21" s="1"/>
  <c r="BO138" i="21"/>
  <c r="BI138" i="21"/>
  <c r="BQ145" i="21"/>
  <c r="BQ190" i="21" s="1"/>
  <c r="BK110" i="21"/>
  <c r="BG117" i="21"/>
  <c r="BG162" i="21" s="1"/>
  <c r="BS201" i="21"/>
  <c r="BS238" i="21" s="1"/>
  <c r="BJ149" i="21"/>
  <c r="BJ194" i="21" s="1"/>
  <c r="BP120" i="21"/>
  <c r="BP165" i="21" s="1"/>
  <c r="BP110" i="21"/>
  <c r="BN134" i="21"/>
  <c r="BN179" i="21" s="1"/>
  <c r="AZ110" i="21"/>
  <c r="BC145" i="21"/>
  <c r="BC190" i="21" s="1"/>
  <c r="AB133" i="21"/>
  <c r="AB178" i="21" s="1"/>
  <c r="AO140" i="21"/>
  <c r="AO185" i="21" s="1"/>
  <c r="AU200" i="21"/>
  <c r="BE201" i="21"/>
  <c r="BE238" i="21" s="1"/>
  <c r="AU125" i="21"/>
  <c r="AU170" i="21" s="1"/>
  <c r="AQ128" i="21"/>
  <c r="AQ173" i="21" s="1"/>
  <c r="BA125" i="21"/>
  <c r="BA170" i="21" s="1"/>
  <c r="AV120" i="21"/>
  <c r="AV165" i="21" s="1"/>
  <c r="AL124" i="21"/>
  <c r="AL169" i="21" s="1"/>
  <c r="BC120" i="21"/>
  <c r="BC165" i="21" s="1"/>
  <c r="AR150" i="21"/>
  <c r="AR195" i="21" s="1"/>
  <c r="BK120" i="21"/>
  <c r="BK165" i="21" s="1"/>
  <c r="BQ132" i="21"/>
  <c r="BQ177" i="21" s="1"/>
  <c r="BJ110" i="21"/>
  <c r="AR146" i="21"/>
  <c r="AR191" i="21" s="1"/>
  <c r="BH201" i="21"/>
  <c r="BD151" i="21"/>
  <c r="BD196" i="21" s="1"/>
  <c r="AA133" i="21"/>
  <c r="AU201" i="21"/>
  <c r="AN201" i="21"/>
  <c r="AN238" i="21" s="1"/>
  <c r="BT137" i="21"/>
  <c r="BT182" i="21" s="1"/>
  <c r="BK147" i="21"/>
  <c r="BK192" i="21" s="1"/>
  <c r="BQ144" i="21"/>
  <c r="BQ189" i="21" s="1"/>
  <c r="AM119" i="21"/>
  <c r="AM164" i="21" s="1"/>
  <c r="AV124" i="21"/>
  <c r="AV169" i="21" s="1"/>
  <c r="BC147" i="21"/>
  <c r="BC192" i="21" s="1"/>
  <c r="BJ117" i="21"/>
  <c r="BJ162" i="21" s="1"/>
  <c r="AV148" i="21"/>
  <c r="AV193" i="21" s="1"/>
  <c r="AY117" i="21"/>
  <c r="AY162" i="21" s="1"/>
  <c r="BP144" i="21"/>
  <c r="BP189" i="21" s="1"/>
  <c r="AW145" i="21"/>
  <c r="AW190" i="21" s="1"/>
  <c r="AS143" i="21"/>
  <c r="AS188" i="21" s="1"/>
  <c r="AL147" i="21"/>
  <c r="AL192" i="21" s="1"/>
  <c r="AM143" i="21"/>
  <c r="AM188" i="21" s="1"/>
  <c r="AT132" i="21"/>
  <c r="AT177" i="21" s="1"/>
  <c r="AQ121" i="21"/>
  <c r="BO120" i="21"/>
  <c r="BO165" i="21" s="1"/>
  <c r="BH129" i="21"/>
  <c r="BH174" i="21" s="1"/>
  <c r="BF148" i="21"/>
  <c r="BF193" i="21" s="1"/>
  <c r="AS205" i="21"/>
  <c r="AS242" i="21" s="1"/>
  <c r="BS125" i="21"/>
  <c r="BS170" i="21" s="1"/>
  <c r="BL110" i="21"/>
  <c r="BP135" i="21"/>
  <c r="BP180" i="21" s="1"/>
  <c r="BQ143" i="21"/>
  <c r="BQ188" i="21" s="1"/>
  <c r="BG139" i="21"/>
  <c r="BG184" i="21" s="1"/>
  <c r="BA124" i="21"/>
  <c r="BA169" i="21" s="1"/>
  <c r="BI132" i="21"/>
  <c r="BI177" i="21" s="1"/>
  <c r="AZ205" i="21"/>
  <c r="AZ242" i="21" s="1"/>
  <c r="AZ120" i="21"/>
  <c r="AZ165" i="21" s="1"/>
  <c r="BI128" i="21"/>
  <c r="BI173" i="21" s="1"/>
  <c r="AS201" i="21"/>
  <c r="AX129" i="21"/>
  <c r="AX174" i="21" s="1"/>
  <c r="AQ111" i="21"/>
  <c r="BR117" i="21"/>
  <c r="BR162" i="21" s="1"/>
  <c r="AY125" i="21"/>
  <c r="AY170" i="21" s="1"/>
  <c r="AZ147" i="21"/>
  <c r="AZ192" i="21" s="1"/>
  <c r="BO201" i="21"/>
  <c r="BH147" i="21"/>
  <c r="BH192" i="21" s="1"/>
  <c r="AR119" i="21"/>
  <c r="AR164" i="21" s="1"/>
  <c r="BU205" i="21"/>
  <c r="BU242" i="21" s="1"/>
  <c r="AQ110" i="21"/>
  <c r="BL135" i="21"/>
  <c r="BL180" i="21" s="1"/>
  <c r="AA127" i="21"/>
  <c r="AA172" i="21" s="1"/>
  <c r="AS144" i="21"/>
  <c r="AS189" i="21" s="1"/>
  <c r="BB119" i="21"/>
  <c r="BT129" i="21"/>
  <c r="BT174" i="21" s="1"/>
  <c r="BE138" i="21"/>
  <c r="AP137" i="21"/>
  <c r="AP182" i="21" s="1"/>
  <c r="BD140" i="21"/>
  <c r="BD185" i="21" s="1"/>
  <c r="BK201" i="21"/>
  <c r="BF136" i="21"/>
  <c r="BF181" i="21" s="1"/>
  <c r="BN136" i="21"/>
  <c r="BN181" i="21" s="1"/>
  <c r="BU110" i="21"/>
  <c r="AN127" i="21"/>
  <c r="AN172" i="21" s="1"/>
  <c r="BJ200" i="21"/>
  <c r="BI117" i="21"/>
  <c r="BI162" i="21" s="1"/>
  <c r="BC126" i="21"/>
  <c r="BN128" i="21"/>
  <c r="BN173" i="21" s="1"/>
  <c r="BA144" i="21"/>
  <c r="BA189" i="21" s="1"/>
  <c r="BD117" i="21"/>
  <c r="BD162" i="21" s="1"/>
  <c r="AH135" i="21"/>
  <c r="AH180" i="21" s="1"/>
  <c r="AM117" i="21"/>
  <c r="AM162" i="21" s="1"/>
  <c r="BG136" i="21"/>
  <c r="BG181" i="21" s="1"/>
  <c r="AN120" i="21"/>
  <c r="AN165" i="21" s="1"/>
  <c r="AL125" i="21"/>
  <c r="AL170" i="21" s="1"/>
  <c r="AP147" i="21"/>
  <c r="AP192" i="21" s="1"/>
  <c r="AP124" i="21"/>
  <c r="AP169" i="21" s="1"/>
  <c r="BP117" i="21"/>
  <c r="BP162" i="21" s="1"/>
  <c r="BP132" i="21"/>
  <c r="BP177" i="21" s="1"/>
  <c r="BU140" i="21"/>
  <c r="BU185" i="21" s="1"/>
  <c r="BC127" i="21"/>
  <c r="BC172" i="21" s="1"/>
  <c r="AV129" i="21"/>
  <c r="AV174" i="21" s="1"/>
  <c r="AN205" i="21"/>
  <c r="AN242" i="21" s="1"/>
  <c r="AV136" i="21"/>
  <c r="AV181" i="21" s="1"/>
  <c r="AP139" i="21"/>
  <c r="AP184" i="21" s="1"/>
  <c r="BC209" i="21"/>
  <c r="BC246" i="21" s="1"/>
  <c r="BB201" i="21"/>
  <c r="AS126" i="21"/>
  <c r="AW121" i="21"/>
  <c r="AX143" i="21"/>
  <c r="AX188" i="21" s="1"/>
  <c r="AM147" i="21"/>
  <c r="AM192" i="21" s="1"/>
  <c r="BC134" i="21"/>
  <c r="BC179" i="21" s="1"/>
  <c r="AT147" i="21"/>
  <c r="AT192" i="21" s="1"/>
  <c r="BA150" i="21"/>
  <c r="BA195" i="21" s="1"/>
  <c r="AV200" i="21"/>
  <c r="AV237" i="21" s="1"/>
  <c r="BT121" i="21"/>
  <c r="BA129" i="21"/>
  <c r="BA174" i="21" s="1"/>
  <c r="BO150" i="21"/>
  <c r="BO195" i="21" s="1"/>
  <c r="AO117" i="21"/>
  <c r="AO162" i="21" s="1"/>
  <c r="BT117" i="21"/>
  <c r="BH120" i="21"/>
  <c r="BH165" i="21" s="1"/>
  <c r="BB145" i="21"/>
  <c r="BB190" i="21" s="1"/>
  <c r="BE120" i="21"/>
  <c r="BE165" i="21" s="1"/>
  <c r="BB137" i="21"/>
  <c r="BB182" i="21" s="1"/>
  <c r="AV143" i="21"/>
  <c r="AV188" i="21" s="1"/>
  <c r="AZ138" i="21"/>
  <c r="AL120" i="21"/>
  <c r="AL165" i="21" s="1"/>
  <c r="BA139" i="21"/>
  <c r="BA184" i="21" s="1"/>
  <c r="BG149" i="21"/>
  <c r="BG194" i="21" s="1"/>
  <c r="AD211" i="21"/>
  <c r="AD248" i="21" s="1"/>
  <c r="BB114" i="21"/>
  <c r="BN120" i="21"/>
  <c r="BN165" i="21" s="1"/>
  <c r="AL136" i="21"/>
  <c r="AL181" i="21" s="1"/>
  <c r="BO148" i="21"/>
  <c r="BO193" i="21" s="1"/>
  <c r="BU144" i="21"/>
  <c r="BU189" i="21" s="1"/>
  <c r="BP143" i="21"/>
  <c r="BJ114" i="21"/>
  <c r="BJ159" i="21" s="1"/>
  <c r="AV128" i="21"/>
  <c r="AV173" i="21" s="1"/>
  <c r="BF121" i="21"/>
  <c r="BT118" i="21"/>
  <c r="BT163" i="21" s="1"/>
  <c r="BD150" i="21"/>
  <c r="BD195" i="21" s="1"/>
  <c r="AO147" i="21"/>
  <c r="AO192" i="21" s="1"/>
  <c r="BK136" i="21"/>
  <c r="BK181" i="21" s="1"/>
  <c r="AU121" i="21"/>
  <c r="BM143" i="21"/>
  <c r="BM188" i="21" s="1"/>
  <c r="AM144" i="21"/>
  <c r="AM189" i="21" s="1"/>
  <c r="AS136" i="21"/>
  <c r="AS181" i="21" s="1"/>
  <c r="BQ139" i="21"/>
  <c r="BQ184" i="21" s="1"/>
  <c r="BP129" i="21"/>
  <c r="BP174" i="21" s="1"/>
  <c r="AU133" i="21"/>
  <c r="AU178" i="21" s="1"/>
  <c r="BJ144" i="21"/>
  <c r="BJ189" i="21" s="1"/>
  <c r="AT119" i="21"/>
  <c r="AT164" i="21" s="1"/>
  <c r="BN124" i="21"/>
  <c r="BN169" i="21" s="1"/>
  <c r="AY144" i="21"/>
  <c r="AY189" i="21" s="1"/>
  <c r="BJ147" i="21"/>
  <c r="BJ192" i="21" s="1"/>
  <c r="BB144" i="21"/>
  <c r="BB189" i="21" s="1"/>
  <c r="AR138" i="21"/>
  <c r="BO135" i="21"/>
  <c r="BO180" i="21" s="1"/>
  <c r="AW204" i="21"/>
  <c r="AW241" i="21" s="1"/>
  <c r="AZ129" i="21"/>
  <c r="AZ174" i="21" s="1"/>
  <c r="AX117" i="21"/>
  <c r="AX162" i="21" s="1"/>
  <c r="BG120" i="21"/>
  <c r="BG165" i="21" s="1"/>
  <c r="BQ138" i="21"/>
  <c r="BL201" i="21"/>
  <c r="BL238" i="21" s="1"/>
  <c r="AT144" i="21"/>
  <c r="AT189" i="21" s="1"/>
  <c r="BN143" i="21"/>
  <c r="BG138" i="21"/>
  <c r="AS139" i="21"/>
  <c r="AS184" i="21" s="1"/>
  <c r="BL145" i="21"/>
  <c r="BL190" i="21" s="1"/>
  <c r="AQ201" i="21"/>
  <c r="BE143" i="21"/>
  <c r="BE188" i="21" s="1"/>
  <c r="BG150" i="21"/>
  <c r="BG195" i="21" s="1"/>
  <c r="AL205" i="21"/>
  <c r="AL242" i="21" s="1"/>
  <c r="BO137" i="21"/>
  <c r="BO182" i="21" s="1"/>
  <c r="AU120" i="21"/>
  <c r="AU165" i="21" s="1"/>
  <c r="BS129" i="21"/>
  <c r="BS174" i="21" s="1"/>
  <c r="AS121" i="21"/>
  <c r="AS166" i="21" s="1"/>
  <c r="BO145" i="21"/>
  <c r="BO190" i="21" s="1"/>
  <c r="BI140" i="21"/>
  <c r="BI185" i="21" s="1"/>
  <c r="BM127" i="21"/>
  <c r="BM172" i="21" s="1"/>
  <c r="BO126" i="21"/>
  <c r="BQ205" i="21"/>
  <c r="BQ242" i="21" s="1"/>
  <c r="BB133" i="21"/>
  <c r="BB178" i="21" s="1"/>
  <c r="BC201" i="21"/>
  <c r="AO148" i="21"/>
  <c r="AO193" i="21" s="1"/>
  <c r="AN132" i="21"/>
  <c r="AN177" i="21" s="1"/>
  <c r="AZ136" i="21"/>
  <c r="AZ181" i="21" s="1"/>
  <c r="AP132" i="21"/>
  <c r="AP177" i="21" s="1"/>
  <c r="BM148" i="21"/>
  <c r="BM193" i="21" s="1"/>
  <c r="BH128" i="21"/>
  <c r="BH173" i="21" s="1"/>
  <c r="AZ137" i="21"/>
  <c r="AZ182" i="21" s="1"/>
  <c r="AQ145" i="21"/>
  <c r="AQ190" i="21" s="1"/>
  <c r="AC112" i="21"/>
  <c r="AL140" i="21"/>
  <c r="AL185" i="21" s="1"/>
  <c r="AQ118" i="21"/>
  <c r="AQ163" i="21" s="1"/>
  <c r="AU145" i="21"/>
  <c r="AU190" i="21" s="1"/>
  <c r="BE148" i="21"/>
  <c r="BE193" i="21" s="1"/>
  <c r="BB138" i="21"/>
  <c r="BC290" i="21" s="1"/>
  <c r="BA201" i="21"/>
  <c r="BA238" i="21" s="1"/>
  <c r="BB205" i="21"/>
  <c r="BB242" i="21" s="1"/>
  <c r="AX135" i="21"/>
  <c r="AX180" i="21" s="1"/>
  <c r="AP120" i="21"/>
  <c r="AP165" i="21" s="1"/>
  <c r="AY119" i="21"/>
  <c r="AW112" i="21"/>
  <c r="BG201" i="21"/>
  <c r="BG238" i="21" s="1"/>
  <c r="BJ132" i="21"/>
  <c r="BJ177" i="21" s="1"/>
  <c r="BQ140" i="21"/>
  <c r="BQ185" i="21" s="1"/>
  <c r="BB118" i="21"/>
  <c r="BB163" i="21" s="1"/>
  <c r="BR110" i="21"/>
  <c r="AX136" i="21"/>
  <c r="AX181" i="21" s="1"/>
  <c r="AO126" i="21"/>
  <c r="BC140" i="21"/>
  <c r="BC185" i="21" s="1"/>
  <c r="AN145" i="21"/>
  <c r="AN190" i="21" s="1"/>
  <c r="AP118" i="21"/>
  <c r="AP163" i="21" s="1"/>
  <c r="BS138" i="21"/>
  <c r="AZ150" i="21"/>
  <c r="AZ195" i="21" s="1"/>
  <c r="AH140" i="21"/>
  <c r="AH185" i="21" s="1"/>
  <c r="AQ133" i="21"/>
  <c r="AQ178" i="21" s="1"/>
  <c r="AC147" i="21"/>
  <c r="AC192" i="21" s="1"/>
  <c r="BM140" i="21"/>
  <c r="BM185" i="21" s="1"/>
  <c r="AN118" i="21"/>
  <c r="AN163" i="21" s="1"/>
  <c r="BT113" i="21"/>
  <c r="BT158" i="21" s="1"/>
  <c r="AY121" i="21"/>
  <c r="BS137" i="21"/>
  <c r="BS182" i="21" s="1"/>
  <c r="AQ144" i="21"/>
  <c r="AQ189" i="21" s="1"/>
  <c r="AX145" i="21"/>
  <c r="AX190" i="21" s="1"/>
  <c r="AL134" i="21"/>
  <c r="AL179" i="21" s="1"/>
  <c r="AE113" i="21"/>
  <c r="BI121" i="21"/>
  <c r="BJ119" i="21"/>
  <c r="BJ164" i="21" s="1"/>
  <c r="BF133" i="21"/>
  <c r="BF178" i="21" s="1"/>
  <c r="AV112" i="21"/>
  <c r="AD139" i="21"/>
  <c r="AD184" i="21" s="1"/>
  <c r="BK112" i="21"/>
  <c r="BK157" i="21" s="1"/>
  <c r="AB209" i="21"/>
  <c r="AB246" i="21" s="1"/>
  <c r="AS145" i="21"/>
  <c r="AS190" i="21" s="1"/>
  <c r="BF113" i="21"/>
  <c r="AS110" i="21"/>
  <c r="BT143" i="21"/>
  <c r="BT188" i="21" s="1"/>
  <c r="BP148" i="21"/>
  <c r="BP193" i="21" s="1"/>
  <c r="AO132" i="21"/>
  <c r="AO177" i="21" s="1"/>
  <c r="AI148" i="21"/>
  <c r="AI193" i="21" s="1"/>
  <c r="BD118" i="21"/>
  <c r="BD163" i="21" s="1"/>
  <c r="BA138" i="21"/>
  <c r="AX205" i="21"/>
  <c r="AX242" i="21" s="1"/>
  <c r="BG200" i="21"/>
  <c r="BG219" i="21" s="1"/>
  <c r="BG298" i="21" s="1"/>
  <c r="BC111" i="21"/>
  <c r="BL144" i="21"/>
  <c r="BL189" i="21" s="1"/>
  <c r="AM139" i="21"/>
  <c r="AM184" i="21" s="1"/>
  <c r="BM114" i="21"/>
  <c r="BD138" i="21"/>
  <c r="BD183" i="21" s="1"/>
  <c r="BU146" i="21"/>
  <c r="BU191" i="21" s="1"/>
  <c r="BJ137" i="21"/>
  <c r="BJ182" i="21" s="1"/>
  <c r="BH143" i="21"/>
  <c r="BH188" i="21" s="1"/>
  <c r="AC114" i="21"/>
  <c r="BR210" i="21"/>
  <c r="BR247" i="21" s="1"/>
  <c r="BD134" i="21"/>
  <c r="BD179" i="21" s="1"/>
  <c r="AV135" i="21"/>
  <c r="AV180" i="21" s="1"/>
  <c r="AH137" i="21"/>
  <c r="AH182" i="21" s="1"/>
  <c r="BU117" i="21"/>
  <c r="AQ148" i="21"/>
  <c r="AQ193" i="21" s="1"/>
  <c r="AQ204" i="21"/>
  <c r="AQ241" i="21" s="1"/>
  <c r="BS113" i="21"/>
  <c r="BS286" i="21" s="1"/>
  <c r="BN119" i="21"/>
  <c r="BN164" i="21" s="1"/>
  <c r="AC124" i="21"/>
  <c r="AC169" i="21" s="1"/>
  <c r="AM118" i="21"/>
  <c r="AM163" i="21" s="1"/>
  <c r="BT111" i="21"/>
  <c r="BC146" i="21"/>
  <c r="BC191" i="21" s="1"/>
  <c r="AU144" i="21"/>
  <c r="AU189" i="21" s="1"/>
  <c r="BI127" i="21"/>
  <c r="BI172" i="21" s="1"/>
  <c r="AG135" i="21"/>
  <c r="AG180" i="21" s="1"/>
  <c r="BA128" i="21"/>
  <c r="BA173" i="21" s="1"/>
  <c r="BL140" i="21"/>
  <c r="BL185" i="21" s="1"/>
  <c r="BO139" i="21"/>
  <c r="BO184" i="21" s="1"/>
  <c r="AT151" i="21"/>
  <c r="AT196" i="21" s="1"/>
  <c r="BD143" i="21"/>
  <c r="BD188" i="21" s="1"/>
  <c r="AQ127" i="21"/>
  <c r="AQ172" i="21" s="1"/>
  <c r="AX118" i="21"/>
  <c r="AX163" i="21" s="1"/>
  <c r="AW114" i="21"/>
  <c r="AW159" i="21" s="1"/>
  <c r="AI133" i="21"/>
  <c r="AI178" i="21" s="1"/>
  <c r="BT144" i="21"/>
  <c r="BT189" i="21" s="1"/>
  <c r="BF138" i="21"/>
  <c r="AW140" i="21"/>
  <c r="AW185" i="21" s="1"/>
  <c r="BF118" i="21"/>
  <c r="BF163" i="21" s="1"/>
  <c r="BH150" i="21"/>
  <c r="BH195" i="21" s="1"/>
  <c r="AT125" i="21"/>
  <c r="AT170" i="21" s="1"/>
  <c r="AT139" i="21"/>
  <c r="AT184" i="21" s="1"/>
  <c r="AX110" i="21"/>
  <c r="AB120" i="21"/>
  <c r="AB165" i="21" s="1"/>
  <c r="AB112" i="21"/>
  <c r="AB148" i="21"/>
  <c r="AB193" i="21" s="1"/>
  <c r="AB110" i="21"/>
  <c r="AS111" i="21"/>
  <c r="AR284" i="21" s="1"/>
  <c r="AG147" i="21"/>
  <c r="AG192" i="21" s="1"/>
  <c r="BM126" i="21"/>
  <c r="BH127" i="21"/>
  <c r="BH172" i="21" s="1"/>
  <c r="AF135" i="21"/>
  <c r="AF180" i="21" s="1"/>
  <c r="BO110" i="21"/>
  <c r="AG111" i="21"/>
  <c r="BQ112" i="21"/>
  <c r="AK134" i="21"/>
  <c r="AK179" i="21" s="1"/>
  <c r="BJ146" i="21"/>
  <c r="BJ191" i="21" s="1"/>
  <c r="AA126" i="21"/>
  <c r="AY200" i="21"/>
  <c r="AG137" i="21"/>
  <c r="AG182" i="21" s="1"/>
  <c r="AS133" i="21"/>
  <c r="AS178" i="21" s="1"/>
  <c r="BP128" i="21"/>
  <c r="BP173" i="21" s="1"/>
  <c r="AS150" i="21"/>
  <c r="AS195" i="21" s="1"/>
  <c r="AA210" i="21"/>
  <c r="BO136" i="21"/>
  <c r="BO181" i="21" s="1"/>
  <c r="AC121" i="21"/>
  <c r="BH125" i="21"/>
  <c r="BH170" i="21" s="1"/>
  <c r="BU134" i="21"/>
  <c r="BU179" i="21" s="1"/>
  <c r="AR144" i="21"/>
  <c r="AR189" i="21" s="1"/>
  <c r="AW135" i="21"/>
  <c r="AW180" i="21" s="1"/>
  <c r="AH136" i="21"/>
  <c r="AH181" i="21" s="1"/>
  <c r="BU135" i="21"/>
  <c r="BU180" i="21" s="1"/>
  <c r="BF119" i="21"/>
  <c r="BF164" i="21" s="1"/>
  <c r="AW200" i="21"/>
  <c r="AY150" i="21"/>
  <c r="AY195" i="21" s="1"/>
  <c r="AX120" i="21"/>
  <c r="AX165" i="21" s="1"/>
  <c r="BS134" i="21"/>
  <c r="BS179" i="21" s="1"/>
  <c r="AF121" i="21"/>
  <c r="BJ125" i="21"/>
  <c r="BJ170" i="21" s="1"/>
  <c r="BK111" i="21"/>
  <c r="BJ284" i="21" s="1"/>
  <c r="BL147" i="21"/>
  <c r="BL192" i="21" s="1"/>
  <c r="AF124" i="21"/>
  <c r="AF169" i="21" s="1"/>
  <c r="AY135" i="21"/>
  <c r="AY180" i="21" s="1"/>
  <c r="AX128" i="21"/>
  <c r="AX173" i="21" s="1"/>
  <c r="AT136" i="21"/>
  <c r="AT181" i="21" s="1"/>
  <c r="AV149" i="21"/>
  <c r="AV194" i="21" s="1"/>
  <c r="AW133" i="21"/>
  <c r="AW178" i="21" s="1"/>
  <c r="AX111" i="21"/>
  <c r="AX156" i="21" s="1"/>
  <c r="AM133" i="21"/>
  <c r="AM178" i="21" s="1"/>
  <c r="AJ110" i="21"/>
  <c r="AF118" i="21"/>
  <c r="AF163" i="21" s="1"/>
  <c r="AZ133" i="21"/>
  <c r="AZ178" i="21" s="1"/>
  <c r="BL137" i="21"/>
  <c r="BL182" i="21" s="1"/>
  <c r="AS149" i="21"/>
  <c r="AS194" i="21" s="1"/>
  <c r="BE114" i="21"/>
  <c r="BL138" i="21"/>
  <c r="AE135" i="21"/>
  <c r="AE180" i="21" s="1"/>
  <c r="AS137" i="21"/>
  <c r="AS182" i="21" s="1"/>
  <c r="BP121" i="21"/>
  <c r="AZ114" i="21"/>
  <c r="AZ159" i="21" s="1"/>
  <c r="BP124" i="21"/>
  <c r="BP169" i="21" s="1"/>
  <c r="BT148" i="21"/>
  <c r="BT193" i="21" s="1"/>
  <c r="BU114" i="21"/>
  <c r="AY205" i="21"/>
  <c r="AY242" i="21" s="1"/>
  <c r="AT146" i="21"/>
  <c r="AT191" i="21" s="1"/>
  <c r="AM127" i="21"/>
  <c r="AM172" i="21" s="1"/>
  <c r="AR201" i="21"/>
  <c r="AR238" i="21" s="1"/>
  <c r="AQ125" i="21"/>
  <c r="AQ170" i="21" s="1"/>
  <c r="BF114" i="21"/>
  <c r="BF159" i="21" s="1"/>
  <c r="BE132" i="21"/>
  <c r="BE177" i="21" s="1"/>
  <c r="BR145" i="21"/>
  <c r="BR190" i="21" s="1"/>
  <c r="BD129" i="21"/>
  <c r="BD174" i="21" s="1"/>
  <c r="AE147" i="21"/>
  <c r="AE192" i="21" s="1"/>
  <c r="BR133" i="21"/>
  <c r="BR178" i="21" s="1"/>
  <c r="AS118" i="21"/>
  <c r="AS163" i="21" s="1"/>
  <c r="AQ124" i="21"/>
  <c r="AQ169" i="21" s="1"/>
  <c r="BO125" i="21"/>
  <c r="BO170" i="21" s="1"/>
  <c r="AZ145" i="21"/>
  <c r="AZ190" i="21" s="1"/>
  <c r="AP127" i="21"/>
  <c r="AP172" i="21" s="1"/>
  <c r="AH143" i="21"/>
  <c r="AH188" i="21" s="1"/>
  <c r="AF129" i="21"/>
  <c r="AF174" i="21" s="1"/>
  <c r="AT120" i="21"/>
  <c r="AT165" i="21" s="1"/>
  <c r="BD119" i="21"/>
  <c r="BT135" i="21"/>
  <c r="BT180" i="21" s="1"/>
  <c r="AU136" i="21"/>
  <c r="AU181" i="21" s="1"/>
  <c r="AZ208" i="21"/>
  <c r="AZ245" i="21" s="1"/>
  <c r="BO128" i="21"/>
  <c r="BO173" i="21" s="1"/>
  <c r="AP146" i="21"/>
  <c r="AP191" i="21" s="1"/>
  <c r="BB120" i="21"/>
  <c r="BB165" i="21" s="1"/>
  <c r="BE149" i="21"/>
  <c r="BE194" i="21" s="1"/>
  <c r="BG140" i="21"/>
  <c r="BG185" i="21" s="1"/>
  <c r="BN147" i="21"/>
  <c r="BN192" i="21" s="1"/>
  <c r="BR140" i="21"/>
  <c r="BR185" i="21" s="1"/>
  <c r="AZ125" i="21"/>
  <c r="AZ170" i="21" s="1"/>
  <c r="BD127" i="21"/>
  <c r="BD172" i="21" s="1"/>
  <c r="BA148" i="21"/>
  <c r="BA193" i="21" s="1"/>
  <c r="BJ150" i="21"/>
  <c r="BJ195" i="21" s="1"/>
  <c r="AU118" i="21"/>
  <c r="AU163" i="21" s="1"/>
  <c r="BN146" i="21"/>
  <c r="BN191" i="21" s="1"/>
  <c r="BG146" i="21"/>
  <c r="BG191" i="21" s="1"/>
  <c r="AJ146" i="21"/>
  <c r="AJ191" i="21" s="1"/>
  <c r="BI145" i="21"/>
  <c r="BI190" i="21" s="1"/>
  <c r="AO151" i="21"/>
  <c r="AO196" i="21" s="1"/>
  <c r="BR132" i="21"/>
  <c r="BR177" i="21" s="1"/>
  <c r="AK135" i="21"/>
  <c r="AK180" i="21" s="1"/>
  <c r="BG112" i="21"/>
  <c r="BI120" i="21"/>
  <c r="BI165" i="21" s="1"/>
  <c r="AC129" i="21"/>
  <c r="AC174" i="21" s="1"/>
  <c r="AL126" i="21"/>
  <c r="AL171" i="21" s="1"/>
  <c r="BS121" i="21"/>
  <c r="BD146" i="21"/>
  <c r="BD191" i="21" s="1"/>
  <c r="BC149" i="21"/>
  <c r="BC194" i="21" s="1"/>
  <c r="AR145" i="21"/>
  <c r="AR190" i="21" s="1"/>
  <c r="AB144" i="21"/>
  <c r="AB189" i="21" s="1"/>
  <c r="AW146" i="21"/>
  <c r="AW191" i="21" s="1"/>
  <c r="BS132" i="21"/>
  <c r="BS177" i="21" s="1"/>
  <c r="AS125" i="21"/>
  <c r="AS170" i="21" s="1"/>
  <c r="AE128" i="21"/>
  <c r="AE173" i="21" s="1"/>
  <c r="BM138" i="21"/>
  <c r="BN290" i="21" s="1"/>
  <c r="BN148" i="21"/>
  <c r="BN193" i="21" s="1"/>
  <c r="BC118" i="21"/>
  <c r="BC163" i="21" s="1"/>
  <c r="BR201" i="21"/>
  <c r="AU148" i="21"/>
  <c r="AU193" i="21" s="1"/>
  <c r="BA112" i="21"/>
  <c r="BA157" i="21" s="1"/>
  <c r="AV145" i="21"/>
  <c r="AV190" i="21" s="1"/>
  <c r="BK126" i="21"/>
  <c r="BS120" i="21"/>
  <c r="BS165" i="21" s="1"/>
  <c r="BK205" i="21"/>
  <c r="BK242" i="21" s="1"/>
  <c r="BI112" i="21"/>
  <c r="BI157" i="21" s="1"/>
  <c r="BP137" i="21"/>
  <c r="BP182" i="21" s="1"/>
  <c r="AB118" i="21"/>
  <c r="AB163" i="21" s="1"/>
  <c r="AD121" i="21"/>
  <c r="AD166" i="21" s="1"/>
  <c r="BR205" i="21"/>
  <c r="BR242" i="21" s="1"/>
  <c r="AM126" i="21"/>
  <c r="BM136" i="21"/>
  <c r="BM181" i="21" s="1"/>
  <c r="AJ143" i="21"/>
  <c r="AJ188" i="21" s="1"/>
  <c r="AN134" i="21"/>
  <c r="AN179" i="21" s="1"/>
  <c r="BU137" i="21"/>
  <c r="BU182" i="21" s="1"/>
  <c r="BH146" i="21"/>
  <c r="BH191" i="21" s="1"/>
  <c r="AP148" i="21"/>
  <c r="AP193" i="21" s="1"/>
  <c r="BD110" i="21"/>
  <c r="AD137" i="21"/>
  <c r="AD182" i="21" s="1"/>
  <c r="AA129" i="21"/>
  <c r="AN138" i="21"/>
  <c r="AO290" i="21" s="1"/>
  <c r="AM145" i="21"/>
  <c r="AM190" i="21" s="1"/>
  <c r="BF128" i="21"/>
  <c r="BF173" i="21" s="1"/>
  <c r="BJ121" i="21"/>
  <c r="BJ166" i="21" s="1"/>
  <c r="AL201" i="21"/>
  <c r="AL238" i="21" s="1"/>
  <c r="AE208" i="21"/>
  <c r="AE245" i="21" s="1"/>
  <c r="BC212" i="21"/>
  <c r="BC249" i="21" s="1"/>
  <c r="BR143" i="21"/>
  <c r="BR188" i="21" s="1"/>
  <c r="AJ112" i="21"/>
  <c r="AI285" i="21" s="1"/>
  <c r="AG150" i="21"/>
  <c r="AG195" i="21" s="1"/>
  <c r="AE143" i="21"/>
  <c r="AE188" i="21" s="1"/>
  <c r="BC128" i="21"/>
  <c r="BC173" i="21" s="1"/>
  <c r="BK137" i="21"/>
  <c r="BK182" i="21" s="1"/>
  <c r="AN135" i="21"/>
  <c r="AN180" i="21" s="1"/>
  <c r="BL119" i="21"/>
  <c r="BL164" i="21" s="1"/>
  <c r="AN139" i="21"/>
  <c r="AN184" i="21" s="1"/>
  <c r="AT133" i="21"/>
  <c r="AT178" i="21" s="1"/>
  <c r="AP119" i="21"/>
  <c r="AQ289" i="21" s="1"/>
  <c r="BR126" i="21"/>
  <c r="BR171" i="21" s="1"/>
  <c r="AZ132" i="21"/>
  <c r="AZ177" i="21" s="1"/>
  <c r="AK149" i="21"/>
  <c r="AK194" i="21" s="1"/>
  <c r="AO110" i="21"/>
  <c r="BM200" i="21"/>
  <c r="AY113" i="21"/>
  <c r="AF146" i="21"/>
  <c r="AF191" i="21" s="1"/>
  <c r="AK133" i="21"/>
  <c r="AK178" i="21" s="1"/>
  <c r="BS133" i="21"/>
  <c r="BS178" i="21" s="1"/>
  <c r="AV151" i="21"/>
  <c r="AV196" i="21" s="1"/>
  <c r="BH205" i="21"/>
  <c r="BH242" i="21" s="1"/>
  <c r="AE112" i="21"/>
  <c r="AE157" i="21" s="1"/>
  <c r="BG135" i="21"/>
  <c r="BG180" i="21" s="1"/>
  <c r="AF113" i="21"/>
  <c r="AI212" i="21"/>
  <c r="AI249" i="21" s="1"/>
  <c r="BH119" i="21"/>
  <c r="BH164" i="21" s="1"/>
  <c r="AL137" i="21"/>
  <c r="AL182" i="21" s="1"/>
  <c r="AG120" i="21"/>
  <c r="AG165" i="21" s="1"/>
  <c r="BN149" i="21"/>
  <c r="BN194" i="21" s="1"/>
  <c r="AZ146" i="21"/>
  <c r="AZ191" i="21" s="1"/>
  <c r="BB146" i="21"/>
  <c r="BB191" i="21" s="1"/>
  <c r="AI127" i="21"/>
  <c r="AI172" i="21" s="1"/>
  <c r="BK139" i="21"/>
  <c r="BK184" i="21" s="1"/>
  <c r="AX150" i="21"/>
  <c r="AX195" i="21" s="1"/>
  <c r="BU121" i="21"/>
  <c r="BU166" i="21" s="1"/>
  <c r="AK114" i="21"/>
  <c r="BB143" i="21"/>
  <c r="BB188" i="21" s="1"/>
  <c r="BP119" i="21"/>
  <c r="BQ289" i="21" s="1"/>
  <c r="AF110" i="21"/>
  <c r="BT205" i="21"/>
  <c r="BT242" i="21" s="1"/>
  <c r="BL148" i="21"/>
  <c r="BL193" i="21" s="1"/>
  <c r="AN200" i="21"/>
  <c r="AN202" i="21" s="1"/>
  <c r="AF117" i="21"/>
  <c r="AF162" i="21" s="1"/>
  <c r="AX133" i="21"/>
  <c r="AX178" i="21" s="1"/>
  <c r="AL129" i="21"/>
  <c r="AL174" i="21" s="1"/>
  <c r="BH140" i="21"/>
  <c r="BH185" i="21" s="1"/>
  <c r="BK118" i="21"/>
  <c r="BK163" i="21" s="1"/>
  <c r="BS117" i="21"/>
  <c r="BS162" i="21" s="1"/>
  <c r="AV111" i="21"/>
  <c r="AV156" i="21" s="1"/>
  <c r="AW139" i="21"/>
  <c r="AW184" i="21" s="1"/>
  <c r="BN139" i="21"/>
  <c r="BN184" i="21" s="1"/>
  <c r="BH114" i="21"/>
  <c r="BH159" i="21" s="1"/>
  <c r="BB140" i="21"/>
  <c r="BB185" i="21" s="1"/>
  <c r="BL118" i="21"/>
  <c r="BL163" i="21" s="1"/>
  <c r="AK128" i="21"/>
  <c r="AK173" i="21" s="1"/>
  <c r="BC121" i="21"/>
  <c r="AU151" i="21"/>
  <c r="AU196" i="21" s="1"/>
  <c r="BU206" i="21"/>
  <c r="BU243" i="21" s="1"/>
  <c r="BB147" i="21"/>
  <c r="BB192" i="21" s="1"/>
  <c r="BL133" i="21"/>
  <c r="BL178" i="21" s="1"/>
  <c r="AP113" i="21"/>
  <c r="AP286" i="21" s="1"/>
  <c r="BT127" i="21"/>
  <c r="BT172" i="21" s="1"/>
  <c r="BC205" i="21"/>
  <c r="BC242" i="21" s="1"/>
  <c r="AD111" i="21"/>
  <c r="AD156" i="21" s="1"/>
  <c r="BM110" i="21"/>
  <c r="BI118" i="21"/>
  <c r="BI163" i="21" s="1"/>
  <c r="AB128" i="21"/>
  <c r="AB173" i="21" s="1"/>
  <c r="BL121" i="21"/>
  <c r="BL166" i="21" s="1"/>
  <c r="BN144" i="21"/>
  <c r="BN189" i="21" s="1"/>
  <c r="AZ139" i="21"/>
  <c r="AZ184" i="21" s="1"/>
  <c r="AC111" i="21"/>
  <c r="AC156" i="21" s="1"/>
  <c r="BE134" i="21"/>
  <c r="BE179" i="21" s="1"/>
  <c r="BL150" i="21"/>
  <c r="BL195" i="21" s="1"/>
  <c r="BP146" i="21"/>
  <c r="BP191" i="21" s="1"/>
  <c r="AY129" i="21"/>
  <c r="AY174" i="21" s="1"/>
  <c r="BD121" i="21"/>
  <c r="BD166" i="21" s="1"/>
  <c r="AE150" i="21"/>
  <c r="AE195" i="21" s="1"/>
  <c r="AR110" i="21"/>
  <c r="AQ134" i="21"/>
  <c r="AQ179" i="21" s="1"/>
  <c r="BH132" i="21"/>
  <c r="BH177" i="21" s="1"/>
  <c r="BO143" i="21"/>
  <c r="BO188" i="21" s="1"/>
  <c r="AL146" i="21"/>
  <c r="AL191" i="21" s="1"/>
  <c r="AX121" i="21"/>
  <c r="BI151" i="21"/>
  <c r="BI196" i="21" s="1"/>
  <c r="AX124" i="21"/>
  <c r="AX169" i="21" s="1"/>
  <c r="BD200" i="21"/>
  <c r="BD218" i="21" s="1"/>
  <c r="BK206" i="21"/>
  <c r="BK243" i="21" s="1"/>
  <c r="AQ212" i="21"/>
  <c r="AQ249" i="21" s="1"/>
  <c r="AU113" i="21"/>
  <c r="AU286" i="21" s="1"/>
  <c r="AV137" i="21"/>
  <c r="AV182" i="21" s="1"/>
  <c r="BE145" i="21"/>
  <c r="BE190" i="21" s="1"/>
  <c r="BB111" i="21"/>
  <c r="BB156" i="21" s="1"/>
  <c r="BA149" i="21"/>
  <c r="BA194" i="21" s="1"/>
  <c r="BE136" i="21"/>
  <c r="BE181" i="21" s="1"/>
  <c r="AD128" i="21"/>
  <c r="AD173" i="21" s="1"/>
  <c r="AG140" i="21"/>
  <c r="AG185" i="21" s="1"/>
  <c r="AU135" i="21"/>
  <c r="AU180" i="21" s="1"/>
  <c r="AT111" i="21"/>
  <c r="AT156" i="21" s="1"/>
  <c r="AG113" i="21"/>
  <c r="AG286" i="21" s="1"/>
  <c r="BP112" i="21"/>
  <c r="BO285" i="21" s="1"/>
  <c r="BF132" i="21"/>
  <c r="BF177" i="21" s="1"/>
  <c r="BK143" i="21"/>
  <c r="AW111" i="21"/>
  <c r="BF150" i="21"/>
  <c r="BF195" i="21" s="1"/>
  <c r="AG128" i="21"/>
  <c r="AG173" i="21" s="1"/>
  <c r="AZ124" i="21"/>
  <c r="AZ169" i="21" s="1"/>
  <c r="AA148" i="21"/>
  <c r="AA193" i="21" s="1"/>
  <c r="BD132" i="21"/>
  <c r="BD177" i="21" s="1"/>
  <c r="AK110" i="21"/>
  <c r="BK121" i="21"/>
  <c r="AX140" i="21"/>
  <c r="AX185" i="21" s="1"/>
  <c r="BA114" i="21"/>
  <c r="BA159" i="21" s="1"/>
  <c r="AR208" i="21"/>
  <c r="AR245" i="21" s="1"/>
  <c r="AR200" i="21"/>
  <c r="AS282" i="21" s="1"/>
  <c r="AJ125" i="21"/>
  <c r="AJ170" i="21" s="1"/>
  <c r="BU209" i="21"/>
  <c r="BU246" i="21" s="1"/>
  <c r="BB126" i="21"/>
  <c r="BB171" i="21" s="1"/>
  <c r="AO114" i="21"/>
  <c r="AN288" i="21" s="1"/>
  <c r="BJ126" i="21"/>
  <c r="BJ171" i="21" s="1"/>
  <c r="BU151" i="21"/>
  <c r="BU196" i="21" s="1"/>
  <c r="AX127" i="21"/>
  <c r="AX172" i="21" s="1"/>
  <c r="BI125" i="21"/>
  <c r="BI170" i="21" s="1"/>
  <c r="AT140" i="21"/>
  <c r="AT185" i="21" s="1"/>
  <c r="AV126" i="21"/>
  <c r="AW287" i="21" s="1"/>
  <c r="AN149" i="21"/>
  <c r="AN194" i="21" s="1"/>
  <c r="BD126" i="21"/>
  <c r="BD171" i="21" s="1"/>
  <c r="BF151" i="21"/>
  <c r="BF196" i="21" s="1"/>
  <c r="AR151" i="21"/>
  <c r="AR196" i="21" s="1"/>
  <c r="BK119" i="21"/>
  <c r="BK164" i="21" s="1"/>
  <c r="BG125" i="21"/>
  <c r="BG170" i="21" s="1"/>
  <c r="AV140" i="21"/>
  <c r="AV185" i="21" s="1"/>
  <c r="AZ143" i="21"/>
  <c r="AZ188" i="21" s="1"/>
  <c r="AK144" i="21"/>
  <c r="AK189" i="21" s="1"/>
  <c r="BK127" i="21"/>
  <c r="BK172" i="21" s="1"/>
  <c r="BQ148" i="21"/>
  <c r="BQ193" i="21" s="1"/>
  <c r="AT127" i="21"/>
  <c r="AT172" i="21" s="1"/>
  <c r="AZ118" i="21"/>
  <c r="AZ163" i="21" s="1"/>
  <c r="AN125" i="21"/>
  <c r="AN170" i="21" s="1"/>
  <c r="BO149" i="21"/>
  <c r="BO194" i="21" s="1"/>
  <c r="AM110" i="21"/>
  <c r="AE111" i="21"/>
  <c r="AD284" i="21" s="1"/>
  <c r="BN112" i="21"/>
  <c r="AN124" i="21"/>
  <c r="BL151" i="21"/>
  <c r="BL196" i="21" s="1"/>
  <c r="AH145" i="21"/>
  <c r="AH190" i="21" s="1"/>
  <c r="BK114" i="21"/>
  <c r="BJ288" i="21" s="1"/>
  <c r="AR125" i="21"/>
  <c r="AR170" i="21" s="1"/>
  <c r="AY134" i="21"/>
  <c r="AY179" i="21" s="1"/>
  <c r="BO124" i="21"/>
  <c r="BO169" i="21" s="1"/>
  <c r="AS129" i="21"/>
  <c r="AS174" i="21" s="1"/>
  <c r="AD146" i="21"/>
  <c r="AD191" i="21" s="1"/>
  <c r="AC118" i="21"/>
  <c r="AC163" i="21" s="1"/>
  <c r="BO113" i="21"/>
  <c r="BO158" i="21" s="1"/>
  <c r="BL149" i="21"/>
  <c r="BL194" i="21" s="1"/>
  <c r="AJ118" i="21"/>
  <c r="AJ163" i="21" s="1"/>
  <c r="BG128" i="21"/>
  <c r="BG173" i="21" s="1"/>
  <c r="AJ151" i="21"/>
  <c r="AJ196" i="21" s="1"/>
  <c r="AO205" i="21"/>
  <c r="AO242" i="21" s="1"/>
  <c r="AA112" i="21"/>
  <c r="AG205" i="21"/>
  <c r="AG242" i="21" s="1"/>
  <c r="BH124" i="21"/>
  <c r="BH169" i="21" s="1"/>
  <c r="BP206" i="21"/>
  <c r="BP243" i="21" s="1"/>
  <c r="AN151" i="21"/>
  <c r="AN196" i="21" s="1"/>
  <c r="BD145" i="21"/>
  <c r="BD190" i="21" s="1"/>
  <c r="AM112" i="21"/>
  <c r="AM157" i="21" s="1"/>
  <c r="AG145" i="21"/>
  <c r="AG190" i="21" s="1"/>
  <c r="BJ134" i="21"/>
  <c r="BJ179" i="21" s="1"/>
  <c r="AC136" i="21"/>
  <c r="AC181" i="21" s="1"/>
  <c r="BN209" i="21"/>
  <c r="BN246" i="21" s="1"/>
  <c r="BD111" i="21"/>
  <c r="BH110" i="21"/>
  <c r="AE114" i="21"/>
  <c r="AE159" i="21" s="1"/>
  <c r="AY120" i="21"/>
  <c r="AY165" i="21" s="1"/>
  <c r="BK138" i="21"/>
  <c r="BL290" i="21" s="1"/>
  <c r="BS124" i="21"/>
  <c r="AJ134" i="21"/>
  <c r="AJ179" i="21" s="1"/>
  <c r="AF138" i="21"/>
  <c r="AF183" i="21" s="1"/>
  <c r="BB135" i="21"/>
  <c r="BB180" i="21" s="1"/>
  <c r="BU128" i="21"/>
  <c r="BU173" i="21" s="1"/>
  <c r="BQ125" i="21"/>
  <c r="BQ170" i="21" s="1"/>
  <c r="AA145" i="21"/>
  <c r="AA190" i="21" s="1"/>
  <c r="BQ111" i="21"/>
  <c r="BQ156" i="21" s="1"/>
  <c r="AJ145" i="21"/>
  <c r="AJ190" i="21" s="1"/>
  <c r="AI139" i="21"/>
  <c r="AI184" i="21" s="1"/>
  <c r="AB111" i="21"/>
  <c r="AB156" i="21" s="1"/>
  <c r="AL200" i="21"/>
  <c r="AM282" i="21" s="1"/>
  <c r="BH112" i="21"/>
  <c r="BH157" i="21" s="1"/>
  <c r="AR132" i="21"/>
  <c r="AR177" i="21" s="1"/>
  <c r="AS114" i="21"/>
  <c r="AS159" i="21" s="1"/>
  <c r="AT112" i="21"/>
  <c r="AT157" i="21" s="1"/>
  <c r="AM148" i="21"/>
  <c r="AM193" i="21" s="1"/>
  <c r="AB136" i="21"/>
  <c r="AB181" i="21" s="1"/>
  <c r="BF206" i="21"/>
  <c r="BF243" i="21" s="1"/>
  <c r="BB124" i="21"/>
  <c r="BB169" i="21" s="1"/>
  <c r="AA132" i="21"/>
  <c r="AA177" i="21" s="1"/>
  <c r="BE209" i="21"/>
  <c r="BE246" i="21" s="1"/>
  <c r="BJ128" i="21"/>
  <c r="BJ173" i="21" s="1"/>
  <c r="BE140" i="21"/>
  <c r="BE185" i="21" s="1"/>
  <c r="BK134" i="21"/>
  <c r="BK179" i="21" s="1"/>
  <c r="BM119" i="21"/>
  <c r="BN291" i="21" s="1"/>
  <c r="AH146" i="21"/>
  <c r="AH191" i="21" s="1"/>
  <c r="AU150" i="21"/>
  <c r="AU195" i="21" s="1"/>
  <c r="AJ144" i="21"/>
  <c r="AJ189" i="21" s="1"/>
  <c r="BS110" i="21"/>
  <c r="AC117" i="21"/>
  <c r="AC162" i="21" s="1"/>
  <c r="AG148" i="21"/>
  <c r="AG193" i="21" s="1"/>
  <c r="BG151" i="21"/>
  <c r="BG196" i="21" s="1"/>
  <c r="BJ118" i="21"/>
  <c r="BJ163" i="21" s="1"/>
  <c r="AI119" i="21"/>
  <c r="AI164" i="21" s="1"/>
  <c r="AS147" i="21"/>
  <c r="AS192" i="21" s="1"/>
  <c r="AE137" i="21"/>
  <c r="AE182" i="21" s="1"/>
  <c r="BT211" i="21"/>
  <c r="BT248" i="21" s="1"/>
  <c r="AY132" i="21"/>
  <c r="AY177" i="21" s="1"/>
  <c r="BT140" i="21"/>
  <c r="BT185" i="21" s="1"/>
  <c r="BF139" i="21"/>
  <c r="BF184" i="21" s="1"/>
  <c r="BD139" i="21"/>
  <c r="BD184" i="21" s="1"/>
  <c r="BQ151" i="21"/>
  <c r="BQ196" i="21" s="1"/>
  <c r="BA145" i="21"/>
  <c r="BA190" i="21" s="1"/>
  <c r="AU110" i="21"/>
  <c r="BE111" i="21"/>
  <c r="BE156" i="21" s="1"/>
  <c r="BK149" i="21"/>
  <c r="BK194" i="21" s="1"/>
  <c r="BO133" i="21"/>
  <c r="BO178" i="21" s="1"/>
  <c r="BS200" i="21"/>
  <c r="AZ140" i="21"/>
  <c r="AZ185" i="21" s="1"/>
  <c r="AL111" i="21"/>
  <c r="AL156" i="21" s="1"/>
  <c r="BO129" i="21"/>
  <c r="BO174" i="21" s="1"/>
  <c r="AT128" i="21"/>
  <c r="AT173" i="21" s="1"/>
  <c r="AY112" i="21"/>
  <c r="AY157" i="21" s="1"/>
  <c r="AW117" i="21"/>
  <c r="AW162" i="21" s="1"/>
  <c r="BJ151" i="21"/>
  <c r="BJ196" i="21" s="1"/>
  <c r="BA119" i="21"/>
  <c r="BA164" i="21" s="1"/>
  <c r="BH148" i="21"/>
  <c r="BH193" i="21" s="1"/>
  <c r="BU111" i="21"/>
  <c r="BT284" i="21" s="1"/>
  <c r="AD119" i="21"/>
  <c r="AD164" i="21" s="1"/>
  <c r="BS139" i="21"/>
  <c r="BS184" i="21" s="1"/>
  <c r="BH135" i="21"/>
  <c r="BH180" i="21" s="1"/>
  <c r="AF128" i="21"/>
  <c r="AF173" i="21" s="1"/>
  <c r="AY146" i="21"/>
  <c r="AY191" i="21" s="1"/>
  <c r="BF111" i="21"/>
  <c r="BR148" i="21"/>
  <c r="BR193" i="21" s="1"/>
  <c r="AK127" i="21"/>
  <c r="AK172" i="21" s="1"/>
  <c r="BR136" i="21"/>
  <c r="BR181" i="21" s="1"/>
  <c r="AD112" i="21"/>
  <c r="AD157" i="21" s="1"/>
  <c r="BT136" i="21"/>
  <c r="BT181" i="21" s="1"/>
  <c r="BO118" i="21"/>
  <c r="BO163" i="21" s="1"/>
  <c r="BN113" i="21"/>
  <c r="BN286" i="21" s="1"/>
  <c r="AB139" i="21"/>
  <c r="AB184" i="21" s="1"/>
  <c r="AN146" i="21"/>
  <c r="AN191" i="21" s="1"/>
  <c r="AJ140" i="21"/>
  <c r="AJ185" i="21" s="1"/>
  <c r="BD120" i="21"/>
  <c r="BD165" i="21" s="1"/>
  <c r="BE129" i="21"/>
  <c r="BE174" i="21" s="1"/>
  <c r="BH126" i="21"/>
  <c r="BI287" i="21" s="1"/>
  <c r="BA136" i="21"/>
  <c r="BA181" i="21" s="1"/>
  <c r="AJ117" i="21"/>
  <c r="AJ162" i="21" s="1"/>
  <c r="AQ150" i="21"/>
  <c r="AQ195" i="21" s="1"/>
  <c r="AT121" i="21"/>
  <c r="AT166" i="21" s="1"/>
  <c r="BQ146" i="21"/>
  <c r="BQ191" i="21" s="1"/>
  <c r="AV139" i="21"/>
  <c r="AV184" i="21" s="1"/>
  <c r="AG143" i="21"/>
  <c r="AG188" i="21" s="1"/>
  <c r="BG132" i="21"/>
  <c r="BG177" i="21" s="1"/>
  <c r="BS135" i="21"/>
  <c r="BS180" i="21" s="1"/>
  <c r="BA147" i="21"/>
  <c r="BA192" i="21" s="1"/>
  <c r="BR128" i="21"/>
  <c r="BR173" i="21" s="1"/>
  <c r="BG145" i="21"/>
  <c r="BG190" i="21" s="1"/>
  <c r="AO118" i="21"/>
  <c r="AO163" i="21" s="1"/>
  <c r="BM121" i="21"/>
  <c r="BM166" i="21" s="1"/>
  <c r="BG134" i="21"/>
  <c r="BG179" i="21" s="1"/>
  <c r="BK150" i="21"/>
  <c r="BK195" i="21" s="1"/>
  <c r="BE112" i="21"/>
  <c r="BD285" i="21" s="1"/>
  <c r="BU145" i="21"/>
  <c r="BU190" i="21" s="1"/>
  <c r="BM132" i="21"/>
  <c r="BM177" i="21" s="1"/>
  <c r="AP121" i="21"/>
  <c r="AP166" i="21" s="1"/>
  <c r="BG133" i="21"/>
  <c r="BG178" i="21" s="1"/>
  <c r="AY148" i="21"/>
  <c r="AY193" i="21" s="1"/>
  <c r="AS113" i="21"/>
  <c r="AS286" i="21" s="1"/>
  <c r="AQ132" i="21"/>
  <c r="AQ177" i="21" s="1"/>
  <c r="BU200" i="21"/>
  <c r="AL135" i="21"/>
  <c r="AL180" i="21" s="1"/>
  <c r="AQ138" i="21"/>
  <c r="AS140" i="21"/>
  <c r="AS185" i="21" s="1"/>
  <c r="AJ119" i="21"/>
  <c r="AJ164" i="21" s="1"/>
  <c r="AY126" i="21"/>
  <c r="BG118" i="21"/>
  <c r="BG163" i="21" s="1"/>
  <c r="BH151" i="21"/>
  <c r="BH196" i="21" s="1"/>
  <c r="AK120" i="21"/>
  <c r="AK165" i="21" s="1"/>
  <c r="BT110" i="21"/>
  <c r="BQ127" i="21"/>
  <c r="BQ172" i="21" s="1"/>
  <c r="AR118" i="21"/>
  <c r="AR163" i="21" s="1"/>
  <c r="BL143" i="21"/>
  <c r="BL188" i="21" s="1"/>
  <c r="AU112" i="21"/>
  <c r="AT285" i="21" s="1"/>
  <c r="BP133" i="21"/>
  <c r="BP178" i="21" s="1"/>
  <c r="AU149" i="21"/>
  <c r="AU194" i="21" s="1"/>
  <c r="AH114" i="21"/>
  <c r="AH159" i="21" s="1"/>
  <c r="BU138" i="21"/>
  <c r="BU183" i="21" s="1"/>
  <c r="AQ136" i="21"/>
  <c r="AQ181" i="21" s="1"/>
  <c r="AB114" i="21"/>
  <c r="AB159" i="21" s="1"/>
  <c r="BJ143" i="21"/>
  <c r="BJ188" i="21" s="1"/>
  <c r="AO137" i="21"/>
  <c r="AO182" i="21" s="1"/>
  <c r="BO212" i="21"/>
  <c r="BO249" i="21" s="1"/>
  <c r="BC136" i="21"/>
  <c r="BC181" i="21" s="1"/>
  <c r="AH124" i="21"/>
  <c r="AH169" i="21" s="1"/>
  <c r="AR113" i="21"/>
  <c r="AR158" i="21" s="1"/>
  <c r="BS119" i="21"/>
  <c r="BS164" i="21" s="1"/>
  <c r="AE144" i="21"/>
  <c r="AE189" i="21" s="1"/>
  <c r="AX113" i="21"/>
  <c r="AX286" i="21" s="1"/>
  <c r="BQ200" i="21"/>
  <c r="BQ218" i="21" s="1"/>
  <c r="BQ255" i="21" s="1"/>
  <c r="AZ117" i="21"/>
  <c r="AZ162" i="21" s="1"/>
  <c r="BE205" i="21"/>
  <c r="BE242" i="21" s="1"/>
  <c r="BQ121" i="21"/>
  <c r="BQ166" i="21" s="1"/>
  <c r="AL112" i="21"/>
  <c r="AL157" i="21" s="1"/>
  <c r="AU114" i="21"/>
  <c r="BD148" i="21"/>
  <c r="BD193" i="21" s="1"/>
  <c r="AA151" i="21"/>
  <c r="AA196" i="21" s="1"/>
  <c r="AT138" i="21"/>
  <c r="AU290" i="21" s="1"/>
  <c r="AW113" i="21"/>
  <c r="AW158" i="21" s="1"/>
  <c r="AV205" i="21"/>
  <c r="AV242" i="21" s="1"/>
  <c r="AJ132" i="21"/>
  <c r="AJ177" i="21" s="1"/>
  <c r="AB143" i="21"/>
  <c r="AB188" i="21" s="1"/>
  <c r="BJ148" i="21"/>
  <c r="BJ193" i="21" s="1"/>
  <c r="BT133" i="21"/>
  <c r="BT178" i="21" s="1"/>
  <c r="BJ124" i="21"/>
  <c r="BJ169" i="21" s="1"/>
  <c r="BU201" i="21"/>
  <c r="BU238" i="21" s="1"/>
  <c r="BB125" i="21"/>
  <c r="BB170" i="21" s="1"/>
  <c r="AP201" i="21"/>
  <c r="AP238" i="21" s="1"/>
  <c r="BQ128" i="21"/>
  <c r="BQ173" i="21" s="1"/>
  <c r="AY137" i="21"/>
  <c r="AY182" i="21" s="1"/>
  <c r="BP145" i="21"/>
  <c r="BP190" i="21" s="1"/>
  <c r="AH128" i="21"/>
  <c r="AH173" i="21" s="1"/>
  <c r="BQ207" i="21"/>
  <c r="BQ244" i="21" s="1"/>
  <c r="BH117" i="21"/>
  <c r="BH162" i="21" s="1"/>
  <c r="BQ119" i="21"/>
  <c r="BA140" i="21"/>
  <c r="BA185" i="21" s="1"/>
  <c r="AU132" i="21"/>
  <c r="AU177" i="21" s="1"/>
  <c r="BU127" i="21"/>
  <c r="BU172" i="21" s="1"/>
  <c r="AA135" i="21"/>
  <c r="AP125" i="21"/>
  <c r="AP170" i="21" s="1"/>
  <c r="BU143" i="21"/>
  <c r="BU188" i="21" s="1"/>
  <c r="AS120" i="21"/>
  <c r="AS165" i="21" s="1"/>
  <c r="AT110" i="21"/>
  <c r="BT132" i="21"/>
  <c r="BT177" i="21" s="1"/>
  <c r="AJ150" i="21"/>
  <c r="AJ195" i="21" s="1"/>
  <c r="AK148" i="21"/>
  <c r="AK193" i="21" s="1"/>
  <c r="BB211" i="21"/>
  <c r="BB248" i="21" s="1"/>
  <c r="AW143" i="21"/>
  <c r="AW188" i="21" s="1"/>
  <c r="AU137" i="21"/>
  <c r="AU182" i="21" s="1"/>
  <c r="AO144" i="21"/>
  <c r="AO189" i="21" s="1"/>
  <c r="BN205" i="21"/>
  <c r="BN242" i="21" s="1"/>
  <c r="AG133" i="21"/>
  <c r="AG178" i="21" s="1"/>
  <c r="BE133" i="21"/>
  <c r="BE178" i="21" s="1"/>
  <c r="BM144" i="21"/>
  <c r="BM189" i="21" s="1"/>
  <c r="BN118" i="21"/>
  <c r="BN163" i="21" s="1"/>
  <c r="AL143" i="21"/>
  <c r="AL188" i="21" s="1"/>
  <c r="AK111" i="21"/>
  <c r="AK156" i="21" s="1"/>
  <c r="BO119" i="21"/>
  <c r="BN135" i="21"/>
  <c r="BN180" i="21" s="1"/>
  <c r="BN138" i="21"/>
  <c r="BN183" i="21" s="1"/>
  <c r="BO134" i="21"/>
  <c r="BO179" i="21" s="1"/>
  <c r="AS132" i="21"/>
  <c r="AS177" i="21" s="1"/>
  <c r="AI132" i="21"/>
  <c r="AI177" i="21" s="1"/>
  <c r="AB135" i="21"/>
  <c r="AB180" i="21" s="1"/>
  <c r="BT134" i="21"/>
  <c r="BT179" i="21" s="1"/>
  <c r="AY208" i="21"/>
  <c r="AY245" i="21" s="1"/>
  <c r="AN126" i="21"/>
  <c r="AN171" i="21" s="1"/>
  <c r="AK147" i="21"/>
  <c r="AK192" i="21" s="1"/>
  <c r="AP114" i="21"/>
  <c r="AO288" i="21" s="1"/>
  <c r="AX200" i="21"/>
  <c r="AY282" i="21" s="1"/>
  <c r="AU111" i="21"/>
  <c r="AE121" i="21"/>
  <c r="AE166" i="21" s="1"/>
  <c r="AY136" i="21"/>
  <c r="AY181" i="21" s="1"/>
  <c r="AK151" i="21"/>
  <c r="AK196" i="21" s="1"/>
  <c r="BK129" i="21"/>
  <c r="BK174" i="21" s="1"/>
  <c r="BO121" i="21"/>
  <c r="AL118" i="21"/>
  <c r="AL163" i="21" s="1"/>
  <c r="BT139" i="21"/>
  <c r="BT184" i="21" s="1"/>
  <c r="BO140" i="21"/>
  <c r="BO185" i="21" s="1"/>
  <c r="AK150" i="21"/>
  <c r="AK195" i="21" s="1"/>
  <c r="AY128" i="21"/>
  <c r="AY173" i="21" s="1"/>
  <c r="AO135" i="21"/>
  <c r="AO180" i="21" s="1"/>
  <c r="AH112" i="21"/>
  <c r="AH157" i="21" s="1"/>
  <c r="AW124" i="21"/>
  <c r="AW169" i="21" s="1"/>
  <c r="AB150" i="21"/>
  <c r="AB195" i="21" s="1"/>
  <c r="AF143" i="21"/>
  <c r="AF188" i="21" s="1"/>
  <c r="BG121" i="21"/>
  <c r="BI144" i="21"/>
  <c r="BI189" i="21" s="1"/>
  <c r="AB210" i="21"/>
  <c r="AB247" i="21" s="1"/>
  <c r="BQ201" i="21"/>
  <c r="BQ202" i="21" s="1"/>
  <c r="BO117" i="21"/>
  <c r="BQ137" i="21"/>
  <c r="BQ182" i="21" s="1"/>
  <c r="BR206" i="21"/>
  <c r="BR243" i="21" s="1"/>
  <c r="BT114" i="21"/>
  <c r="BT159" i="21" s="1"/>
  <c r="BK207" i="21"/>
  <c r="BK244" i="21" s="1"/>
  <c r="AL119" i="21"/>
  <c r="AL164" i="21" s="1"/>
  <c r="BL112" i="21"/>
  <c r="BL157" i="21" s="1"/>
  <c r="AD149" i="21"/>
  <c r="AD194" i="21" s="1"/>
  <c r="BD124" i="21"/>
  <c r="BD169" i="21" s="1"/>
  <c r="BG143" i="21"/>
  <c r="BG188" i="21" s="1"/>
  <c r="AP112" i="21"/>
  <c r="AO285" i="21" s="1"/>
  <c r="AO138" i="21"/>
  <c r="AO183" i="21" s="1"/>
  <c r="BJ127" i="21"/>
  <c r="BJ172" i="21" s="1"/>
  <c r="BJ210" i="21"/>
  <c r="BJ247" i="21" s="1"/>
  <c r="BC125" i="21"/>
  <c r="BC170" i="21" s="1"/>
  <c r="AJ136" i="21"/>
  <c r="AJ181" i="21" s="1"/>
  <c r="BE146" i="21"/>
  <c r="BE191" i="21" s="1"/>
  <c r="AD127" i="21"/>
  <c r="AD172" i="21" s="1"/>
  <c r="AY145" i="21"/>
  <c r="AY190" i="21" s="1"/>
  <c r="AM129" i="21"/>
  <c r="AM174" i="21" s="1"/>
  <c r="BQ126" i="21"/>
  <c r="BQ147" i="21"/>
  <c r="BQ192" i="21" s="1"/>
  <c r="AI126" i="21"/>
  <c r="AI171" i="21" s="1"/>
  <c r="AM201" i="21"/>
  <c r="AM238" i="21" s="1"/>
  <c r="BU132" i="21"/>
  <c r="BU177" i="21" s="1"/>
  <c r="AG132" i="21"/>
  <c r="AG177" i="21" s="1"/>
  <c r="BC135" i="21"/>
  <c r="BC180" i="21" s="1"/>
  <c r="BA118" i="21"/>
  <c r="BA163" i="21" s="1"/>
  <c r="AZ112" i="21"/>
  <c r="BT126" i="21"/>
  <c r="BT171" i="21" s="1"/>
  <c r="AN114" i="21"/>
  <c r="AN159" i="21" s="1"/>
  <c r="AO121" i="21"/>
  <c r="BG111" i="21"/>
  <c r="BG156" i="21" s="1"/>
  <c r="AV210" i="21"/>
  <c r="AV247" i="21" s="1"/>
  <c r="AO120" i="21"/>
  <c r="AO165" i="21" s="1"/>
  <c r="BE126" i="21"/>
  <c r="BE171" i="21" s="1"/>
  <c r="BL128" i="21"/>
  <c r="BL173" i="21" s="1"/>
  <c r="BA146" i="21"/>
  <c r="BA191" i="21" s="1"/>
  <c r="BM111" i="21"/>
  <c r="BM156" i="21" s="1"/>
  <c r="BF204" i="21"/>
  <c r="BF241" i="21" s="1"/>
  <c r="BL129" i="21"/>
  <c r="BL174" i="21" s="1"/>
  <c r="BF126" i="21"/>
  <c r="BG287" i="21" s="1"/>
  <c r="AV118" i="21"/>
  <c r="AV163" i="21" s="1"/>
  <c r="AY127" i="21"/>
  <c r="AY172" i="21" s="1"/>
  <c r="AZ149" i="21"/>
  <c r="AZ194" i="21" s="1"/>
  <c r="AU119" i="21"/>
  <c r="AU164" i="21" s="1"/>
  <c r="BJ133" i="21"/>
  <c r="BJ178" i="21" s="1"/>
  <c r="BE124" i="21"/>
  <c r="BE169" i="21" s="1"/>
  <c r="AV121" i="21"/>
  <c r="AV166" i="21" s="1"/>
  <c r="AZ119" i="21"/>
  <c r="AZ164" i="21" s="1"/>
  <c r="BC151" i="21"/>
  <c r="BC196" i="21" s="1"/>
  <c r="AZ210" i="21"/>
  <c r="AZ247" i="21" s="1"/>
  <c r="BP127" i="21"/>
  <c r="BP172" i="21" s="1"/>
  <c r="AX146" i="21"/>
  <c r="AX191" i="21" s="1"/>
  <c r="BR129" i="21"/>
  <c r="BR174" i="21" s="1"/>
  <c r="AC139" i="21"/>
  <c r="AC184" i="21" s="1"/>
  <c r="AA140" i="21"/>
  <c r="AA185" i="21" s="1"/>
  <c r="BD205" i="21"/>
  <c r="BD242" i="21" s="1"/>
  <c r="AN113" i="21"/>
  <c r="AN286" i="21" s="1"/>
  <c r="AS134" i="21"/>
  <c r="AS179" i="21" s="1"/>
  <c r="AX112" i="21"/>
  <c r="AA211" i="21"/>
  <c r="BL124" i="21"/>
  <c r="BL169" i="21" s="1"/>
  <c r="BE137" i="21"/>
  <c r="BE182" i="21" s="1"/>
  <c r="BJ140" i="21"/>
  <c r="BJ185" i="21" s="1"/>
  <c r="AC125" i="21"/>
  <c r="AC170" i="21" s="1"/>
  <c r="AW110" i="21"/>
  <c r="AQ126" i="21"/>
  <c r="AQ171" i="21" s="1"/>
  <c r="AI114" i="21"/>
  <c r="BE139" i="21"/>
  <c r="BE184" i="21" s="1"/>
  <c r="AU138" i="21"/>
  <c r="AV290" i="21" s="1"/>
  <c r="BS127" i="21"/>
  <c r="BS172" i="21" s="1"/>
  <c r="BQ113" i="21"/>
  <c r="BQ286" i="21" s="1"/>
  <c r="BK145" i="21"/>
  <c r="BK190" i="21" s="1"/>
  <c r="AD118" i="21"/>
  <c r="AD163" i="21" s="1"/>
  <c r="BE144" i="21"/>
  <c r="BE189" i="21" s="1"/>
  <c r="AX137" i="21"/>
  <c r="AX182" i="21" s="1"/>
  <c r="AQ143" i="21"/>
  <c r="AQ188" i="21" s="1"/>
  <c r="BG129" i="21"/>
  <c r="BG174" i="21" s="1"/>
  <c r="BN111" i="21"/>
  <c r="BN156" i="21" s="1"/>
  <c r="AG124" i="21"/>
  <c r="AG169" i="21" s="1"/>
  <c r="BS151" i="21"/>
  <c r="BS196" i="21" s="1"/>
  <c r="AO124" i="21"/>
  <c r="AO169" i="21" s="1"/>
  <c r="AQ135" i="21"/>
  <c r="AQ180" i="21" s="1"/>
  <c r="BD113" i="21"/>
  <c r="BC139" i="21"/>
  <c r="BC184" i="21" s="1"/>
  <c r="AL133" i="21"/>
  <c r="AL178" i="21" s="1"/>
  <c r="BA132" i="21"/>
  <c r="BA177" i="21" s="1"/>
  <c r="BM118" i="21"/>
  <c r="BM163" i="21" s="1"/>
  <c r="AH134" i="21"/>
  <c r="AH179" i="21" s="1"/>
  <c r="AC144" i="21"/>
  <c r="AC189" i="21" s="1"/>
  <c r="AC150" i="21"/>
  <c r="AC195" i="21" s="1"/>
  <c r="BG207" i="21"/>
  <c r="BG244" i="21" s="1"/>
  <c r="AR111" i="21"/>
  <c r="AR156" i="21" s="1"/>
  <c r="AM200" i="21"/>
  <c r="AN282" i="21" s="1"/>
  <c r="AP136" i="21"/>
  <c r="AP181" i="21" s="1"/>
  <c r="AW148" i="21"/>
  <c r="AW193" i="21" s="1"/>
  <c r="AA110" i="21"/>
  <c r="BF145" i="21"/>
  <c r="BF190" i="21" s="1"/>
  <c r="BB149" i="21"/>
  <c r="BB194" i="21" s="1"/>
  <c r="BP114" i="21"/>
  <c r="AQ129" i="21"/>
  <c r="AQ174" i="21" s="1"/>
  <c r="AX151" i="21"/>
  <c r="AX196" i="21" s="1"/>
  <c r="AD125" i="21"/>
  <c r="AD170" i="21" s="1"/>
  <c r="AT126" i="21"/>
  <c r="AT171" i="21" s="1"/>
  <c r="BQ124" i="21"/>
  <c r="BQ169" i="21" s="1"/>
  <c r="AP151" i="21"/>
  <c r="AP196" i="21" s="1"/>
  <c r="AL110" i="21"/>
  <c r="BD144" i="21"/>
  <c r="BD189" i="21" s="1"/>
  <c r="AE127" i="21"/>
  <c r="AE172" i="21" s="1"/>
  <c r="BC137" i="21"/>
  <c r="BC182" i="21" s="1"/>
  <c r="BG126" i="21"/>
  <c r="BH287" i="21" s="1"/>
  <c r="AP134" i="21"/>
  <c r="AP179" i="21" s="1"/>
  <c r="BA127" i="21"/>
  <c r="BA172" i="21" s="1"/>
  <c r="AK145" i="21"/>
  <c r="AK190" i="21" s="1"/>
  <c r="AW137" i="21"/>
  <c r="AW182" i="21" s="1"/>
  <c r="BR212" i="21"/>
  <c r="BR249" i="21" s="1"/>
  <c r="BU125" i="21"/>
  <c r="BU170" i="21" s="1"/>
  <c r="AT143" i="21"/>
  <c r="AT188" i="21" s="1"/>
  <c r="BM146" i="21"/>
  <c r="BM191" i="21" s="1"/>
  <c r="BR121" i="21"/>
  <c r="BR166" i="21" s="1"/>
  <c r="AZ144" i="21"/>
  <c r="AZ189" i="21" s="1"/>
  <c r="AY124" i="21"/>
  <c r="AY169" i="21" s="1"/>
  <c r="BC204" i="21"/>
  <c r="BC241" i="21" s="1"/>
  <c r="AC151" i="21"/>
  <c r="AC196" i="21" s="1"/>
  <c r="BT207" i="21"/>
  <c r="BT244" i="21" s="1"/>
  <c r="BL200" i="21"/>
  <c r="BL218" i="21" s="1"/>
  <c r="BL255" i="21" s="1"/>
  <c r="AB126" i="21"/>
  <c r="AB171" i="21" s="1"/>
  <c r="AW125" i="21"/>
  <c r="AW170" i="21" s="1"/>
  <c r="BR149" i="21"/>
  <c r="BR194" i="21" s="1"/>
  <c r="BH121" i="21"/>
  <c r="BH166" i="21" s="1"/>
  <c r="BP136" i="21"/>
  <c r="BP181" i="21" s="1"/>
  <c r="AB121" i="21"/>
  <c r="BE200" i="21"/>
  <c r="BE237" i="21" s="1"/>
  <c r="AR124" i="21"/>
  <c r="AR169" i="21" s="1"/>
  <c r="BA151" i="21"/>
  <c r="BA196" i="21" s="1"/>
  <c r="BR204" i="21"/>
  <c r="BR241" i="21" s="1"/>
  <c r="AZ127" i="21"/>
  <c r="AZ172" i="21" s="1"/>
  <c r="BM129" i="21"/>
  <c r="BM174" i="21" s="1"/>
  <c r="AI113" i="21"/>
  <c r="AI286" i="21" s="1"/>
  <c r="AB147" i="21"/>
  <c r="AB192" i="21" s="1"/>
  <c r="AP140" i="21"/>
  <c r="AP185" i="21" s="1"/>
  <c r="AD133" i="21"/>
  <c r="AD178" i="21" s="1"/>
  <c r="BA208" i="21"/>
  <c r="BA245" i="21" s="1"/>
  <c r="AE211" i="21"/>
  <c r="AE248" i="21" s="1"/>
  <c r="BT112" i="21"/>
  <c r="BS285" i="21" s="1"/>
  <c r="AC132" i="21"/>
  <c r="AC177" i="21" s="1"/>
  <c r="AP128" i="21"/>
  <c r="AP173" i="21" s="1"/>
  <c r="BO114" i="21"/>
  <c r="AL206" i="21"/>
  <c r="AL243" i="21" s="1"/>
  <c r="AX207" i="21"/>
  <c r="AX244" i="21" s="1"/>
  <c r="AO113" i="21"/>
  <c r="AO286" i="21" s="1"/>
  <c r="BN132" i="21"/>
  <c r="BN177" i="21" s="1"/>
  <c r="AD135" i="21"/>
  <c r="AD180" i="21" s="1"/>
  <c r="BL211" i="21"/>
  <c r="BL248" i="21" s="1"/>
  <c r="AF150" i="21"/>
  <c r="AF195" i="21" s="1"/>
  <c r="AF149" i="21"/>
  <c r="AF194" i="21" s="1"/>
  <c r="AF134" i="21"/>
  <c r="AF179" i="21" s="1"/>
  <c r="AU146" i="21"/>
  <c r="AU191" i="21" s="1"/>
  <c r="AD120" i="21"/>
  <c r="AD165" i="21" s="1"/>
  <c r="BM206" i="21"/>
  <c r="BM243" i="21" s="1"/>
  <c r="AD204" i="21"/>
  <c r="AD241" i="21" s="1"/>
  <c r="BD114" i="21"/>
  <c r="BC288" i="21" s="1"/>
  <c r="AI137" i="21"/>
  <c r="AI182" i="21" s="1"/>
  <c r="AJ206" i="21"/>
  <c r="AJ243" i="21" s="1"/>
  <c r="AW209" i="21"/>
  <c r="AW246" i="21" s="1"/>
  <c r="AG207" i="21"/>
  <c r="AG244" i="21" s="1"/>
  <c r="BS206" i="21"/>
  <c r="BS243" i="21" s="1"/>
  <c r="AA119" i="21"/>
  <c r="AA164" i="21" s="1"/>
  <c r="AY207" i="21"/>
  <c r="AY244" i="21" s="1"/>
  <c r="AG125" i="21"/>
  <c r="AG170" i="21" s="1"/>
  <c r="AE133" i="21"/>
  <c r="AE178" i="21" s="1"/>
  <c r="AJ138" i="21"/>
  <c r="AK290" i="21" s="1"/>
  <c r="AI140" i="21"/>
  <c r="AI185" i="21" s="1"/>
  <c r="AD205" i="21"/>
  <c r="AD242" i="21" s="1"/>
  <c r="BE210" i="21"/>
  <c r="BE247" i="21" s="1"/>
  <c r="BB209" i="21"/>
  <c r="BB246" i="21" s="1"/>
  <c r="AJ111" i="21"/>
  <c r="AJ156" i="21" s="1"/>
  <c r="AB207" i="21"/>
  <c r="AB244" i="21" s="1"/>
  <c r="AX139" i="21"/>
  <c r="AX184" i="21" s="1"/>
  <c r="AH200" i="21"/>
  <c r="BA209" i="21"/>
  <c r="BA246" i="21" s="1"/>
  <c r="BN127" i="21"/>
  <c r="BN172" i="21" s="1"/>
  <c r="AD200" i="21"/>
  <c r="AD219" i="21" s="1"/>
  <c r="AB212" i="21"/>
  <c r="AB249" i="21" s="1"/>
  <c r="BM207" i="21"/>
  <c r="BM244" i="21" s="1"/>
  <c r="AC133" i="21"/>
  <c r="AC178" i="21" s="1"/>
  <c r="AE120" i="21"/>
  <c r="AE165" i="21" s="1"/>
  <c r="AO211" i="21"/>
  <c r="AO248" i="21" s="1"/>
  <c r="AH209" i="21"/>
  <c r="AH246" i="21" s="1"/>
  <c r="AH204" i="21"/>
  <c r="AH241" i="21" s="1"/>
  <c r="BM210" i="21"/>
  <c r="BM247" i="21" s="1"/>
  <c r="BP113" i="21"/>
  <c r="BP286" i="21" s="1"/>
  <c r="AK140" i="21"/>
  <c r="AK185" i="21" s="1"/>
  <c r="BG114" i="21"/>
  <c r="BG159" i="21" s="1"/>
  <c r="AA137" i="21"/>
  <c r="AW151" i="21"/>
  <c r="AW196" i="21" s="1"/>
  <c r="BI139" i="21"/>
  <c r="BI184" i="21" s="1"/>
  <c r="AE138" i="21"/>
  <c r="AF290" i="21" s="1"/>
  <c r="AE134" i="21"/>
  <c r="AE179" i="21" s="1"/>
  <c r="AG211" i="21"/>
  <c r="AG248" i="21" s="1"/>
  <c r="AA134" i="21"/>
  <c r="AA179" i="21" s="1"/>
  <c r="BK113" i="21"/>
  <c r="BK286" i="21" s="1"/>
  <c r="BN114" i="21"/>
  <c r="BN159" i="21" s="1"/>
  <c r="BU148" i="21"/>
  <c r="BU193" i="21" s="1"/>
  <c r="AH139" i="21"/>
  <c r="AH184" i="21" s="1"/>
  <c r="AS148" i="21"/>
  <c r="AS193" i="21" s="1"/>
  <c r="BA113" i="21"/>
  <c r="BA158" i="21" s="1"/>
  <c r="AD132" i="21"/>
  <c r="AD177" i="21" s="1"/>
  <c r="BF124" i="21"/>
  <c r="BF169" i="21" s="1"/>
  <c r="AC149" i="21"/>
  <c r="AC194" i="21" s="1"/>
  <c r="AU208" i="21"/>
  <c r="AU245" i="21" s="1"/>
  <c r="BL207" i="21"/>
  <c r="BL244" i="21" s="1"/>
  <c r="AN204" i="21"/>
  <c r="AN241" i="21" s="1"/>
  <c r="AH151" i="21"/>
  <c r="AH196" i="21" s="1"/>
  <c r="AJ209" i="21"/>
  <c r="AJ246" i="21" s="1"/>
  <c r="BC210" i="21"/>
  <c r="BC247" i="21" s="1"/>
  <c r="AJ148" i="21"/>
  <c r="AJ193" i="21" s="1"/>
  <c r="AO112" i="21"/>
  <c r="AO157" i="21" s="1"/>
  <c r="AF209" i="21"/>
  <c r="AF246" i="21" s="1"/>
  <c r="AZ206" i="21"/>
  <c r="AZ243" i="21" s="1"/>
  <c r="BA134" i="21"/>
  <c r="BA179" i="21" s="1"/>
  <c r="BH206" i="21"/>
  <c r="BH243" i="21" s="1"/>
  <c r="BI135" i="21"/>
  <c r="BI180" i="21" s="1"/>
  <c r="AT148" i="21"/>
  <c r="AT193" i="21" s="1"/>
  <c r="BP138" i="21"/>
  <c r="BQ290" i="21" s="1"/>
  <c r="BL111" i="21"/>
  <c r="BL156" i="21" s="1"/>
  <c r="AC208" i="21"/>
  <c r="AC245" i="21" s="1"/>
  <c r="BH211" i="21"/>
  <c r="BH248" i="21" s="1"/>
  <c r="BS208" i="21"/>
  <c r="BS245" i="21" s="1"/>
  <c r="BJ204" i="21"/>
  <c r="BJ241" i="21" s="1"/>
  <c r="AE210" i="21"/>
  <c r="AE247" i="21" s="1"/>
  <c r="BL208" i="21"/>
  <c r="BL245" i="21" s="1"/>
  <c r="AT210" i="21"/>
  <c r="AT247" i="21" s="1"/>
  <c r="AA144" i="21"/>
  <c r="AA189" i="21" s="1"/>
  <c r="BT210" i="21"/>
  <c r="BT247" i="21" s="1"/>
  <c r="AJ207" i="21"/>
  <c r="AJ244" i="21" s="1"/>
  <c r="BL206" i="21"/>
  <c r="BL243" i="21" s="1"/>
  <c r="AH150" i="21"/>
  <c r="AH195" i="21" s="1"/>
  <c r="AI146" i="21"/>
  <c r="AI191" i="21" s="1"/>
  <c r="AN137" i="21"/>
  <c r="AN182" i="21" s="1"/>
  <c r="BQ208" i="21"/>
  <c r="BQ245" i="21" s="1"/>
  <c r="AI210" i="21"/>
  <c r="AI247" i="21" s="1"/>
  <c r="BF210" i="21"/>
  <c r="BF247" i="21" s="1"/>
  <c r="AE206" i="21"/>
  <c r="AE243" i="21" s="1"/>
  <c r="AW129" i="21"/>
  <c r="AW174" i="21" s="1"/>
  <c r="BT212" i="21"/>
  <c r="BT249" i="21" s="1"/>
  <c r="BC211" i="21"/>
  <c r="BC248" i="21" s="1"/>
  <c r="AN210" i="21"/>
  <c r="AN247" i="21" s="1"/>
  <c r="AD136" i="21"/>
  <c r="AD181" i="21" s="1"/>
  <c r="AP212" i="21"/>
  <c r="AP249" i="21" s="1"/>
  <c r="BQ209" i="21"/>
  <c r="BQ246" i="21" s="1"/>
  <c r="BS204" i="21"/>
  <c r="BS241" i="21" s="1"/>
  <c r="AJ205" i="21"/>
  <c r="AJ242" i="21" s="1"/>
  <c r="BM209" i="21"/>
  <c r="BM246" i="21" s="1"/>
  <c r="AC200" i="21"/>
  <c r="AC234" i="21" s="1"/>
  <c r="AC135" i="21"/>
  <c r="AC180" i="21" s="1"/>
  <c r="AA139" i="21"/>
  <c r="AA184" i="21" s="1"/>
  <c r="BI204" i="21"/>
  <c r="BI241" i="21" s="1"/>
  <c r="AD209" i="21"/>
  <c r="AD246" i="21" s="1"/>
  <c r="BS211" i="21"/>
  <c r="BS248" i="21" s="1"/>
  <c r="AO212" i="21"/>
  <c r="AO249" i="21" s="1"/>
  <c r="BJ209" i="21"/>
  <c r="BJ246" i="21" s="1"/>
  <c r="AG201" i="21"/>
  <c r="AG202" i="21" s="1"/>
  <c r="BM204" i="21"/>
  <c r="BM241" i="21" s="1"/>
  <c r="AA143" i="21"/>
  <c r="AA188" i="21" s="1"/>
  <c r="BU212" i="21"/>
  <c r="BU249" i="21" s="1"/>
  <c r="BD208" i="21"/>
  <c r="BD245" i="21" s="1"/>
  <c r="BA211" i="21"/>
  <c r="BA248" i="21" s="1"/>
  <c r="AD207" i="21"/>
  <c r="AD244" i="21" s="1"/>
  <c r="BC132" i="21"/>
  <c r="BC177" i="21" s="1"/>
  <c r="BB134" i="21"/>
  <c r="BB179" i="21" s="1"/>
  <c r="AJ129" i="21"/>
  <c r="AJ174" i="21" s="1"/>
  <c r="BI207" i="21"/>
  <c r="BI244" i="21" s="1"/>
  <c r="AC211" i="21"/>
  <c r="AC248" i="21" s="1"/>
  <c r="BI137" i="21"/>
  <c r="BI182" i="21" s="1"/>
  <c r="AA206" i="21"/>
  <c r="AJ124" i="21"/>
  <c r="AJ169" i="21" s="1"/>
  <c r="AK211" i="21"/>
  <c r="AK248" i="21" s="1"/>
  <c r="BT209" i="21"/>
  <c r="BT246" i="21" s="1"/>
  <c r="AV212" i="21"/>
  <c r="AV249" i="21" s="1"/>
  <c r="AH132" i="21"/>
  <c r="AH177" i="21" s="1"/>
  <c r="AJ128" i="21"/>
  <c r="AJ173" i="21" s="1"/>
  <c r="AY111" i="21"/>
  <c r="AY156" i="21" s="1"/>
  <c r="AM124" i="21"/>
  <c r="AM169" i="21" s="1"/>
  <c r="BE119" i="21"/>
  <c r="BE164" i="21" s="1"/>
  <c r="AT124" i="21"/>
  <c r="AT169" i="21" s="1"/>
  <c r="AG117" i="21"/>
  <c r="AG162" i="21" s="1"/>
  <c r="AK208" i="21"/>
  <c r="AK245" i="21" s="1"/>
  <c r="BS112" i="21"/>
  <c r="BS157" i="21" s="1"/>
  <c r="BT145" i="21"/>
  <c r="BT190" i="21" s="1"/>
  <c r="AC126" i="21"/>
  <c r="AD287" i="21" s="1"/>
  <c r="AK212" i="21"/>
  <c r="AK249" i="21" s="1"/>
  <c r="BU129" i="21"/>
  <c r="BU174" i="21" s="1"/>
  <c r="BT124" i="21"/>
  <c r="BT169" i="21" s="1"/>
  <c r="AS124" i="21"/>
  <c r="AS169" i="21" s="1"/>
  <c r="AY209" i="21"/>
  <c r="AY246" i="21" s="1"/>
  <c r="AE201" i="21"/>
  <c r="AE202" i="21" s="1"/>
  <c r="AO206" i="21"/>
  <c r="AO243" i="21" s="1"/>
  <c r="AW211" i="21"/>
  <c r="AW248" i="21" s="1"/>
  <c r="AR121" i="21"/>
  <c r="AR166" i="21" s="1"/>
  <c r="AP210" i="21"/>
  <c r="AP247" i="21" s="1"/>
  <c r="AH148" i="21"/>
  <c r="AH193" i="21" s="1"/>
  <c r="BB113" i="21"/>
  <c r="BB286" i="21" s="1"/>
  <c r="BO111" i="21"/>
  <c r="BN284" i="21" s="1"/>
  <c r="BS148" i="21"/>
  <c r="BS193" i="21" s="1"/>
  <c r="BH210" i="21"/>
  <c r="BH247" i="21" s="1"/>
  <c r="AO136" i="21"/>
  <c r="AO181" i="21" s="1"/>
  <c r="AZ134" i="21"/>
  <c r="AZ179" i="21" s="1"/>
  <c r="AH210" i="21"/>
  <c r="AH247" i="21" s="1"/>
  <c r="AD129" i="21"/>
  <c r="AD174" i="21" s="1"/>
  <c r="AS206" i="21"/>
  <c r="AS243" i="21" s="1"/>
  <c r="AH212" i="21"/>
  <c r="AH249" i="21" s="1"/>
  <c r="AS200" i="21"/>
  <c r="AS237" i="21" s="1"/>
  <c r="AE146" i="21"/>
  <c r="AE191" i="21" s="1"/>
  <c r="AG136" i="21"/>
  <c r="AG181" i="21" s="1"/>
  <c r="AC210" i="21"/>
  <c r="AC247" i="21" s="1"/>
  <c r="AE145" i="21"/>
  <c r="AE190" i="21" s="1"/>
  <c r="AL151" i="21"/>
  <c r="AL196" i="21" s="1"/>
  <c r="AB145" i="21"/>
  <c r="AB190" i="21" s="1"/>
  <c r="AE125" i="21"/>
  <c r="AE170" i="21" s="1"/>
  <c r="AA208" i="21"/>
  <c r="AA245" i="21" s="1"/>
  <c r="AX138" i="21"/>
  <c r="AX183" i="21" s="1"/>
  <c r="BE212" i="21"/>
  <c r="BE249" i="21" s="1"/>
  <c r="AJ139" i="21"/>
  <c r="AJ184" i="21" s="1"/>
  <c r="AE212" i="21"/>
  <c r="AE249" i="21" s="1"/>
  <c r="AN206" i="21"/>
  <c r="AN243" i="21" s="1"/>
  <c r="AC138" i="21"/>
  <c r="AC183" i="21" s="1"/>
  <c r="AE149" i="21"/>
  <c r="AE194" i="21" s="1"/>
  <c r="BC207" i="21"/>
  <c r="BC244" i="21" s="1"/>
  <c r="AH144" i="21"/>
  <c r="AH189" i="21" s="1"/>
  <c r="AC204" i="21"/>
  <c r="AC241" i="21" s="1"/>
  <c r="AG210" i="21"/>
  <c r="AG247" i="21" s="1"/>
  <c r="AJ137" i="21"/>
  <c r="AJ182" i="21" s="1"/>
  <c r="AJ135" i="21"/>
  <c r="AJ180" i="21" s="1"/>
  <c r="AT206" i="21"/>
  <c r="AT243" i="21" s="1"/>
  <c r="AC143" i="21"/>
  <c r="AC188" i="21" s="1"/>
  <c r="AO111" i="21"/>
  <c r="AO156" i="21" s="1"/>
  <c r="AG134" i="21"/>
  <c r="AG179" i="21" s="1"/>
  <c r="BM208" i="21"/>
  <c r="BM245" i="21" s="1"/>
  <c r="AO209" i="21"/>
  <c r="AO246" i="21" s="1"/>
  <c r="BU207" i="21"/>
  <c r="BU244" i="21" s="1"/>
  <c r="AB201" i="21"/>
  <c r="AB202" i="21" s="1"/>
  <c r="AR204" i="21"/>
  <c r="AR241" i="21" s="1"/>
  <c r="BH111" i="21"/>
  <c r="BH156" i="21" s="1"/>
  <c r="AR210" i="21"/>
  <c r="AR247" i="21" s="1"/>
  <c r="AX210" i="21"/>
  <c r="AX247" i="21" s="1"/>
  <c r="AF207" i="21"/>
  <c r="AF244" i="21" s="1"/>
  <c r="AN208" i="21"/>
  <c r="AN245" i="21" s="1"/>
  <c r="AJ204" i="21"/>
  <c r="AJ241" i="21" s="1"/>
  <c r="AK138" i="21"/>
  <c r="AK183" i="21" s="1"/>
  <c r="AM111" i="21"/>
  <c r="AM156" i="21" s="1"/>
  <c r="AW206" i="21"/>
  <c r="AW243" i="21" s="1"/>
  <c r="BL114" i="21"/>
  <c r="BL159" i="21" s="1"/>
  <c r="BD207" i="21"/>
  <c r="BD244" i="21" s="1"/>
  <c r="BK140" i="21"/>
  <c r="BK185" i="21" s="1"/>
  <c r="AV113" i="21"/>
  <c r="AV286" i="21" s="1"/>
  <c r="AB134" i="21"/>
  <c r="AB179" i="21" s="1"/>
  <c r="AG118" i="21"/>
  <c r="AG163" i="21" s="1"/>
  <c r="BB129" i="21"/>
  <c r="BB174" i="21" s="1"/>
  <c r="BJ211" i="21"/>
  <c r="BJ248" i="21" s="1"/>
  <c r="AF139" i="21"/>
  <c r="AF184" i="21" s="1"/>
  <c r="AG208" i="21"/>
  <c r="AG245" i="21" s="1"/>
  <c r="AL212" i="21"/>
  <c r="AL249" i="21" s="1"/>
  <c r="AE209" i="21"/>
  <c r="AE246" i="21" s="1"/>
  <c r="BI211" i="21"/>
  <c r="BI248" i="21" s="1"/>
  <c r="BN137" i="21"/>
  <c r="BN182" i="21" s="1"/>
  <c r="BQ212" i="21"/>
  <c r="BQ249" i="21" s="1"/>
  <c r="AI145" i="21"/>
  <c r="AI190" i="21" s="1"/>
  <c r="AE140" i="21"/>
  <c r="AE185" i="21" s="1"/>
  <c r="BC206" i="21"/>
  <c r="BC243" i="21" s="1"/>
  <c r="AR127" i="21"/>
  <c r="AR172" i="21" s="1"/>
  <c r="AR140" i="21"/>
  <c r="AR185" i="21" s="1"/>
  <c r="AF136" i="21"/>
  <c r="AF181" i="21" s="1"/>
  <c r="BJ120" i="21"/>
  <c r="BJ165" i="21" s="1"/>
  <c r="AS210" i="21"/>
  <c r="AS247" i="21" s="1"/>
  <c r="AQ137" i="21"/>
  <c r="AQ182" i="21" s="1"/>
  <c r="AZ211" i="21"/>
  <c r="AZ248" i="21" s="1"/>
  <c r="AM208" i="21"/>
  <c r="AM245" i="21" s="1"/>
  <c r="AD148" i="21"/>
  <c r="AD193" i="21" s="1"/>
  <c r="BH212" i="21"/>
  <c r="BH249" i="21" s="1"/>
  <c r="AK207" i="21"/>
  <c r="AK244" i="21" s="1"/>
  <c r="AB205" i="21"/>
  <c r="AB242" i="21" s="1"/>
  <c r="BS209" i="21"/>
  <c r="BS246" i="21" s="1"/>
  <c r="AQ210" i="21"/>
  <c r="AQ247" i="21" s="1"/>
  <c r="AF211" i="21"/>
  <c r="AF248" i="21" s="1"/>
  <c r="BI134" i="21"/>
  <c r="BI179" i="21" s="1"/>
  <c r="AL208" i="21"/>
  <c r="AL245" i="21" s="1"/>
  <c r="AX211" i="21"/>
  <c r="AX248" i="21" s="1"/>
  <c r="BG212" i="21"/>
  <c r="BG249" i="21" s="1"/>
  <c r="AC201" i="21"/>
  <c r="AC238" i="21" s="1"/>
  <c r="AC239" i="21" s="1"/>
  <c r="BS212" i="21"/>
  <c r="BS249" i="21" s="1"/>
  <c r="AD210" i="21"/>
  <c r="AD247" i="21" s="1"/>
  <c r="AJ147" i="21"/>
  <c r="AJ192" i="21" s="1"/>
  <c r="BJ212" i="21"/>
  <c r="BJ249" i="21" s="1"/>
  <c r="AV209" i="21"/>
  <c r="AV246" i="21" s="1"/>
  <c r="AS112" i="21"/>
  <c r="AS157" i="21" s="1"/>
  <c r="BA126" i="21"/>
  <c r="BA171" i="21" s="1"/>
  <c r="AM113" i="21"/>
  <c r="AM158" i="21" s="1"/>
  <c r="AJ149" i="21"/>
  <c r="AJ194" i="21" s="1"/>
  <c r="AF148" i="21"/>
  <c r="AF193" i="21" s="1"/>
  <c r="AH205" i="21"/>
  <c r="AH242" i="21" s="1"/>
  <c r="AE136" i="21"/>
  <c r="AE181" i="21" s="1"/>
  <c r="AF204" i="21"/>
  <c r="AF241" i="21" s="1"/>
  <c r="BH204" i="21"/>
  <c r="BH241" i="21" s="1"/>
  <c r="BG209" i="21"/>
  <c r="BG246" i="21" s="1"/>
  <c r="AX204" i="21"/>
  <c r="AX241" i="21" s="1"/>
  <c r="AF206" i="21"/>
  <c r="AF243" i="21" s="1"/>
  <c r="AD212" i="21"/>
  <c r="AD249" i="21" s="1"/>
  <c r="BK212" i="21"/>
  <c r="BK249" i="21" s="1"/>
  <c r="AH119" i="21"/>
  <c r="AH164" i="21" s="1"/>
  <c r="BM112" i="21"/>
  <c r="BM157" i="21" s="1"/>
  <c r="AU127" i="21"/>
  <c r="AU172" i="21" s="1"/>
  <c r="AK143" i="21"/>
  <c r="AK188" i="21" s="1"/>
  <c r="AF210" i="21"/>
  <c r="AF247" i="21" s="1"/>
  <c r="AA147" i="21"/>
  <c r="AA192" i="21" s="1"/>
  <c r="AC146" i="21"/>
  <c r="AC191" i="21" s="1"/>
  <c r="BO151" i="21"/>
  <c r="BO196" i="21" s="1"/>
  <c r="AH117" i="21"/>
  <c r="AH162" i="21" s="1"/>
  <c r="BE206" i="21"/>
  <c r="BE243" i="21" s="1"/>
  <c r="BN210" i="21"/>
  <c r="BN247" i="21" s="1"/>
  <c r="AA125" i="21"/>
  <c r="AA170" i="21" s="1"/>
  <c r="AO204" i="21"/>
  <c r="AO241" i="21" s="1"/>
  <c r="AK113" i="21"/>
  <c r="AK286" i="21" s="1"/>
  <c r="AL121" i="21"/>
  <c r="AL166" i="21" s="1"/>
  <c r="AG204" i="21"/>
  <c r="AG241" i="21" s="1"/>
  <c r="BC110" i="21"/>
  <c r="AU139" i="21"/>
  <c r="AU184" i="21" s="1"/>
  <c r="AE117" i="21"/>
  <c r="AE162" i="21" s="1"/>
  <c r="AP209" i="21"/>
  <c r="AP246" i="21" s="1"/>
  <c r="AP206" i="21"/>
  <c r="AP243" i="21" s="1"/>
  <c r="AD124" i="21"/>
  <c r="AD169" i="21" s="1"/>
  <c r="BM211" i="21"/>
  <c r="BM248" i="21" s="1"/>
  <c r="AF119" i="21"/>
  <c r="AF164" i="21" s="1"/>
  <c r="AR137" i="21"/>
  <c r="AR182" i="21" s="1"/>
  <c r="BF207" i="21"/>
  <c r="BF244" i="21" s="1"/>
  <c r="AC212" i="21"/>
  <c r="AC249" i="21" s="1"/>
  <c r="AJ113" i="21"/>
  <c r="AJ286" i="21" s="1"/>
  <c r="BS146" i="21"/>
  <c r="BS191" i="21" s="1"/>
  <c r="AE129" i="21"/>
  <c r="AE174" i="21" s="1"/>
  <c r="AI147" i="21"/>
  <c r="AI192" i="21" s="1"/>
  <c r="AE132" i="21"/>
  <c r="AE177" i="21" s="1"/>
  <c r="AJ210" i="21"/>
  <c r="AJ247" i="21" s="1"/>
  <c r="BQ204" i="21"/>
  <c r="BQ241" i="21" s="1"/>
  <c r="BD204" i="21"/>
  <c r="BD241" i="21" s="1"/>
  <c r="AS146" i="21"/>
  <c r="AS191" i="21" s="1"/>
  <c r="AJ200" i="21"/>
  <c r="AJ219" i="21" s="1"/>
  <c r="AU134" i="21"/>
  <c r="AU179" i="21" s="1"/>
  <c r="BJ135" i="21"/>
  <c r="BJ180" i="21" s="1"/>
  <c r="AR114" i="21"/>
  <c r="AQ288" i="21" s="1"/>
  <c r="BE113" i="21"/>
  <c r="BE158" i="21" s="1"/>
  <c r="AY118" i="21"/>
  <c r="AY163" i="21" s="1"/>
  <c r="AG144" i="21"/>
  <c r="AG189" i="21" s="1"/>
  <c r="BD112" i="21"/>
  <c r="BC285" i="21" s="1"/>
  <c r="AC137" i="21"/>
  <c r="AC182" i="21" s="1"/>
  <c r="AU211" i="21"/>
  <c r="AU248" i="21" s="1"/>
  <c r="BR118" i="21"/>
  <c r="BR163" i="21" s="1"/>
  <c r="AB125" i="21"/>
  <c r="AB170" i="21" s="1"/>
  <c r="BR113" i="21"/>
  <c r="BR286" i="21" s="1"/>
  <c r="AH121" i="21"/>
  <c r="AH166" i="21" s="1"/>
  <c r="AF127" i="21"/>
  <c r="AF172" i="21" s="1"/>
  <c r="AW134" i="21"/>
  <c r="AW179" i="21" s="1"/>
  <c r="AH147" i="21"/>
  <c r="AH192" i="21" s="1"/>
  <c r="AT212" i="21"/>
  <c r="AT249" i="21" s="1"/>
  <c r="AF137" i="21"/>
  <c r="AF182" i="21" s="1"/>
  <c r="BQ210" i="21"/>
  <c r="BQ247" i="21" s="1"/>
  <c r="BD209" i="21"/>
  <c r="BD246" i="21" s="1"/>
  <c r="AI111" i="21"/>
  <c r="AI156" i="21" s="1"/>
  <c r="BT206" i="21"/>
  <c r="BT243" i="21" s="1"/>
  <c r="BR137" i="21"/>
  <c r="BR182" i="21" s="1"/>
  <c r="AK117" i="21"/>
  <c r="AK162" i="21" s="1"/>
  <c r="AX209" i="21"/>
  <c r="AX246" i="21" s="1"/>
  <c r="AG112" i="21"/>
  <c r="AG157" i="21" s="1"/>
  <c r="AH113" i="21"/>
  <c r="AH158" i="21" s="1"/>
  <c r="AL209" i="21"/>
  <c r="AL246" i="21" s="1"/>
  <c r="BP140" i="21"/>
  <c r="BP185" i="21" s="1"/>
  <c r="AG206" i="21"/>
  <c r="AG243" i="21" s="1"/>
  <c r="AN209" i="21"/>
  <c r="AN246" i="21" s="1"/>
  <c r="BA210" i="21"/>
  <c r="BA247" i="21" s="1"/>
  <c r="BQ211" i="21"/>
  <c r="BQ248" i="21" s="1"/>
  <c r="BR211" i="21"/>
  <c r="BR248" i="21" s="1"/>
  <c r="AG151" i="21"/>
  <c r="AG196" i="21" s="1"/>
  <c r="AM151" i="21"/>
  <c r="AM196" i="21" s="1"/>
  <c r="AZ111" i="21"/>
  <c r="AZ156" i="21" s="1"/>
  <c r="AX132" i="21"/>
  <c r="AX177" i="21" s="1"/>
  <c r="AH118" i="21"/>
  <c r="AH163" i="21" s="1"/>
  <c r="AW210" i="21"/>
  <c r="AW247" i="21" s="1"/>
  <c r="BG208" i="21"/>
  <c r="BG245" i="21" s="1"/>
  <c r="BI206" i="21"/>
  <c r="BI243" i="21" s="1"/>
  <c r="AC209" i="21"/>
  <c r="AC246" i="21" s="1"/>
  <c r="AP208" i="21"/>
  <c r="AP245" i="21" s="1"/>
  <c r="AI129" i="21"/>
  <c r="AI174" i="21" s="1"/>
  <c r="AG149" i="21"/>
  <c r="AG194" i="21" s="1"/>
  <c r="AZ204" i="21"/>
  <c r="AZ241" i="21" s="1"/>
  <c r="AA212" i="21"/>
  <c r="AB204" i="21"/>
  <c r="AB241" i="21" s="1"/>
  <c r="BA212" i="21"/>
  <c r="BA249" i="21" s="1"/>
  <c r="BR114" i="21"/>
  <c r="BQ288" i="21" s="1"/>
  <c r="BJ112" i="21"/>
  <c r="BJ157" i="21" s="1"/>
  <c r="BD210" i="21"/>
  <c r="BD247" i="21" s="1"/>
  <c r="BI114" i="21"/>
  <c r="BH288" i="21" s="1"/>
  <c r="AP204" i="21"/>
  <c r="AP241" i="21" s="1"/>
  <c r="AZ207" i="21"/>
  <c r="AZ244" i="21" s="1"/>
  <c r="AF147" i="21"/>
  <c r="AF192" i="21" s="1"/>
  <c r="AE151" i="21"/>
  <c r="AE196" i="21" s="1"/>
  <c r="AB127" i="21"/>
  <c r="AB172" i="21" s="1"/>
  <c r="AF132" i="21"/>
  <c r="AF177" i="21" s="1"/>
  <c r="BS147" i="21"/>
  <c r="BS192" i="21" s="1"/>
  <c r="AY114" i="21"/>
  <c r="AX288" i="21" s="1"/>
  <c r="AY206" i="21"/>
  <c r="AY243" i="21" s="1"/>
  <c r="BP204" i="21"/>
  <c r="BP241" i="21" s="1"/>
  <c r="BR134" i="21"/>
  <c r="BR179" i="21" s="1"/>
  <c r="AE119" i="21"/>
  <c r="AE164" i="21" s="1"/>
  <c r="AJ127" i="21"/>
  <c r="AJ172" i="21" s="1"/>
  <c r="AW207" i="21"/>
  <c r="AW244" i="21" s="1"/>
  <c r="BI210" i="21"/>
  <c r="BI247" i="21" s="1"/>
  <c r="AU204" i="21"/>
  <c r="AU241" i="21" s="1"/>
  <c r="BR124" i="21"/>
  <c r="BR169" i="21" s="1"/>
  <c r="BN129" i="21"/>
  <c r="BN174" i="21" s="1"/>
  <c r="BL146" i="21"/>
  <c r="BL191" i="21" s="1"/>
  <c r="BP209" i="21"/>
  <c r="BP246" i="21" s="1"/>
  <c r="AB117" i="21"/>
  <c r="AB162" i="21" s="1"/>
  <c r="AL211" i="21"/>
  <c r="AL248" i="21" s="1"/>
  <c r="AF126" i="21"/>
  <c r="AF171" i="21" s="1"/>
  <c r="BR112" i="21"/>
  <c r="BR157" i="21" s="1"/>
  <c r="AD150" i="21"/>
  <c r="AD195" i="21" s="1"/>
  <c r="BS207" i="21"/>
  <c r="BS244" i="21" s="1"/>
  <c r="AD113" i="21"/>
  <c r="AD286" i="21" s="1"/>
  <c r="AU206" i="21"/>
  <c r="AU243" i="21" s="1"/>
  <c r="BB204" i="21"/>
  <c r="BB241" i="21" s="1"/>
  <c r="AF208" i="21"/>
  <c r="AF245" i="21" s="1"/>
  <c r="BB210" i="21"/>
  <c r="BB247" i="21" s="1"/>
  <c r="AF111" i="21"/>
  <c r="AF156" i="21" s="1"/>
  <c r="AE110" i="21"/>
  <c r="BP210" i="21"/>
  <c r="BP247" i="21" s="1"/>
  <c r="AR212" i="21"/>
  <c r="AR249" i="21" s="1"/>
  <c r="BC112" i="21"/>
  <c r="BC157" i="21" s="1"/>
  <c r="BK209" i="21"/>
  <c r="BK246" i="21" s="1"/>
  <c r="AI150" i="21"/>
  <c r="AI195" i="21" s="1"/>
  <c r="AP200" i="21"/>
  <c r="AP237" i="21" s="1"/>
  <c r="AD143" i="21"/>
  <c r="AD188" i="21" s="1"/>
  <c r="BH118" i="21"/>
  <c r="BH163" i="21" s="1"/>
  <c r="AH126" i="21"/>
  <c r="AH171" i="21" s="1"/>
  <c r="AG146" i="21"/>
  <c r="AG191" i="21" s="1"/>
  <c r="AF145" i="21"/>
  <c r="AF190" i="21" s="1"/>
  <c r="AL207" i="21"/>
  <c r="AL244" i="21" s="1"/>
  <c r="AI206" i="21"/>
  <c r="AI243" i="21" s="1"/>
  <c r="AA201" i="21"/>
  <c r="AA238" i="21" s="1"/>
  <c r="AY211" i="21"/>
  <c r="AY248" i="21" s="1"/>
  <c r="AG110" i="21"/>
  <c r="AP110" i="21"/>
  <c r="BR127" i="21"/>
  <c r="BR172" i="21" s="1"/>
  <c r="AZ113" i="21"/>
  <c r="AZ286" i="21" s="1"/>
  <c r="AU128" i="21"/>
  <c r="AU173" i="21" s="1"/>
  <c r="AB206" i="21"/>
  <c r="AB243" i="21" s="1"/>
  <c r="BG210" i="21"/>
  <c r="BG247" i="21" s="1"/>
  <c r="AA111" i="21"/>
  <c r="AA156" i="21" s="1"/>
  <c r="AS135" i="21"/>
  <c r="AS180" i="21" s="1"/>
  <c r="AN212" i="21"/>
  <c r="AN249" i="21" s="1"/>
  <c r="AM134" i="21"/>
  <c r="AM179" i="21" s="1"/>
  <c r="AV208" i="21"/>
  <c r="AV245" i="21" s="1"/>
  <c r="AD126" i="21"/>
  <c r="AE287" i="21" s="1"/>
  <c r="AB129" i="21"/>
  <c r="AB174" i="21" s="1"/>
  <c r="AM204" i="21"/>
  <c r="AM241" i="21" s="1"/>
  <c r="AB211" i="21"/>
  <c r="AB248" i="21" s="1"/>
  <c r="BE204" i="21"/>
  <c r="BE241" i="21" s="1"/>
  <c r="AX126" i="21"/>
  <c r="AY287" i="21" s="1"/>
  <c r="AB119" i="21"/>
  <c r="AB164" i="21" s="1"/>
  <c r="AY212" i="21"/>
  <c r="AY249" i="21" s="1"/>
  <c r="BN207" i="21"/>
  <c r="BN244" i="21" s="1"/>
  <c r="BJ113" i="21"/>
  <c r="BJ158" i="21" s="1"/>
  <c r="AA128" i="21"/>
  <c r="AA173" i="21" s="1"/>
  <c r="AO208" i="21"/>
  <c r="AO245" i="21" s="1"/>
  <c r="AK209" i="21"/>
  <c r="AK246" i="21" s="1"/>
  <c r="AI204" i="21"/>
  <c r="AI241" i="21" s="1"/>
  <c r="AI134" i="21"/>
  <c r="AI179" i="21" s="1"/>
  <c r="BR207" i="21"/>
  <c r="BR244" i="21" s="1"/>
  <c r="AX114" i="21"/>
  <c r="AX159" i="21" s="1"/>
  <c r="AG127" i="21"/>
  <c r="AG172" i="21" s="1"/>
  <c r="BH208" i="21"/>
  <c r="BH245" i="21" s="1"/>
  <c r="AD208" i="21"/>
  <c r="AD245" i="21" s="1"/>
  <c r="AB208" i="21"/>
  <c r="AB245" i="21" s="1"/>
  <c r="AA136" i="21"/>
  <c r="AG139" i="21"/>
  <c r="AG184" i="21" s="1"/>
  <c r="AA146" i="21"/>
  <c r="AA191" i="21" s="1"/>
  <c r="AM212" i="21"/>
  <c r="AM249" i="21" s="1"/>
  <c r="AN111" i="21"/>
  <c r="AN156" i="21" s="1"/>
  <c r="AT114" i="21"/>
  <c r="AT159" i="21" s="1"/>
  <c r="AE148" i="21"/>
  <c r="AE193" i="21" s="1"/>
  <c r="BO146" i="21"/>
  <c r="BO191" i="21" s="1"/>
  <c r="AM146" i="21"/>
  <c r="AM191" i="21" s="1"/>
  <c r="BU208" i="21"/>
  <c r="BU245" i="21" s="1"/>
  <c r="AI144" i="21"/>
  <c r="AI189" i="21" s="1"/>
  <c r="AY143" i="21"/>
  <c r="AY188" i="21" s="1"/>
  <c r="AU209" i="21"/>
  <c r="AU246" i="21" s="1"/>
  <c r="AW208" i="21"/>
  <c r="AW245" i="21" s="1"/>
  <c r="AH111" i="21"/>
  <c r="AH156" i="21" s="1"/>
  <c r="BO112" i="21"/>
  <c r="BO157" i="21" s="1"/>
  <c r="AF112" i="21"/>
  <c r="AF157" i="21" s="1"/>
  <c r="AO146" i="21"/>
  <c r="AO191" i="21" s="1"/>
  <c r="BH139" i="21"/>
  <c r="BH184" i="21" s="1"/>
  <c r="BG127" i="21"/>
  <c r="BG172" i="21" s="1"/>
  <c r="AD117" i="21"/>
  <c r="AD162" i="21" s="1"/>
  <c r="AH120" i="21"/>
  <c r="AH165" i="21" s="1"/>
  <c r="BN206" i="21"/>
  <c r="BN243" i="21" s="1"/>
  <c r="AG209" i="21"/>
  <c r="AG246" i="21" s="1"/>
  <c r="AI149" i="21"/>
  <c r="AI194" i="21" s="1"/>
  <c r="AK201" i="21"/>
  <c r="AK238" i="21" s="1"/>
  <c r="BE211" i="21"/>
  <c r="BE248" i="21" s="1"/>
  <c r="AD201" i="21"/>
  <c r="AD238" i="21" s="1"/>
  <c r="AD239" i="21" s="1"/>
  <c r="AA113" i="21"/>
  <c r="AA286" i="21" s="1"/>
  <c r="AA400" i="21" s="1"/>
  <c r="AB74" i="21" s="1"/>
  <c r="AI125" i="21"/>
  <c r="AI170" i="21" s="1"/>
  <c r="BJ207" i="21"/>
  <c r="BJ244" i="21" s="1"/>
  <c r="AI200" i="21"/>
  <c r="AJ282" i="21" s="1"/>
  <c r="AD145" i="21"/>
  <c r="AD190" i="21" s="1"/>
  <c r="BS118" i="21"/>
  <c r="BS163" i="21" s="1"/>
  <c r="AY151" i="21"/>
  <c r="AY196" i="21" s="1"/>
  <c r="BC117" i="21"/>
  <c r="BC162" i="21" s="1"/>
  <c r="AS208" i="21"/>
  <c r="AS245" i="21" s="1"/>
  <c r="BP207" i="21"/>
  <c r="BP244" i="21" s="1"/>
  <c r="AJ212" i="21"/>
  <c r="AJ249" i="21" s="1"/>
  <c r="AQ140" i="21"/>
  <c r="AQ185" i="21" s="1"/>
  <c r="BS114" i="21"/>
  <c r="BS159" i="21" s="1"/>
  <c r="AQ114" i="21"/>
  <c r="AQ159" i="21" s="1"/>
  <c r="AN112" i="21"/>
  <c r="AN157" i="21" s="1"/>
  <c r="BM151" i="21"/>
  <c r="BM196" i="21" s="1"/>
  <c r="AC145" i="21"/>
  <c r="AC190" i="21" s="1"/>
  <c r="AD206" i="21"/>
  <c r="AD243" i="21" s="1"/>
  <c r="AZ209" i="21"/>
  <c r="AZ246" i="21" s="1"/>
  <c r="AO207" i="21"/>
  <c r="AO244" i="21" s="1"/>
  <c r="AC140" i="21"/>
  <c r="AC185" i="21" s="1"/>
  <c r="BG204" i="21"/>
  <c r="BG241" i="21" s="1"/>
  <c r="AO210" i="21"/>
  <c r="AO247" i="21" s="1"/>
  <c r="BO210" i="21"/>
  <c r="BO247" i="21" s="1"/>
  <c r="AE139" i="21"/>
  <c r="AE184" i="21" s="1"/>
  <c r="BO206" i="21"/>
  <c r="BO243" i="21" s="1"/>
  <c r="AQ208" i="21"/>
  <c r="AQ245" i="21" s="1"/>
  <c r="AK119" i="21"/>
  <c r="AK164" i="21" s="1"/>
  <c r="AF125" i="21"/>
  <c r="AF170" i="21" s="1"/>
  <c r="AA121" i="21"/>
  <c r="AJ211" i="21"/>
  <c r="AJ248" i="21" s="1"/>
  <c r="AK204" i="21"/>
  <c r="AK241" i="21" s="1"/>
  <c r="BB206" i="21"/>
  <c r="BB243" i="21" s="1"/>
  <c r="AL210" i="21"/>
  <c r="AL247" i="21" s="1"/>
  <c r="AE200" i="21"/>
  <c r="AE231" i="21" s="1"/>
  <c r="BU211" i="21"/>
  <c r="BU248" i="21" s="1"/>
  <c r="AB138" i="21"/>
  <c r="AB183" i="21" s="1"/>
  <c r="AT207" i="21"/>
  <c r="AT244" i="21" s="1"/>
  <c r="AP111" i="21"/>
  <c r="AP156" i="21" s="1"/>
  <c r="AR209" i="21"/>
  <c r="AR246" i="21" s="1"/>
  <c r="AH208" i="21"/>
  <c r="AH245" i="21" s="1"/>
  <c r="AN211" i="21"/>
  <c r="AN248" i="21" s="1"/>
  <c r="BL212" i="21"/>
  <c r="BL249" i="21" s="1"/>
  <c r="AY140" i="21"/>
  <c r="AY185" i="21" s="1"/>
  <c r="AJ133" i="21"/>
  <c r="AJ178" i="21" s="1"/>
  <c r="AA209" i="21"/>
  <c r="BO211" i="21"/>
  <c r="BO248" i="21" s="1"/>
  <c r="BR146" i="21"/>
  <c r="BR191" i="21" s="1"/>
  <c r="AS211" i="21"/>
  <c r="AS248" i="21" s="1"/>
  <c r="BM212" i="21"/>
  <c r="BM249" i="21" s="1"/>
  <c r="BN204" i="21"/>
  <c r="BN241" i="21" s="1"/>
  <c r="BI209" i="21"/>
  <c r="BI246" i="21" s="1"/>
  <c r="AQ206" i="21"/>
  <c r="AQ243" i="21" s="1"/>
  <c r="AD110" i="21"/>
  <c r="BC208" i="21"/>
  <c r="BC245" i="21" s="1"/>
  <c r="AB149" i="21"/>
  <c r="AB194" i="21" s="1"/>
  <c r="AD140" i="21"/>
  <c r="AD185" i="21" s="1"/>
  <c r="BU112" i="21"/>
  <c r="BT285" i="21" s="1"/>
  <c r="BA137" i="21"/>
  <c r="BA182" i="21" s="1"/>
  <c r="AK124" i="21"/>
  <c r="AK169" i="21" s="1"/>
  <c r="AI136" i="21"/>
  <c r="AI181" i="21" s="1"/>
  <c r="AJ121" i="21"/>
  <c r="AJ166" i="21" s="1"/>
  <c r="AM209" i="21"/>
  <c r="AM246" i="21" s="1"/>
  <c r="BR209" i="21"/>
  <c r="BR246" i="21" s="1"/>
  <c r="BJ208" i="21"/>
  <c r="BJ245" i="21" s="1"/>
  <c r="AM207" i="21"/>
  <c r="AM244" i="21" s="1"/>
  <c r="AI208" i="21"/>
  <c r="AI245" i="21" s="1"/>
  <c r="BL113" i="21"/>
  <c r="BL286" i="21" s="1"/>
  <c r="BQ114" i="21"/>
  <c r="BP288" i="21" s="1"/>
  <c r="BA207" i="21"/>
  <c r="BA244" i="21" s="1"/>
  <c r="BK208" i="21"/>
  <c r="BK245" i="21" s="1"/>
  <c r="BS111" i="21"/>
  <c r="BS156" i="21" s="1"/>
  <c r="BL210" i="21"/>
  <c r="BL247" i="21" s="1"/>
  <c r="BK210" i="21"/>
  <c r="BK247" i="21" s="1"/>
  <c r="AK121" i="21"/>
  <c r="AK166" i="21" s="1"/>
  <c r="BB207" i="21"/>
  <c r="BB244" i="21" s="1"/>
  <c r="BS210" i="21"/>
  <c r="BS247" i="21" s="1"/>
  <c r="BK135" i="21"/>
  <c r="BK180" i="21" s="1"/>
  <c r="AK136" i="21"/>
  <c r="AK181" i="21" s="1"/>
  <c r="BI124" i="21"/>
  <c r="BI169" i="21" s="1"/>
  <c r="AC119" i="21"/>
  <c r="AC164" i="21" s="1"/>
  <c r="AN207" i="21"/>
  <c r="AN244" i="21" s="1"/>
  <c r="AF144" i="21"/>
  <c r="AF189" i="21" s="1"/>
  <c r="AF114" i="21"/>
  <c r="AF159" i="21" s="1"/>
  <c r="AH110" i="21"/>
  <c r="AB124" i="21"/>
  <c r="AB169" i="21" s="1"/>
  <c r="BM113" i="21"/>
  <c r="BM286" i="21" s="1"/>
  <c r="BC148" i="21"/>
  <c r="BC193" i="21" s="1"/>
  <c r="AR211" i="21"/>
  <c r="AR248" i="21" s="1"/>
  <c r="BF211" i="21"/>
  <c r="BF248" i="21" s="1"/>
  <c r="BO209" i="21"/>
  <c r="BO246" i="21" s="1"/>
  <c r="AI112" i="21"/>
  <c r="AH285" i="21" s="1"/>
  <c r="AI117" i="21"/>
  <c r="AI162" i="21" s="1"/>
  <c r="AU140" i="21"/>
  <c r="AU185" i="21" s="1"/>
  <c r="AT208" i="21"/>
  <c r="AT245" i="21" s="1"/>
  <c r="AI211" i="21"/>
  <c r="AI248" i="21" s="1"/>
  <c r="AI201" i="21"/>
  <c r="AI238" i="21" s="1"/>
  <c r="AF212" i="21"/>
  <c r="AF249" i="21" s="1"/>
  <c r="AD151" i="21"/>
  <c r="AD196" i="21" s="1"/>
  <c r="AG138" i="21"/>
  <c r="AG183" i="21" s="1"/>
  <c r="AA124" i="21"/>
  <c r="AI124" i="21"/>
  <c r="AI169" i="21" s="1"/>
  <c r="AL114" i="21"/>
  <c r="AL159" i="21" s="1"/>
  <c r="AT113" i="21"/>
  <c r="AT286" i="21" s="1"/>
  <c r="AB151" i="21"/>
  <c r="AB196" i="21" s="1"/>
  <c r="BP212" i="21"/>
  <c r="BP249" i="21" s="1"/>
  <c r="BG124" i="21"/>
  <c r="BG169" i="21" s="1"/>
  <c r="BQ206" i="21"/>
  <c r="BQ243" i="21" s="1"/>
  <c r="BB208" i="21"/>
  <c r="BB245" i="21" s="1"/>
  <c r="AQ119" i="21"/>
  <c r="AQ164" i="21" s="1"/>
  <c r="AS128" i="21"/>
  <c r="AS173" i="21" s="1"/>
  <c r="AA138" i="21"/>
  <c r="AG114" i="21"/>
  <c r="AF288" i="21" s="1"/>
  <c r="AT211" i="21"/>
  <c r="AT248" i="21" s="1"/>
  <c r="BR208" i="21"/>
  <c r="BR245" i="21" s="1"/>
  <c r="AD147" i="21"/>
  <c r="AD192" i="21" s="1"/>
  <c r="BF208" i="21"/>
  <c r="BF245" i="21" s="1"/>
  <c r="AU212" i="21"/>
  <c r="AU249" i="21" s="1"/>
  <c r="AY204" i="21"/>
  <c r="AY241" i="21" s="1"/>
  <c r="AF200" i="21"/>
  <c r="AF218" i="21" s="1"/>
  <c r="AF255" i="21" s="1"/>
  <c r="BG211" i="21"/>
  <c r="BG248" i="21" s="1"/>
  <c r="AW212" i="21"/>
  <c r="AW249" i="21" s="1"/>
  <c r="AL127" i="21"/>
  <c r="AL172" i="21" s="1"/>
  <c r="AG200" i="21"/>
  <c r="AG219" i="21" s="1"/>
  <c r="AG256" i="21" s="1"/>
  <c r="BF212" i="21"/>
  <c r="BF249" i="21" s="1"/>
  <c r="BD206" i="21"/>
  <c r="BD243" i="21" s="1"/>
  <c r="AT137" i="21"/>
  <c r="AT182" i="21" s="1"/>
  <c r="AG129" i="21"/>
  <c r="AG174" i="21" s="1"/>
  <c r="BD211" i="21"/>
  <c r="BD248" i="21" s="1"/>
  <c r="AM137" i="21"/>
  <c r="AM182" i="21" s="1"/>
  <c r="BE207" i="21"/>
  <c r="BE244" i="21" s="1"/>
  <c r="AK205" i="21"/>
  <c r="AK242" i="21" s="1"/>
  <c r="AE126" i="21"/>
  <c r="AE171" i="21" s="1"/>
  <c r="BK204" i="21"/>
  <c r="BK241" i="21" s="1"/>
  <c r="BU210" i="21"/>
  <c r="BU247" i="21" s="1"/>
  <c r="AT209" i="21"/>
  <c r="AT246" i="21" s="1"/>
  <c r="BN211" i="21"/>
  <c r="BN248" i="21" s="1"/>
  <c r="AZ212" i="21"/>
  <c r="AZ249" i="21" s="1"/>
  <c r="AC127" i="21"/>
  <c r="AC172" i="21" s="1"/>
  <c r="AH138" i="21"/>
  <c r="AI290" i="21" s="1"/>
  <c r="AM210" i="21"/>
  <c r="AM247" i="21" s="1"/>
  <c r="BB112" i="21"/>
  <c r="BB157" i="21" s="1"/>
  <c r="AF201" i="21"/>
  <c r="AF202" i="21" s="1"/>
  <c r="BM124" i="21"/>
  <c r="BM169" i="21" s="1"/>
  <c r="AU210" i="21"/>
  <c r="AU247" i="21" s="1"/>
  <c r="AA200" i="21"/>
  <c r="AA231" i="21" s="1"/>
  <c r="BK211" i="21"/>
  <c r="BK248" i="21" s="1"/>
  <c r="AK132" i="21"/>
  <c r="AK177" i="21" s="1"/>
  <c r="BP208" i="21"/>
  <c r="BP245" i="21" s="1"/>
  <c r="AD134" i="21"/>
  <c r="AD179" i="21" s="1"/>
  <c r="BJ111" i="21"/>
  <c r="BJ156" i="21" s="1"/>
  <c r="AK118" i="21"/>
  <c r="AK163" i="21" s="1"/>
  <c r="AS207" i="21"/>
  <c r="AS244" i="21" s="1"/>
  <c r="BB127" i="21"/>
  <c r="BB172" i="21" s="1"/>
  <c r="BF140" i="21"/>
  <c r="BF185" i="21" s="1"/>
  <c r="AI151" i="21"/>
  <c r="AI196" i="21" s="1"/>
  <c r="BQ135" i="21"/>
  <c r="BQ180" i="21" s="1"/>
  <c r="AA118" i="21"/>
  <c r="AA163" i="21" s="1"/>
  <c r="BO204" i="21"/>
  <c r="BO241" i="21" s="1"/>
  <c r="BP118" i="21"/>
  <c r="BP163" i="21" s="1"/>
  <c r="AT118" i="21"/>
  <c r="AT163" i="21" s="1"/>
  <c r="BH209" i="21"/>
  <c r="BH246" i="21" s="1"/>
  <c r="AQ112" i="21"/>
  <c r="AP285" i="21" s="1"/>
  <c r="AX208" i="21"/>
  <c r="AX245" i="21" s="1"/>
  <c r="AH206" i="21"/>
  <c r="AH243" i="21" s="1"/>
  <c r="AB140" i="21"/>
  <c r="AB185" i="21" s="1"/>
  <c r="BL204" i="21"/>
  <c r="BL241" i="21" s="1"/>
  <c r="AK139" i="21"/>
  <c r="AK184" i="21" s="1"/>
  <c r="BI111" i="21"/>
  <c r="BH284" i="21" s="1"/>
  <c r="AP207" i="21"/>
  <c r="AP244" i="21" s="1"/>
  <c r="BG206" i="21"/>
  <c r="BG243" i="21" s="1"/>
  <c r="BN208" i="21"/>
  <c r="BN245" i="21" s="1"/>
  <c r="AG212" i="21"/>
  <c r="AG249" i="21" s="1"/>
  <c r="BF143" i="21"/>
  <c r="BF188" i="21" s="1"/>
  <c r="AY210" i="21"/>
  <c r="AY247" i="21" s="1"/>
  <c r="AD144" i="21"/>
  <c r="AD189" i="21" s="1"/>
  <c r="AS204" i="21"/>
  <c r="AS241" i="21" s="1"/>
  <c r="AH201" i="21"/>
  <c r="AH238" i="21" s="1"/>
  <c r="AJ208" i="21"/>
  <c r="AJ245" i="21" s="1"/>
  <c r="BC133" i="21"/>
  <c r="BC178" i="21" s="1"/>
  <c r="AH127" i="21"/>
  <c r="AH172" i="21" s="1"/>
  <c r="BA111" i="21"/>
  <c r="BA156" i="21" s="1"/>
  <c r="AM206" i="21"/>
  <c r="AM243" i="21" s="1"/>
  <c r="AI143" i="21"/>
  <c r="AI188" i="21" s="1"/>
  <c r="BB212" i="21"/>
  <c r="BB249" i="21" s="1"/>
  <c r="BO207" i="21"/>
  <c r="BO244" i="21" s="1"/>
  <c r="AQ211" i="21"/>
  <c r="AQ248" i="21" s="1"/>
  <c r="AA205" i="21"/>
  <c r="AA242" i="21" s="1"/>
  <c r="AE207" i="21"/>
  <c r="AE244" i="21" s="1"/>
  <c r="AA150" i="21"/>
  <c r="AA195" i="21" s="1"/>
  <c r="AT204" i="21"/>
  <c r="AT241" i="21" s="1"/>
  <c r="AE124" i="21"/>
  <c r="AE169" i="21" s="1"/>
  <c r="AI128" i="21"/>
  <c r="AI173" i="21" s="1"/>
  <c r="AG121" i="21"/>
  <c r="AB137" i="21"/>
  <c r="AB182" i="21" s="1"/>
  <c r="AB113" i="21"/>
  <c r="AB158" i="21" s="1"/>
  <c r="AP211" i="21"/>
  <c r="AP248" i="21" s="1"/>
  <c r="BO208" i="21"/>
  <c r="BO245" i="21" s="1"/>
  <c r="AK200" i="21"/>
  <c r="AK237" i="21" s="1"/>
  <c r="AD114" i="21"/>
  <c r="AD159" i="21" s="1"/>
  <c r="AV204" i="21"/>
  <c r="AV241" i="21" s="1"/>
  <c r="AR206" i="21"/>
  <c r="AR243" i="21" s="1"/>
  <c r="AM211" i="21"/>
  <c r="AM248" i="21" s="1"/>
  <c r="AS212" i="21"/>
  <c r="AS249" i="21" s="1"/>
  <c r="BR151" i="21"/>
  <c r="BR196" i="21" s="1"/>
  <c r="AC120" i="21"/>
  <c r="AC165" i="21" s="1"/>
  <c r="AH207" i="21"/>
  <c r="AH244" i="21" s="1"/>
  <c r="AL204" i="21"/>
  <c r="AL241" i="21" s="1"/>
  <c r="BH113" i="21"/>
  <c r="BH286" i="21" s="1"/>
  <c r="AG126" i="21"/>
  <c r="AG171" i="21" s="1"/>
  <c r="BN212" i="21"/>
  <c r="BN249" i="21" s="1"/>
  <c r="AF205" i="21"/>
  <c r="AF242" i="21" s="1"/>
  <c r="AA207" i="21"/>
  <c r="AJ126" i="21"/>
  <c r="AK287" i="21" s="1"/>
  <c r="AI135" i="21"/>
  <c r="AI180" i="21" s="1"/>
  <c r="AV207" i="21"/>
  <c r="AV244" i="21" s="1"/>
  <c r="AI110" i="21"/>
  <c r="BH133" i="21"/>
  <c r="BH178" i="21" s="1"/>
  <c r="AP135" i="21"/>
  <c r="AP180" i="21" s="1"/>
  <c r="BU204" i="21"/>
  <c r="BU241" i="21" s="1"/>
  <c r="BU113" i="21"/>
  <c r="BU286" i="21" s="1"/>
  <c r="AI138" i="21"/>
  <c r="AJ290" i="21" s="1"/>
  <c r="BP111" i="21"/>
  <c r="BP156" i="21" s="1"/>
  <c r="AF140" i="21"/>
  <c r="AF185" i="21" s="1"/>
  <c r="BD212" i="21"/>
  <c r="BD249" i="21" s="1"/>
  <c r="AB146" i="21"/>
  <c r="AB191" i="21" s="1"/>
  <c r="BF135" i="21"/>
  <c r="BF180" i="21" s="1"/>
  <c r="AI207" i="21"/>
  <c r="AI244" i="21" s="1"/>
  <c r="AW132" i="21"/>
  <c r="AW177" i="21" s="1"/>
  <c r="AC128" i="21"/>
  <c r="AC173" i="21" s="1"/>
  <c r="AV114" i="21"/>
  <c r="AV159" i="21" s="1"/>
  <c r="AL113" i="21"/>
  <c r="AL158" i="21" s="1"/>
  <c r="AA204" i="21"/>
  <c r="AD138" i="21"/>
  <c r="AD183" i="21" s="1"/>
  <c r="AH129" i="21"/>
  <c r="AH174" i="21" s="1"/>
  <c r="AB132" i="21"/>
  <c r="AB177" i="21" s="1"/>
  <c r="AR148" i="21"/>
  <c r="AR193" i="21" s="1"/>
  <c r="BI146" i="21"/>
  <c r="BI191" i="21" s="1"/>
  <c r="BB151" i="21"/>
  <c r="BB196" i="21" s="1"/>
  <c r="AE118" i="21"/>
  <c r="AE163" i="21" s="1"/>
  <c r="BI113" i="21"/>
  <c r="BI158" i="21" s="1"/>
  <c r="AM132" i="21"/>
  <c r="AM177" i="21" s="1"/>
  <c r="AI120" i="21"/>
  <c r="AI165" i="21" s="1"/>
  <c r="AI118" i="21"/>
  <c r="AI163" i="21" s="1"/>
  <c r="AK126" i="21"/>
  <c r="AL287" i="21" s="1"/>
  <c r="AK129" i="21"/>
  <c r="AK174" i="21" s="1"/>
  <c r="AH133" i="21"/>
  <c r="AH178" i="21" s="1"/>
  <c r="AF133" i="21"/>
  <c r="AF178" i="21" s="1"/>
  <c r="AC113" i="21"/>
  <c r="AC286" i="21" s="1"/>
  <c r="AI209" i="21"/>
  <c r="AI246" i="21" s="1"/>
  <c r="BF137" i="21"/>
  <c r="BF182" i="21" s="1"/>
  <c r="AE204" i="21"/>
  <c r="AE241" i="21" s="1"/>
  <c r="AM114" i="21"/>
  <c r="AM159" i="21" s="1"/>
  <c r="AC134" i="21"/>
  <c r="AC179" i="21" s="1"/>
  <c r="BJ206" i="21"/>
  <c r="BJ243" i="21" s="1"/>
  <c r="AF151" i="21"/>
  <c r="AF196" i="21" s="1"/>
  <c r="AK206" i="21"/>
  <c r="AK243" i="21" s="1"/>
  <c r="AJ114" i="21"/>
  <c r="AI288" i="21" s="1"/>
  <c r="AT134" i="21"/>
  <c r="AT179" i="21" s="1"/>
  <c r="BG137" i="21"/>
  <c r="BG182" i="21" s="1"/>
  <c r="BC114" i="21"/>
  <c r="BC159" i="21" s="1"/>
  <c r="BT125" i="21"/>
  <c r="BT170" i="21" s="1"/>
  <c r="AK137" i="21"/>
  <c r="AK182" i="21" s="1"/>
  <c r="AX212" i="21"/>
  <c r="AX249" i="21" s="1"/>
  <c r="AV211" i="21"/>
  <c r="AV248" i="21" s="1"/>
  <c r="AK146" i="21"/>
  <c r="AK191" i="21" s="1"/>
  <c r="AV206" i="21"/>
  <c r="AV243" i="21" s="1"/>
  <c r="BH207" i="21"/>
  <c r="BH244" i="21" s="1"/>
  <c r="BT208" i="21"/>
  <c r="BT245" i="21" s="1"/>
  <c r="AU124" i="21"/>
  <c r="AU169" i="21" s="1"/>
  <c r="AJ201" i="21"/>
  <c r="AJ238" i="21" s="1"/>
  <c r="AQ209" i="21"/>
  <c r="AQ246" i="21" s="1"/>
  <c r="AB200" i="21"/>
  <c r="AC282" i="21" s="1"/>
  <c r="AR207" i="21"/>
  <c r="AR244" i="21" s="1"/>
  <c r="AC207" i="21"/>
  <c r="AC244" i="21" s="1"/>
  <c r="BE208" i="21"/>
  <c r="BE245" i="21" s="1"/>
  <c r="AU207" i="21"/>
  <c r="AU244" i="21" s="1"/>
  <c r="BG113" i="21"/>
  <c r="BG286" i="21" s="1"/>
  <c r="AG119" i="21"/>
  <c r="AX206" i="21"/>
  <c r="AX243" i="21" s="1"/>
  <c r="AA149" i="21"/>
  <c r="AA194" i="21" s="1"/>
  <c r="BP211" i="21"/>
  <c r="BP248" i="21" s="1"/>
  <c r="BT204" i="21"/>
  <c r="BT241" i="21" s="1"/>
  <c r="AS209" i="21"/>
  <c r="AS246" i="21" s="1"/>
  <c r="AQ207" i="21"/>
  <c r="AQ244" i="21" s="1"/>
  <c r="BA206" i="21"/>
  <c r="BA243" i="21" s="1"/>
  <c r="AH125" i="21"/>
  <c r="AH170" i="21" s="1"/>
  <c r="BC113" i="21"/>
  <c r="BC158" i="21" s="1"/>
  <c r="BL209" i="21"/>
  <c r="BL246" i="21" s="1"/>
  <c r="BI208" i="21"/>
  <c r="BI245" i="21" s="1"/>
  <c r="AC206" i="21"/>
  <c r="AC243" i="21" s="1"/>
  <c r="AW127" i="21"/>
  <c r="AW172" i="21" s="1"/>
  <c r="BA204" i="21"/>
  <c r="BA241" i="21" s="1"/>
  <c r="AH211" i="21"/>
  <c r="AH248" i="21" s="1"/>
  <c r="AI205" i="21"/>
  <c r="AI242" i="21" s="1"/>
  <c r="AK210" i="21"/>
  <c r="AK247" i="21" s="1"/>
  <c r="AE205" i="21"/>
  <c r="AE242" i="21" s="1"/>
  <c r="AC205" i="21"/>
  <c r="AC242" i="21" s="1"/>
  <c r="BI212" i="21"/>
  <c r="BI249" i="21" s="1"/>
  <c r="AR134" i="21"/>
  <c r="AR179" i="21" s="1"/>
  <c r="BH137" i="21"/>
  <c r="BH182" i="21" s="1"/>
  <c r="AC284" i="21"/>
  <c r="BI202" i="21"/>
  <c r="AV219" i="21"/>
  <c r="AV256" i="21" s="1"/>
  <c r="BA202" i="21"/>
  <c r="AV218" i="21"/>
  <c r="AV255" i="21" s="1"/>
  <c r="BM289" i="21"/>
  <c r="BG237" i="21"/>
  <c r="BG202" i="21"/>
  <c r="BN282" i="21"/>
  <c r="BS218" i="21"/>
  <c r="BS255" i="21" s="1"/>
  <c r="AW202" i="21"/>
  <c r="AV288" i="21"/>
  <c r="BE288" i="21"/>
  <c r="BJ285" i="21"/>
  <c r="AM287" i="21"/>
  <c r="BS219" i="21"/>
  <c r="AV202" i="21"/>
  <c r="BT291" i="21"/>
  <c r="BK290" i="21"/>
  <c r="BE290" i="21"/>
  <c r="AJ183" i="21"/>
  <c r="Z295" i="21"/>
  <c r="AV158" i="21"/>
  <c r="BS158" i="21"/>
  <c r="AG158" i="21"/>
  <c r="AF166" i="21"/>
  <c r="AC166" i="21"/>
  <c r="BS166" i="21"/>
  <c r="AW166" i="21"/>
  <c r="AB166" i="21"/>
  <c r="BG166" i="21"/>
  <c r="BO166" i="21"/>
  <c r="AU166" i="21"/>
  <c r="BA166" i="21"/>
  <c r="AY166" i="21"/>
  <c r="BT166" i="21"/>
  <c r="BC166" i="21"/>
  <c r="BK166" i="21"/>
  <c r="AI166" i="21"/>
  <c r="BF166" i="21"/>
  <c r="BB166" i="21"/>
  <c r="BP166" i="21"/>
  <c r="AQ166" i="21"/>
  <c r="BS202" i="21"/>
  <c r="AW237" i="21"/>
  <c r="AW239" i="21" s="1"/>
  <c r="BM219" i="21"/>
  <c r="BM298" i="21" s="1"/>
  <c r="AT289" i="21"/>
  <c r="BM218" i="21"/>
  <c r="BT289" i="21"/>
  <c r="AT291" i="21"/>
  <c r="BM237" i="21"/>
  <c r="AX282" i="21"/>
  <c r="BT292" i="21"/>
  <c r="AA282" i="21"/>
  <c r="AH218" i="21"/>
  <c r="AZ282" i="21"/>
  <c r="AH237" i="21"/>
  <c r="AA171" i="21"/>
  <c r="AA401" i="21"/>
  <c r="AB75" i="21" s="1"/>
  <c r="AI282" i="21"/>
  <c r="AB284" i="21"/>
  <c r="BD219" i="21"/>
  <c r="BD298" i="21" s="1"/>
  <c r="BM131" i="21"/>
  <c r="AM116" i="21"/>
  <c r="BF116" i="21"/>
  <c r="AX292" i="21"/>
  <c r="BM183" i="21"/>
  <c r="BM176" i="21" s="1"/>
  <c r="BN116" i="21"/>
  <c r="BE282" i="21"/>
  <c r="AU282" i="21"/>
  <c r="BD292" i="21"/>
  <c r="BK287" i="21"/>
  <c r="AH219" i="21"/>
  <c r="AH256" i="21" s="1"/>
  <c r="V64" i="3"/>
  <c r="V86" i="3"/>
  <c r="V109" i="3"/>
  <c r="V42" i="3"/>
  <c r="V132" i="3"/>
  <c r="BF183" i="21"/>
  <c r="BG290" i="21"/>
  <c r="BD286" i="21"/>
  <c r="BD158" i="21"/>
  <c r="BP219" i="21"/>
  <c r="BP298" i="21" s="1"/>
  <c r="BP218" i="21"/>
  <c r="BP237" i="21"/>
  <c r="BQ282" i="21"/>
  <c r="BH183" i="21"/>
  <c r="BI290" i="21"/>
  <c r="AY183" i="21"/>
  <c r="AK157" i="21"/>
  <c r="AJ285" i="21"/>
  <c r="BH290" i="21"/>
  <c r="BG183" i="21"/>
  <c r="BA219" i="21"/>
  <c r="BA218" i="21"/>
  <c r="BB282" i="21"/>
  <c r="BA237" i="21"/>
  <c r="BA239" i="21" s="1"/>
  <c r="BT287" i="21"/>
  <c r="BS171" i="21"/>
  <c r="AQ287" i="21"/>
  <c r="AP171" i="21"/>
  <c r="AV183" i="21"/>
  <c r="AW290" i="21"/>
  <c r="AU171" i="21"/>
  <c r="AV287" i="21"/>
  <c r="BT238" i="21"/>
  <c r="BT202" i="21"/>
  <c r="AZ171" i="21"/>
  <c r="BA287" i="21"/>
  <c r="AD285" i="21"/>
  <c r="AZ157" i="21"/>
  <c r="AY285" i="21"/>
  <c r="AQ183" i="21"/>
  <c r="AR290" i="21"/>
  <c r="BB290" i="21"/>
  <c r="BA183" i="21"/>
  <c r="BK156" i="21"/>
  <c r="BF286" i="21"/>
  <c r="BF158" i="21"/>
  <c r="BT290" i="21"/>
  <c r="BS183" i="21"/>
  <c r="BQ162" i="21"/>
  <c r="BB238" i="21"/>
  <c r="BB202" i="21"/>
  <c r="BN188" i="21"/>
  <c r="AM166" i="21"/>
  <c r="AN292" i="21"/>
  <c r="AX290" i="21"/>
  <c r="AW183" i="21"/>
  <c r="AQ158" i="21"/>
  <c r="AQ286" i="21"/>
  <c r="BF238" i="21"/>
  <c r="BF202" i="21"/>
  <c r="BO159" i="21"/>
  <c r="BN288" i="21"/>
  <c r="BS287" i="21"/>
  <c r="AW156" i="21"/>
  <c r="AV284" i="21"/>
  <c r="AA174" i="21"/>
  <c r="AT284" i="21"/>
  <c r="AU156" i="21"/>
  <c r="AV157" i="21"/>
  <c r="AU285" i="21"/>
  <c r="BJ292" i="21"/>
  <c r="BI166" i="21"/>
  <c r="BM171" i="21"/>
  <c r="BN287" i="21"/>
  <c r="BN157" i="21"/>
  <c r="BM285" i="21"/>
  <c r="BQ287" i="21"/>
  <c r="BP171" i="21"/>
  <c r="BT237" i="21"/>
  <c r="BT218" i="21"/>
  <c r="BU282" i="21"/>
  <c r="BT219" i="21"/>
  <c r="BT298" i="21" s="1"/>
  <c r="AR183" i="21"/>
  <c r="AS290" i="21"/>
  <c r="AN166" i="21"/>
  <c r="AO292" i="21"/>
  <c r="BE183" i="21"/>
  <c r="BF290" i="21"/>
  <c r="BT183" i="21"/>
  <c r="BU290" i="21"/>
  <c r="AM290" i="21"/>
  <c r="AL183" i="21"/>
  <c r="BP188" i="21"/>
  <c r="BB159" i="21"/>
  <c r="BA288" i="21"/>
  <c r="BB237" i="21"/>
  <c r="BC282" i="21"/>
  <c r="BB218" i="21"/>
  <c r="BB219" i="21"/>
  <c r="BS237" i="21"/>
  <c r="BS239" i="21" s="1"/>
  <c r="BT282" i="21"/>
  <c r="BQ171" i="21"/>
  <c r="BR287" i="21"/>
  <c r="BM164" i="21"/>
  <c r="BD288" i="21"/>
  <c r="BE159" i="21"/>
  <c r="AW218" i="21"/>
  <c r="AW219" i="21"/>
  <c r="AW298" i="21" s="1"/>
  <c r="BE284" i="21"/>
  <c r="BF156" i="21"/>
  <c r="AX157" i="21"/>
  <c r="AW285" i="21"/>
  <c r="BD290" i="21"/>
  <c r="BC183" i="21"/>
  <c r="AX164" i="21"/>
  <c r="AY289" i="21"/>
  <c r="AM183" i="21"/>
  <c r="AN290" i="21"/>
  <c r="BH238" i="21"/>
  <c r="BH202" i="21"/>
  <c r="AT290" i="21"/>
  <c r="AS183" i="21"/>
  <c r="BB164" i="21"/>
  <c r="BC289" i="21"/>
  <c r="BR218" i="21"/>
  <c r="BS297" i="21" s="1"/>
  <c r="BS282" i="21"/>
  <c r="BD282" i="21"/>
  <c r="BN166" i="21"/>
  <c r="BN161" i="21" s="1"/>
  <c r="BO292" i="21"/>
  <c r="BC164" i="21"/>
  <c r="BO287" i="21"/>
  <c r="BN171" i="21"/>
  <c r="AT288" i="21"/>
  <c r="AU159" i="21"/>
  <c r="AJ157" i="21"/>
  <c r="BU162" i="21"/>
  <c r="BU116" i="21"/>
  <c r="BM159" i="21"/>
  <c r="BL288" i="21"/>
  <c r="AE286" i="21"/>
  <c r="AE158" i="21"/>
  <c r="AF284" i="21"/>
  <c r="AG156" i="21"/>
  <c r="BC238" i="21"/>
  <c r="BC202" i="21"/>
  <c r="BP287" i="21"/>
  <c r="BO171" i="21"/>
  <c r="AR157" i="21"/>
  <c r="AQ285" i="21"/>
  <c r="BO177" i="21"/>
  <c r="BE166" i="21"/>
  <c r="BK237" i="21"/>
  <c r="BL282" i="21"/>
  <c r="BG282" i="21"/>
  <c r="BF237" i="21"/>
  <c r="BO282" i="21"/>
  <c r="AF158" i="21"/>
  <c r="AF286" i="21"/>
  <c r="AY288" i="21"/>
  <c r="BM290" i="21"/>
  <c r="BB284" i="21"/>
  <c r="BC156" i="21"/>
  <c r="AX166" i="21"/>
  <c r="AY292" i="21"/>
  <c r="BR238" i="21"/>
  <c r="BR202" i="21"/>
  <c r="BP285" i="21"/>
  <c r="BQ157" i="21"/>
  <c r="AN219" i="21"/>
  <c r="AN169" i="21"/>
  <c r="AO238" i="21"/>
  <c r="AO202" i="21"/>
  <c r="AU162" i="21"/>
  <c r="BT164" i="21"/>
  <c r="BU291" i="21"/>
  <c r="BU289" i="21"/>
  <c r="BD238" i="21"/>
  <c r="BD202" i="21"/>
  <c r="BR290" i="21"/>
  <c r="BQ183" i="21"/>
  <c r="BC171" i="21"/>
  <c r="BD287" i="21"/>
  <c r="AU218" i="21"/>
  <c r="AV297" i="21" s="1"/>
  <c r="AV282" i="21"/>
  <c r="AS162" i="21"/>
  <c r="BK188" i="21"/>
  <c r="BK183" i="21"/>
  <c r="AP287" i="21"/>
  <c r="AO171" i="21"/>
  <c r="AN188" i="21"/>
  <c r="AW282" i="21"/>
  <c r="BI237" i="21"/>
  <c r="BI239" i="21" s="1"/>
  <c r="BI219" i="21"/>
  <c r="BP238" i="21"/>
  <c r="BP202" i="21"/>
  <c r="AS171" i="21"/>
  <c r="AT287" i="21"/>
  <c r="BH219" i="21"/>
  <c r="BH298" i="21" s="1"/>
  <c r="BI282" i="21"/>
  <c r="BH237" i="21"/>
  <c r="BH218" i="21"/>
  <c r="BC169" i="21"/>
  <c r="BK282" i="21"/>
  <c r="BJ237" i="21"/>
  <c r="BK162" i="21"/>
  <c r="AA159" i="21"/>
  <c r="AZ219" i="21"/>
  <c r="AZ298" i="21" s="1"/>
  <c r="AQ156" i="21"/>
  <c r="AP284" i="21"/>
  <c r="AZ183" i="21"/>
  <c r="BA290" i="21"/>
  <c r="BP290" i="21"/>
  <c r="BO183" i="21"/>
  <c r="AY158" i="21"/>
  <c r="AY286" i="21"/>
  <c r="BT156" i="21"/>
  <c r="BS284" i="21"/>
  <c r="BU159" i="21"/>
  <c r="BT288" i="21"/>
  <c r="BP159" i="21"/>
  <c r="BO288" i="21"/>
  <c r="AN287" i="21"/>
  <c r="AM171" i="21"/>
  <c r="BK171" i="21"/>
  <c r="BL287" i="21"/>
  <c r="AA157" i="21"/>
  <c r="AW157" i="21"/>
  <c r="AV285" i="21"/>
  <c r="AY164" i="21"/>
  <c r="AE156" i="21"/>
  <c r="AP282" i="21"/>
  <c r="AR282" i="21"/>
  <c r="AQ218" i="21"/>
  <c r="BF157" i="21"/>
  <c r="BE285" i="21"/>
  <c r="AA178" i="21"/>
  <c r="BM287" i="21"/>
  <c r="BL171" i="21"/>
  <c r="AP183" i="21"/>
  <c r="AQ290" i="21"/>
  <c r="BI171" i="21"/>
  <c r="BJ287" i="21"/>
  <c r="AZ238" i="21"/>
  <c r="AZ202" i="21"/>
  <c r="AS238" i="21"/>
  <c r="BI183" i="21"/>
  <c r="BJ290" i="21"/>
  <c r="AE91" i="21"/>
  <c r="AE417" i="21" s="1"/>
  <c r="AE93" i="21"/>
  <c r="AE419" i="21" s="1"/>
  <c r="AE90" i="21"/>
  <c r="AE416" i="21" s="1"/>
  <c r="AE92" i="21"/>
  <c r="AE418" i="21" s="1"/>
  <c r="AE84" i="21"/>
  <c r="AE410" i="21" s="1"/>
  <c r="AV239" i="21"/>
  <c r="AE89" i="21"/>
  <c r="AE415" i="21" s="1"/>
  <c r="AD88" i="21"/>
  <c r="AH155" i="3"/>
  <c r="AB60" i="21"/>
  <c r="AB386" i="21" s="1"/>
  <c r="W11" i="3"/>
  <c r="W57" i="3"/>
  <c r="W129" i="21"/>
  <c r="W211" i="21"/>
  <c r="W125" i="21"/>
  <c r="W205" i="21"/>
  <c r="W242" i="21"/>
  <c r="W210" i="21"/>
  <c r="W151" i="21"/>
  <c r="W212" i="21"/>
  <c r="W136" i="21"/>
  <c r="W124" i="21"/>
  <c r="W207" i="21"/>
  <c r="W114" i="21"/>
  <c r="W129" i="3"/>
  <c r="W147" i="21"/>
  <c r="W121" i="21"/>
  <c r="W209" i="21"/>
  <c r="W118" i="21"/>
  <c r="W150" i="21"/>
  <c r="W296" i="21"/>
  <c r="W174" i="21"/>
  <c r="W191" i="21"/>
  <c r="W192" i="21"/>
  <c r="W193" i="21"/>
  <c r="W179" i="21"/>
  <c r="W98" i="3"/>
  <c r="W120" i="21"/>
  <c r="W83" i="3"/>
  <c r="W126" i="21"/>
  <c r="W148" i="21"/>
  <c r="W132" i="21"/>
  <c r="W140" i="21"/>
  <c r="W119" i="21"/>
  <c r="W146" i="21"/>
  <c r="W173" i="21"/>
  <c r="W195" i="21"/>
  <c r="W189" i="21"/>
  <c r="W163" i="21"/>
  <c r="W172" i="21"/>
  <c r="W127" i="21"/>
  <c r="W26" i="3"/>
  <c r="W110" i="21"/>
  <c r="W134" i="21"/>
  <c r="W139" i="21"/>
  <c r="W143" i="21"/>
  <c r="W208" i="21"/>
  <c r="W138" i="21"/>
  <c r="W185" i="21"/>
  <c r="W190" i="21"/>
  <c r="W188" i="21"/>
  <c r="W117" i="21"/>
  <c r="W145" i="21"/>
  <c r="W144" i="21"/>
  <c r="W113" i="21"/>
  <c r="W204" i="21"/>
  <c r="W149" i="21"/>
  <c r="W194" i="21"/>
  <c r="W245" i="21"/>
  <c r="W170" i="21"/>
  <c r="W137" i="21"/>
  <c r="W201" i="21"/>
  <c r="W128" i="21"/>
  <c r="W200" i="21"/>
  <c r="W177" i="21"/>
  <c r="W178" i="21"/>
  <c r="W196" i="21"/>
  <c r="W133" i="21"/>
  <c r="W112" i="21"/>
  <c r="W135" i="21"/>
  <c r="W206" i="21"/>
  <c r="W111" i="21"/>
  <c r="W184" i="21"/>
  <c r="AZ187" i="21" l="1"/>
  <c r="AO159" i="21"/>
  <c r="BE287" i="21"/>
  <c r="BF292" i="21"/>
  <c r="AS285" i="21"/>
  <c r="BS288" i="21"/>
  <c r="BP123" i="21"/>
  <c r="BP164" i="21"/>
  <c r="BD237" i="21"/>
  <c r="BD239" i="21" s="1"/>
  <c r="BP168" i="21"/>
  <c r="AZ285" i="21"/>
  <c r="BL161" i="21"/>
  <c r="BE291" i="21"/>
  <c r="AD288" i="21"/>
  <c r="BF171" i="21"/>
  <c r="BA284" i="21"/>
  <c r="BH292" i="21"/>
  <c r="BD164" i="21"/>
  <c r="BE289" i="21"/>
  <c r="BU161" i="21"/>
  <c r="BE292" i="21"/>
  <c r="BT187" i="21"/>
  <c r="BA289" i="21"/>
  <c r="BP291" i="21"/>
  <c r="BG116" i="21"/>
  <c r="AV142" i="21"/>
  <c r="BD284" i="21"/>
  <c r="BG288" i="21"/>
  <c r="AV171" i="21"/>
  <c r="AV168" i="21" s="1"/>
  <c r="BP157" i="21"/>
  <c r="AC285" i="21"/>
  <c r="AX285" i="21"/>
  <c r="BH171" i="21"/>
  <c r="BH168" i="21" s="1"/>
  <c r="AK284" i="21"/>
  <c r="AQ187" i="21"/>
  <c r="BE219" i="21"/>
  <c r="BN289" i="21"/>
  <c r="BP292" i="21"/>
  <c r="BO290" i="21"/>
  <c r="BT157" i="21"/>
  <c r="BT155" i="21" s="1"/>
  <c r="BB292" i="21"/>
  <c r="BR285" i="21"/>
  <c r="BD187" i="21"/>
  <c r="BE187" i="21"/>
  <c r="AV289" i="21"/>
  <c r="AU292" i="21"/>
  <c r="BD142" i="21"/>
  <c r="AP292" i="21"/>
  <c r="BU287" i="21"/>
  <c r="AA288" i="21"/>
  <c r="AQ292" i="21"/>
  <c r="AM291" i="21"/>
  <c r="AZ288" i="21"/>
  <c r="BE218" i="21"/>
  <c r="BF297" i="21" s="1"/>
  <c r="AT292" i="21"/>
  <c r="AH292" i="21"/>
  <c r="BL292" i="21"/>
  <c r="BF287" i="21"/>
  <c r="BU156" i="21"/>
  <c r="AM237" i="21"/>
  <c r="AM239" i="21" s="1"/>
  <c r="AT183" i="21"/>
  <c r="AT176" i="21" s="1"/>
  <c r="AW288" i="21"/>
  <c r="AZ142" i="21"/>
  <c r="AI284" i="21"/>
  <c r="BQ238" i="21"/>
  <c r="AS284" i="21"/>
  <c r="AC237" i="21"/>
  <c r="AC268" i="21" s="1"/>
  <c r="AL219" i="21"/>
  <c r="AL256" i="21" s="1"/>
  <c r="AP164" i="21"/>
  <c r="AP161" i="21" s="1"/>
  <c r="AR237" i="21"/>
  <c r="AR239" i="21" s="1"/>
  <c r="AO282" i="21"/>
  <c r="AD231" i="21"/>
  <c r="AV176" i="21"/>
  <c r="BH187" i="21"/>
  <c r="BA291" i="21"/>
  <c r="BM284" i="21"/>
  <c r="BO164" i="21"/>
  <c r="AN218" i="21"/>
  <c r="AO297" i="21" s="1"/>
  <c r="AU157" i="21"/>
  <c r="AQ291" i="21"/>
  <c r="BK159" i="21"/>
  <c r="AN131" i="21"/>
  <c r="BN292" i="21"/>
  <c r="AP116" i="21"/>
  <c r="AR219" i="21"/>
  <c r="AR298" i="21" s="1"/>
  <c r="AR202" i="21"/>
  <c r="BH285" i="21"/>
  <c r="BG218" i="21"/>
  <c r="BH297" i="21" s="1"/>
  <c r="BH295" i="21" s="1"/>
  <c r="BP289" i="21"/>
  <c r="AR218" i="21"/>
  <c r="AS297" i="21" s="1"/>
  <c r="AC287" i="21"/>
  <c r="BR282" i="21"/>
  <c r="AD218" i="21"/>
  <c r="AD216" i="21" s="1"/>
  <c r="AE289" i="21"/>
  <c r="BQ219" i="21"/>
  <c r="BQ256" i="21" s="1"/>
  <c r="BQ253" i="21" s="1"/>
  <c r="AG238" i="21"/>
  <c r="AG239" i="21" s="1"/>
  <c r="AN237" i="21"/>
  <c r="AN239" i="21" s="1"/>
  <c r="AW289" i="21"/>
  <c r="BH282" i="21"/>
  <c r="AO166" i="21"/>
  <c r="AK158" i="21"/>
  <c r="BF291" i="21"/>
  <c r="AL237" i="21"/>
  <c r="AL239" i="21" s="1"/>
  <c r="AD234" i="21"/>
  <c r="BK289" i="21"/>
  <c r="BQ237" i="21"/>
  <c r="AL284" i="21"/>
  <c r="BI161" i="21"/>
  <c r="BB158" i="21"/>
  <c r="BB155" i="21" s="1"/>
  <c r="AP289" i="21"/>
  <c r="BE239" i="21"/>
  <c r="AL218" i="21"/>
  <c r="AM297" i="21" s="1"/>
  <c r="BB183" i="21"/>
  <c r="BB176" i="21" s="1"/>
  <c r="BT286" i="21"/>
  <c r="BT283" i="21" s="1"/>
  <c r="BT294" i="21" s="1"/>
  <c r="AS161" i="21"/>
  <c r="BC291" i="21"/>
  <c r="AD222" i="21"/>
  <c r="AV131" i="21"/>
  <c r="BD116" i="21"/>
  <c r="AV123" i="21"/>
  <c r="AC231" i="21"/>
  <c r="BR291" i="21"/>
  <c r="AU287" i="21"/>
  <c r="AB289" i="21"/>
  <c r="AS158" i="21"/>
  <c r="AO284" i="21"/>
  <c r="BG285" i="21"/>
  <c r="BS292" i="21"/>
  <c r="BF284" i="21"/>
  <c r="BS289" i="21"/>
  <c r="BB287" i="21"/>
  <c r="BK288" i="21"/>
  <c r="BP183" i="21"/>
  <c r="BP176" i="21" s="1"/>
  <c r="AE238" i="21"/>
  <c r="AE239" i="21" s="1"/>
  <c r="BF168" i="21"/>
  <c r="AS218" i="21"/>
  <c r="AT297" i="21" s="1"/>
  <c r="AF292" i="21"/>
  <c r="AS219" i="21"/>
  <c r="AS298" i="21" s="1"/>
  <c r="BF123" i="21"/>
  <c r="AN284" i="21"/>
  <c r="AF116" i="21"/>
  <c r="AT282" i="21"/>
  <c r="AH286" i="21"/>
  <c r="AS202" i="21"/>
  <c r="BQ291" i="21"/>
  <c r="BM288" i="21"/>
  <c r="AR287" i="21"/>
  <c r="BJ289" i="21"/>
  <c r="AG287" i="21"/>
  <c r="BK123" i="21"/>
  <c r="AP202" i="21"/>
  <c r="AW292" i="21"/>
  <c r="BP158" i="21"/>
  <c r="BM116" i="21"/>
  <c r="BL285" i="21"/>
  <c r="AP291" i="21"/>
  <c r="BQ292" i="21"/>
  <c r="AI158" i="21"/>
  <c r="AO287" i="21"/>
  <c r="AU116" i="21"/>
  <c r="BM291" i="21"/>
  <c r="BI116" i="21"/>
  <c r="AD290" i="21"/>
  <c r="AG290" i="21"/>
  <c r="BK285" i="21"/>
  <c r="AL142" i="21"/>
  <c r="AB238" i="21"/>
  <c r="AB239" i="21" s="1"/>
  <c r="BD289" i="21"/>
  <c r="AJ284" i="21"/>
  <c r="AK282" i="21"/>
  <c r="BJ142" i="21"/>
  <c r="AU158" i="21"/>
  <c r="BC123" i="21"/>
  <c r="AZ116" i="21"/>
  <c r="AJ287" i="21"/>
  <c r="BL237" i="21"/>
  <c r="BL239" i="21" s="1"/>
  <c r="BD291" i="21"/>
  <c r="AJ237" i="21"/>
  <c r="AJ239" i="21" s="1"/>
  <c r="AM288" i="21"/>
  <c r="BL183" i="21"/>
  <c r="BL176" i="21" s="1"/>
  <c r="BD168" i="21"/>
  <c r="BH142" i="21"/>
  <c r="BL284" i="21"/>
  <c r="BM282" i="21"/>
  <c r="BK291" i="21"/>
  <c r="AW284" i="21"/>
  <c r="BT168" i="21"/>
  <c r="AA284" i="21"/>
  <c r="AE183" i="21"/>
  <c r="AE176" i="21" s="1"/>
  <c r="BO286" i="21"/>
  <c r="BH123" i="21"/>
  <c r="BJ116" i="21"/>
  <c r="BK116" i="21"/>
  <c r="AM218" i="21"/>
  <c r="AM255" i="21" s="1"/>
  <c r="AX158" i="21"/>
  <c r="AX155" i="21" s="1"/>
  <c r="AN183" i="21"/>
  <c r="AN176" i="21" s="1"/>
  <c r="AU291" i="21"/>
  <c r="AU284" i="21"/>
  <c r="BG239" i="21"/>
  <c r="AV291" i="21"/>
  <c r="AM219" i="21"/>
  <c r="AM298" i="21" s="1"/>
  <c r="BT131" i="21"/>
  <c r="AS156" i="21"/>
  <c r="BD157" i="21"/>
  <c r="BG187" i="21"/>
  <c r="BD176" i="21"/>
  <c r="AO187" i="21"/>
  <c r="AL187" i="21"/>
  <c r="AV187" i="21"/>
  <c r="BA282" i="21"/>
  <c r="BN142" i="21"/>
  <c r="BD131" i="21"/>
  <c r="AL202" i="21"/>
  <c r="BM239" i="21"/>
  <c r="BA292" i="21"/>
  <c r="BI288" i="21"/>
  <c r="BL116" i="21"/>
  <c r="AH289" i="21"/>
  <c r="AZ218" i="21"/>
  <c r="AZ216" i="21" s="1"/>
  <c r="AP158" i="21"/>
  <c r="AZ168" i="21"/>
  <c r="BQ142" i="21"/>
  <c r="BC292" i="21"/>
  <c r="BL289" i="21"/>
  <c r="BI187" i="21"/>
  <c r="BL187" i="21"/>
  <c r="AS287" i="21"/>
  <c r="AX116" i="21"/>
  <c r="BP142" i="21"/>
  <c r="AZ123" i="21"/>
  <c r="BM202" i="21"/>
  <c r="AR187" i="21"/>
  <c r="AS116" i="21"/>
  <c r="BP187" i="21"/>
  <c r="AN161" i="21"/>
  <c r="BF161" i="21"/>
  <c r="AN142" i="21"/>
  <c r="AR161" i="21"/>
  <c r="BG142" i="21"/>
  <c r="BM292" i="21"/>
  <c r="AQ142" i="21"/>
  <c r="BL131" i="21"/>
  <c r="AN116" i="21"/>
  <c r="AO168" i="21"/>
  <c r="BK142" i="21"/>
  <c r="BO123" i="21"/>
  <c r="AR288" i="21"/>
  <c r="BE157" i="21"/>
  <c r="BE155" i="21" s="1"/>
  <c r="AJ218" i="21"/>
  <c r="AK297" i="21" s="1"/>
  <c r="AP187" i="21"/>
  <c r="BO291" i="21"/>
  <c r="AS187" i="21"/>
  <c r="BO289" i="21"/>
  <c r="AR116" i="21"/>
  <c r="BU142" i="21"/>
  <c r="AW142" i="21"/>
  <c r="AZ131" i="21"/>
  <c r="AI157" i="21"/>
  <c r="AG231" i="21"/>
  <c r="AZ176" i="21"/>
  <c r="AR285" i="21"/>
  <c r="BJ168" i="21"/>
  <c r="AU289" i="21"/>
  <c r="AG288" i="21"/>
  <c r="BQ123" i="21"/>
  <c r="BS176" i="21"/>
  <c r="BT142" i="21"/>
  <c r="AW161" i="21"/>
  <c r="AN187" i="21"/>
  <c r="BO168" i="21"/>
  <c r="BN187" i="21"/>
  <c r="AL168" i="21"/>
  <c r="AG234" i="21"/>
  <c r="AR292" i="21"/>
  <c r="BR159" i="21"/>
  <c r="AR159" i="21"/>
  <c r="AR155" i="21" s="1"/>
  <c r="AG289" i="21"/>
  <c r="AJ187" i="21"/>
  <c r="AF161" i="21"/>
  <c r="BA168" i="21"/>
  <c r="AE288" i="21"/>
  <c r="AD215" i="21"/>
  <c r="AI218" i="21"/>
  <c r="AJ297" i="21" s="1"/>
  <c r="AC222" i="21"/>
  <c r="AN158" i="21"/>
  <c r="AN155" i="21" s="1"/>
  <c r="BF288" i="21"/>
  <c r="AJ142" i="21"/>
  <c r="AD237" i="21"/>
  <c r="AD275" i="21" s="1"/>
  <c r="AE282" i="21"/>
  <c r="AI219" i="21"/>
  <c r="AI256" i="21" s="1"/>
  <c r="AO131" i="21"/>
  <c r="BL142" i="21"/>
  <c r="BG171" i="21"/>
  <c r="BG168" i="21" s="1"/>
  <c r="BN285" i="21"/>
  <c r="BK158" i="21"/>
  <c r="AO158" i="21"/>
  <c r="AO155" i="21" s="1"/>
  <c r="AC219" i="21"/>
  <c r="AC256" i="21" s="1"/>
  <c r="AM202" i="21"/>
  <c r="BA286" i="21"/>
  <c r="BB131" i="21"/>
  <c r="AA123" i="21"/>
  <c r="AU187" i="21"/>
  <c r="AD282" i="21"/>
  <c r="AD158" i="21"/>
  <c r="AD155" i="21" s="1"/>
  <c r="BE123" i="21"/>
  <c r="BQ168" i="21"/>
  <c r="AH290" i="21"/>
  <c r="BS291" i="21"/>
  <c r="AC215" i="21"/>
  <c r="BR292" i="21"/>
  <c r="AC218" i="21"/>
  <c r="BJ176" i="21"/>
  <c r="AT187" i="21"/>
  <c r="BU176" i="21"/>
  <c r="BN123" i="21"/>
  <c r="AT168" i="21"/>
  <c r="AW187" i="21"/>
  <c r="BO116" i="21"/>
  <c r="AB292" i="21"/>
  <c r="BI168" i="21"/>
  <c r="BO162" i="21"/>
  <c r="AK218" i="21"/>
  <c r="AK255" i="21" s="1"/>
  <c r="AC288" i="21"/>
  <c r="BJ131" i="21"/>
  <c r="BS131" i="21"/>
  <c r="BR116" i="21"/>
  <c r="BD123" i="21"/>
  <c r="BG161" i="21"/>
  <c r="AM285" i="21"/>
  <c r="AO289" i="21"/>
  <c r="BK168" i="21"/>
  <c r="BU131" i="21"/>
  <c r="AN123" i="21"/>
  <c r="AF285" i="21"/>
  <c r="AW286" i="21"/>
  <c r="BQ158" i="21"/>
  <c r="AM292" i="21"/>
  <c r="BE142" i="21"/>
  <c r="AO291" i="21"/>
  <c r="BK292" i="21"/>
  <c r="BO156" i="21"/>
  <c r="BO155" i="21" s="1"/>
  <c r="AF289" i="21"/>
  <c r="AZ158" i="21"/>
  <c r="AZ155" i="21" s="1"/>
  <c r="BL168" i="21"/>
  <c r="BG284" i="21"/>
  <c r="AG285" i="21"/>
  <c r="BL123" i="21"/>
  <c r="AA403" i="21"/>
  <c r="AB77" i="21" s="1"/>
  <c r="AQ168" i="21"/>
  <c r="BE168" i="21"/>
  <c r="BJ187" i="21"/>
  <c r="BL291" i="21"/>
  <c r="AG176" i="21"/>
  <c r="AO176" i="21"/>
  <c r="AA182" i="21"/>
  <c r="AA360" i="21" s="1"/>
  <c r="AB34" i="21" s="1"/>
  <c r="AB360" i="21" s="1"/>
  <c r="AC34" i="21" s="1"/>
  <c r="AC360" i="21" s="1"/>
  <c r="AD34" i="21" s="1"/>
  <c r="AD360" i="21" s="1"/>
  <c r="AE34" i="21" s="1"/>
  <c r="AE360" i="21" s="1"/>
  <c r="AF34" i="21" s="1"/>
  <c r="AF360" i="21" s="1"/>
  <c r="AG34" i="21" s="1"/>
  <c r="AG360" i="21" s="1"/>
  <c r="AH34" i="21" s="1"/>
  <c r="AH360" i="21" s="1"/>
  <c r="AI34" i="21" s="1"/>
  <c r="AI360" i="21" s="1"/>
  <c r="AJ34" i="21" s="1"/>
  <c r="AJ360" i="21" s="1"/>
  <c r="AK34" i="21" s="1"/>
  <c r="AK360" i="21" s="1"/>
  <c r="AL34" i="21" s="1"/>
  <c r="AL360" i="21" s="1"/>
  <c r="AM34" i="21" s="1"/>
  <c r="AM360" i="21" s="1"/>
  <c r="AN34" i="21" s="1"/>
  <c r="AN360" i="21" s="1"/>
  <c r="AO34" i="21" s="1"/>
  <c r="AO360" i="21" s="1"/>
  <c r="AP34" i="21" s="1"/>
  <c r="AP360" i="21" s="1"/>
  <c r="AQ34" i="21" s="1"/>
  <c r="AQ360" i="21" s="1"/>
  <c r="AR34" i="21" s="1"/>
  <c r="AR360" i="21" s="1"/>
  <c r="AS34" i="21" s="1"/>
  <c r="AS360" i="21" s="1"/>
  <c r="AT34" i="21" s="1"/>
  <c r="AT360" i="21" s="1"/>
  <c r="AU34" i="21" s="1"/>
  <c r="AU360" i="21" s="1"/>
  <c r="AV34" i="21" s="1"/>
  <c r="AV360" i="21" s="1"/>
  <c r="AW34" i="21" s="1"/>
  <c r="AW360" i="21" s="1"/>
  <c r="AX34" i="21" s="1"/>
  <c r="AX360" i="21" s="1"/>
  <c r="AY34" i="21" s="1"/>
  <c r="AY360" i="21" s="1"/>
  <c r="AZ34" i="21" s="1"/>
  <c r="AZ360" i="21" s="1"/>
  <c r="BA34" i="21" s="1"/>
  <c r="BA360" i="21" s="1"/>
  <c r="BB34" i="21" s="1"/>
  <c r="BB360" i="21" s="1"/>
  <c r="BC34" i="21" s="1"/>
  <c r="BC360" i="21" s="1"/>
  <c r="BD34" i="21" s="1"/>
  <c r="BD360" i="21" s="1"/>
  <c r="BE34" i="21" s="1"/>
  <c r="BE360" i="21" s="1"/>
  <c r="BF34" i="21" s="1"/>
  <c r="BF360" i="21" s="1"/>
  <c r="BG34" i="21" s="1"/>
  <c r="BG360" i="21" s="1"/>
  <c r="BH34" i="21" s="1"/>
  <c r="BH360" i="21" s="1"/>
  <c r="BI34" i="21" s="1"/>
  <c r="BI360" i="21" s="1"/>
  <c r="BJ34" i="21" s="1"/>
  <c r="BJ360" i="21" s="1"/>
  <c r="BK34" i="21" s="1"/>
  <c r="BK360" i="21" s="1"/>
  <c r="BL34" i="21" s="1"/>
  <c r="BL360" i="21" s="1"/>
  <c r="BM34" i="21" s="1"/>
  <c r="BM360" i="21" s="1"/>
  <c r="BN34" i="21" s="1"/>
  <c r="BN360" i="21" s="1"/>
  <c r="BO34" i="21" s="1"/>
  <c r="BO360" i="21" s="1"/>
  <c r="BP34" i="21" s="1"/>
  <c r="BP360" i="21" s="1"/>
  <c r="BQ34" i="21" s="1"/>
  <c r="BQ360" i="21" s="1"/>
  <c r="BR34" i="21" s="1"/>
  <c r="BR360" i="21" s="1"/>
  <c r="BS34" i="21" s="1"/>
  <c r="BS360" i="21" s="1"/>
  <c r="BT34" i="21" s="1"/>
  <c r="BT360" i="21" s="1"/>
  <c r="BU34" i="21" s="1"/>
  <c r="BU360" i="21" s="1"/>
  <c r="AY284" i="21"/>
  <c r="AI292" i="21"/>
  <c r="AX284" i="21"/>
  <c r="AH116" i="21"/>
  <c r="AY159" i="21"/>
  <c r="AY155" i="21" s="1"/>
  <c r="AD203" i="21"/>
  <c r="AD214" i="21" s="1"/>
  <c r="AA405" i="21"/>
  <c r="AB79" i="21" s="1"/>
  <c r="BM187" i="21"/>
  <c r="BQ203" i="21"/>
  <c r="BQ214" i="21" s="1"/>
  <c r="BQ215" i="21" s="1"/>
  <c r="BU292" i="21"/>
  <c r="AK285" i="21"/>
  <c r="BT176" i="21"/>
  <c r="AX218" i="21"/>
  <c r="AX255" i="21" s="1"/>
  <c r="BA142" i="21"/>
  <c r="BJ291" i="21"/>
  <c r="AP219" i="21"/>
  <c r="AP298" i="21" s="1"/>
  <c r="AX289" i="21"/>
  <c r="AY116" i="21"/>
  <c r="AZ291" i="21"/>
  <c r="BI159" i="21"/>
  <c r="AR286" i="21"/>
  <c r="AX237" i="21"/>
  <c r="AX239" i="21" s="1"/>
  <c r="AB286" i="21"/>
  <c r="AB400" i="21" s="1"/>
  <c r="AC74" i="21" s="1"/>
  <c r="AC400" i="21" s="1"/>
  <c r="BM203" i="21"/>
  <c r="BM214" i="21" s="1"/>
  <c r="BM215" i="21" s="1"/>
  <c r="AR123" i="21"/>
  <c r="BA161" i="21"/>
  <c r="BN158" i="21"/>
  <c r="BN155" i="21" s="1"/>
  <c r="AH284" i="21"/>
  <c r="BP131" i="21"/>
  <c r="AG142" i="21"/>
  <c r="AX219" i="21"/>
  <c r="AX298" i="21" s="1"/>
  <c r="AP290" i="21"/>
  <c r="AC171" i="21"/>
  <c r="AC168" i="21" s="1"/>
  <c r="AM123" i="21"/>
  <c r="BA116" i="21"/>
  <c r="AX291" i="21"/>
  <c r="AX202" i="21"/>
  <c r="AJ161" i="21"/>
  <c r="AJ289" i="21"/>
  <c r="AQ282" i="21"/>
  <c r="AL131" i="21"/>
  <c r="AM168" i="21"/>
  <c r="AZ289" i="21"/>
  <c r="AQ131" i="21"/>
  <c r="AS288" i="21"/>
  <c r="AP218" i="21"/>
  <c r="AP255" i="21" s="1"/>
  <c r="BP284" i="21"/>
  <c r="BU157" i="21"/>
  <c r="AL282" i="21"/>
  <c r="BG131" i="21"/>
  <c r="BB142" i="21"/>
  <c r="BN176" i="21"/>
  <c r="BC131" i="21"/>
  <c r="AG237" i="21"/>
  <c r="AG252" i="21" s="1"/>
  <c r="AN240" i="21"/>
  <c r="BS187" i="21"/>
  <c r="AK219" i="21"/>
  <c r="AK256" i="21" s="1"/>
  <c r="BN131" i="21"/>
  <c r="BJ161" i="21"/>
  <c r="AH187" i="21"/>
  <c r="AX176" i="21"/>
  <c r="BH161" i="21"/>
  <c r="BU202" i="21"/>
  <c r="AP288" i="21"/>
  <c r="AR291" i="21"/>
  <c r="BR123" i="21"/>
  <c r="AP159" i="21"/>
  <c r="AY291" i="21"/>
  <c r="AP142" i="21"/>
  <c r="AL285" i="21"/>
  <c r="AV116" i="21"/>
  <c r="AO161" i="21"/>
  <c r="BU218" i="21"/>
  <c r="BU255" i="21" s="1"/>
  <c r="BC287" i="21"/>
  <c r="BC187" i="21"/>
  <c r="AY176" i="21"/>
  <c r="AI289" i="21"/>
  <c r="BQ116" i="21"/>
  <c r="AG131" i="21"/>
  <c r="AO116" i="21"/>
  <c r="BE131" i="21"/>
  <c r="AI287" i="21"/>
  <c r="AW116" i="21"/>
  <c r="BB187" i="21"/>
  <c r="BF187" i="21"/>
  <c r="BF240" i="21"/>
  <c r="BF251" i="21" s="1"/>
  <c r="BF252" i="21" s="1"/>
  <c r="BO131" i="21"/>
  <c r="BE176" i="21"/>
  <c r="AN285" i="21"/>
  <c r="BG123" i="21"/>
  <c r="BJ123" i="21"/>
  <c r="AO123" i="21"/>
  <c r="BQ187" i="21"/>
  <c r="AY290" i="21"/>
  <c r="BI292" i="21"/>
  <c r="BH116" i="21"/>
  <c r="AS289" i="21"/>
  <c r="BD159" i="21"/>
  <c r="BC203" i="21"/>
  <c r="BC214" i="21" s="1"/>
  <c r="BC215" i="21" s="1"/>
  <c r="BK187" i="21"/>
  <c r="AX131" i="21"/>
  <c r="AP157" i="21"/>
  <c r="AY142" i="21"/>
  <c r="AA166" i="21"/>
  <c r="AA354" i="21" s="1"/>
  <c r="AB28" i="21" s="1"/>
  <c r="AB354" i="21" s="1"/>
  <c r="AC28" i="21" s="1"/>
  <c r="AC354" i="21" s="1"/>
  <c r="AD28" i="21" s="1"/>
  <c r="AD354" i="21" s="1"/>
  <c r="AE28" i="21" s="1"/>
  <c r="AE354" i="21" s="1"/>
  <c r="AF28" i="21" s="1"/>
  <c r="AF354" i="21" s="1"/>
  <c r="AG28" i="21" s="1"/>
  <c r="BK284" i="21"/>
  <c r="AF123" i="21"/>
  <c r="AL289" i="21"/>
  <c r="BO284" i="21"/>
  <c r="AH131" i="21"/>
  <c r="BM158" i="21"/>
  <c r="BM155" i="21" s="1"/>
  <c r="AE285" i="21"/>
  <c r="BI284" i="21"/>
  <c r="AB290" i="21"/>
  <c r="BE286" i="21"/>
  <c r="BE283" i="21" s="1"/>
  <c r="BE294" i="21" s="1"/>
  <c r="AT158" i="21"/>
  <c r="AT155" i="21" s="1"/>
  <c r="AN291" i="21"/>
  <c r="AF222" i="21"/>
  <c r="AD161" i="21"/>
  <c r="BO187" i="21"/>
  <c r="AB291" i="21"/>
  <c r="AF234" i="21"/>
  <c r="BR240" i="21"/>
  <c r="AQ157" i="21"/>
  <c r="AQ155" i="21" s="1"/>
  <c r="AK131" i="21"/>
  <c r="AB187" i="21"/>
  <c r="AB282" i="21"/>
  <c r="AA237" i="21"/>
  <c r="AA275" i="21" s="1"/>
  <c r="AA218" i="21"/>
  <c r="AB297" i="21" s="1"/>
  <c r="AM176" i="21"/>
  <c r="AO142" i="21"/>
  <c r="AS291" i="21"/>
  <c r="AA222" i="21"/>
  <c r="AI291" i="21"/>
  <c r="AN289" i="21"/>
  <c r="AB123" i="21"/>
  <c r="AY240" i="21"/>
  <c r="BC240" i="21"/>
  <c r="AI187" i="21"/>
  <c r="AL161" i="21"/>
  <c r="AR289" i="21"/>
  <c r="AF168" i="21"/>
  <c r="AM187" i="21"/>
  <c r="BS240" i="21"/>
  <c r="BS251" i="21" s="1"/>
  <c r="AW240" i="21"/>
  <c r="AW251" i="21" s="1"/>
  <c r="AW252" i="21" s="1"/>
  <c r="AF240" i="21"/>
  <c r="BM240" i="21"/>
  <c r="BM251" i="21" s="1"/>
  <c r="BM252" i="21" s="1"/>
  <c r="BU187" i="21"/>
  <c r="AR176" i="21"/>
  <c r="BR158" i="21"/>
  <c r="BH203" i="21"/>
  <c r="BH214" i="21" s="1"/>
  <c r="BH215" i="21" s="1"/>
  <c r="BI285" i="21"/>
  <c r="AK142" i="21"/>
  <c r="AB219" i="21"/>
  <c r="AB298" i="21" s="1"/>
  <c r="BJ286" i="21"/>
  <c r="AH202" i="21"/>
  <c r="AA387" i="21"/>
  <c r="AB61" i="21" s="1"/>
  <c r="BU240" i="21"/>
  <c r="BQ240" i="21"/>
  <c r="AL240" i="21"/>
  <c r="BU168" i="21"/>
  <c r="AX187" i="21"/>
  <c r="BA187" i="21"/>
  <c r="AA234" i="21"/>
  <c r="BS161" i="21"/>
  <c r="AT161" i="21"/>
  <c r="AA158" i="21"/>
  <c r="AA155" i="21" s="1"/>
  <c r="BB123" i="21"/>
  <c r="BI131" i="21"/>
  <c r="AF187" i="21"/>
  <c r="AG187" i="21"/>
  <c r="AS292" i="21"/>
  <c r="AB203" i="21"/>
  <c r="AB214" i="21" s="1"/>
  <c r="AY203" i="21"/>
  <c r="AY214" i="21" s="1"/>
  <c r="AY215" i="21" s="1"/>
  <c r="BF203" i="21"/>
  <c r="BF214" i="21" s="1"/>
  <c r="BF215" i="21" s="1"/>
  <c r="AT123" i="21"/>
  <c r="BA123" i="21"/>
  <c r="AM286" i="21"/>
  <c r="BG158" i="21"/>
  <c r="AJ158" i="21"/>
  <c r="BJ240" i="21"/>
  <c r="BJ251" i="21" s="1"/>
  <c r="AO240" i="21"/>
  <c r="BS116" i="21"/>
  <c r="AH291" i="21"/>
  <c r="BQ176" i="21"/>
  <c r="AF155" i="21"/>
  <c r="BE116" i="21"/>
  <c r="AW203" i="21"/>
  <c r="AW214" i="21" s="1"/>
  <c r="AW215" i="21" s="1"/>
  <c r="AN203" i="21"/>
  <c r="AN214" i="21" s="1"/>
  <c r="AN215" i="21" s="1"/>
  <c r="BF142" i="21"/>
  <c r="BF282" i="21"/>
  <c r="AE219" i="21"/>
  <c r="AE256" i="21" s="1"/>
  <c r="BT123" i="21"/>
  <c r="AU142" i="21"/>
  <c r="AG222" i="21"/>
  <c r="AI168" i="21"/>
  <c r="AD176" i="21"/>
  <c r="AC187" i="21"/>
  <c r="AB240" i="21"/>
  <c r="AQ176" i="21"/>
  <c r="AJ292" i="21"/>
  <c r="AJ240" i="21"/>
  <c r="AE187" i="21"/>
  <c r="AU183" i="21"/>
  <c r="AU176" i="21" s="1"/>
  <c r="BC176" i="21"/>
  <c r="BU123" i="21"/>
  <c r="AU288" i="21"/>
  <c r="AK288" i="21"/>
  <c r="AX123" i="21"/>
  <c r="AT142" i="21"/>
  <c r="BS142" i="21"/>
  <c r="AY131" i="21"/>
  <c r="AH183" i="21"/>
  <c r="AH176" i="21" s="1"/>
  <c r="AE240" i="21"/>
  <c r="BL240" i="21"/>
  <c r="BI176" i="21"/>
  <c r="BA131" i="21"/>
  <c r="AG164" i="21"/>
  <c r="BN168" i="21"/>
  <c r="AL176" i="21"/>
  <c r="BO142" i="21"/>
  <c r="BF289" i="21"/>
  <c r="AS142" i="21"/>
  <c r="BJ203" i="21"/>
  <c r="BJ214" i="21" s="1"/>
  <c r="BJ215" i="21" s="1"/>
  <c r="AR131" i="21"/>
  <c r="AK291" i="21"/>
  <c r="AK289" i="21"/>
  <c r="AM131" i="21"/>
  <c r="AW131" i="21"/>
  <c r="AK292" i="21"/>
  <c r="AY123" i="21"/>
  <c r="AE222" i="21"/>
  <c r="AF300" i="21" s="1"/>
  <c r="AS131" i="21"/>
  <c r="AB116" i="21"/>
  <c r="AQ284" i="21"/>
  <c r="AX142" i="21"/>
  <c r="AH161" i="21"/>
  <c r="AA406" i="21"/>
  <c r="AB80" i="21" s="1"/>
  <c r="AF287" i="21"/>
  <c r="AJ176" i="21"/>
  <c r="AM289" i="21"/>
  <c r="AX240" i="21"/>
  <c r="AC176" i="21"/>
  <c r="AC290" i="21"/>
  <c r="AL291" i="21"/>
  <c r="AM142" i="21"/>
  <c r="AJ202" i="21"/>
  <c r="AI237" i="21"/>
  <c r="AI239" i="21" s="1"/>
  <c r="AH142" i="21"/>
  <c r="BR168" i="21"/>
  <c r="AL290" i="21"/>
  <c r="AD240" i="21"/>
  <c r="AS176" i="21"/>
  <c r="BR131" i="21"/>
  <c r="AG203" i="21"/>
  <c r="AG214" i="21" s="1"/>
  <c r="AG215" i="21"/>
  <c r="BG240" i="21"/>
  <c r="BG251" i="21" s="1"/>
  <c r="BG252" i="21" s="1"/>
  <c r="AZ240" i="21"/>
  <c r="AZ251" i="21" s="1"/>
  <c r="AZ252" i="21" s="1"/>
  <c r="AS168" i="21"/>
  <c r="AR168" i="21"/>
  <c r="AE142" i="21"/>
  <c r="AP168" i="21"/>
  <c r="BG176" i="21"/>
  <c r="AL116" i="21"/>
  <c r="AK202" i="21"/>
  <c r="BL158" i="21"/>
  <c r="BL155" i="21" s="1"/>
  <c r="AS123" i="21"/>
  <c r="AF291" i="21"/>
  <c r="BK131" i="21"/>
  <c r="BE202" i="21"/>
  <c r="AQ123" i="21"/>
  <c r="AX171" i="21"/>
  <c r="AX168" i="21" s="1"/>
  <c r="AC158" i="21"/>
  <c r="AF238" i="21"/>
  <c r="AF239" i="21" s="1"/>
  <c r="AC202" i="21"/>
  <c r="BB285" i="21"/>
  <c r="AP123" i="21"/>
  <c r="BR288" i="21"/>
  <c r="BR161" i="21"/>
  <c r="AG218" i="21"/>
  <c r="AG216" i="21" s="1"/>
  <c r="AZ292" i="21"/>
  <c r="AG291" i="21"/>
  <c r="AH282" i="21"/>
  <c r="AK187" i="21"/>
  <c r="BB168" i="21"/>
  <c r="BF131" i="21"/>
  <c r="BF176" i="21"/>
  <c r="AC203" i="21"/>
  <c r="AC214" i="21" s="1"/>
  <c r="BI203" i="21"/>
  <c r="BI214" i="21" s="1"/>
  <c r="BI215" i="21" s="1"/>
  <c r="AE237" i="21"/>
  <c r="AE259" i="21" s="1"/>
  <c r="BR203" i="21"/>
  <c r="BR214" i="21" s="1"/>
  <c r="BR215" i="21" s="1"/>
  <c r="AL292" i="21"/>
  <c r="AC131" i="21"/>
  <c r="BG289" i="21"/>
  <c r="AQ240" i="21"/>
  <c r="AV240" i="21"/>
  <c r="AV251" i="21" s="1"/>
  <c r="AV252" i="21" s="1"/>
  <c r="AD187" i="21"/>
  <c r="AK176" i="21"/>
  <c r="BO240" i="21"/>
  <c r="AY187" i="21"/>
  <c r="BN240" i="21"/>
  <c r="AB161" i="21"/>
  <c r="AJ203" i="21"/>
  <c r="AJ214" i="21" s="1"/>
  <c r="AJ215" i="21" s="1"/>
  <c r="AD142" i="21"/>
  <c r="AM284" i="21"/>
  <c r="AE234" i="21"/>
  <c r="AO203" i="21"/>
  <c r="AO214" i="21" s="1"/>
  <c r="AO215" i="21" s="1"/>
  <c r="AI116" i="21"/>
  <c r="AT131" i="21"/>
  <c r="BQ285" i="21"/>
  <c r="AF282" i="21"/>
  <c r="AT116" i="21"/>
  <c r="AD289" i="21"/>
  <c r="AP131" i="21"/>
  <c r="AI161" i="21"/>
  <c r="AH155" i="21"/>
  <c r="AJ291" i="21"/>
  <c r="AE292" i="21"/>
  <c r="AE215" i="21"/>
  <c r="BG292" i="21"/>
  <c r="BD240" i="21"/>
  <c r="AC291" i="21"/>
  <c r="AC142" i="21"/>
  <c r="AL123" i="21"/>
  <c r="BG203" i="21"/>
  <c r="BG214" i="21" s="1"/>
  <c r="BG215" i="21" s="1"/>
  <c r="AI202" i="21"/>
  <c r="AD116" i="21"/>
  <c r="AE131" i="21"/>
  <c r="AI123" i="21"/>
  <c r="AE284" i="21"/>
  <c r="AP176" i="21"/>
  <c r="BA176" i="21"/>
  <c r="AD131" i="21"/>
  <c r="AC289" i="21"/>
  <c r="AG284" i="21"/>
  <c r="AD291" i="21"/>
  <c r="BI156" i="21"/>
  <c r="BB291" i="21"/>
  <c r="BB289" i="21"/>
  <c r="AG159" i="21"/>
  <c r="AG155" i="21" s="1"/>
  <c r="BG291" i="21"/>
  <c r="BE240" i="21"/>
  <c r="BE251" i="21" s="1"/>
  <c r="BE252" i="21" s="1"/>
  <c r="BD203" i="21"/>
  <c r="BD214" i="21" s="1"/>
  <c r="BD215" i="21" s="1"/>
  <c r="AZ203" i="21"/>
  <c r="AZ214" i="21" s="1"/>
  <c r="AZ215" i="21" s="1"/>
  <c r="AE218" i="21"/>
  <c r="AC240" i="21"/>
  <c r="BI240" i="21"/>
  <c r="BI251" i="21" s="1"/>
  <c r="BI252" i="21" s="1"/>
  <c r="AG168" i="21"/>
  <c r="AR240" i="21"/>
  <c r="AK240" i="21"/>
  <c r="AK251" i="21" s="1"/>
  <c r="AK252" i="21" s="1"/>
  <c r="AS240" i="21"/>
  <c r="AS251" i="21" s="1"/>
  <c r="AS252" i="21" s="1"/>
  <c r="AZ284" i="21"/>
  <c r="BI123" i="21"/>
  <c r="BC286" i="21"/>
  <c r="AL203" i="21"/>
  <c r="AL214" i="21" s="1"/>
  <c r="AL215" i="21" s="1"/>
  <c r="AK116" i="21"/>
  <c r="AG282" i="21"/>
  <c r="AK161" i="21"/>
  <c r="AC161" i="21"/>
  <c r="AE290" i="21"/>
  <c r="AD171" i="21"/>
  <c r="AD168" i="21" s="1"/>
  <c r="BK240" i="21"/>
  <c r="BK251" i="21" s="1"/>
  <c r="BK252" i="21" s="1"/>
  <c r="AT240" i="21"/>
  <c r="AX203" i="21"/>
  <c r="AX214" i="21" s="1"/>
  <c r="AX215" i="21" s="1"/>
  <c r="AG116" i="21"/>
  <c r="AE116" i="21"/>
  <c r="BN203" i="21"/>
  <c r="BN214" i="21" s="1"/>
  <c r="BN215" i="21" s="1"/>
  <c r="BP116" i="21"/>
  <c r="BI142" i="21"/>
  <c r="AA215" i="21"/>
  <c r="BM142" i="21"/>
  <c r="AF231" i="21"/>
  <c r="AG166" i="21"/>
  <c r="AA183" i="21"/>
  <c r="AA371" i="21" s="1"/>
  <c r="AB45" i="21" s="1"/>
  <c r="AB371" i="21" s="1"/>
  <c r="AC45" i="21" s="1"/>
  <c r="AC371" i="21" s="1"/>
  <c r="AD45" i="21" s="1"/>
  <c r="AD371" i="21" s="1"/>
  <c r="AE45" i="21" s="1"/>
  <c r="BR187" i="21"/>
  <c r="AP240" i="21"/>
  <c r="AP251" i="21" s="1"/>
  <c r="AP252" i="21" s="1"/>
  <c r="AG240" i="21"/>
  <c r="AR203" i="21"/>
  <c r="AR214" i="21" s="1"/>
  <c r="AR215" i="21" s="1"/>
  <c r="AA131" i="21"/>
  <c r="AI142" i="21"/>
  <c r="AE291" i="21"/>
  <c r="AF215" i="21"/>
  <c r="AF237" i="21"/>
  <c r="AF259" i="21" s="1"/>
  <c r="AH287" i="21"/>
  <c r="AC292" i="21"/>
  <c r="AF219" i="21"/>
  <c r="AF256" i="21" s="1"/>
  <c r="BH240" i="21"/>
  <c r="BH251" i="21" s="1"/>
  <c r="AB176" i="21"/>
  <c r="AI240" i="21"/>
  <c r="AD202" i="21"/>
  <c r="BC116" i="21"/>
  <c r="AV216" i="21"/>
  <c r="AT203" i="21"/>
  <c r="AT214" i="21" s="1"/>
  <c r="AT215" i="21" s="1"/>
  <c r="BM168" i="21"/>
  <c r="AU168" i="21"/>
  <c r="AB142" i="21"/>
  <c r="BC142" i="21"/>
  <c r="AD123" i="21"/>
  <c r="AG123" i="21"/>
  <c r="AJ159" i="21"/>
  <c r="BM123" i="21"/>
  <c r="BR284" i="21"/>
  <c r="AH239" i="21"/>
  <c r="AL286" i="21"/>
  <c r="AG292" i="21"/>
  <c r="AQ161" i="21"/>
  <c r="AJ123" i="21"/>
  <c r="AB218" i="21"/>
  <c r="AC297" i="21" s="1"/>
  <c r="AV292" i="21"/>
  <c r="AC116" i="21"/>
  <c r="AJ116" i="21"/>
  <c r="AI183" i="21"/>
  <c r="AI176" i="21" s="1"/>
  <c r="BK176" i="21"/>
  <c r="AW297" i="21"/>
  <c r="AW295" i="21" s="1"/>
  <c r="BE203" i="21"/>
  <c r="BE214" i="21" s="1"/>
  <c r="BE215" i="21" s="1"/>
  <c r="BO203" i="21"/>
  <c r="BO214" i="21" s="1"/>
  <c r="BO215" i="21" s="1"/>
  <c r="AU131" i="21"/>
  <c r="AB215" i="21"/>
  <c r="AA116" i="21"/>
  <c r="AV298" i="21"/>
  <c r="AV295" i="21" s="1"/>
  <c r="BA285" i="21"/>
  <c r="BA240" i="21"/>
  <c r="BA251" i="21" s="1"/>
  <c r="BA252" i="21" s="1"/>
  <c r="AU240" i="21"/>
  <c r="BT240" i="21"/>
  <c r="BT251" i="21" s="1"/>
  <c r="BT252" i="21" s="1"/>
  <c r="AA203" i="21"/>
  <c r="AA214" i="21" s="1"/>
  <c r="AH168" i="21"/>
  <c r="AH240" i="21"/>
  <c r="AH251" i="21" s="1"/>
  <c r="AH252" i="21" s="1"/>
  <c r="BP240" i="21"/>
  <c r="BP251" i="21" s="1"/>
  <c r="BP252" i="21" s="1"/>
  <c r="AM240" i="21"/>
  <c r="AE168" i="21"/>
  <c r="BB240" i="21"/>
  <c r="BB251" i="21" s="1"/>
  <c r="BB252" i="21" s="1"/>
  <c r="BB203" i="21"/>
  <c r="BB214" i="21" s="1"/>
  <c r="BB215" i="21" s="1"/>
  <c r="AJ171" i="21"/>
  <c r="AJ168" i="21" s="1"/>
  <c r="AF203" i="21"/>
  <c r="AF214" i="21" s="1"/>
  <c r="AB131" i="21"/>
  <c r="BU203" i="21"/>
  <c r="BU214" i="21" s="1"/>
  <c r="BU215" i="21" s="1"/>
  <c r="AC123" i="21"/>
  <c r="AK203" i="21"/>
  <c r="AK214" i="21" s="1"/>
  <c r="AK215" i="21" s="1"/>
  <c r="AU123" i="21"/>
  <c r="BK203" i="21"/>
  <c r="BK214" i="21" s="1"/>
  <c r="BK215" i="21" s="1"/>
  <c r="AQ116" i="21"/>
  <c r="V200" i="21"/>
  <c r="W202" i="21"/>
  <c r="V201" i="21"/>
  <c r="V115" i="21"/>
  <c r="V110" i="21"/>
  <c r="V20" i="3"/>
  <c r="BB288" i="21"/>
  <c r="AL288" i="21"/>
  <c r="AB234" i="21"/>
  <c r="AW176" i="21"/>
  <c r="AM203" i="21"/>
  <c r="AM214" i="21" s="1"/>
  <c r="AM215" i="21" s="1"/>
  <c r="AE123" i="21"/>
  <c r="AH123" i="21"/>
  <c r="AF131" i="21"/>
  <c r="AJ131" i="21"/>
  <c r="BQ159" i="21"/>
  <c r="AR142" i="21"/>
  <c r="AE161" i="21"/>
  <c r="BH158" i="21"/>
  <c r="BH155" i="21" s="1"/>
  <c r="BS155" i="21"/>
  <c r="Z284" i="21"/>
  <c r="AA243" i="21"/>
  <c r="AA378" i="21" s="1"/>
  <c r="AB52" i="21" s="1"/>
  <c r="AB378" i="21" s="1"/>
  <c r="AC52" i="21" s="1"/>
  <c r="AC378" i="21" s="1"/>
  <c r="AD52" i="21" s="1"/>
  <c r="AD378" i="21" s="1"/>
  <c r="AE52" i="21" s="1"/>
  <c r="AE378" i="21" s="1"/>
  <c r="AF52" i="21" s="1"/>
  <c r="AF378" i="21" s="1"/>
  <c r="AG52" i="21" s="1"/>
  <c r="AG378" i="21" s="1"/>
  <c r="AH52" i="21" s="1"/>
  <c r="AH378" i="21" s="1"/>
  <c r="AI52" i="21" s="1"/>
  <c r="AI378" i="21" s="1"/>
  <c r="AJ52" i="21" s="1"/>
  <c r="AJ378" i="21" s="1"/>
  <c r="AK52" i="21" s="1"/>
  <c r="AK378" i="21" s="1"/>
  <c r="AL52" i="21" s="1"/>
  <c r="AL378" i="21" s="1"/>
  <c r="AM52" i="21" s="1"/>
  <c r="AM378" i="21" s="1"/>
  <c r="AN52" i="21" s="1"/>
  <c r="AN378" i="21" s="1"/>
  <c r="AO52" i="21" s="1"/>
  <c r="AO378" i="21" s="1"/>
  <c r="AP52" i="21" s="1"/>
  <c r="AP378" i="21" s="1"/>
  <c r="AQ52" i="21" s="1"/>
  <c r="AQ378" i="21" s="1"/>
  <c r="AR52" i="21" s="1"/>
  <c r="AR378" i="21" s="1"/>
  <c r="AS52" i="21" s="1"/>
  <c r="AS378" i="21" s="1"/>
  <c r="AT52" i="21" s="1"/>
  <c r="AT378" i="21" s="1"/>
  <c r="AU52" i="21" s="1"/>
  <c r="AU378" i="21" s="1"/>
  <c r="AV52" i="21" s="1"/>
  <c r="AV378" i="21" s="1"/>
  <c r="AW52" i="21" s="1"/>
  <c r="AW378" i="21" s="1"/>
  <c r="AX52" i="21" s="1"/>
  <c r="AX378" i="21" s="1"/>
  <c r="AY52" i="21" s="1"/>
  <c r="AY378" i="21" s="1"/>
  <c r="AZ52" i="21" s="1"/>
  <c r="AZ378" i="21" s="1"/>
  <c r="BA52" i="21" s="1"/>
  <c r="BA378" i="21" s="1"/>
  <c r="BB52" i="21" s="1"/>
  <c r="BB378" i="21" s="1"/>
  <c r="BC52" i="21" s="1"/>
  <c r="BC378" i="21" s="1"/>
  <c r="BD52" i="21" s="1"/>
  <c r="BD378" i="21" s="1"/>
  <c r="BE52" i="21" s="1"/>
  <c r="BE378" i="21" s="1"/>
  <c r="BF52" i="21" s="1"/>
  <c r="BF378" i="21" s="1"/>
  <c r="BG52" i="21" s="1"/>
  <c r="BG378" i="21" s="1"/>
  <c r="BH52" i="21" s="1"/>
  <c r="BH378" i="21" s="1"/>
  <c r="BI52" i="21" s="1"/>
  <c r="BI378" i="21" s="1"/>
  <c r="BJ52" i="21" s="1"/>
  <c r="BJ378" i="21" s="1"/>
  <c r="BK52" i="21" s="1"/>
  <c r="BK378" i="21" s="1"/>
  <c r="BL52" i="21" s="1"/>
  <c r="BL378" i="21" s="1"/>
  <c r="BM52" i="21" s="1"/>
  <c r="BM378" i="21" s="1"/>
  <c r="BN52" i="21" s="1"/>
  <c r="BN378" i="21" s="1"/>
  <c r="BO52" i="21" s="1"/>
  <c r="BO378" i="21" s="1"/>
  <c r="BP52" i="21" s="1"/>
  <c r="BP378" i="21" s="1"/>
  <c r="BQ52" i="21" s="1"/>
  <c r="BQ378" i="21" s="1"/>
  <c r="BR52" i="21" s="1"/>
  <c r="BR378" i="21" s="1"/>
  <c r="BS52" i="21" s="1"/>
  <c r="BS378" i="21" s="1"/>
  <c r="BT52" i="21" s="1"/>
  <c r="BT378" i="21" s="1"/>
  <c r="BU52" i="21" s="1"/>
  <c r="BU378" i="21" s="1"/>
  <c r="AI159" i="21"/>
  <c r="AH288" i="21"/>
  <c r="AA180" i="21"/>
  <c r="AA359" i="21" s="1"/>
  <c r="AB33" i="21" s="1"/>
  <c r="AB359" i="21" s="1"/>
  <c r="AC33" i="21" s="1"/>
  <c r="BS169" i="21"/>
  <c r="BS168" i="21" s="1"/>
  <c r="BS123" i="21"/>
  <c r="Z285" i="21"/>
  <c r="AU219" i="21"/>
  <c r="AU216" i="21" s="1"/>
  <c r="AU237" i="21"/>
  <c r="BF219" i="21"/>
  <c r="BF256" i="21" s="1"/>
  <c r="BF218" i="21"/>
  <c r="BR183" i="21"/>
  <c r="BS290" i="21"/>
  <c r="BR156" i="21"/>
  <c r="BQ284" i="21"/>
  <c r="BI289" i="21"/>
  <c r="AH203" i="21"/>
  <c r="AH214" i="21" s="1"/>
  <c r="AH215" i="21" s="1"/>
  <c r="BR142" i="21"/>
  <c r="AM155" i="21"/>
  <c r="BU158" i="21"/>
  <c r="AB231" i="21"/>
  <c r="AU203" i="21"/>
  <c r="AU214" i="21" s="1"/>
  <c r="AU215" i="21" s="1"/>
  <c r="AI203" i="21"/>
  <c r="AI214" i="21" s="1"/>
  <c r="AI215" i="21" s="1"/>
  <c r="AF142" i="21"/>
  <c r="AI131" i="21"/>
  <c r="BH291" i="21"/>
  <c r="BH289" i="21"/>
  <c r="AB222" i="21"/>
  <c r="AA219" i="21"/>
  <c r="AA202" i="21"/>
  <c r="AB157" i="21"/>
  <c r="AB155" i="21" s="1"/>
  <c r="AA285" i="21"/>
  <c r="AQ202" i="21"/>
  <c r="AQ238" i="21"/>
  <c r="BO238" i="21"/>
  <c r="BO202" i="21"/>
  <c r="BN219" i="21"/>
  <c r="BN256" i="21" s="1"/>
  <c r="BN218" i="21"/>
  <c r="BN237" i="21"/>
  <c r="AW171" i="21"/>
  <c r="AW168" i="21" s="1"/>
  <c r="AX287" i="21"/>
  <c r="AT218" i="21"/>
  <c r="AU297" i="21" s="1"/>
  <c r="AT237" i="21"/>
  <c r="AT219" i="21"/>
  <c r="AT256" i="21" s="1"/>
  <c r="BQ131" i="21"/>
  <c r="AA241" i="21"/>
  <c r="BU219" i="21"/>
  <c r="BU256" i="21" s="1"/>
  <c r="BU237" i="21"/>
  <c r="BU239" i="21" s="1"/>
  <c r="AB285" i="21"/>
  <c r="AC157" i="21"/>
  <c r="BC218" i="21"/>
  <c r="BD297" i="21" s="1"/>
  <c r="BC237" i="21"/>
  <c r="BC239" i="21" s="1"/>
  <c r="BC219" i="21"/>
  <c r="BC256" i="21" s="1"/>
  <c r="BN238" i="21"/>
  <c r="BN202" i="21"/>
  <c r="AA162" i="21"/>
  <c r="AA343" i="21" s="1"/>
  <c r="AB17" i="21" s="1"/>
  <c r="AB343" i="21" s="1"/>
  <c r="BI218" i="21"/>
  <c r="BI216" i="21" s="1"/>
  <c r="BJ282" i="21"/>
  <c r="BH131" i="21"/>
  <c r="AP203" i="21"/>
  <c r="AP214" i="21" s="1"/>
  <c r="AP215" i="21" s="1"/>
  <c r="AA404" i="21"/>
  <c r="AB78" i="21" s="1"/>
  <c r="AK159" i="21"/>
  <c r="AJ288" i="21"/>
  <c r="AY218" i="21"/>
  <c r="AZ297" i="21" s="1"/>
  <c r="AZ295" i="21" s="1"/>
  <c r="AY219" i="21"/>
  <c r="AY256" i="21" s="1"/>
  <c r="AY237" i="21"/>
  <c r="BT162" i="21"/>
  <c r="BT161" i="21" s="1"/>
  <c r="BT116" i="21"/>
  <c r="AE203" i="21"/>
  <c r="AE214" i="21" s="1"/>
  <c r="BI291" i="21"/>
  <c r="AQ203" i="21"/>
  <c r="AQ214" i="21" s="1"/>
  <c r="AQ215" i="21" s="1"/>
  <c r="BA203" i="21"/>
  <c r="BA214" i="21" s="1"/>
  <c r="BA215" i="21" s="1"/>
  <c r="BT203" i="21"/>
  <c r="BT214" i="21" s="1"/>
  <c r="BT215" i="21" s="1"/>
  <c r="BL203" i="21"/>
  <c r="BL214" i="21" s="1"/>
  <c r="BL215" i="21" s="1"/>
  <c r="AA142" i="21"/>
  <c r="AB237" i="21"/>
  <c r="AB252" i="21" s="1"/>
  <c r="AK123" i="21"/>
  <c r="BI286" i="21"/>
  <c r="AD292" i="21"/>
  <c r="BQ164" i="21"/>
  <c r="BQ161" i="21" s="1"/>
  <c r="BR289" i="21"/>
  <c r="BG157" i="21"/>
  <c r="BF285" i="21"/>
  <c r="AB287" i="21"/>
  <c r="AB401" i="21" s="1"/>
  <c r="AC75" i="21" s="1"/>
  <c r="AC159" i="21"/>
  <c r="AB288" i="21"/>
  <c r="BK238" i="21"/>
  <c r="BK239" i="21" s="1"/>
  <c r="BK202" i="21"/>
  <c r="BJ238" i="21"/>
  <c r="BJ239" i="21" s="1"/>
  <c r="BJ202" i="21"/>
  <c r="AA165" i="21"/>
  <c r="AO237" i="21"/>
  <c r="AO239" i="21" s="1"/>
  <c r="AO218" i="21"/>
  <c r="AP297" i="21" s="1"/>
  <c r="AO219" i="21"/>
  <c r="AO256" i="21" s="1"/>
  <c r="BK219" i="21"/>
  <c r="BK218" i="21"/>
  <c r="AW291" i="21"/>
  <c r="AV164" i="21"/>
  <c r="AV161" i="21" s="1"/>
  <c r="BP203" i="21"/>
  <c r="BP214" i="21" s="1"/>
  <c r="BP215" i="21" s="1"/>
  <c r="AV203" i="21"/>
  <c r="AV214" i="21" s="1"/>
  <c r="AV215" i="21" s="1"/>
  <c r="BH176" i="21"/>
  <c r="AS203" i="21"/>
  <c r="AS214" i="21" s="1"/>
  <c r="AS215" i="21" s="1"/>
  <c r="AW123" i="21"/>
  <c r="BS203" i="21"/>
  <c r="BS214" i="21" s="1"/>
  <c r="BS215" i="21" s="1"/>
  <c r="AA246" i="21"/>
  <c r="AA381" i="21" s="1"/>
  <c r="AB55" i="21" s="1"/>
  <c r="AB381" i="21" s="1"/>
  <c r="AC55" i="21" s="1"/>
  <c r="AC381" i="21" s="1"/>
  <c r="AD55" i="21" s="1"/>
  <c r="AD381" i="21" s="1"/>
  <c r="AE55" i="21" s="1"/>
  <c r="AE381" i="21" s="1"/>
  <c r="AF55" i="21" s="1"/>
  <c r="AF381" i="21" s="1"/>
  <c r="AG55" i="21" s="1"/>
  <c r="AG381" i="21" s="1"/>
  <c r="AH55" i="21" s="1"/>
  <c r="AH381" i="21" s="1"/>
  <c r="AI55" i="21" s="1"/>
  <c r="AI381" i="21" s="1"/>
  <c r="AJ55" i="21" s="1"/>
  <c r="AJ381" i="21" s="1"/>
  <c r="AK55" i="21" s="1"/>
  <c r="AK381" i="21" s="1"/>
  <c r="AL55" i="21" s="1"/>
  <c r="AL381" i="21" s="1"/>
  <c r="AM55" i="21" s="1"/>
  <c r="AM381" i="21" s="1"/>
  <c r="AN55" i="21" s="1"/>
  <c r="AN381" i="21" s="1"/>
  <c r="AO55" i="21" s="1"/>
  <c r="AO381" i="21" s="1"/>
  <c r="AP55" i="21" s="1"/>
  <c r="AP381" i="21" s="1"/>
  <c r="AQ55" i="21" s="1"/>
  <c r="AQ381" i="21" s="1"/>
  <c r="AR55" i="21" s="1"/>
  <c r="AR381" i="21" s="1"/>
  <c r="AS55" i="21" s="1"/>
  <c r="AS381" i="21" s="1"/>
  <c r="AT55" i="21" s="1"/>
  <c r="AT381" i="21" s="1"/>
  <c r="AU55" i="21" s="1"/>
  <c r="AU381" i="21" s="1"/>
  <c r="AV55" i="21" s="1"/>
  <c r="AV381" i="21" s="1"/>
  <c r="AW55" i="21" s="1"/>
  <c r="AW381" i="21" s="1"/>
  <c r="AX55" i="21" s="1"/>
  <c r="AX381" i="21" s="1"/>
  <c r="AY55" i="21" s="1"/>
  <c r="AY381" i="21" s="1"/>
  <c r="AZ55" i="21" s="1"/>
  <c r="AZ381" i="21" s="1"/>
  <c r="BA55" i="21" s="1"/>
  <c r="BA381" i="21" s="1"/>
  <c r="BB55" i="21" s="1"/>
  <c r="BB381" i="21" s="1"/>
  <c r="BC55" i="21" s="1"/>
  <c r="BC381" i="21" s="1"/>
  <c r="BD55" i="21" s="1"/>
  <c r="BD381" i="21" s="1"/>
  <c r="BE55" i="21" s="1"/>
  <c r="BE381" i="21" s="1"/>
  <c r="BF55" i="21" s="1"/>
  <c r="BF381" i="21" s="1"/>
  <c r="BG55" i="21" s="1"/>
  <c r="BG381" i="21" s="1"/>
  <c r="BH55" i="21" s="1"/>
  <c r="BH381" i="21" s="1"/>
  <c r="BI55" i="21" s="1"/>
  <c r="BI381" i="21" s="1"/>
  <c r="BJ55" i="21" s="1"/>
  <c r="BJ381" i="21" s="1"/>
  <c r="BK55" i="21" s="1"/>
  <c r="BK381" i="21" s="1"/>
  <c r="BL55" i="21" s="1"/>
  <c r="BL381" i="21" s="1"/>
  <c r="BM55" i="21" s="1"/>
  <c r="BM381" i="21" s="1"/>
  <c r="BN55" i="21" s="1"/>
  <c r="BN381" i="21" s="1"/>
  <c r="BO55" i="21" s="1"/>
  <c r="BO381" i="21" s="1"/>
  <c r="BP55" i="21" s="1"/>
  <c r="BP381" i="21" s="1"/>
  <c r="BQ55" i="21" s="1"/>
  <c r="BQ381" i="21" s="1"/>
  <c r="BR55" i="21" s="1"/>
  <c r="BR381" i="21" s="1"/>
  <c r="BS55" i="21" s="1"/>
  <c r="BS381" i="21" s="1"/>
  <c r="BT55" i="21" s="1"/>
  <c r="BT381" i="21" s="1"/>
  <c r="BU55" i="21" s="1"/>
  <c r="BU381" i="21" s="1"/>
  <c r="AY171" i="21"/>
  <c r="AY168" i="21" s="1"/>
  <c r="AZ287" i="21"/>
  <c r="BD156" i="21"/>
  <c r="BC284" i="21"/>
  <c r="BO219" i="21"/>
  <c r="BO237" i="21"/>
  <c r="BO218" i="21"/>
  <c r="BP297" i="21" s="1"/>
  <c r="BP295" i="21" s="1"/>
  <c r="BR219" i="21"/>
  <c r="BR256" i="21" s="1"/>
  <c r="BR237" i="21"/>
  <c r="AQ219" i="21"/>
  <c r="AQ256" i="21" s="1"/>
  <c r="AQ237" i="21"/>
  <c r="Z288" i="21"/>
  <c r="BB162" i="21"/>
  <c r="BB161" i="21" s="1"/>
  <c r="BB116" i="21"/>
  <c r="AA244" i="21"/>
  <c r="AA169" i="21"/>
  <c r="AA357" i="21" s="1"/>
  <c r="AA181" i="21"/>
  <c r="AA369" i="21" s="1"/>
  <c r="AB43" i="21" s="1"/>
  <c r="AB369" i="21" s="1"/>
  <c r="AC43" i="21" s="1"/>
  <c r="AC369" i="21" s="1"/>
  <c r="AD43" i="21" s="1"/>
  <c r="AD369" i="21" s="1"/>
  <c r="AE43" i="21" s="1"/>
  <c r="AE369" i="21" s="1"/>
  <c r="AF43" i="21" s="1"/>
  <c r="AF369" i="21" s="1"/>
  <c r="AG43" i="21" s="1"/>
  <c r="AG369" i="21" s="1"/>
  <c r="AH43" i="21" s="1"/>
  <c r="AH369" i="21" s="1"/>
  <c r="AI43" i="21" s="1"/>
  <c r="AI369" i="21" s="1"/>
  <c r="AJ43" i="21" s="1"/>
  <c r="AJ369" i="21" s="1"/>
  <c r="AK43" i="21" s="1"/>
  <c r="AK369" i="21" s="1"/>
  <c r="AL43" i="21" s="1"/>
  <c r="AL369" i="21" s="1"/>
  <c r="AM43" i="21" s="1"/>
  <c r="AM369" i="21" s="1"/>
  <c r="AN43" i="21" s="1"/>
  <c r="AN369" i="21" s="1"/>
  <c r="AO43" i="21" s="1"/>
  <c r="AO369" i="21" s="1"/>
  <c r="AP43" i="21" s="1"/>
  <c r="AP369" i="21" s="1"/>
  <c r="AQ43" i="21" s="1"/>
  <c r="AQ369" i="21" s="1"/>
  <c r="AR43" i="21" s="1"/>
  <c r="AR369" i="21" s="1"/>
  <c r="AS43" i="21" s="1"/>
  <c r="AS369" i="21" s="1"/>
  <c r="AT43" i="21" s="1"/>
  <c r="AT369" i="21" s="1"/>
  <c r="AU43" i="21" s="1"/>
  <c r="AU369" i="21" s="1"/>
  <c r="AV43" i="21" s="1"/>
  <c r="AV369" i="21" s="1"/>
  <c r="AW43" i="21" s="1"/>
  <c r="AW369" i="21" s="1"/>
  <c r="AX43" i="21" s="1"/>
  <c r="AX369" i="21" s="1"/>
  <c r="AY43" i="21" s="1"/>
  <c r="AY369" i="21" s="1"/>
  <c r="AZ43" i="21" s="1"/>
  <c r="AZ369" i="21" s="1"/>
  <c r="BA43" i="21" s="1"/>
  <c r="BA369" i="21" s="1"/>
  <c r="BB43" i="21" s="1"/>
  <c r="BB369" i="21" s="1"/>
  <c r="BC43" i="21" s="1"/>
  <c r="BC369" i="21" s="1"/>
  <c r="BD43" i="21" s="1"/>
  <c r="BD369" i="21" s="1"/>
  <c r="BE43" i="21" s="1"/>
  <c r="BE369" i="21" s="1"/>
  <c r="BF43" i="21" s="1"/>
  <c r="BF369" i="21" s="1"/>
  <c r="BG43" i="21" s="1"/>
  <c r="BG369" i="21" s="1"/>
  <c r="BH43" i="21" s="1"/>
  <c r="BH369" i="21" s="1"/>
  <c r="BI43" i="21" s="1"/>
  <c r="BI369" i="21" s="1"/>
  <c r="BJ43" i="21" s="1"/>
  <c r="BJ369" i="21" s="1"/>
  <c r="BK43" i="21" s="1"/>
  <c r="BK369" i="21" s="1"/>
  <c r="BL43" i="21" s="1"/>
  <c r="BL369" i="21" s="1"/>
  <c r="BM43" i="21" s="1"/>
  <c r="BM369" i="21" s="1"/>
  <c r="BN43" i="21" s="1"/>
  <c r="BN369" i="21" s="1"/>
  <c r="BO43" i="21" s="1"/>
  <c r="BO369" i="21" s="1"/>
  <c r="BP43" i="21" s="1"/>
  <c r="BP369" i="21" s="1"/>
  <c r="BQ43" i="21" s="1"/>
  <c r="BQ369" i="21" s="1"/>
  <c r="BR43" i="21" s="1"/>
  <c r="BR369" i="21" s="1"/>
  <c r="BS43" i="21" s="1"/>
  <c r="BS369" i="21" s="1"/>
  <c r="BT43" i="21" s="1"/>
  <c r="BT369" i="21" s="1"/>
  <c r="BU43" i="21" s="1"/>
  <c r="BU369" i="21" s="1"/>
  <c r="AA249" i="21"/>
  <c r="AA384" i="21" s="1"/>
  <c r="AB58" i="21" s="1"/>
  <c r="AB384" i="21" s="1"/>
  <c r="AC58" i="21" s="1"/>
  <c r="AC384" i="21" s="1"/>
  <c r="AD58" i="21" s="1"/>
  <c r="AD384" i="21" s="1"/>
  <c r="AE58" i="21" s="1"/>
  <c r="AE384" i="21" s="1"/>
  <c r="AF58" i="21" s="1"/>
  <c r="AF384" i="21" s="1"/>
  <c r="AG58" i="21" s="1"/>
  <c r="AG384" i="21" s="1"/>
  <c r="AH58" i="21" s="1"/>
  <c r="AH384" i="21" s="1"/>
  <c r="AI58" i="21" s="1"/>
  <c r="AI384" i="21" s="1"/>
  <c r="AJ58" i="21" s="1"/>
  <c r="AJ384" i="21" s="1"/>
  <c r="AK58" i="21" s="1"/>
  <c r="AK384" i="21" s="1"/>
  <c r="AL58" i="21" s="1"/>
  <c r="AL384" i="21" s="1"/>
  <c r="AM58" i="21" s="1"/>
  <c r="AM384" i="21" s="1"/>
  <c r="AN58" i="21" s="1"/>
  <c r="AN384" i="21" s="1"/>
  <c r="AO58" i="21" s="1"/>
  <c r="AO384" i="21" s="1"/>
  <c r="AP58" i="21" s="1"/>
  <c r="AP384" i="21" s="1"/>
  <c r="AQ58" i="21" s="1"/>
  <c r="AQ384" i="21" s="1"/>
  <c r="AR58" i="21" s="1"/>
  <c r="AR384" i="21" s="1"/>
  <c r="AS58" i="21" s="1"/>
  <c r="AS384" i="21" s="1"/>
  <c r="AT58" i="21" s="1"/>
  <c r="AT384" i="21" s="1"/>
  <c r="AU58" i="21" s="1"/>
  <c r="AU384" i="21" s="1"/>
  <c r="AV58" i="21" s="1"/>
  <c r="AV384" i="21" s="1"/>
  <c r="AW58" i="21" s="1"/>
  <c r="AW384" i="21" s="1"/>
  <c r="AX58" i="21" s="1"/>
  <c r="AX384" i="21" s="1"/>
  <c r="AY58" i="21" s="1"/>
  <c r="AY384" i="21" s="1"/>
  <c r="AZ58" i="21" s="1"/>
  <c r="AZ384" i="21" s="1"/>
  <c r="BA58" i="21" s="1"/>
  <c r="BA384" i="21" s="1"/>
  <c r="BB58" i="21" s="1"/>
  <c r="BB384" i="21" s="1"/>
  <c r="BC58" i="21" s="1"/>
  <c r="BC384" i="21" s="1"/>
  <c r="BD58" i="21" s="1"/>
  <c r="BD384" i="21" s="1"/>
  <c r="BE58" i="21" s="1"/>
  <c r="BE384" i="21" s="1"/>
  <c r="BF58" i="21" s="1"/>
  <c r="BF384" i="21" s="1"/>
  <c r="BG58" i="21" s="1"/>
  <c r="BG384" i="21" s="1"/>
  <c r="BH58" i="21" s="1"/>
  <c r="BH384" i="21" s="1"/>
  <c r="BI58" i="21" s="1"/>
  <c r="BI384" i="21" s="1"/>
  <c r="BJ58" i="21" s="1"/>
  <c r="BJ384" i="21" s="1"/>
  <c r="BK58" i="21" s="1"/>
  <c r="BK384" i="21" s="1"/>
  <c r="BL58" i="21" s="1"/>
  <c r="BL384" i="21" s="1"/>
  <c r="BM58" i="21" s="1"/>
  <c r="BM384" i="21" s="1"/>
  <c r="BN58" i="21" s="1"/>
  <c r="BN384" i="21" s="1"/>
  <c r="BO58" i="21" s="1"/>
  <c r="BO384" i="21" s="1"/>
  <c r="BP58" i="21" s="1"/>
  <c r="BP384" i="21" s="1"/>
  <c r="BQ58" i="21" s="1"/>
  <c r="BQ384" i="21" s="1"/>
  <c r="BR58" i="21" s="1"/>
  <c r="BR384" i="21" s="1"/>
  <c r="BS58" i="21" s="1"/>
  <c r="BS384" i="21" s="1"/>
  <c r="BT58" i="21" s="1"/>
  <c r="BT384" i="21" s="1"/>
  <c r="BU58" i="21" s="1"/>
  <c r="BU384" i="21" s="1"/>
  <c r="BL202" i="21"/>
  <c r="BL219" i="21"/>
  <c r="AA247" i="21"/>
  <c r="AA382" i="21" s="1"/>
  <c r="AB56" i="21" s="1"/>
  <c r="AB382" i="21" s="1"/>
  <c r="AC56" i="21" s="1"/>
  <c r="AC382" i="21" s="1"/>
  <c r="AD56" i="21" s="1"/>
  <c r="AD382" i="21" s="1"/>
  <c r="AE56" i="21" s="1"/>
  <c r="AE382" i="21" s="1"/>
  <c r="AF56" i="21" s="1"/>
  <c r="AF382" i="21" s="1"/>
  <c r="AG56" i="21" s="1"/>
  <c r="AG382" i="21" s="1"/>
  <c r="AH56" i="21" s="1"/>
  <c r="AH382" i="21" s="1"/>
  <c r="AI56" i="21" s="1"/>
  <c r="AI382" i="21" s="1"/>
  <c r="AJ56" i="21" s="1"/>
  <c r="AJ382" i="21" s="1"/>
  <c r="AK56" i="21" s="1"/>
  <c r="AK382" i="21" s="1"/>
  <c r="AL56" i="21" s="1"/>
  <c r="AL382" i="21" s="1"/>
  <c r="AM56" i="21" s="1"/>
  <c r="AM382" i="21" s="1"/>
  <c r="AN56" i="21" s="1"/>
  <c r="AN382" i="21" s="1"/>
  <c r="AO56" i="21" s="1"/>
  <c r="AO382" i="21" s="1"/>
  <c r="AP56" i="21" s="1"/>
  <c r="AP382" i="21" s="1"/>
  <c r="AQ56" i="21" s="1"/>
  <c r="AQ382" i="21" s="1"/>
  <c r="AR56" i="21" s="1"/>
  <c r="AR382" i="21" s="1"/>
  <c r="AS56" i="21" s="1"/>
  <c r="AS382" i="21" s="1"/>
  <c r="AT56" i="21" s="1"/>
  <c r="AT382" i="21" s="1"/>
  <c r="AU56" i="21" s="1"/>
  <c r="AU382" i="21" s="1"/>
  <c r="AV56" i="21" s="1"/>
  <c r="AV382" i="21" s="1"/>
  <c r="AW56" i="21" s="1"/>
  <c r="AW382" i="21" s="1"/>
  <c r="AX56" i="21" s="1"/>
  <c r="AX382" i="21" s="1"/>
  <c r="AY56" i="21" s="1"/>
  <c r="AY382" i="21" s="1"/>
  <c r="AZ56" i="21" s="1"/>
  <c r="AZ382" i="21" s="1"/>
  <c r="BA56" i="21" s="1"/>
  <c r="BA382" i="21" s="1"/>
  <c r="BB56" i="21" s="1"/>
  <c r="BB382" i="21" s="1"/>
  <c r="BC56" i="21" s="1"/>
  <c r="BC382" i="21" s="1"/>
  <c r="BD56" i="21" s="1"/>
  <c r="BD382" i="21" s="1"/>
  <c r="BE56" i="21" s="1"/>
  <c r="BE382" i="21" s="1"/>
  <c r="BF56" i="21" s="1"/>
  <c r="BF382" i="21" s="1"/>
  <c r="BG56" i="21" s="1"/>
  <c r="BG382" i="21" s="1"/>
  <c r="BH56" i="21" s="1"/>
  <c r="BH382" i="21" s="1"/>
  <c r="BI56" i="21" s="1"/>
  <c r="BI382" i="21" s="1"/>
  <c r="BJ56" i="21" s="1"/>
  <c r="BJ382" i="21" s="1"/>
  <c r="BK56" i="21" s="1"/>
  <c r="BK382" i="21" s="1"/>
  <c r="BL56" i="21" s="1"/>
  <c r="BL382" i="21" s="1"/>
  <c r="BM56" i="21" s="1"/>
  <c r="BM382" i="21" s="1"/>
  <c r="BN56" i="21" s="1"/>
  <c r="BN382" i="21" s="1"/>
  <c r="BO56" i="21" s="1"/>
  <c r="BO382" i="21" s="1"/>
  <c r="BP56" i="21" s="1"/>
  <c r="BP382" i="21" s="1"/>
  <c r="BQ56" i="21" s="1"/>
  <c r="BQ382" i="21" s="1"/>
  <c r="BR56" i="21" s="1"/>
  <c r="BR382" i="21" s="1"/>
  <c r="BS56" i="21" s="1"/>
  <c r="BS382" i="21" s="1"/>
  <c r="BT56" i="21" s="1"/>
  <c r="BT382" i="21" s="1"/>
  <c r="BU56" i="21" s="1"/>
  <c r="BU382" i="21" s="1"/>
  <c r="AT238" i="21"/>
  <c r="AT202" i="21"/>
  <c r="AK171" i="21"/>
  <c r="AA248" i="21"/>
  <c r="AA383" i="21" s="1"/>
  <c r="AB57" i="21" s="1"/>
  <c r="AB383" i="21" s="1"/>
  <c r="AC57" i="21" s="1"/>
  <c r="AC383" i="21" s="1"/>
  <c r="AD57" i="21" s="1"/>
  <c r="AD383" i="21" s="1"/>
  <c r="AE57" i="21" s="1"/>
  <c r="AE383" i="21" s="1"/>
  <c r="AF57" i="21" s="1"/>
  <c r="AF383" i="21" s="1"/>
  <c r="AG57" i="21" s="1"/>
  <c r="AG383" i="21" s="1"/>
  <c r="AH57" i="21" s="1"/>
  <c r="AH383" i="21" s="1"/>
  <c r="AI57" i="21" s="1"/>
  <c r="AI383" i="21" s="1"/>
  <c r="AJ57" i="21" s="1"/>
  <c r="AJ383" i="21" s="1"/>
  <c r="AK57" i="21" s="1"/>
  <c r="AK383" i="21" s="1"/>
  <c r="AL57" i="21" s="1"/>
  <c r="AL383" i="21" s="1"/>
  <c r="AM57" i="21" s="1"/>
  <c r="AM383" i="21" s="1"/>
  <c r="AN57" i="21" s="1"/>
  <c r="AN383" i="21" s="1"/>
  <c r="AO57" i="21" s="1"/>
  <c r="AO383" i="21" s="1"/>
  <c r="AP57" i="21" s="1"/>
  <c r="AP383" i="21" s="1"/>
  <c r="AQ57" i="21" s="1"/>
  <c r="AQ383" i="21" s="1"/>
  <c r="AR57" i="21" s="1"/>
  <c r="AR383" i="21" s="1"/>
  <c r="AS57" i="21" s="1"/>
  <c r="AS383" i="21" s="1"/>
  <c r="AT57" i="21" s="1"/>
  <c r="AT383" i="21" s="1"/>
  <c r="AU57" i="21" s="1"/>
  <c r="AU383" i="21" s="1"/>
  <c r="AV57" i="21" s="1"/>
  <c r="AV383" i="21" s="1"/>
  <c r="AW57" i="21" s="1"/>
  <c r="AW383" i="21" s="1"/>
  <c r="AX57" i="21" s="1"/>
  <c r="AX383" i="21" s="1"/>
  <c r="AY57" i="21" s="1"/>
  <c r="AY383" i="21" s="1"/>
  <c r="AZ57" i="21" s="1"/>
  <c r="AZ383" i="21" s="1"/>
  <c r="BA57" i="21" s="1"/>
  <c r="BA383" i="21" s="1"/>
  <c r="BB57" i="21" s="1"/>
  <c r="BB383" i="21" s="1"/>
  <c r="BC57" i="21" s="1"/>
  <c r="BC383" i="21" s="1"/>
  <c r="BD57" i="21" s="1"/>
  <c r="BD383" i="21" s="1"/>
  <c r="BE57" i="21" s="1"/>
  <c r="BE383" i="21" s="1"/>
  <c r="BF57" i="21" s="1"/>
  <c r="BF383" i="21" s="1"/>
  <c r="BG57" i="21" s="1"/>
  <c r="BG383" i="21" s="1"/>
  <c r="BH57" i="21" s="1"/>
  <c r="BH383" i="21" s="1"/>
  <c r="BI57" i="21" s="1"/>
  <c r="BI383" i="21" s="1"/>
  <c r="BJ57" i="21" s="1"/>
  <c r="BJ383" i="21" s="1"/>
  <c r="BK57" i="21" s="1"/>
  <c r="BK383" i="21" s="1"/>
  <c r="BL57" i="21" s="1"/>
  <c r="BL383" i="21" s="1"/>
  <c r="BM57" i="21" s="1"/>
  <c r="BM383" i="21" s="1"/>
  <c r="BN57" i="21" s="1"/>
  <c r="BN383" i="21" s="1"/>
  <c r="BO57" i="21" s="1"/>
  <c r="BO383" i="21" s="1"/>
  <c r="BP57" i="21" s="1"/>
  <c r="BP383" i="21" s="1"/>
  <c r="BQ57" i="21" s="1"/>
  <c r="BQ383" i="21" s="1"/>
  <c r="BR57" i="21" s="1"/>
  <c r="BR383" i="21" s="1"/>
  <c r="BS57" i="21" s="1"/>
  <c r="BS383" i="21" s="1"/>
  <c r="BT57" i="21" s="1"/>
  <c r="BT383" i="21" s="1"/>
  <c r="BU57" i="21" s="1"/>
  <c r="BU383" i="21" s="1"/>
  <c r="BJ218" i="21"/>
  <c r="BJ219" i="21"/>
  <c r="BJ256" i="21" s="1"/>
  <c r="AU238" i="21"/>
  <c r="AU202" i="21"/>
  <c r="AY238" i="21"/>
  <c r="AY202" i="21"/>
  <c r="BT297" i="21"/>
  <c r="BT295" i="21" s="1"/>
  <c r="BC155" i="21"/>
  <c r="BM297" i="21"/>
  <c r="BM295" i="21" s="1"/>
  <c r="BG256" i="21"/>
  <c r="BS216" i="21"/>
  <c r="BS256" i="21"/>
  <c r="BS253" i="21" s="1"/>
  <c r="BS298" i="21"/>
  <c r="BS295" i="21" s="1"/>
  <c r="BJ155" i="21"/>
  <c r="BK161" i="21"/>
  <c r="BM255" i="21"/>
  <c r="BB297" i="21"/>
  <c r="AC300" i="21"/>
  <c r="AE300" i="21"/>
  <c r="AG300" i="21"/>
  <c r="AD300" i="21"/>
  <c r="AH300" i="21"/>
  <c r="AX297" i="21"/>
  <c r="AD298" i="21"/>
  <c r="AH298" i="21"/>
  <c r="BN297" i="21"/>
  <c r="BQ297" i="21"/>
  <c r="BI297" i="21"/>
  <c r="BU297" i="21"/>
  <c r="BP161" i="21"/>
  <c r="BM216" i="21"/>
  <c r="BC297" i="21"/>
  <c r="AN298" i="21"/>
  <c r="BB256" i="21"/>
  <c r="BD255" i="21"/>
  <c r="AQ255" i="21"/>
  <c r="BI256" i="21"/>
  <c r="AI297" i="21"/>
  <c r="AA297" i="21"/>
  <c r="BP256" i="21"/>
  <c r="BQ298" i="21"/>
  <c r="AJ256" i="21"/>
  <c r="AE297" i="21"/>
  <c r="AG298" i="21"/>
  <c r="AJ298" i="21"/>
  <c r="AH255" i="21"/>
  <c r="AH253" i="21" s="1"/>
  <c r="AW256" i="21"/>
  <c r="AR297" i="21"/>
  <c r="BH256" i="21"/>
  <c r="BI298" i="21"/>
  <c r="BT256" i="21"/>
  <c r="AD256" i="21"/>
  <c r="BE256" i="21"/>
  <c r="BA256" i="21"/>
  <c r="BB298" i="21"/>
  <c r="BD256" i="21"/>
  <c r="BE298" i="21"/>
  <c r="AG297" i="21"/>
  <c r="AZ256" i="21"/>
  <c r="BA298" i="21"/>
  <c r="AU255" i="21"/>
  <c r="AN256" i="21"/>
  <c r="BR255" i="21"/>
  <c r="BR297" i="21"/>
  <c r="BE297" i="21"/>
  <c r="AL298" i="21"/>
  <c r="BM256" i="21"/>
  <c r="AY161" i="21"/>
  <c r="BM161" i="21"/>
  <c r="BQ216" i="21"/>
  <c r="AZ161" i="21"/>
  <c r="AH216" i="21"/>
  <c r="BC161" i="21"/>
  <c r="AS239" i="21"/>
  <c r="AP239" i="21"/>
  <c r="BD216" i="21"/>
  <c r="BP239" i="21"/>
  <c r="BD161" i="21"/>
  <c r="AZ239" i="21"/>
  <c r="AK239" i="21"/>
  <c r="AE155" i="21"/>
  <c r="AA351" i="21"/>
  <c r="AB25" i="21" s="1"/>
  <c r="AB351" i="21" s="1"/>
  <c r="AC25" i="21" s="1"/>
  <c r="AC351" i="21" s="1"/>
  <c r="AD25" i="21" s="1"/>
  <c r="AD351" i="21" s="1"/>
  <c r="AE25" i="21" s="1"/>
  <c r="AE351" i="21" s="1"/>
  <c r="AF25" i="21" s="1"/>
  <c r="AF351" i="21" s="1"/>
  <c r="AG25" i="21" s="1"/>
  <c r="AG351" i="21" s="1"/>
  <c r="AH25" i="21" s="1"/>
  <c r="AH351" i="21" s="1"/>
  <c r="AI25" i="21" s="1"/>
  <c r="AI351" i="21" s="1"/>
  <c r="AJ25" i="21" s="1"/>
  <c r="AJ351" i="21" s="1"/>
  <c r="AK25" i="21" s="1"/>
  <c r="AK351" i="21" s="1"/>
  <c r="AL25" i="21" s="1"/>
  <c r="AL351" i="21" s="1"/>
  <c r="AM25" i="21" s="1"/>
  <c r="AM351" i="21" s="1"/>
  <c r="AN25" i="21" s="1"/>
  <c r="AN351" i="21" s="1"/>
  <c r="AO25" i="21" s="1"/>
  <c r="AO351" i="21" s="1"/>
  <c r="AP25" i="21" s="1"/>
  <c r="AP351" i="21" s="1"/>
  <c r="AQ25" i="21" s="1"/>
  <c r="AQ351" i="21" s="1"/>
  <c r="AR25" i="21" s="1"/>
  <c r="AR351" i="21" s="1"/>
  <c r="AS25" i="21" s="1"/>
  <c r="AS351" i="21" s="1"/>
  <c r="AT25" i="21" s="1"/>
  <c r="AT351" i="21" s="1"/>
  <c r="AU25" i="21" s="1"/>
  <c r="AU351" i="21" s="1"/>
  <c r="AV25" i="21" s="1"/>
  <c r="AV351" i="21" s="1"/>
  <c r="AW25" i="21" s="1"/>
  <c r="AW351" i="21" s="1"/>
  <c r="AX25" i="21" s="1"/>
  <c r="AX351" i="21" s="1"/>
  <c r="AY25" i="21" s="1"/>
  <c r="AY351" i="21" s="1"/>
  <c r="AZ25" i="21" s="1"/>
  <c r="AZ351" i="21" s="1"/>
  <c r="BA25" i="21" s="1"/>
  <c r="BA351" i="21" s="1"/>
  <c r="BB25" i="21" s="1"/>
  <c r="BB351" i="21" s="1"/>
  <c r="BC25" i="21" s="1"/>
  <c r="BC351" i="21" s="1"/>
  <c r="BD25" i="21" s="1"/>
  <c r="BD351" i="21" s="1"/>
  <c r="BE25" i="21" s="1"/>
  <c r="BE351" i="21" s="1"/>
  <c r="BF25" i="21" s="1"/>
  <c r="BF351" i="21" s="1"/>
  <c r="BG25" i="21" s="1"/>
  <c r="BG351" i="21" s="1"/>
  <c r="BH25" i="21" s="1"/>
  <c r="BH351" i="21" s="1"/>
  <c r="BI25" i="21" s="1"/>
  <c r="BI351" i="21" s="1"/>
  <c r="BJ25" i="21" s="1"/>
  <c r="BJ351" i="21" s="1"/>
  <c r="BK25" i="21" s="1"/>
  <c r="BK351" i="21" s="1"/>
  <c r="BL25" i="21" s="1"/>
  <c r="BL351" i="21" s="1"/>
  <c r="BM25" i="21" s="1"/>
  <c r="BM351" i="21" s="1"/>
  <c r="BN25" i="21" s="1"/>
  <c r="BN351" i="21" s="1"/>
  <c r="BO25" i="21" s="1"/>
  <c r="BO351" i="21" s="1"/>
  <c r="BP25" i="21" s="1"/>
  <c r="BP351" i="21" s="1"/>
  <c r="BQ25" i="21" s="1"/>
  <c r="BQ351" i="21" s="1"/>
  <c r="BR25" i="21" s="1"/>
  <c r="BR351" i="21" s="1"/>
  <c r="BS25" i="21" s="1"/>
  <c r="BS351" i="21" s="1"/>
  <c r="BT25" i="21" s="1"/>
  <c r="BT351" i="21" s="1"/>
  <c r="BU25" i="21" s="1"/>
  <c r="BU351" i="21" s="1"/>
  <c r="AV155" i="21"/>
  <c r="AV279" i="21"/>
  <c r="AW313" i="21" s="1"/>
  <c r="AT283" i="21"/>
  <c r="AT294" i="21" s="1"/>
  <c r="BO176" i="21"/>
  <c r="BA155" i="21"/>
  <c r="BC168" i="21"/>
  <c r="AL155" i="21"/>
  <c r="AX161" i="21"/>
  <c r="BB255" i="21"/>
  <c r="BB216" i="21"/>
  <c r="BB239" i="21"/>
  <c r="AA352" i="21"/>
  <c r="AB26" i="21" s="1"/>
  <c r="AB352" i="21" s="1"/>
  <c r="AC26" i="21" s="1"/>
  <c r="AC352" i="21" s="1"/>
  <c r="AD26" i="21" s="1"/>
  <c r="AD352" i="21" s="1"/>
  <c r="AE26" i="21" s="1"/>
  <c r="AE352" i="21" s="1"/>
  <c r="AF26" i="21" s="1"/>
  <c r="AF352" i="21" s="1"/>
  <c r="AG26" i="21" s="1"/>
  <c r="BP255" i="21"/>
  <c r="BP216" i="21"/>
  <c r="AA358" i="21"/>
  <c r="AB32" i="21" s="1"/>
  <c r="AB358" i="21" s="1"/>
  <c r="AC32" i="21" s="1"/>
  <c r="AC358" i="21" s="1"/>
  <c r="AD32" i="21" s="1"/>
  <c r="AD358" i="21" s="1"/>
  <c r="AE32" i="21" s="1"/>
  <c r="AE358" i="21" s="1"/>
  <c r="AF32" i="21" s="1"/>
  <c r="AF358" i="21" s="1"/>
  <c r="AG32" i="21" s="1"/>
  <c r="AG358" i="21" s="1"/>
  <c r="AH32" i="21" s="1"/>
  <c r="AH358" i="21" s="1"/>
  <c r="AI32" i="21" s="1"/>
  <c r="AI358" i="21" s="1"/>
  <c r="AJ32" i="21" s="1"/>
  <c r="AJ358" i="21" s="1"/>
  <c r="AK32" i="21" s="1"/>
  <c r="AK358" i="21" s="1"/>
  <c r="AL32" i="21" s="1"/>
  <c r="AL358" i="21" s="1"/>
  <c r="AM32" i="21" s="1"/>
  <c r="AM358" i="21" s="1"/>
  <c r="AN32" i="21" s="1"/>
  <c r="AN358" i="21" s="1"/>
  <c r="AO32" i="21" s="1"/>
  <c r="AO358" i="21" s="1"/>
  <c r="AP32" i="21" s="1"/>
  <c r="AP358" i="21" s="1"/>
  <c r="AQ32" i="21" s="1"/>
  <c r="AQ358" i="21" s="1"/>
  <c r="AR32" i="21" s="1"/>
  <c r="AR358" i="21" s="1"/>
  <c r="AS32" i="21" s="1"/>
  <c r="AS358" i="21" s="1"/>
  <c r="AT32" i="21" s="1"/>
  <c r="AT358" i="21" s="1"/>
  <c r="AU32" i="21" s="1"/>
  <c r="AU358" i="21" s="1"/>
  <c r="AV32" i="21" s="1"/>
  <c r="AV358" i="21" s="1"/>
  <c r="AW32" i="21" s="1"/>
  <c r="AW358" i="21" s="1"/>
  <c r="AX32" i="21" s="1"/>
  <c r="AX358" i="21" s="1"/>
  <c r="AY32" i="21" s="1"/>
  <c r="AY358" i="21" s="1"/>
  <c r="AZ32" i="21" s="1"/>
  <c r="AZ358" i="21" s="1"/>
  <c r="BA32" i="21" s="1"/>
  <c r="BA358" i="21" s="1"/>
  <c r="BB32" i="21" s="1"/>
  <c r="BB358" i="21" s="1"/>
  <c r="BC32" i="21" s="1"/>
  <c r="BC358" i="21" s="1"/>
  <c r="BD32" i="21" s="1"/>
  <c r="BD358" i="21" s="1"/>
  <c r="BE32" i="21" s="1"/>
  <c r="BE358" i="21" s="1"/>
  <c r="BF32" i="21" s="1"/>
  <c r="BF358" i="21" s="1"/>
  <c r="BG32" i="21" s="1"/>
  <c r="BG358" i="21" s="1"/>
  <c r="BH32" i="21" s="1"/>
  <c r="BH358" i="21" s="1"/>
  <c r="BI32" i="21" s="1"/>
  <c r="BI358" i="21" s="1"/>
  <c r="BJ32" i="21" s="1"/>
  <c r="BJ358" i="21" s="1"/>
  <c r="BK32" i="21" s="1"/>
  <c r="BK358" i="21" s="1"/>
  <c r="BL32" i="21" s="1"/>
  <c r="BL358" i="21" s="1"/>
  <c r="BM32" i="21" s="1"/>
  <c r="BM358" i="21" s="1"/>
  <c r="BN32" i="21" s="1"/>
  <c r="BN358" i="21" s="1"/>
  <c r="BO32" i="21" s="1"/>
  <c r="BO358" i="21" s="1"/>
  <c r="BP32" i="21" s="1"/>
  <c r="BP358" i="21" s="1"/>
  <c r="BQ32" i="21" s="1"/>
  <c r="BQ358" i="21" s="1"/>
  <c r="BR32" i="21" s="1"/>
  <c r="BR358" i="21" s="1"/>
  <c r="BS32" i="21" s="1"/>
  <c r="BS358" i="21" s="1"/>
  <c r="BT32" i="21" s="1"/>
  <c r="BT358" i="21" s="1"/>
  <c r="BU32" i="21" s="1"/>
  <c r="BU358" i="21" s="1"/>
  <c r="AA367" i="21"/>
  <c r="AB41" i="21" s="1"/>
  <c r="AB367" i="21" s="1"/>
  <c r="AC41" i="21" s="1"/>
  <c r="AC367" i="21" s="1"/>
  <c r="AD41" i="21" s="1"/>
  <c r="AD367" i="21" s="1"/>
  <c r="AE41" i="21" s="1"/>
  <c r="AE367" i="21" s="1"/>
  <c r="AF41" i="21" s="1"/>
  <c r="AF367" i="21" s="1"/>
  <c r="AG41" i="21" s="1"/>
  <c r="AG367" i="21" s="1"/>
  <c r="AH41" i="21" s="1"/>
  <c r="AH367" i="21" s="1"/>
  <c r="AI41" i="21" s="1"/>
  <c r="AI367" i="21" s="1"/>
  <c r="AJ41" i="21" s="1"/>
  <c r="AJ367" i="21" s="1"/>
  <c r="AK41" i="21" s="1"/>
  <c r="AK367" i="21" s="1"/>
  <c r="AL41" i="21" s="1"/>
  <c r="AL367" i="21" s="1"/>
  <c r="AM41" i="21" s="1"/>
  <c r="AM367" i="21" s="1"/>
  <c r="AN41" i="21" s="1"/>
  <c r="AN367" i="21" s="1"/>
  <c r="AO41" i="21" s="1"/>
  <c r="AO367" i="21" s="1"/>
  <c r="AP41" i="21" s="1"/>
  <c r="AP367" i="21" s="1"/>
  <c r="AQ41" i="21" s="1"/>
  <c r="AQ367" i="21" s="1"/>
  <c r="AR41" i="21" s="1"/>
  <c r="AR367" i="21" s="1"/>
  <c r="AS41" i="21" s="1"/>
  <c r="AS367" i="21" s="1"/>
  <c r="AT41" i="21" s="1"/>
  <c r="AT367" i="21" s="1"/>
  <c r="AU41" i="21" s="1"/>
  <c r="AU367" i="21" s="1"/>
  <c r="AV41" i="21" s="1"/>
  <c r="AV367" i="21" s="1"/>
  <c r="AW41" i="21" s="1"/>
  <c r="AW367" i="21" s="1"/>
  <c r="AX41" i="21" s="1"/>
  <c r="AX367" i="21" s="1"/>
  <c r="AY41" i="21" s="1"/>
  <c r="AY367" i="21" s="1"/>
  <c r="AZ41" i="21" s="1"/>
  <c r="AZ367" i="21" s="1"/>
  <c r="BA41" i="21" s="1"/>
  <c r="BA367" i="21" s="1"/>
  <c r="BB41" i="21" s="1"/>
  <c r="BB367" i="21" s="1"/>
  <c r="BC41" i="21" s="1"/>
  <c r="BC367" i="21" s="1"/>
  <c r="BD41" i="21" s="1"/>
  <c r="BD367" i="21" s="1"/>
  <c r="BE41" i="21" s="1"/>
  <c r="BE367" i="21" s="1"/>
  <c r="BF41" i="21" s="1"/>
  <c r="BF367" i="21" s="1"/>
  <c r="BG41" i="21" s="1"/>
  <c r="BG367" i="21" s="1"/>
  <c r="BH41" i="21" s="1"/>
  <c r="BH367" i="21" s="1"/>
  <c r="BI41" i="21" s="1"/>
  <c r="BI367" i="21" s="1"/>
  <c r="BJ41" i="21" s="1"/>
  <c r="BJ367" i="21" s="1"/>
  <c r="BK41" i="21" s="1"/>
  <c r="BK367" i="21" s="1"/>
  <c r="BL41" i="21" s="1"/>
  <c r="BL367" i="21" s="1"/>
  <c r="BM41" i="21" s="1"/>
  <c r="BM367" i="21" s="1"/>
  <c r="BN41" i="21" s="1"/>
  <c r="BN367" i="21" s="1"/>
  <c r="BO41" i="21" s="1"/>
  <c r="BO367" i="21" s="1"/>
  <c r="BP41" i="21" s="1"/>
  <c r="BP367" i="21" s="1"/>
  <c r="BQ41" i="21" s="1"/>
  <c r="BQ367" i="21" s="1"/>
  <c r="BR41" i="21" s="1"/>
  <c r="BR367" i="21" s="1"/>
  <c r="BS41" i="21" s="1"/>
  <c r="BS367" i="21" s="1"/>
  <c r="BT41" i="21" s="1"/>
  <c r="BT367" i="21" s="1"/>
  <c r="BU41" i="21" s="1"/>
  <c r="BU367" i="21" s="1"/>
  <c r="AA377" i="21"/>
  <c r="AB51" i="21" s="1"/>
  <c r="AB377" i="21" s="1"/>
  <c r="AC51" i="21" s="1"/>
  <c r="AC377" i="21" s="1"/>
  <c r="AD51" i="21" s="1"/>
  <c r="AD377" i="21" s="1"/>
  <c r="AE51" i="21" s="1"/>
  <c r="AE377" i="21" s="1"/>
  <c r="AF51" i="21" s="1"/>
  <c r="AF377" i="21" s="1"/>
  <c r="AG51" i="21" s="1"/>
  <c r="AG377" i="21" s="1"/>
  <c r="AH51" i="21" s="1"/>
  <c r="AH377" i="21" s="1"/>
  <c r="AI51" i="21" s="1"/>
  <c r="AI377" i="21" s="1"/>
  <c r="AJ51" i="21" s="1"/>
  <c r="AJ377" i="21" s="1"/>
  <c r="AK51" i="21" s="1"/>
  <c r="AK377" i="21" s="1"/>
  <c r="AL51" i="21" s="1"/>
  <c r="AL377" i="21" s="1"/>
  <c r="AM51" i="21" s="1"/>
  <c r="AM377" i="21" s="1"/>
  <c r="AN51" i="21" s="1"/>
  <c r="AN377" i="21" s="1"/>
  <c r="AO51" i="21" s="1"/>
  <c r="AO377" i="21" s="1"/>
  <c r="AP51" i="21" s="1"/>
  <c r="AP377" i="21" s="1"/>
  <c r="AQ51" i="21" s="1"/>
  <c r="AQ377" i="21" s="1"/>
  <c r="AR51" i="21" s="1"/>
  <c r="AR377" i="21" s="1"/>
  <c r="AS51" i="21" s="1"/>
  <c r="AS377" i="21" s="1"/>
  <c r="AT51" i="21" s="1"/>
  <c r="AT377" i="21" s="1"/>
  <c r="AU51" i="21" s="1"/>
  <c r="AU377" i="21" s="1"/>
  <c r="AV51" i="21" s="1"/>
  <c r="AV377" i="21" s="1"/>
  <c r="AW51" i="21" s="1"/>
  <c r="AW377" i="21" s="1"/>
  <c r="AX51" i="21" s="1"/>
  <c r="AX377" i="21" s="1"/>
  <c r="AY51" i="21" s="1"/>
  <c r="AY377" i="21" s="1"/>
  <c r="AZ51" i="21" s="1"/>
  <c r="AZ377" i="21" s="1"/>
  <c r="BA51" i="21" s="1"/>
  <c r="BA377" i="21" s="1"/>
  <c r="BB51" i="21" s="1"/>
  <c r="BB377" i="21" s="1"/>
  <c r="BC51" i="21" s="1"/>
  <c r="BC377" i="21" s="1"/>
  <c r="BD51" i="21" s="1"/>
  <c r="BD377" i="21" s="1"/>
  <c r="BE51" i="21" s="1"/>
  <c r="BE377" i="21" s="1"/>
  <c r="BF51" i="21" s="1"/>
  <c r="BF377" i="21" s="1"/>
  <c r="BG51" i="21" s="1"/>
  <c r="BG377" i="21" s="1"/>
  <c r="BH51" i="21" s="1"/>
  <c r="BH377" i="21" s="1"/>
  <c r="BI51" i="21" s="1"/>
  <c r="BI377" i="21" s="1"/>
  <c r="BJ51" i="21" s="1"/>
  <c r="BJ377" i="21" s="1"/>
  <c r="BK51" i="21" s="1"/>
  <c r="BK377" i="21" s="1"/>
  <c r="BL51" i="21" s="1"/>
  <c r="BL377" i="21" s="1"/>
  <c r="BM51" i="21" s="1"/>
  <c r="BM377" i="21" s="1"/>
  <c r="BN51" i="21" s="1"/>
  <c r="BN377" i="21" s="1"/>
  <c r="BO51" i="21" s="1"/>
  <c r="BO377" i="21" s="1"/>
  <c r="BP51" i="21" s="1"/>
  <c r="BP377" i="21" s="1"/>
  <c r="BQ51" i="21" s="1"/>
  <c r="BQ377" i="21" s="1"/>
  <c r="BR51" i="21" s="1"/>
  <c r="BR377" i="21" s="1"/>
  <c r="BS51" i="21" s="1"/>
  <c r="BS377" i="21" s="1"/>
  <c r="BT51" i="21" s="1"/>
  <c r="BT377" i="21" s="1"/>
  <c r="BU51" i="21" s="1"/>
  <c r="BU377" i="21" s="1"/>
  <c r="AA187" i="21"/>
  <c r="AA372" i="21"/>
  <c r="AB46" i="21" s="1"/>
  <c r="AB372" i="21" s="1"/>
  <c r="AC46" i="21" s="1"/>
  <c r="AC372" i="21" s="1"/>
  <c r="AD46" i="21" s="1"/>
  <c r="AD372" i="21" s="1"/>
  <c r="AE46" i="21" s="1"/>
  <c r="AE372" i="21" s="1"/>
  <c r="AF46" i="21" s="1"/>
  <c r="AF372" i="21" s="1"/>
  <c r="AG46" i="21" s="1"/>
  <c r="AG372" i="21" s="1"/>
  <c r="AH46" i="21" s="1"/>
  <c r="AH372" i="21" s="1"/>
  <c r="AI46" i="21" s="1"/>
  <c r="AI372" i="21" s="1"/>
  <c r="AJ46" i="21" s="1"/>
  <c r="AJ372" i="21" s="1"/>
  <c r="AK46" i="21" s="1"/>
  <c r="AK372" i="21" s="1"/>
  <c r="AL46" i="21" s="1"/>
  <c r="AL372" i="21" s="1"/>
  <c r="AM46" i="21" s="1"/>
  <c r="AM372" i="21" s="1"/>
  <c r="AN46" i="21" s="1"/>
  <c r="AN372" i="21" s="1"/>
  <c r="AO46" i="21" s="1"/>
  <c r="AO372" i="21" s="1"/>
  <c r="AP46" i="21" s="1"/>
  <c r="AP372" i="21" s="1"/>
  <c r="AQ46" i="21" s="1"/>
  <c r="AQ372" i="21" s="1"/>
  <c r="AR46" i="21" s="1"/>
  <c r="AR372" i="21" s="1"/>
  <c r="AS46" i="21" s="1"/>
  <c r="AS372" i="21" s="1"/>
  <c r="AT46" i="21" s="1"/>
  <c r="AT372" i="21" s="1"/>
  <c r="AU46" i="21" s="1"/>
  <c r="AU372" i="21" s="1"/>
  <c r="AV46" i="21" s="1"/>
  <c r="AV372" i="21" s="1"/>
  <c r="AW46" i="21" s="1"/>
  <c r="AW372" i="21" s="1"/>
  <c r="AX46" i="21" s="1"/>
  <c r="AX372" i="21" s="1"/>
  <c r="AY46" i="21" s="1"/>
  <c r="AY372" i="21" s="1"/>
  <c r="AZ46" i="21" s="1"/>
  <c r="AZ372" i="21" s="1"/>
  <c r="BA46" i="21" s="1"/>
  <c r="BA372" i="21" s="1"/>
  <c r="BB46" i="21" s="1"/>
  <c r="BB372" i="21" s="1"/>
  <c r="BC46" i="21" s="1"/>
  <c r="BC372" i="21" s="1"/>
  <c r="BD46" i="21" s="1"/>
  <c r="BD372" i="21" s="1"/>
  <c r="BE46" i="21" s="1"/>
  <c r="BE372" i="21" s="1"/>
  <c r="BF46" i="21" s="1"/>
  <c r="BF372" i="21" s="1"/>
  <c r="BG46" i="21" s="1"/>
  <c r="BG372" i="21" s="1"/>
  <c r="BH46" i="21" s="1"/>
  <c r="BH372" i="21" s="1"/>
  <c r="BI46" i="21" s="1"/>
  <c r="BI372" i="21" s="1"/>
  <c r="BJ46" i="21" s="1"/>
  <c r="BJ372" i="21" s="1"/>
  <c r="BK46" i="21" s="1"/>
  <c r="BK372" i="21" s="1"/>
  <c r="BL46" i="21" s="1"/>
  <c r="BL372" i="21" s="1"/>
  <c r="BM46" i="21" s="1"/>
  <c r="BM372" i="21" s="1"/>
  <c r="BN46" i="21" s="1"/>
  <c r="BN372" i="21" s="1"/>
  <c r="BO46" i="21" s="1"/>
  <c r="BO372" i="21" s="1"/>
  <c r="BP46" i="21" s="1"/>
  <c r="BP372" i="21" s="1"/>
  <c r="BQ46" i="21" s="1"/>
  <c r="BQ372" i="21" s="1"/>
  <c r="BR46" i="21" s="1"/>
  <c r="BR372" i="21" s="1"/>
  <c r="BS46" i="21" s="1"/>
  <c r="BS372" i="21" s="1"/>
  <c r="BT46" i="21" s="1"/>
  <c r="BT372" i="21" s="1"/>
  <c r="BU46" i="21" s="1"/>
  <c r="BU372" i="21" s="1"/>
  <c r="AA366" i="21"/>
  <c r="AB40" i="21" s="1"/>
  <c r="AB366" i="21" s="1"/>
  <c r="AC40" i="21" s="1"/>
  <c r="AC366" i="21" s="1"/>
  <c r="AD40" i="21" s="1"/>
  <c r="AD366" i="21" s="1"/>
  <c r="AE40" i="21" s="1"/>
  <c r="AE366" i="21" s="1"/>
  <c r="AF40" i="21" s="1"/>
  <c r="AF366" i="21" s="1"/>
  <c r="AG40" i="21" s="1"/>
  <c r="AG366" i="21" s="1"/>
  <c r="AH40" i="21" s="1"/>
  <c r="AH366" i="21" s="1"/>
  <c r="AI40" i="21" s="1"/>
  <c r="AI366" i="21" s="1"/>
  <c r="AJ40" i="21" s="1"/>
  <c r="AJ366" i="21" s="1"/>
  <c r="AK40" i="21" s="1"/>
  <c r="AK366" i="21" s="1"/>
  <c r="AL40" i="21" s="1"/>
  <c r="AL366" i="21" s="1"/>
  <c r="AM40" i="21" s="1"/>
  <c r="AM366" i="21" s="1"/>
  <c r="AN40" i="21" s="1"/>
  <c r="AN366" i="21" s="1"/>
  <c r="AO40" i="21" s="1"/>
  <c r="AO366" i="21" s="1"/>
  <c r="AP40" i="21" s="1"/>
  <c r="AP366" i="21" s="1"/>
  <c r="AQ40" i="21" s="1"/>
  <c r="AQ366" i="21" s="1"/>
  <c r="AR40" i="21" s="1"/>
  <c r="AR366" i="21" s="1"/>
  <c r="AS40" i="21" s="1"/>
  <c r="AS366" i="21" s="1"/>
  <c r="AT40" i="21" s="1"/>
  <c r="AT366" i="21" s="1"/>
  <c r="AU40" i="21" s="1"/>
  <c r="AU366" i="21" s="1"/>
  <c r="AV40" i="21" s="1"/>
  <c r="AV366" i="21" s="1"/>
  <c r="AW40" i="21" s="1"/>
  <c r="AW366" i="21" s="1"/>
  <c r="AX40" i="21" s="1"/>
  <c r="AX366" i="21" s="1"/>
  <c r="AY40" i="21" s="1"/>
  <c r="AY366" i="21" s="1"/>
  <c r="AZ40" i="21" s="1"/>
  <c r="AZ366" i="21" s="1"/>
  <c r="BA40" i="21" s="1"/>
  <c r="BA366" i="21" s="1"/>
  <c r="BB40" i="21" s="1"/>
  <c r="BB366" i="21" s="1"/>
  <c r="BC40" i="21" s="1"/>
  <c r="BC366" i="21" s="1"/>
  <c r="BD40" i="21" s="1"/>
  <c r="BD366" i="21" s="1"/>
  <c r="BE40" i="21" s="1"/>
  <c r="BE366" i="21" s="1"/>
  <c r="BF40" i="21" s="1"/>
  <c r="BF366" i="21" s="1"/>
  <c r="BG40" i="21" s="1"/>
  <c r="BG366" i="21" s="1"/>
  <c r="BH40" i="21" s="1"/>
  <c r="BH366" i="21" s="1"/>
  <c r="BI40" i="21" s="1"/>
  <c r="BI366" i="21" s="1"/>
  <c r="BJ40" i="21" s="1"/>
  <c r="BJ366" i="21" s="1"/>
  <c r="BK40" i="21" s="1"/>
  <c r="BK366" i="21" s="1"/>
  <c r="BL40" i="21" s="1"/>
  <c r="BL366" i="21" s="1"/>
  <c r="BM40" i="21" s="1"/>
  <c r="BM366" i="21" s="1"/>
  <c r="BN40" i="21" s="1"/>
  <c r="BN366" i="21" s="1"/>
  <c r="BO40" i="21" s="1"/>
  <c r="BO366" i="21" s="1"/>
  <c r="BP40" i="21" s="1"/>
  <c r="BP366" i="21" s="1"/>
  <c r="BQ40" i="21" s="1"/>
  <c r="BQ366" i="21" s="1"/>
  <c r="BR40" i="21" s="1"/>
  <c r="BR366" i="21" s="1"/>
  <c r="BS40" i="21" s="1"/>
  <c r="BS366" i="21" s="1"/>
  <c r="BT40" i="21" s="1"/>
  <c r="BT366" i="21" s="1"/>
  <c r="BU40" i="21" s="1"/>
  <c r="BU366" i="21" s="1"/>
  <c r="AA380" i="21"/>
  <c r="AB54" i="21" s="1"/>
  <c r="AB380" i="21" s="1"/>
  <c r="AC54" i="21" s="1"/>
  <c r="AC380" i="21" s="1"/>
  <c r="AD54" i="21" s="1"/>
  <c r="AD380" i="21" s="1"/>
  <c r="AE54" i="21" s="1"/>
  <c r="AE380" i="21" s="1"/>
  <c r="AF54" i="21" s="1"/>
  <c r="AF380" i="21" s="1"/>
  <c r="AG54" i="21" s="1"/>
  <c r="AG380" i="21" s="1"/>
  <c r="AH54" i="21" s="1"/>
  <c r="AH380" i="21" s="1"/>
  <c r="AI54" i="21" s="1"/>
  <c r="AI380" i="21" s="1"/>
  <c r="AJ54" i="21" s="1"/>
  <c r="AJ380" i="21" s="1"/>
  <c r="AK54" i="21" s="1"/>
  <c r="AK380" i="21" s="1"/>
  <c r="AL54" i="21" s="1"/>
  <c r="AL380" i="21" s="1"/>
  <c r="AM54" i="21" s="1"/>
  <c r="AM380" i="21" s="1"/>
  <c r="AN54" i="21" s="1"/>
  <c r="AN380" i="21" s="1"/>
  <c r="AO54" i="21" s="1"/>
  <c r="AO380" i="21" s="1"/>
  <c r="AP54" i="21" s="1"/>
  <c r="AP380" i="21" s="1"/>
  <c r="AQ54" i="21" s="1"/>
  <c r="AQ380" i="21" s="1"/>
  <c r="AR54" i="21" s="1"/>
  <c r="AR380" i="21" s="1"/>
  <c r="AS54" i="21" s="1"/>
  <c r="AS380" i="21" s="1"/>
  <c r="AT54" i="21" s="1"/>
  <c r="AT380" i="21" s="1"/>
  <c r="AU54" i="21" s="1"/>
  <c r="AU380" i="21" s="1"/>
  <c r="AV54" i="21" s="1"/>
  <c r="AV380" i="21" s="1"/>
  <c r="AW54" i="21" s="1"/>
  <c r="AW380" i="21" s="1"/>
  <c r="AX54" i="21" s="1"/>
  <c r="AX380" i="21" s="1"/>
  <c r="AY54" i="21" s="1"/>
  <c r="AY380" i="21" s="1"/>
  <c r="AZ54" i="21" s="1"/>
  <c r="AZ380" i="21" s="1"/>
  <c r="BA54" i="21" s="1"/>
  <c r="BA380" i="21" s="1"/>
  <c r="BB54" i="21" s="1"/>
  <c r="BB380" i="21" s="1"/>
  <c r="BC54" i="21" s="1"/>
  <c r="BC380" i="21" s="1"/>
  <c r="BD54" i="21" s="1"/>
  <c r="BD380" i="21" s="1"/>
  <c r="BE54" i="21" s="1"/>
  <c r="BE380" i="21" s="1"/>
  <c r="BF54" i="21" s="1"/>
  <c r="BF380" i="21" s="1"/>
  <c r="BG54" i="21" s="1"/>
  <c r="BG380" i="21" s="1"/>
  <c r="BH54" i="21" s="1"/>
  <c r="BH380" i="21" s="1"/>
  <c r="BI54" i="21" s="1"/>
  <c r="BI380" i="21" s="1"/>
  <c r="BJ54" i="21" s="1"/>
  <c r="BJ380" i="21" s="1"/>
  <c r="BK54" i="21" s="1"/>
  <c r="BK380" i="21" s="1"/>
  <c r="BL54" i="21" s="1"/>
  <c r="BL380" i="21" s="1"/>
  <c r="BM54" i="21" s="1"/>
  <c r="BM380" i="21" s="1"/>
  <c r="BN54" i="21" s="1"/>
  <c r="BN380" i="21" s="1"/>
  <c r="BO54" i="21" s="1"/>
  <c r="BO380" i="21" s="1"/>
  <c r="BP54" i="21" s="1"/>
  <c r="BP380" i="21" s="1"/>
  <c r="BQ54" i="21" s="1"/>
  <c r="BQ380" i="21" s="1"/>
  <c r="BR54" i="21" s="1"/>
  <c r="BR380" i="21" s="1"/>
  <c r="BS54" i="21" s="1"/>
  <c r="BS380" i="21" s="1"/>
  <c r="BT54" i="21" s="1"/>
  <c r="BT380" i="21" s="1"/>
  <c r="BU54" i="21" s="1"/>
  <c r="BU380" i="21" s="1"/>
  <c r="AU161" i="21"/>
  <c r="BF155" i="21"/>
  <c r="BF239" i="21"/>
  <c r="BA255" i="21"/>
  <c r="BA216" i="21"/>
  <c r="AA365" i="21"/>
  <c r="AB39" i="21" s="1"/>
  <c r="AB365" i="21" s="1"/>
  <c r="AA362" i="21"/>
  <c r="AB36" i="21" s="1"/>
  <c r="AB362" i="21" s="1"/>
  <c r="AC36" i="21" s="1"/>
  <c r="AC362" i="21" s="1"/>
  <c r="AD36" i="21" s="1"/>
  <c r="AD362" i="21" s="1"/>
  <c r="AE36" i="21" s="1"/>
  <c r="AE362" i="21" s="1"/>
  <c r="AF36" i="21" s="1"/>
  <c r="AF362" i="21" s="1"/>
  <c r="AG36" i="21" s="1"/>
  <c r="AG362" i="21" s="1"/>
  <c r="AH36" i="21" s="1"/>
  <c r="AH362" i="21" s="1"/>
  <c r="AI36" i="21" s="1"/>
  <c r="AI362" i="21" s="1"/>
  <c r="AJ36" i="21" s="1"/>
  <c r="AJ362" i="21" s="1"/>
  <c r="AK36" i="21" s="1"/>
  <c r="AK362" i="21" s="1"/>
  <c r="AL36" i="21" s="1"/>
  <c r="AL362" i="21" s="1"/>
  <c r="AM36" i="21" s="1"/>
  <c r="AM362" i="21" s="1"/>
  <c r="AN36" i="21" s="1"/>
  <c r="AN362" i="21" s="1"/>
  <c r="AO36" i="21" s="1"/>
  <c r="AO362" i="21" s="1"/>
  <c r="AP36" i="21" s="1"/>
  <c r="AP362" i="21" s="1"/>
  <c r="AQ36" i="21" s="1"/>
  <c r="AQ362" i="21" s="1"/>
  <c r="AR36" i="21" s="1"/>
  <c r="AR362" i="21" s="1"/>
  <c r="AS36" i="21" s="1"/>
  <c r="AS362" i="21" s="1"/>
  <c r="AT36" i="21" s="1"/>
  <c r="AT362" i="21" s="1"/>
  <c r="AU36" i="21" s="1"/>
  <c r="AU362" i="21" s="1"/>
  <c r="AV36" i="21" s="1"/>
  <c r="AV362" i="21" s="1"/>
  <c r="AW36" i="21" s="1"/>
  <c r="AW362" i="21" s="1"/>
  <c r="AX36" i="21" s="1"/>
  <c r="AX362" i="21" s="1"/>
  <c r="AY36" i="21" s="1"/>
  <c r="AY362" i="21" s="1"/>
  <c r="AZ36" i="21" s="1"/>
  <c r="AZ362" i="21" s="1"/>
  <c r="BA36" i="21" s="1"/>
  <c r="BA362" i="21" s="1"/>
  <c r="BB36" i="21" s="1"/>
  <c r="BB362" i="21" s="1"/>
  <c r="BC36" i="21" s="1"/>
  <c r="BC362" i="21" s="1"/>
  <c r="BD36" i="21" s="1"/>
  <c r="BD362" i="21" s="1"/>
  <c r="BE36" i="21" s="1"/>
  <c r="BE362" i="21" s="1"/>
  <c r="BF36" i="21" s="1"/>
  <c r="BF362" i="21" s="1"/>
  <c r="BG36" i="21" s="1"/>
  <c r="BG362" i="21" s="1"/>
  <c r="BH36" i="21" s="1"/>
  <c r="BH362" i="21" s="1"/>
  <c r="BI36" i="21" s="1"/>
  <c r="BI362" i="21" s="1"/>
  <c r="BJ36" i="21" s="1"/>
  <c r="BJ362" i="21" s="1"/>
  <c r="BK36" i="21" s="1"/>
  <c r="BK362" i="21" s="1"/>
  <c r="BL36" i="21" s="1"/>
  <c r="BL362" i="21" s="1"/>
  <c r="BM36" i="21" s="1"/>
  <c r="BM362" i="21" s="1"/>
  <c r="BN36" i="21" s="1"/>
  <c r="BN362" i="21" s="1"/>
  <c r="BO36" i="21" s="1"/>
  <c r="BO362" i="21" s="1"/>
  <c r="BP36" i="21" s="1"/>
  <c r="BP362" i="21" s="1"/>
  <c r="BQ36" i="21" s="1"/>
  <c r="BQ362" i="21" s="1"/>
  <c r="BR36" i="21" s="1"/>
  <c r="BR362" i="21" s="1"/>
  <c r="BS36" i="21" s="1"/>
  <c r="BS362" i="21" s="1"/>
  <c r="BT36" i="21" s="1"/>
  <c r="BT362" i="21" s="1"/>
  <c r="BU36" i="21" s="1"/>
  <c r="BU362" i="21" s="1"/>
  <c r="AN255" i="21"/>
  <c r="AN216" i="21"/>
  <c r="AM161" i="21"/>
  <c r="AB168" i="21"/>
  <c r="BT239" i="21"/>
  <c r="AA373" i="21"/>
  <c r="AB47" i="21" s="1"/>
  <c r="AB373" i="21" s="1"/>
  <c r="AC47" i="21" s="1"/>
  <c r="AC373" i="21" s="1"/>
  <c r="AD47" i="21" s="1"/>
  <c r="AD373" i="21" s="1"/>
  <c r="AE47" i="21" s="1"/>
  <c r="AE373" i="21" s="1"/>
  <c r="AF47" i="21" s="1"/>
  <c r="AF373" i="21" s="1"/>
  <c r="AG47" i="21" s="1"/>
  <c r="AG373" i="21" s="1"/>
  <c r="AH47" i="21" s="1"/>
  <c r="AH373" i="21" s="1"/>
  <c r="AI47" i="21" s="1"/>
  <c r="AI373" i="21" s="1"/>
  <c r="AJ47" i="21" s="1"/>
  <c r="AJ373" i="21" s="1"/>
  <c r="AK47" i="21" s="1"/>
  <c r="AK373" i="21" s="1"/>
  <c r="AL47" i="21" s="1"/>
  <c r="AL373" i="21" s="1"/>
  <c r="AM47" i="21" s="1"/>
  <c r="AM373" i="21" s="1"/>
  <c r="AN47" i="21" s="1"/>
  <c r="AN373" i="21" s="1"/>
  <c r="AO47" i="21" s="1"/>
  <c r="AO373" i="21" s="1"/>
  <c r="AP47" i="21" s="1"/>
  <c r="AP373" i="21" s="1"/>
  <c r="AQ47" i="21" s="1"/>
  <c r="AQ373" i="21" s="1"/>
  <c r="AR47" i="21" s="1"/>
  <c r="AR373" i="21" s="1"/>
  <c r="AS47" i="21" s="1"/>
  <c r="AS373" i="21" s="1"/>
  <c r="AT47" i="21" s="1"/>
  <c r="AT373" i="21" s="1"/>
  <c r="AU47" i="21" s="1"/>
  <c r="AU373" i="21" s="1"/>
  <c r="AV47" i="21" s="1"/>
  <c r="AV373" i="21" s="1"/>
  <c r="AW47" i="21" s="1"/>
  <c r="AW373" i="21" s="1"/>
  <c r="AX47" i="21" s="1"/>
  <c r="AX373" i="21" s="1"/>
  <c r="AY47" i="21" s="1"/>
  <c r="AY373" i="21" s="1"/>
  <c r="AZ47" i="21" s="1"/>
  <c r="AZ373" i="21" s="1"/>
  <c r="BA47" i="21" s="1"/>
  <c r="BA373" i="21" s="1"/>
  <c r="BB47" i="21" s="1"/>
  <c r="BB373" i="21" s="1"/>
  <c r="BC47" i="21" s="1"/>
  <c r="BC373" i="21" s="1"/>
  <c r="BD47" i="21" s="1"/>
  <c r="BD373" i="21" s="1"/>
  <c r="BE47" i="21" s="1"/>
  <c r="BE373" i="21" s="1"/>
  <c r="BF47" i="21" s="1"/>
  <c r="BF373" i="21" s="1"/>
  <c r="BG47" i="21" s="1"/>
  <c r="BG373" i="21" s="1"/>
  <c r="BH47" i="21" s="1"/>
  <c r="BH373" i="21" s="1"/>
  <c r="BI47" i="21" s="1"/>
  <c r="BI373" i="21" s="1"/>
  <c r="BJ47" i="21" s="1"/>
  <c r="BJ373" i="21" s="1"/>
  <c r="BK47" i="21" s="1"/>
  <c r="BK373" i="21" s="1"/>
  <c r="BL47" i="21" s="1"/>
  <c r="BL373" i="21" s="1"/>
  <c r="BM47" i="21" s="1"/>
  <c r="BM373" i="21" s="1"/>
  <c r="BN47" i="21" s="1"/>
  <c r="BN373" i="21" s="1"/>
  <c r="BO47" i="21" s="1"/>
  <c r="BO373" i="21" s="1"/>
  <c r="BP47" i="21" s="1"/>
  <c r="BP373" i="21" s="1"/>
  <c r="BQ47" i="21" s="1"/>
  <c r="BQ373" i="21" s="1"/>
  <c r="BR47" i="21" s="1"/>
  <c r="BR373" i="21" s="1"/>
  <c r="BS47" i="21" s="1"/>
  <c r="BS373" i="21" s="1"/>
  <c r="BT47" i="21" s="1"/>
  <c r="BT373" i="21" s="1"/>
  <c r="BU47" i="21" s="1"/>
  <c r="BU373" i="21" s="1"/>
  <c r="AA239" i="21"/>
  <c r="AW155" i="21"/>
  <c r="AA344" i="21"/>
  <c r="AB18" i="21" s="1"/>
  <c r="AF176" i="21"/>
  <c r="BH255" i="21"/>
  <c r="BH216" i="21"/>
  <c r="AA361" i="21"/>
  <c r="AB35" i="21" s="1"/>
  <c r="AB361" i="21" s="1"/>
  <c r="AC35" i="21" s="1"/>
  <c r="AC361" i="21" s="1"/>
  <c r="AD35" i="21" s="1"/>
  <c r="AD361" i="21" s="1"/>
  <c r="AE35" i="21" s="1"/>
  <c r="AE361" i="21" s="1"/>
  <c r="AF35" i="21" s="1"/>
  <c r="AF361" i="21" s="1"/>
  <c r="AG35" i="21" s="1"/>
  <c r="AG361" i="21" s="1"/>
  <c r="AH35" i="21" s="1"/>
  <c r="AH361" i="21" s="1"/>
  <c r="AI35" i="21" s="1"/>
  <c r="AI361" i="21" s="1"/>
  <c r="AJ35" i="21" s="1"/>
  <c r="AJ361" i="21" s="1"/>
  <c r="AK35" i="21" s="1"/>
  <c r="AK361" i="21" s="1"/>
  <c r="AL35" i="21" s="1"/>
  <c r="AL361" i="21" s="1"/>
  <c r="AM35" i="21" s="1"/>
  <c r="AM361" i="21" s="1"/>
  <c r="AN35" i="21" s="1"/>
  <c r="AN361" i="21" s="1"/>
  <c r="AO35" i="21" s="1"/>
  <c r="AO361" i="21" s="1"/>
  <c r="AP35" i="21" s="1"/>
  <c r="AP361" i="21" s="1"/>
  <c r="AQ35" i="21" s="1"/>
  <c r="AQ361" i="21" s="1"/>
  <c r="AR35" i="21" s="1"/>
  <c r="AR361" i="21" s="1"/>
  <c r="AS35" i="21" s="1"/>
  <c r="AS361" i="21" s="1"/>
  <c r="AT35" i="21" s="1"/>
  <c r="AT361" i="21" s="1"/>
  <c r="AU35" i="21" s="1"/>
  <c r="AU361" i="21" s="1"/>
  <c r="AV35" i="21" s="1"/>
  <c r="AV361" i="21" s="1"/>
  <c r="AW35" i="21" s="1"/>
  <c r="AW361" i="21" s="1"/>
  <c r="AX35" i="21" s="1"/>
  <c r="AX361" i="21" s="1"/>
  <c r="AY35" i="21" s="1"/>
  <c r="AY361" i="21" s="1"/>
  <c r="AZ35" i="21" s="1"/>
  <c r="AZ361" i="21" s="1"/>
  <c r="BA35" i="21" s="1"/>
  <c r="BA361" i="21" s="1"/>
  <c r="BB35" i="21" s="1"/>
  <c r="BB361" i="21" s="1"/>
  <c r="BC35" i="21" s="1"/>
  <c r="BC361" i="21" s="1"/>
  <c r="BD35" i="21" s="1"/>
  <c r="BD361" i="21" s="1"/>
  <c r="BE35" i="21" s="1"/>
  <c r="BE361" i="21" s="1"/>
  <c r="BF35" i="21" s="1"/>
  <c r="BF361" i="21" s="1"/>
  <c r="BG35" i="21" s="1"/>
  <c r="BG361" i="21" s="1"/>
  <c r="BH35" i="21" s="1"/>
  <c r="BH361" i="21" s="1"/>
  <c r="BI35" i="21" s="1"/>
  <c r="BI361" i="21" s="1"/>
  <c r="BJ35" i="21" s="1"/>
  <c r="BJ361" i="21" s="1"/>
  <c r="BK35" i="21" s="1"/>
  <c r="BK361" i="21" s="1"/>
  <c r="BL35" i="21" s="1"/>
  <c r="BL361" i="21" s="1"/>
  <c r="BM35" i="21" s="1"/>
  <c r="BM361" i="21" s="1"/>
  <c r="BN35" i="21" s="1"/>
  <c r="BN361" i="21" s="1"/>
  <c r="BO35" i="21" s="1"/>
  <c r="BO361" i="21" s="1"/>
  <c r="BP35" i="21" s="1"/>
  <c r="BP361" i="21" s="1"/>
  <c r="BQ35" i="21" s="1"/>
  <c r="BQ361" i="21" s="1"/>
  <c r="BR35" i="21" s="1"/>
  <c r="BR361" i="21" s="1"/>
  <c r="BS35" i="21" s="1"/>
  <c r="BS361" i="21" s="1"/>
  <c r="BT35" i="21" s="1"/>
  <c r="BT361" i="21" s="1"/>
  <c r="BU35" i="21" s="1"/>
  <c r="BU361" i="21" s="1"/>
  <c r="AN168" i="21"/>
  <c r="BH239" i="21"/>
  <c r="BT255" i="21"/>
  <c r="BT216" i="21"/>
  <c r="BE161" i="21"/>
  <c r="AW255" i="21"/>
  <c r="AW216" i="21"/>
  <c r="AF93" i="21"/>
  <c r="AF419" i="21" s="1"/>
  <c r="AF92" i="21"/>
  <c r="AF418" i="21" s="1"/>
  <c r="AF91" i="21"/>
  <c r="AF417" i="21" s="1"/>
  <c r="AF90" i="21"/>
  <c r="AF416" i="21" s="1"/>
  <c r="AF84" i="21"/>
  <c r="AF410" i="21" s="1"/>
  <c r="AV253" i="21"/>
  <c r="AF89" i="21"/>
  <c r="AF415" i="21" s="1"/>
  <c r="AE88" i="21"/>
  <c r="AI155" i="3"/>
  <c r="W182" i="21"/>
  <c r="W166" i="21"/>
  <c r="W243" i="21"/>
  <c r="W159" i="21"/>
  <c r="W218" i="21"/>
  <c r="W116" i="21"/>
  <c r="W286" i="21"/>
  <c r="W244" i="21"/>
  <c r="W171" i="21"/>
  <c r="W219" i="21"/>
  <c r="W292" i="21"/>
  <c r="W246" i="21"/>
  <c r="W169" i="21"/>
  <c r="W248" i="21"/>
  <c r="W180" i="21"/>
  <c r="W183" i="21"/>
  <c r="W241" i="21"/>
  <c r="W181" i="21"/>
  <c r="W187" i="21"/>
  <c r="W290" i="21"/>
  <c r="W157" i="21"/>
  <c r="W203" i="21"/>
  <c r="W291" i="21"/>
  <c r="W249" i="21"/>
  <c r="W214" i="21"/>
  <c r="W123" i="21"/>
  <c r="W158" i="21"/>
  <c r="W162" i="21"/>
  <c r="W142" i="21"/>
  <c r="W164" i="21"/>
  <c r="W156" i="21"/>
  <c r="W285" i="21"/>
  <c r="W165" i="21"/>
  <c r="W288" i="21"/>
  <c r="W131" i="21"/>
  <c r="W284" i="21"/>
  <c r="W289" i="21"/>
  <c r="W238" i="21"/>
  <c r="W282" i="21"/>
  <c r="W237" i="21"/>
  <c r="W287" i="21"/>
  <c r="W247" i="21"/>
  <c r="BP155" i="21" l="1"/>
  <c r="BD251" i="21"/>
  <c r="BD252" i="21" s="1"/>
  <c r="AQ251" i="21"/>
  <c r="AQ252" i="21" s="1"/>
  <c r="AS155" i="21"/>
  <c r="AE371" i="21"/>
  <c r="AF45" i="21" s="1"/>
  <c r="AF371" i="21" s="1"/>
  <c r="AG45" i="21" s="1"/>
  <c r="AG371" i="21" s="1"/>
  <c r="AH45" i="21" s="1"/>
  <c r="AK155" i="21"/>
  <c r="AD255" i="21"/>
  <c r="AR256" i="21"/>
  <c r="BQ239" i="21"/>
  <c r="AL297" i="21"/>
  <c r="AL295" i="21" s="1"/>
  <c r="AC275" i="21"/>
  <c r="BE216" i="21"/>
  <c r="BE221" i="21" s="1"/>
  <c r="BE230" i="21" s="1"/>
  <c r="BE231" i="21" s="1"/>
  <c r="AI155" i="21"/>
  <c r="BE255" i="21"/>
  <c r="AR251" i="21"/>
  <c r="AR252" i="21" s="1"/>
  <c r="BG216" i="21"/>
  <c r="BG221" i="21" s="1"/>
  <c r="BG222" i="21" s="1"/>
  <c r="AC298" i="21"/>
  <c r="AR216" i="21"/>
  <c r="AR221" i="21" s="1"/>
  <c r="AR230" i="21" s="1"/>
  <c r="AR231" i="21" s="1"/>
  <c r="BU283" i="21"/>
  <c r="BU294" i="21" s="1"/>
  <c r="AJ216" i="21"/>
  <c r="AJ221" i="21" s="1"/>
  <c r="AJ222" i="21" s="1"/>
  <c r="AJ255" i="21"/>
  <c r="AA283" i="21"/>
  <c r="AA294" i="21" s="1"/>
  <c r="AM251" i="21"/>
  <c r="BA297" i="21"/>
  <c r="BA295" i="21" s="1"/>
  <c r="AZ255" i="21"/>
  <c r="AU155" i="21"/>
  <c r="AB403" i="21"/>
  <c r="AC77" i="21" s="1"/>
  <c r="AC403" i="21" s="1"/>
  <c r="AD77" i="21" s="1"/>
  <c r="AD403" i="21" s="1"/>
  <c r="AE77" i="21" s="1"/>
  <c r="AE403" i="21" s="1"/>
  <c r="AL251" i="21"/>
  <c r="AL252" i="21" s="1"/>
  <c r="AM256" i="21"/>
  <c r="AR255" i="21"/>
  <c r="BQ155" i="21"/>
  <c r="AS256" i="21"/>
  <c r="BQ251" i="21"/>
  <c r="BQ252" i="21" s="1"/>
  <c r="AG251" i="21"/>
  <c r="AC259" i="21"/>
  <c r="AC252" i="21"/>
  <c r="AC401" i="21"/>
  <c r="AD75" i="21" s="1"/>
  <c r="AD401" i="21" s="1"/>
  <c r="AE75" i="21" s="1"/>
  <c r="AE401" i="21" s="1"/>
  <c r="BO161" i="21"/>
  <c r="AC251" i="21"/>
  <c r="BN283" i="21"/>
  <c r="BN294" i="21" s="1"/>
  <c r="BI155" i="21"/>
  <c r="AP283" i="21"/>
  <c r="AP294" i="21" s="1"/>
  <c r="AL216" i="21"/>
  <c r="BG255" i="21"/>
  <c r="BG253" i="21" s="1"/>
  <c r="BG258" i="21" s="1"/>
  <c r="BG267" i="21" s="1"/>
  <c r="BG268" i="21" s="1"/>
  <c r="AQ283" i="21"/>
  <c r="AQ294" i="21" s="1"/>
  <c r="AF298" i="21"/>
  <c r="AL255" i="21"/>
  <c r="AL253" i="21" s="1"/>
  <c r="AS255" i="21"/>
  <c r="AS253" i="21" s="1"/>
  <c r="AS258" i="21" s="1"/>
  <c r="AS259" i="21" s="1"/>
  <c r="BA283" i="21"/>
  <c r="BA294" i="21" s="1"/>
  <c r="AN251" i="21"/>
  <c r="AN252" i="21" s="1"/>
  <c r="BP283" i="21"/>
  <c r="BP294" i="21" s="1"/>
  <c r="BK155" i="21"/>
  <c r="BS283" i="21"/>
  <c r="BS294" i="21" s="1"/>
  <c r="AA370" i="21"/>
  <c r="AB44" i="21" s="1"/>
  <c r="AB370" i="21" s="1"/>
  <c r="AC44" i="21" s="1"/>
  <c r="AC370" i="21" s="1"/>
  <c r="AD44" i="21" s="1"/>
  <c r="AD370" i="21" s="1"/>
  <c r="AE44" i="21" s="1"/>
  <c r="AE370" i="21" s="1"/>
  <c r="AF44" i="21" s="1"/>
  <c r="AF370" i="21" s="1"/>
  <c r="AG44" i="21" s="1"/>
  <c r="AG370" i="21" s="1"/>
  <c r="AH44" i="21" s="1"/>
  <c r="AH370" i="21" s="1"/>
  <c r="AI44" i="21" s="1"/>
  <c r="AI370" i="21" s="1"/>
  <c r="AJ44" i="21" s="1"/>
  <c r="AJ370" i="21" s="1"/>
  <c r="AK44" i="21" s="1"/>
  <c r="AK370" i="21" s="1"/>
  <c r="AL44" i="21" s="1"/>
  <c r="AL370" i="21" s="1"/>
  <c r="AM44" i="21" s="1"/>
  <c r="AM370" i="21" s="1"/>
  <c r="AN44" i="21" s="1"/>
  <c r="AN370" i="21" s="1"/>
  <c r="AO44" i="21" s="1"/>
  <c r="AO370" i="21" s="1"/>
  <c r="AP44" i="21" s="1"/>
  <c r="AP370" i="21" s="1"/>
  <c r="AQ44" i="21" s="1"/>
  <c r="AQ370" i="21" s="1"/>
  <c r="AR44" i="21" s="1"/>
  <c r="AR370" i="21" s="1"/>
  <c r="AS44" i="21" s="1"/>
  <c r="AS370" i="21" s="1"/>
  <c r="AT44" i="21" s="1"/>
  <c r="AT370" i="21" s="1"/>
  <c r="AU44" i="21" s="1"/>
  <c r="AU370" i="21" s="1"/>
  <c r="AV44" i="21" s="1"/>
  <c r="AV370" i="21" s="1"/>
  <c r="AW44" i="21" s="1"/>
  <c r="AW370" i="21" s="1"/>
  <c r="AX44" i="21" s="1"/>
  <c r="AX370" i="21" s="1"/>
  <c r="AY44" i="21" s="1"/>
  <c r="AY370" i="21" s="1"/>
  <c r="AZ44" i="21" s="1"/>
  <c r="AZ370" i="21" s="1"/>
  <c r="BA44" i="21" s="1"/>
  <c r="BA370" i="21" s="1"/>
  <c r="BB44" i="21" s="1"/>
  <c r="BB370" i="21" s="1"/>
  <c r="BC44" i="21" s="1"/>
  <c r="BC370" i="21" s="1"/>
  <c r="BD44" i="21" s="1"/>
  <c r="BD370" i="21" s="1"/>
  <c r="BE44" i="21" s="1"/>
  <c r="BE370" i="21" s="1"/>
  <c r="BF44" i="21" s="1"/>
  <c r="BF370" i="21" s="1"/>
  <c r="BG44" i="21" s="1"/>
  <c r="BG370" i="21" s="1"/>
  <c r="BH44" i="21" s="1"/>
  <c r="BH370" i="21" s="1"/>
  <c r="BI44" i="21" s="1"/>
  <c r="BI370" i="21" s="1"/>
  <c r="BJ44" i="21" s="1"/>
  <c r="BJ370" i="21" s="1"/>
  <c r="BK44" i="21" s="1"/>
  <c r="BK370" i="21" s="1"/>
  <c r="BL44" i="21" s="1"/>
  <c r="BL370" i="21" s="1"/>
  <c r="BM44" i="21" s="1"/>
  <c r="BM370" i="21" s="1"/>
  <c r="BN44" i="21" s="1"/>
  <c r="BN370" i="21" s="1"/>
  <c r="BO44" i="21" s="1"/>
  <c r="BO370" i="21" s="1"/>
  <c r="BP44" i="21" s="1"/>
  <c r="BP370" i="21" s="1"/>
  <c r="BQ44" i="21" s="1"/>
  <c r="BQ370" i="21" s="1"/>
  <c r="BR44" i="21" s="1"/>
  <c r="BR370" i="21" s="1"/>
  <c r="BS44" i="21" s="1"/>
  <c r="BS370" i="21" s="1"/>
  <c r="BT44" i="21" s="1"/>
  <c r="BT370" i="21" s="1"/>
  <c r="BU44" i="21" s="1"/>
  <c r="BU370" i="21" s="1"/>
  <c r="AS216" i="21"/>
  <c r="AS221" i="21" s="1"/>
  <c r="AS222" i="21" s="1"/>
  <c r="BM283" i="21"/>
  <c r="BM294" i="21" s="1"/>
  <c r="BD283" i="21"/>
  <c r="BD294" i="21" s="1"/>
  <c r="BQ221" i="21"/>
  <c r="BQ222" i="21" s="1"/>
  <c r="BL251" i="21"/>
  <c r="BL252" i="21" s="1"/>
  <c r="AV283" i="21"/>
  <c r="AV294" i="21" s="1"/>
  <c r="AF275" i="21"/>
  <c r="AW221" i="21"/>
  <c r="AW222" i="21" s="1"/>
  <c r="AF268" i="21"/>
  <c r="AJ155" i="21"/>
  <c r="AJ251" i="21"/>
  <c r="AJ252" i="21" s="1"/>
  <c r="AN297" i="21"/>
  <c r="AN295" i="21" s="1"/>
  <c r="AM216" i="21"/>
  <c r="AM221" i="21" s="1"/>
  <c r="AM222" i="21" s="1"/>
  <c r="AN300" i="21" s="1"/>
  <c r="AC216" i="21"/>
  <c r="AC221" i="21" s="1"/>
  <c r="AC230" i="21" s="1"/>
  <c r="AU283" i="21"/>
  <c r="AU294" i="21" s="1"/>
  <c r="AI216" i="21"/>
  <c r="AI221" i="21" s="1"/>
  <c r="AI222" i="21" s="1"/>
  <c r="BL283" i="21"/>
  <c r="BL294" i="21" s="1"/>
  <c r="AD259" i="21"/>
  <c r="AO283" i="21"/>
  <c r="AO294" i="21" s="1"/>
  <c r="BO283" i="21"/>
  <c r="BO294" i="21" s="1"/>
  <c r="AI255" i="21"/>
  <c r="AI253" i="21" s="1"/>
  <c r="AQ297" i="21"/>
  <c r="BQ283" i="21"/>
  <c r="BQ294" i="21" s="1"/>
  <c r="AK216" i="21"/>
  <c r="AK221" i="21" s="1"/>
  <c r="AK230" i="21" s="1"/>
  <c r="AK231" i="21" s="1"/>
  <c r="AT298" i="21"/>
  <c r="AT295" i="21" s="1"/>
  <c r="BU155" i="21"/>
  <c r="AP256" i="21"/>
  <c r="AP253" i="21" s="1"/>
  <c r="AP258" i="21" s="1"/>
  <c r="AP267" i="21" s="1"/>
  <c r="AP268" i="21" s="1"/>
  <c r="BM221" i="21"/>
  <c r="BM222" i="21" s="1"/>
  <c r="BK283" i="21"/>
  <c r="BK294" i="21" s="1"/>
  <c r="AB406" i="21"/>
  <c r="AC80" i="21" s="1"/>
  <c r="AC406" i="21" s="1"/>
  <c r="AD80" i="21" s="1"/>
  <c r="AD406" i="21" s="1"/>
  <c r="AE80" i="21" s="1"/>
  <c r="AE406" i="21" s="1"/>
  <c r="AA216" i="21"/>
  <c r="AA221" i="21" s="1"/>
  <c r="AA230" i="21" s="1"/>
  <c r="AD297" i="21"/>
  <c r="AD295" i="21" s="1"/>
  <c r="AC255" i="21"/>
  <c r="AC253" i="21" s="1"/>
  <c r="AC258" i="21" s="1"/>
  <c r="AC267" i="21" s="1"/>
  <c r="AD252" i="21"/>
  <c r="AD268" i="21"/>
  <c r="BG155" i="21"/>
  <c r="AW283" i="21"/>
  <c r="AW294" i="21" s="1"/>
  <c r="AD251" i="21"/>
  <c r="AI298" i="21"/>
  <c r="AI295" i="21" s="1"/>
  <c r="AA255" i="21"/>
  <c r="BU253" i="21"/>
  <c r="AC359" i="21"/>
  <c r="AD33" i="21" s="1"/>
  <c r="AD359" i="21" s="1"/>
  <c r="AE33" i="21" s="1"/>
  <c r="AE359" i="21" s="1"/>
  <c r="AF33" i="21" s="1"/>
  <c r="AF359" i="21" s="1"/>
  <c r="AG33" i="21" s="1"/>
  <c r="AG359" i="21" s="1"/>
  <c r="AH33" i="21" s="1"/>
  <c r="AH359" i="21" s="1"/>
  <c r="AI33" i="21" s="1"/>
  <c r="AI359" i="21" s="1"/>
  <c r="AJ33" i="21" s="1"/>
  <c r="AJ359" i="21" s="1"/>
  <c r="AK33" i="21" s="1"/>
  <c r="AK359" i="21" s="1"/>
  <c r="AL33" i="21" s="1"/>
  <c r="AL359" i="21" s="1"/>
  <c r="AM33" i="21" s="1"/>
  <c r="AM359" i="21" s="1"/>
  <c r="AN33" i="21" s="1"/>
  <c r="AN359" i="21" s="1"/>
  <c r="AO33" i="21" s="1"/>
  <c r="AO359" i="21" s="1"/>
  <c r="AP33" i="21" s="1"/>
  <c r="AP359" i="21" s="1"/>
  <c r="AQ33" i="21" s="1"/>
  <c r="AQ359" i="21" s="1"/>
  <c r="AR33" i="21" s="1"/>
  <c r="AR359" i="21" s="1"/>
  <c r="AS33" i="21" s="1"/>
  <c r="AS359" i="21" s="1"/>
  <c r="AT33" i="21" s="1"/>
  <c r="AT359" i="21" s="1"/>
  <c r="AU33" i="21" s="1"/>
  <c r="AU359" i="21" s="1"/>
  <c r="AV33" i="21" s="1"/>
  <c r="AV359" i="21" s="1"/>
  <c r="AW33" i="21" s="1"/>
  <c r="AW359" i="21" s="1"/>
  <c r="AX33" i="21" s="1"/>
  <c r="AX359" i="21" s="1"/>
  <c r="AY33" i="21" s="1"/>
  <c r="AY359" i="21" s="1"/>
  <c r="AZ33" i="21" s="1"/>
  <c r="AZ359" i="21" s="1"/>
  <c r="BA33" i="21" s="1"/>
  <c r="BA359" i="21" s="1"/>
  <c r="BB33" i="21" s="1"/>
  <c r="BB359" i="21" s="1"/>
  <c r="BC33" i="21" s="1"/>
  <c r="BC359" i="21" s="1"/>
  <c r="BD33" i="21" s="1"/>
  <c r="BD359" i="21" s="1"/>
  <c r="BE33" i="21" s="1"/>
  <c r="BE359" i="21" s="1"/>
  <c r="BF33" i="21" s="1"/>
  <c r="BF359" i="21" s="1"/>
  <c r="BG33" i="21" s="1"/>
  <c r="BG359" i="21" s="1"/>
  <c r="BH33" i="21" s="1"/>
  <c r="BH359" i="21" s="1"/>
  <c r="BI33" i="21" s="1"/>
  <c r="BI359" i="21" s="1"/>
  <c r="BJ33" i="21" s="1"/>
  <c r="BJ359" i="21" s="1"/>
  <c r="BK33" i="21" s="1"/>
  <c r="BK359" i="21" s="1"/>
  <c r="BL33" i="21" s="1"/>
  <c r="BL359" i="21" s="1"/>
  <c r="BM33" i="21" s="1"/>
  <c r="BM359" i="21" s="1"/>
  <c r="BN33" i="21" s="1"/>
  <c r="BN359" i="21" s="1"/>
  <c r="BO33" i="21" s="1"/>
  <c r="BO359" i="21" s="1"/>
  <c r="BP33" i="21" s="1"/>
  <c r="BP359" i="21" s="1"/>
  <c r="BQ33" i="21" s="1"/>
  <c r="BQ359" i="21" s="1"/>
  <c r="BR33" i="21" s="1"/>
  <c r="BR359" i="21" s="1"/>
  <c r="BS33" i="21" s="1"/>
  <c r="BS359" i="21" s="1"/>
  <c r="BT33" i="21" s="1"/>
  <c r="BT359" i="21" s="1"/>
  <c r="BU33" i="21" s="1"/>
  <c r="BU359" i="21" s="1"/>
  <c r="AK298" i="21"/>
  <c r="AK295" i="21" s="1"/>
  <c r="AX283" i="21"/>
  <c r="AX294" i="21" s="1"/>
  <c r="AS283" i="21"/>
  <c r="AS294" i="21" s="1"/>
  <c r="AR283" i="21"/>
  <c r="AR294" i="21" s="1"/>
  <c r="AG352" i="21"/>
  <c r="AH26" i="21" s="1"/>
  <c r="AH352" i="21" s="1"/>
  <c r="AI26" i="21" s="1"/>
  <c r="AI352" i="21" s="1"/>
  <c r="AJ26" i="21" s="1"/>
  <c r="AJ352" i="21" s="1"/>
  <c r="AK26" i="21" s="1"/>
  <c r="AK352" i="21" s="1"/>
  <c r="AL26" i="21" s="1"/>
  <c r="AL352" i="21" s="1"/>
  <c r="AM26" i="21" s="1"/>
  <c r="AM352" i="21" s="1"/>
  <c r="AN26" i="21" s="1"/>
  <c r="AN352" i="21" s="1"/>
  <c r="AO26" i="21" s="1"/>
  <c r="AO352" i="21" s="1"/>
  <c r="AP26" i="21" s="1"/>
  <c r="AP352" i="21" s="1"/>
  <c r="AQ26" i="21" s="1"/>
  <c r="AQ352" i="21" s="1"/>
  <c r="AR26" i="21" s="1"/>
  <c r="AR352" i="21" s="1"/>
  <c r="AS26" i="21" s="1"/>
  <c r="AS352" i="21" s="1"/>
  <c r="AT26" i="21" s="1"/>
  <c r="AT352" i="21" s="1"/>
  <c r="AU26" i="21" s="1"/>
  <c r="AU352" i="21" s="1"/>
  <c r="AV26" i="21" s="1"/>
  <c r="AV352" i="21" s="1"/>
  <c r="AW26" i="21" s="1"/>
  <c r="AW352" i="21" s="1"/>
  <c r="AX26" i="21" s="1"/>
  <c r="AX352" i="21" s="1"/>
  <c r="AY26" i="21" s="1"/>
  <c r="AY352" i="21" s="1"/>
  <c r="AZ26" i="21" s="1"/>
  <c r="AZ352" i="21" s="1"/>
  <c r="BA26" i="21" s="1"/>
  <c r="BA352" i="21" s="1"/>
  <c r="BB26" i="21" s="1"/>
  <c r="BB352" i="21" s="1"/>
  <c r="BC26" i="21" s="1"/>
  <c r="BC352" i="21" s="1"/>
  <c r="BD26" i="21" s="1"/>
  <c r="BD352" i="21" s="1"/>
  <c r="BE26" i="21" s="1"/>
  <c r="BE352" i="21" s="1"/>
  <c r="BF26" i="21" s="1"/>
  <c r="BF352" i="21" s="1"/>
  <c r="BG26" i="21" s="1"/>
  <c r="BG352" i="21" s="1"/>
  <c r="BH26" i="21" s="1"/>
  <c r="BH352" i="21" s="1"/>
  <c r="BI26" i="21" s="1"/>
  <c r="BI352" i="21" s="1"/>
  <c r="BJ26" i="21" s="1"/>
  <c r="BJ352" i="21" s="1"/>
  <c r="BK26" i="21" s="1"/>
  <c r="BK352" i="21" s="1"/>
  <c r="BL26" i="21" s="1"/>
  <c r="BL352" i="21" s="1"/>
  <c r="BM26" i="21" s="1"/>
  <c r="BM352" i="21" s="1"/>
  <c r="BN26" i="21" s="1"/>
  <c r="BN352" i="21" s="1"/>
  <c r="BO26" i="21" s="1"/>
  <c r="BO352" i="21" s="1"/>
  <c r="BP26" i="21" s="1"/>
  <c r="BP352" i="21" s="1"/>
  <c r="BQ26" i="21" s="1"/>
  <c r="BQ352" i="21" s="1"/>
  <c r="BR26" i="21" s="1"/>
  <c r="BR352" i="21" s="1"/>
  <c r="BS26" i="21" s="1"/>
  <c r="BS352" i="21" s="1"/>
  <c r="BT26" i="21" s="1"/>
  <c r="BT352" i="21" s="1"/>
  <c r="BU26" i="21" s="1"/>
  <c r="BU352" i="21" s="1"/>
  <c r="BN251" i="21"/>
  <c r="BN252" i="21" s="1"/>
  <c r="AH371" i="21"/>
  <c r="AI45" i="21" s="1"/>
  <c r="AI371" i="21" s="1"/>
  <c r="AJ45" i="21" s="1"/>
  <c r="AJ371" i="21" s="1"/>
  <c r="AK45" i="21" s="1"/>
  <c r="AK371" i="21" s="1"/>
  <c r="AL45" i="21" s="1"/>
  <c r="AL371" i="21" s="1"/>
  <c r="AM45" i="21" s="1"/>
  <c r="AM371" i="21" s="1"/>
  <c r="AN45" i="21" s="1"/>
  <c r="AN371" i="21" s="1"/>
  <c r="AO45" i="21" s="1"/>
  <c r="AO371" i="21" s="1"/>
  <c r="AP45" i="21" s="1"/>
  <c r="AP371" i="21" s="1"/>
  <c r="AQ45" i="21" s="1"/>
  <c r="AQ371" i="21" s="1"/>
  <c r="AR45" i="21" s="1"/>
  <c r="AR371" i="21" s="1"/>
  <c r="AS45" i="21" s="1"/>
  <c r="AS371" i="21" s="1"/>
  <c r="AT45" i="21" s="1"/>
  <c r="AT371" i="21" s="1"/>
  <c r="AU45" i="21" s="1"/>
  <c r="AU371" i="21" s="1"/>
  <c r="AV45" i="21" s="1"/>
  <c r="AV371" i="21" s="1"/>
  <c r="AW45" i="21" s="1"/>
  <c r="AW371" i="21" s="1"/>
  <c r="AX45" i="21" s="1"/>
  <c r="AX371" i="21" s="1"/>
  <c r="AY45" i="21" s="1"/>
  <c r="AY371" i="21" s="1"/>
  <c r="AZ45" i="21" s="1"/>
  <c r="AZ371" i="21" s="1"/>
  <c r="BA45" i="21" s="1"/>
  <c r="BA371" i="21" s="1"/>
  <c r="BB45" i="21" s="1"/>
  <c r="BB371" i="21" s="1"/>
  <c r="BC45" i="21" s="1"/>
  <c r="BC371" i="21" s="1"/>
  <c r="BD45" i="21" s="1"/>
  <c r="BD371" i="21" s="1"/>
  <c r="BE45" i="21" s="1"/>
  <c r="BE371" i="21" s="1"/>
  <c r="BF45" i="21" s="1"/>
  <c r="BF371" i="21" s="1"/>
  <c r="BG45" i="21" s="1"/>
  <c r="BG371" i="21" s="1"/>
  <c r="BH45" i="21" s="1"/>
  <c r="BH371" i="21" s="1"/>
  <c r="BI45" i="21" s="1"/>
  <c r="BI371" i="21" s="1"/>
  <c r="BJ45" i="21" s="1"/>
  <c r="BJ371" i="21" s="1"/>
  <c r="BK45" i="21" s="1"/>
  <c r="BK371" i="21" s="1"/>
  <c r="BL45" i="21" s="1"/>
  <c r="BL371" i="21" s="1"/>
  <c r="BM45" i="21" s="1"/>
  <c r="BM371" i="21" s="1"/>
  <c r="BN45" i="21" s="1"/>
  <c r="BN371" i="21" s="1"/>
  <c r="BO45" i="21" s="1"/>
  <c r="BO371" i="21" s="1"/>
  <c r="BP45" i="21" s="1"/>
  <c r="BP371" i="21" s="1"/>
  <c r="BQ45" i="21" s="1"/>
  <c r="BQ371" i="21" s="1"/>
  <c r="BR45" i="21" s="1"/>
  <c r="BR371" i="21" s="1"/>
  <c r="BS45" i="21" s="1"/>
  <c r="BS371" i="21" s="1"/>
  <c r="BT45" i="21" s="1"/>
  <c r="BT371" i="21" s="1"/>
  <c r="BU45" i="21" s="1"/>
  <c r="BU371" i="21" s="1"/>
  <c r="AY297" i="21"/>
  <c r="AN221" i="21"/>
  <c r="AN222" i="21" s="1"/>
  <c r="AN283" i="21"/>
  <c r="AN294" i="21" s="1"/>
  <c r="AB387" i="21"/>
  <c r="AC61" i="21" s="1"/>
  <c r="AC387" i="21" s="1"/>
  <c r="AD61" i="21" s="1"/>
  <c r="AD387" i="21" s="1"/>
  <c r="AB405" i="21"/>
  <c r="AC79" i="21" s="1"/>
  <c r="AC405" i="21" s="1"/>
  <c r="AD79" i="21" s="1"/>
  <c r="AO251" i="21"/>
  <c r="AO252" i="21" s="1"/>
  <c r="AY283" i="21"/>
  <c r="AY294" i="21" s="1"/>
  <c r="AF251" i="21"/>
  <c r="BR155" i="21"/>
  <c r="BF283" i="21"/>
  <c r="BF294" i="21" s="1"/>
  <c r="AT251" i="21"/>
  <c r="AT252" i="21" s="1"/>
  <c r="AG259" i="21"/>
  <c r="AF283" i="21"/>
  <c r="AF294" i="21" s="1"/>
  <c r="AD221" i="21"/>
  <c r="AD230" i="21" s="1"/>
  <c r="AF252" i="21"/>
  <c r="AA345" i="21"/>
  <c r="AB19" i="21" s="1"/>
  <c r="AB345" i="21" s="1"/>
  <c r="AC19" i="21" s="1"/>
  <c r="AC345" i="21" s="1"/>
  <c r="AD19" i="21" s="1"/>
  <c r="AD345" i="21" s="1"/>
  <c r="AE19" i="21" s="1"/>
  <c r="AE345" i="21" s="1"/>
  <c r="AF19" i="21" s="1"/>
  <c r="AF345" i="21" s="1"/>
  <c r="AG19" i="21" s="1"/>
  <c r="AG345" i="21" s="1"/>
  <c r="AH19" i="21" s="1"/>
  <c r="AH345" i="21" s="1"/>
  <c r="AI19" i="21" s="1"/>
  <c r="AI345" i="21" s="1"/>
  <c r="AJ19" i="21" s="1"/>
  <c r="AJ345" i="21" s="1"/>
  <c r="AK19" i="21" s="1"/>
  <c r="AK345" i="21" s="1"/>
  <c r="AL19" i="21" s="1"/>
  <c r="AL345" i="21" s="1"/>
  <c r="AM19" i="21" s="1"/>
  <c r="AM345" i="21" s="1"/>
  <c r="AN19" i="21" s="1"/>
  <c r="AN345" i="21" s="1"/>
  <c r="AO19" i="21" s="1"/>
  <c r="AO345" i="21" s="1"/>
  <c r="AP19" i="21" s="1"/>
  <c r="AP345" i="21" s="1"/>
  <c r="AQ19" i="21" s="1"/>
  <c r="AQ345" i="21" s="1"/>
  <c r="AR19" i="21" s="1"/>
  <c r="AR345" i="21" s="1"/>
  <c r="AS19" i="21" s="1"/>
  <c r="AS345" i="21" s="1"/>
  <c r="AT19" i="21" s="1"/>
  <c r="AT345" i="21" s="1"/>
  <c r="AU19" i="21" s="1"/>
  <c r="AU345" i="21" s="1"/>
  <c r="AV19" i="21" s="1"/>
  <c r="AV345" i="21" s="1"/>
  <c r="AW19" i="21" s="1"/>
  <c r="AW345" i="21" s="1"/>
  <c r="AX19" i="21" s="1"/>
  <c r="AX345" i="21" s="1"/>
  <c r="AY19" i="21" s="1"/>
  <c r="AY345" i="21" s="1"/>
  <c r="AZ19" i="21" s="1"/>
  <c r="AZ345" i="21" s="1"/>
  <c r="BA19" i="21" s="1"/>
  <c r="BA345" i="21" s="1"/>
  <c r="BB19" i="21" s="1"/>
  <c r="BB345" i="21" s="1"/>
  <c r="BC19" i="21" s="1"/>
  <c r="BC345" i="21" s="1"/>
  <c r="BD19" i="21" s="1"/>
  <c r="BD345" i="21" s="1"/>
  <c r="BE19" i="21" s="1"/>
  <c r="BE345" i="21" s="1"/>
  <c r="BF19" i="21" s="1"/>
  <c r="BF345" i="21" s="1"/>
  <c r="BG19" i="21" s="1"/>
  <c r="BG345" i="21" s="1"/>
  <c r="BH19" i="21" s="1"/>
  <c r="BH345" i="21" s="1"/>
  <c r="BI19" i="21" s="1"/>
  <c r="BI345" i="21" s="1"/>
  <c r="BJ19" i="21" s="1"/>
  <c r="BJ345" i="21" s="1"/>
  <c r="BK19" i="21" s="1"/>
  <c r="BK345" i="21" s="1"/>
  <c r="BL19" i="21" s="1"/>
  <c r="BL345" i="21" s="1"/>
  <c r="BM19" i="21" s="1"/>
  <c r="BM345" i="21" s="1"/>
  <c r="BN19" i="21" s="1"/>
  <c r="BN345" i="21" s="1"/>
  <c r="BO19" i="21" s="1"/>
  <c r="BO345" i="21" s="1"/>
  <c r="BP19" i="21" s="1"/>
  <c r="BP345" i="21" s="1"/>
  <c r="BQ19" i="21" s="1"/>
  <c r="BQ345" i="21" s="1"/>
  <c r="BR19" i="21" s="1"/>
  <c r="BR345" i="21" s="1"/>
  <c r="BS19" i="21" s="1"/>
  <c r="BS345" i="21" s="1"/>
  <c r="BT19" i="21" s="1"/>
  <c r="BT345" i="21" s="1"/>
  <c r="BU19" i="21" s="1"/>
  <c r="BU345" i="21" s="1"/>
  <c r="AP216" i="21"/>
  <c r="AP221" i="21" s="1"/>
  <c r="AX256" i="21"/>
  <c r="AX253" i="21" s="1"/>
  <c r="BJ283" i="21"/>
  <c r="BJ294" i="21" s="1"/>
  <c r="BH221" i="21"/>
  <c r="BH222" i="21" s="1"/>
  <c r="BI300" i="21" s="1"/>
  <c r="AG268" i="21"/>
  <c r="AX251" i="21"/>
  <c r="AX252" i="21" s="1"/>
  <c r="AX216" i="21"/>
  <c r="AX221" i="21" s="1"/>
  <c r="AX222" i="21" s="1"/>
  <c r="BB221" i="21"/>
  <c r="BB222" i="21" s="1"/>
  <c r="BN298" i="21"/>
  <c r="BN295" i="21" s="1"/>
  <c r="AQ216" i="21"/>
  <c r="AQ221" i="21" s="1"/>
  <c r="AQ222" i="21" s="1"/>
  <c r="AG275" i="21"/>
  <c r="AB251" i="21"/>
  <c r="BG283" i="21"/>
  <c r="BG294" i="21" s="1"/>
  <c r="AG221" i="21"/>
  <c r="AG230" i="21" s="1"/>
  <c r="BI283" i="21"/>
  <c r="BI294" i="21" s="1"/>
  <c r="AV258" i="21"/>
  <c r="AV259" i="21" s="1"/>
  <c r="AH297" i="21"/>
  <c r="AH295" i="21" s="1"/>
  <c r="AH221" i="21"/>
  <c r="AH222" i="21" s="1"/>
  <c r="AE298" i="21"/>
  <c r="AE295" i="21" s="1"/>
  <c r="AB344" i="21"/>
  <c r="AC18" i="21" s="1"/>
  <c r="AC344" i="21" s="1"/>
  <c r="AD18" i="21" s="1"/>
  <c r="AD344" i="21" s="1"/>
  <c r="AE18" i="21" s="1"/>
  <c r="AE344" i="21" s="1"/>
  <c r="AF18" i="21" s="1"/>
  <c r="AF344" i="21" s="1"/>
  <c r="AG18" i="21" s="1"/>
  <c r="AG344" i="21" s="1"/>
  <c r="AH18" i="21" s="1"/>
  <c r="AH344" i="21" s="1"/>
  <c r="AI18" i="21" s="1"/>
  <c r="AI344" i="21" s="1"/>
  <c r="AJ18" i="21" s="1"/>
  <c r="AJ344" i="21" s="1"/>
  <c r="AK18" i="21" s="1"/>
  <c r="AK344" i="21" s="1"/>
  <c r="AL18" i="21" s="1"/>
  <c r="AL344" i="21" s="1"/>
  <c r="AM18" i="21" s="1"/>
  <c r="AM344" i="21" s="1"/>
  <c r="AN18" i="21" s="1"/>
  <c r="AN344" i="21" s="1"/>
  <c r="AO18" i="21" s="1"/>
  <c r="AO344" i="21" s="1"/>
  <c r="AP18" i="21" s="1"/>
  <c r="AP344" i="21" s="1"/>
  <c r="AQ18" i="21" s="1"/>
  <c r="AQ344" i="21" s="1"/>
  <c r="AR18" i="21" s="1"/>
  <c r="AR344" i="21" s="1"/>
  <c r="AS18" i="21" s="1"/>
  <c r="AS344" i="21" s="1"/>
  <c r="AT18" i="21" s="1"/>
  <c r="AT344" i="21" s="1"/>
  <c r="AU18" i="21" s="1"/>
  <c r="AU344" i="21" s="1"/>
  <c r="AV18" i="21" s="1"/>
  <c r="AV344" i="21" s="1"/>
  <c r="AW18" i="21" s="1"/>
  <c r="AW344" i="21" s="1"/>
  <c r="AX18" i="21" s="1"/>
  <c r="AX344" i="21" s="1"/>
  <c r="AY18" i="21" s="1"/>
  <c r="AY344" i="21" s="1"/>
  <c r="AZ18" i="21" s="1"/>
  <c r="AZ344" i="21" s="1"/>
  <c r="BA18" i="21" s="1"/>
  <c r="BA344" i="21" s="1"/>
  <c r="BB18" i="21" s="1"/>
  <c r="BB344" i="21" s="1"/>
  <c r="BC18" i="21" s="1"/>
  <c r="BC344" i="21" s="1"/>
  <c r="BD18" i="21" s="1"/>
  <c r="BD344" i="21" s="1"/>
  <c r="BE18" i="21" s="1"/>
  <c r="BE344" i="21" s="1"/>
  <c r="BF18" i="21" s="1"/>
  <c r="BF344" i="21" s="1"/>
  <c r="BG18" i="21" s="1"/>
  <c r="BG344" i="21" s="1"/>
  <c r="BH18" i="21" s="1"/>
  <c r="BH344" i="21" s="1"/>
  <c r="BI18" i="21" s="1"/>
  <c r="BI344" i="21" s="1"/>
  <c r="BJ18" i="21" s="1"/>
  <c r="BJ344" i="21" s="1"/>
  <c r="BK18" i="21" s="1"/>
  <c r="BK344" i="21" s="1"/>
  <c r="BL18" i="21" s="1"/>
  <c r="BL344" i="21" s="1"/>
  <c r="BM18" i="21" s="1"/>
  <c r="BM344" i="21" s="1"/>
  <c r="BN18" i="21" s="1"/>
  <c r="BN344" i="21" s="1"/>
  <c r="BO18" i="21" s="1"/>
  <c r="BO344" i="21" s="1"/>
  <c r="BP18" i="21" s="1"/>
  <c r="BP344" i="21" s="1"/>
  <c r="BQ18" i="21" s="1"/>
  <c r="BQ344" i="21" s="1"/>
  <c r="BR18" i="21" s="1"/>
  <c r="BR344" i="21" s="1"/>
  <c r="BS18" i="21" s="1"/>
  <c r="BS344" i="21" s="1"/>
  <c r="BT18" i="21" s="1"/>
  <c r="BT344" i="21" s="1"/>
  <c r="BU18" i="21" s="1"/>
  <c r="BU344" i="21" s="1"/>
  <c r="AI251" i="21"/>
  <c r="AI252" i="21" s="1"/>
  <c r="AE216" i="21"/>
  <c r="AE221" i="21" s="1"/>
  <c r="AE230" i="21" s="1"/>
  <c r="AB268" i="21"/>
  <c r="AG255" i="21"/>
  <c r="AG253" i="21" s="1"/>
  <c r="AA259" i="21"/>
  <c r="AP155" i="21"/>
  <c r="BU298" i="21"/>
  <c r="BU295" i="21" s="1"/>
  <c r="AA268" i="21"/>
  <c r="AH283" i="21"/>
  <c r="AH294" i="21" s="1"/>
  <c r="AG161" i="21"/>
  <c r="AM283" i="21"/>
  <c r="AM294" i="21" s="1"/>
  <c r="AI283" i="21"/>
  <c r="AI294" i="21" s="1"/>
  <c r="AO298" i="21"/>
  <c r="AO295" i="21" s="1"/>
  <c r="AA252" i="21"/>
  <c r="AE252" i="21"/>
  <c r="AE251" i="21"/>
  <c r="BR251" i="21"/>
  <c r="BR252" i="21" s="1"/>
  <c r="AE268" i="21"/>
  <c r="AE275" i="21"/>
  <c r="AB275" i="21"/>
  <c r="BD221" i="21"/>
  <c r="BD222" i="21" s="1"/>
  <c r="BD155" i="21"/>
  <c r="AB256" i="21"/>
  <c r="AB404" i="21"/>
  <c r="AC78" i="21" s="1"/>
  <c r="AC404" i="21" s="1"/>
  <c r="AD78" i="21" s="1"/>
  <c r="AD404" i="21" s="1"/>
  <c r="AE78" i="21" s="1"/>
  <c r="AE404" i="21" s="1"/>
  <c r="AG354" i="21"/>
  <c r="AH28" i="21" s="1"/>
  <c r="AH354" i="21" s="1"/>
  <c r="AI28" i="21" s="1"/>
  <c r="AI354" i="21" s="1"/>
  <c r="AJ28" i="21" s="1"/>
  <c r="AJ354" i="21" s="1"/>
  <c r="AK28" i="21" s="1"/>
  <c r="AK354" i="21" s="1"/>
  <c r="AL28" i="21" s="1"/>
  <c r="AL354" i="21" s="1"/>
  <c r="AM28" i="21" s="1"/>
  <c r="AM354" i="21" s="1"/>
  <c r="AN28" i="21" s="1"/>
  <c r="AN354" i="21" s="1"/>
  <c r="AO28" i="21" s="1"/>
  <c r="AO354" i="21" s="1"/>
  <c r="AP28" i="21" s="1"/>
  <c r="AP354" i="21" s="1"/>
  <c r="AQ28" i="21" s="1"/>
  <c r="AQ354" i="21" s="1"/>
  <c r="AR28" i="21" s="1"/>
  <c r="AR354" i="21" s="1"/>
  <c r="AS28" i="21" s="1"/>
  <c r="AS354" i="21" s="1"/>
  <c r="AT28" i="21" s="1"/>
  <c r="AT354" i="21" s="1"/>
  <c r="AU28" i="21" s="1"/>
  <c r="AU354" i="21" s="1"/>
  <c r="AV28" i="21" s="1"/>
  <c r="AV354" i="21" s="1"/>
  <c r="AW28" i="21" s="1"/>
  <c r="AW354" i="21" s="1"/>
  <c r="AX28" i="21" s="1"/>
  <c r="AX354" i="21" s="1"/>
  <c r="AY28" i="21" s="1"/>
  <c r="AY354" i="21" s="1"/>
  <c r="AZ28" i="21" s="1"/>
  <c r="AZ354" i="21" s="1"/>
  <c r="BA28" i="21" s="1"/>
  <c r="BA354" i="21" s="1"/>
  <c r="BB28" i="21" s="1"/>
  <c r="BB354" i="21" s="1"/>
  <c r="BC28" i="21" s="1"/>
  <c r="BC354" i="21" s="1"/>
  <c r="BD28" i="21" s="1"/>
  <c r="BD354" i="21" s="1"/>
  <c r="BE28" i="21" s="1"/>
  <c r="BE354" i="21" s="1"/>
  <c r="BF28" i="21" s="1"/>
  <c r="BF354" i="21" s="1"/>
  <c r="BG28" i="21" s="1"/>
  <c r="BG354" i="21" s="1"/>
  <c r="BH28" i="21" s="1"/>
  <c r="BH354" i="21" s="1"/>
  <c r="BI28" i="21" s="1"/>
  <c r="BI354" i="21" s="1"/>
  <c r="BJ28" i="21" s="1"/>
  <c r="BJ354" i="21" s="1"/>
  <c r="BK28" i="21" s="1"/>
  <c r="BK354" i="21" s="1"/>
  <c r="BL28" i="21" s="1"/>
  <c r="BL354" i="21" s="1"/>
  <c r="BM28" i="21" s="1"/>
  <c r="BM354" i="21" s="1"/>
  <c r="BN28" i="21" s="1"/>
  <c r="BN354" i="21" s="1"/>
  <c r="BO28" i="21" s="1"/>
  <c r="BO354" i="21" s="1"/>
  <c r="BP28" i="21" s="1"/>
  <c r="BP354" i="21" s="1"/>
  <c r="BQ28" i="21" s="1"/>
  <c r="BQ354" i="21" s="1"/>
  <c r="BR28" i="21" s="1"/>
  <c r="BR354" i="21" s="1"/>
  <c r="BS28" i="21" s="1"/>
  <c r="BS354" i="21" s="1"/>
  <c r="BT28" i="21" s="1"/>
  <c r="BT354" i="21" s="1"/>
  <c r="BU28" i="21" s="1"/>
  <c r="BU354" i="21" s="1"/>
  <c r="BC251" i="21"/>
  <c r="BC252" i="21" s="1"/>
  <c r="AB283" i="21"/>
  <c r="AB294" i="21" s="1"/>
  <c r="BR298" i="21"/>
  <c r="BR295" i="21" s="1"/>
  <c r="AK283" i="21"/>
  <c r="AK294" i="21" s="1"/>
  <c r="BO251" i="21"/>
  <c r="BO252" i="21" s="1"/>
  <c r="AA168" i="21"/>
  <c r="AZ221" i="21"/>
  <c r="AZ230" i="21" s="1"/>
  <c r="AZ231" i="21" s="1"/>
  <c r="AF279" i="21"/>
  <c r="AG313" i="21" s="1"/>
  <c r="AD283" i="21"/>
  <c r="AD294" i="21" s="1"/>
  <c r="AZ283" i="21"/>
  <c r="AZ294" i="21" s="1"/>
  <c r="BA221" i="21"/>
  <c r="BA222" i="21" s="1"/>
  <c r="AU221" i="21"/>
  <c r="AU222" i="21" s="1"/>
  <c r="AV300" i="21" s="1"/>
  <c r="AA161" i="21"/>
  <c r="BF298" i="21"/>
  <c r="BF295" i="21" s="1"/>
  <c r="AG283" i="21"/>
  <c r="AG294" i="21" s="1"/>
  <c r="AE283" i="21"/>
  <c r="AE294" i="21" s="1"/>
  <c r="AL283" i="21"/>
  <c r="AL294" i="21" s="1"/>
  <c r="BB283" i="21"/>
  <c r="BB294" i="21" s="1"/>
  <c r="AF216" i="21"/>
  <c r="AF221" i="21" s="1"/>
  <c r="AF230" i="21" s="1"/>
  <c r="BC298" i="21"/>
  <c r="BC295" i="21" s="1"/>
  <c r="AA240" i="21"/>
  <c r="AY251" i="21"/>
  <c r="AY252" i="21" s="1"/>
  <c r="BR283" i="21"/>
  <c r="BR294" i="21" s="1"/>
  <c r="BI221" i="21"/>
  <c r="BI222" i="21" s="1"/>
  <c r="AE255" i="21"/>
  <c r="AE253" i="21" s="1"/>
  <c r="AA176" i="21"/>
  <c r="AA379" i="21"/>
  <c r="AB53" i="21" s="1"/>
  <c r="AB379" i="21" s="1"/>
  <c r="AC53" i="21" s="1"/>
  <c r="AC379" i="21" s="1"/>
  <c r="AD53" i="21" s="1"/>
  <c r="AD379" i="21" s="1"/>
  <c r="AE53" i="21" s="1"/>
  <c r="AE379" i="21" s="1"/>
  <c r="AF53" i="21" s="1"/>
  <c r="AF379" i="21" s="1"/>
  <c r="AG53" i="21" s="1"/>
  <c r="AG379" i="21" s="1"/>
  <c r="AH53" i="21" s="1"/>
  <c r="AH379" i="21" s="1"/>
  <c r="AI53" i="21" s="1"/>
  <c r="AI379" i="21" s="1"/>
  <c r="AJ53" i="21" s="1"/>
  <c r="AJ379" i="21" s="1"/>
  <c r="AK53" i="21" s="1"/>
  <c r="AK379" i="21" s="1"/>
  <c r="AL53" i="21" s="1"/>
  <c r="AL379" i="21" s="1"/>
  <c r="AM53" i="21" s="1"/>
  <c r="AM379" i="21" s="1"/>
  <c r="AN53" i="21" s="1"/>
  <c r="AN379" i="21" s="1"/>
  <c r="AO53" i="21" s="1"/>
  <c r="AO379" i="21" s="1"/>
  <c r="AP53" i="21" s="1"/>
  <c r="AP379" i="21" s="1"/>
  <c r="AQ53" i="21" s="1"/>
  <c r="AQ379" i="21" s="1"/>
  <c r="AR53" i="21" s="1"/>
  <c r="AR379" i="21" s="1"/>
  <c r="AS53" i="21" s="1"/>
  <c r="AS379" i="21" s="1"/>
  <c r="AT53" i="21" s="1"/>
  <c r="AT379" i="21" s="1"/>
  <c r="AU53" i="21" s="1"/>
  <c r="AU379" i="21" s="1"/>
  <c r="AV53" i="21" s="1"/>
  <c r="AV379" i="21" s="1"/>
  <c r="AW53" i="21" s="1"/>
  <c r="AW379" i="21" s="1"/>
  <c r="AX53" i="21" s="1"/>
  <c r="AX379" i="21" s="1"/>
  <c r="AY53" i="21" s="1"/>
  <c r="AY379" i="21" s="1"/>
  <c r="AZ53" i="21" s="1"/>
  <c r="AZ379" i="21" s="1"/>
  <c r="BA53" i="21" s="1"/>
  <c r="BA379" i="21" s="1"/>
  <c r="BB53" i="21" s="1"/>
  <c r="BB379" i="21" s="1"/>
  <c r="BC53" i="21" s="1"/>
  <c r="BC379" i="21" s="1"/>
  <c r="BD53" i="21" s="1"/>
  <c r="BD379" i="21" s="1"/>
  <c r="BE53" i="21" s="1"/>
  <c r="BE379" i="21" s="1"/>
  <c r="BF53" i="21" s="1"/>
  <c r="BF379" i="21" s="1"/>
  <c r="BG53" i="21" s="1"/>
  <c r="BG379" i="21" s="1"/>
  <c r="BH53" i="21" s="1"/>
  <c r="BH379" i="21" s="1"/>
  <c r="BI53" i="21" s="1"/>
  <c r="BI379" i="21" s="1"/>
  <c r="BJ53" i="21" s="1"/>
  <c r="BJ379" i="21" s="1"/>
  <c r="BK53" i="21" s="1"/>
  <c r="BK379" i="21" s="1"/>
  <c r="BL53" i="21" s="1"/>
  <c r="BL379" i="21" s="1"/>
  <c r="BM53" i="21" s="1"/>
  <c r="BM379" i="21" s="1"/>
  <c r="BN53" i="21" s="1"/>
  <c r="BN379" i="21" s="1"/>
  <c r="BO53" i="21" s="1"/>
  <c r="BO379" i="21" s="1"/>
  <c r="BP53" i="21" s="1"/>
  <c r="BP379" i="21" s="1"/>
  <c r="BQ53" i="21" s="1"/>
  <c r="BQ379" i="21" s="1"/>
  <c r="BR53" i="21" s="1"/>
  <c r="BR379" i="21" s="1"/>
  <c r="BS53" i="21" s="1"/>
  <c r="BS379" i="21" s="1"/>
  <c r="BT53" i="21" s="1"/>
  <c r="BT379" i="21" s="1"/>
  <c r="BU53" i="21" s="1"/>
  <c r="BU379" i="21" s="1"/>
  <c r="AC283" i="21"/>
  <c r="AC294" i="21" s="1"/>
  <c r="AF297" i="21"/>
  <c r="BH283" i="21"/>
  <c r="BH294" i="21" s="1"/>
  <c r="BC283" i="21"/>
  <c r="BC294" i="21" s="1"/>
  <c r="AJ283" i="21"/>
  <c r="AJ294" i="21" s="1"/>
  <c r="AY298" i="21"/>
  <c r="BN239" i="21"/>
  <c r="AU251" i="21"/>
  <c r="AU252" i="21" s="1"/>
  <c r="AC155" i="21"/>
  <c r="BJ298" i="21"/>
  <c r="AB216" i="21"/>
  <c r="AB221" i="21" s="1"/>
  <c r="AB230" i="21" s="1"/>
  <c r="BP221" i="21"/>
  <c r="BP222" i="21" s="1"/>
  <c r="BU279" i="21"/>
  <c r="AB255" i="21"/>
  <c r="BT221" i="21"/>
  <c r="BT222" i="21" s="1"/>
  <c r="BU300" i="21" s="1"/>
  <c r="BU251" i="21"/>
  <c r="BU216" i="21"/>
  <c r="BU221" i="21" s="1"/>
  <c r="BU222" i="21" s="1"/>
  <c r="AQ298" i="21"/>
  <c r="AT239" i="21"/>
  <c r="BS221" i="21"/>
  <c r="BS222" i="21" s="1"/>
  <c r="W239" i="21"/>
  <c r="V238" i="21"/>
  <c r="V141" i="21"/>
  <c r="V131" i="21"/>
  <c r="V142" i="21"/>
  <c r="V152" i="21"/>
  <c r="V130" i="21"/>
  <c r="V123" i="21"/>
  <c r="V213" i="21"/>
  <c r="V203" i="21"/>
  <c r="V116" i="21"/>
  <c r="V122" i="21"/>
  <c r="BR253" i="21"/>
  <c r="AY239" i="21"/>
  <c r="BO298" i="21"/>
  <c r="BO256" i="21"/>
  <c r="AA368" i="21"/>
  <c r="AB42" i="21" s="1"/>
  <c r="AB368" i="21" s="1"/>
  <c r="AC42" i="21" s="1"/>
  <c r="AC368" i="21" s="1"/>
  <c r="AD42" i="21" s="1"/>
  <c r="AD368" i="21" s="1"/>
  <c r="AE42" i="21" s="1"/>
  <c r="AE368" i="21" s="1"/>
  <c r="AF42" i="21" s="1"/>
  <c r="AF368" i="21" s="1"/>
  <c r="AG42" i="21" s="1"/>
  <c r="AG368" i="21" s="1"/>
  <c r="AH42" i="21" s="1"/>
  <c r="AH368" i="21" s="1"/>
  <c r="AI42" i="21" s="1"/>
  <c r="AI368" i="21" s="1"/>
  <c r="AJ42" i="21" s="1"/>
  <c r="AJ368" i="21" s="1"/>
  <c r="AK42" i="21" s="1"/>
  <c r="AK368" i="21" s="1"/>
  <c r="AL42" i="21" s="1"/>
  <c r="AL368" i="21" s="1"/>
  <c r="AM42" i="21" s="1"/>
  <c r="AM368" i="21" s="1"/>
  <c r="AN42" i="21" s="1"/>
  <c r="AN368" i="21" s="1"/>
  <c r="AO42" i="21" s="1"/>
  <c r="AO368" i="21" s="1"/>
  <c r="AP42" i="21" s="1"/>
  <c r="AP368" i="21" s="1"/>
  <c r="AQ42" i="21" s="1"/>
  <c r="AQ368" i="21" s="1"/>
  <c r="AR42" i="21" s="1"/>
  <c r="AR368" i="21" s="1"/>
  <c r="AS42" i="21" s="1"/>
  <c r="AS368" i="21" s="1"/>
  <c r="AT42" i="21" s="1"/>
  <c r="AT368" i="21" s="1"/>
  <c r="AU42" i="21" s="1"/>
  <c r="AU368" i="21" s="1"/>
  <c r="AV42" i="21" s="1"/>
  <c r="AV368" i="21" s="1"/>
  <c r="AW42" i="21" s="1"/>
  <c r="AW368" i="21" s="1"/>
  <c r="AX42" i="21" s="1"/>
  <c r="AX368" i="21" s="1"/>
  <c r="AY42" i="21" s="1"/>
  <c r="AY368" i="21" s="1"/>
  <c r="AZ42" i="21" s="1"/>
  <c r="AZ368" i="21" s="1"/>
  <c r="BA42" i="21" s="1"/>
  <c r="BA368" i="21" s="1"/>
  <c r="BB42" i="21" s="1"/>
  <c r="BB368" i="21" s="1"/>
  <c r="BC42" i="21" s="1"/>
  <c r="BC368" i="21" s="1"/>
  <c r="BD42" i="21" s="1"/>
  <c r="BD368" i="21" s="1"/>
  <c r="BE42" i="21" s="1"/>
  <c r="BE368" i="21" s="1"/>
  <c r="BF42" i="21" s="1"/>
  <c r="BF368" i="21" s="1"/>
  <c r="BG42" i="21" s="1"/>
  <c r="BG368" i="21" s="1"/>
  <c r="BH42" i="21" s="1"/>
  <c r="BH368" i="21" s="1"/>
  <c r="BI42" i="21" s="1"/>
  <c r="BI368" i="21" s="1"/>
  <c r="BJ42" i="21" s="1"/>
  <c r="BJ368" i="21" s="1"/>
  <c r="BK42" i="21" s="1"/>
  <c r="BK368" i="21" s="1"/>
  <c r="BL42" i="21" s="1"/>
  <c r="BL368" i="21" s="1"/>
  <c r="BM42" i="21" s="1"/>
  <c r="BM368" i="21" s="1"/>
  <c r="BN42" i="21" s="1"/>
  <c r="BN368" i="21" s="1"/>
  <c r="BO42" i="21" s="1"/>
  <c r="BO368" i="21" s="1"/>
  <c r="BP42" i="21" s="1"/>
  <c r="BP368" i="21" s="1"/>
  <c r="BQ42" i="21" s="1"/>
  <c r="BQ368" i="21" s="1"/>
  <c r="BR42" i="21" s="1"/>
  <c r="BR368" i="21" s="1"/>
  <c r="BS42" i="21" s="1"/>
  <c r="BS368" i="21" s="1"/>
  <c r="BT42" i="21" s="1"/>
  <c r="BT368" i="21" s="1"/>
  <c r="BU42" i="21" s="1"/>
  <c r="BU368" i="21" s="1"/>
  <c r="AB259" i="21"/>
  <c r="AY255" i="21"/>
  <c r="AY253" i="21" s="1"/>
  <c r="AY216" i="21"/>
  <c r="AY221" i="21" s="1"/>
  <c r="AY222" i="21" s="1"/>
  <c r="AT255" i="21"/>
  <c r="AT216" i="21"/>
  <c r="AT221" i="21" s="1"/>
  <c r="AT230" i="21" s="1"/>
  <c r="AT231" i="21" s="1"/>
  <c r="AQ239" i="21"/>
  <c r="AU298" i="21"/>
  <c r="AU295" i="21" s="1"/>
  <c r="AU256" i="21"/>
  <c r="AU279" i="21" s="1"/>
  <c r="AV313" i="21" s="1"/>
  <c r="Z398" i="21"/>
  <c r="Z283" i="21"/>
  <c r="BL256" i="21"/>
  <c r="BL298" i="21"/>
  <c r="Z402" i="21"/>
  <c r="AA76" i="21" s="1"/>
  <c r="AA402" i="21" s="1"/>
  <c r="AB76" i="21" s="1"/>
  <c r="AB402" i="21" s="1"/>
  <c r="AC76" i="21" s="1"/>
  <c r="AC402" i="21" s="1"/>
  <c r="AD76" i="21" s="1"/>
  <c r="AD402" i="21" s="1"/>
  <c r="AE76" i="21" s="1"/>
  <c r="AE402" i="21" s="1"/>
  <c r="BI255" i="21"/>
  <c r="BI279" i="21" s="1"/>
  <c r="BJ313" i="21" s="1"/>
  <c r="BJ297" i="21"/>
  <c r="Z399" i="21"/>
  <c r="AA73" i="21" s="1"/>
  <c r="AA399" i="21" s="1"/>
  <c r="AB73" i="21" s="1"/>
  <c r="AB399" i="21" s="1"/>
  <c r="AC73" i="21" s="1"/>
  <c r="AC399" i="21" s="1"/>
  <c r="BR216" i="21"/>
  <c r="BR221" i="21" s="1"/>
  <c r="BR230" i="21" s="1"/>
  <c r="BR231" i="21" s="1"/>
  <c r="AV221" i="21"/>
  <c r="AV222" i="21" s="1"/>
  <c r="AQ253" i="21"/>
  <c r="AQ258" i="21" s="1"/>
  <c r="AQ259" i="21" s="1"/>
  <c r="AU239" i="21"/>
  <c r="AA350" i="21"/>
  <c r="AB24" i="21" s="1"/>
  <c r="AB350" i="21" s="1"/>
  <c r="AC24" i="21" s="1"/>
  <c r="AC350" i="21" s="1"/>
  <c r="AD24" i="21" s="1"/>
  <c r="AD350" i="21" s="1"/>
  <c r="AA353" i="21"/>
  <c r="AB27" i="21" s="1"/>
  <c r="AB353" i="21" s="1"/>
  <c r="AC27" i="21" s="1"/>
  <c r="AC353" i="21" s="1"/>
  <c r="AD27" i="21" s="1"/>
  <c r="AD353" i="21" s="1"/>
  <c r="AE27" i="21" s="1"/>
  <c r="AE353" i="21" s="1"/>
  <c r="AF27" i="21" s="1"/>
  <c r="AF353" i="21" s="1"/>
  <c r="AG27" i="21" s="1"/>
  <c r="AG353" i="21" s="1"/>
  <c r="AH27" i="21" s="1"/>
  <c r="AH353" i="21" s="1"/>
  <c r="AI27" i="21" s="1"/>
  <c r="AI353" i="21" s="1"/>
  <c r="AJ27" i="21" s="1"/>
  <c r="AJ353" i="21" s="1"/>
  <c r="AK27" i="21" s="1"/>
  <c r="AK353" i="21" s="1"/>
  <c r="AL27" i="21" s="1"/>
  <c r="AL353" i="21" s="1"/>
  <c r="AM27" i="21" s="1"/>
  <c r="AM353" i="21" s="1"/>
  <c r="AN27" i="21" s="1"/>
  <c r="AN353" i="21" s="1"/>
  <c r="AO27" i="21" s="1"/>
  <c r="AO353" i="21" s="1"/>
  <c r="AP27" i="21" s="1"/>
  <c r="AP353" i="21" s="1"/>
  <c r="AQ27" i="21" s="1"/>
  <c r="AQ353" i="21" s="1"/>
  <c r="AR27" i="21" s="1"/>
  <c r="AR353" i="21" s="1"/>
  <c r="AS27" i="21" s="1"/>
  <c r="AS353" i="21" s="1"/>
  <c r="AT27" i="21" s="1"/>
  <c r="AT353" i="21" s="1"/>
  <c r="AU27" i="21" s="1"/>
  <c r="AU353" i="21" s="1"/>
  <c r="AV27" i="21" s="1"/>
  <c r="AV353" i="21" s="1"/>
  <c r="AW27" i="21" s="1"/>
  <c r="AW353" i="21" s="1"/>
  <c r="AX27" i="21" s="1"/>
  <c r="AX353" i="21" s="1"/>
  <c r="AY27" i="21" s="1"/>
  <c r="AY353" i="21" s="1"/>
  <c r="AZ27" i="21" s="1"/>
  <c r="AZ353" i="21" s="1"/>
  <c r="BA27" i="21" s="1"/>
  <c r="BA353" i="21" s="1"/>
  <c r="BB27" i="21" s="1"/>
  <c r="BB353" i="21" s="1"/>
  <c r="BC27" i="21" s="1"/>
  <c r="BC353" i="21" s="1"/>
  <c r="BD27" i="21" s="1"/>
  <c r="BD353" i="21" s="1"/>
  <c r="BE27" i="21" s="1"/>
  <c r="BE353" i="21" s="1"/>
  <c r="BF27" i="21" s="1"/>
  <c r="BF353" i="21" s="1"/>
  <c r="BG27" i="21" s="1"/>
  <c r="BG353" i="21" s="1"/>
  <c r="BH27" i="21" s="1"/>
  <c r="BH353" i="21" s="1"/>
  <c r="BI27" i="21" s="1"/>
  <c r="BI353" i="21" s="1"/>
  <c r="BJ27" i="21" s="1"/>
  <c r="BJ353" i="21" s="1"/>
  <c r="BK27" i="21" s="1"/>
  <c r="BK353" i="21" s="1"/>
  <c r="BL27" i="21" s="1"/>
  <c r="BL353" i="21" s="1"/>
  <c r="BM27" i="21" s="1"/>
  <c r="BM353" i="21" s="1"/>
  <c r="BN27" i="21" s="1"/>
  <c r="BN353" i="21" s="1"/>
  <c r="BO27" i="21" s="1"/>
  <c r="BO353" i="21" s="1"/>
  <c r="BP27" i="21" s="1"/>
  <c r="BP353" i="21" s="1"/>
  <c r="BQ27" i="21" s="1"/>
  <c r="BQ353" i="21" s="1"/>
  <c r="BR27" i="21" s="1"/>
  <c r="BR353" i="21" s="1"/>
  <c r="BS27" i="21" s="1"/>
  <c r="BS353" i="21" s="1"/>
  <c r="BT27" i="21" s="1"/>
  <c r="BT353" i="21" s="1"/>
  <c r="BU27" i="21" s="1"/>
  <c r="BU353" i="21" s="1"/>
  <c r="BL216" i="21"/>
  <c r="BL221" i="21" s="1"/>
  <c r="BL222" i="21" s="1"/>
  <c r="BR239" i="21"/>
  <c r="BK297" i="21"/>
  <c r="BJ255" i="21"/>
  <c r="BJ216" i="21"/>
  <c r="BJ221" i="21" s="1"/>
  <c r="BJ222" i="21" s="1"/>
  <c r="BK216" i="21"/>
  <c r="BK221" i="21" s="1"/>
  <c r="BK222" i="21" s="1"/>
  <c r="BL300" i="21" s="1"/>
  <c r="BL297" i="21"/>
  <c r="BK255" i="21"/>
  <c r="BN255" i="21"/>
  <c r="BO297" i="21"/>
  <c r="BN216" i="21"/>
  <c r="BN221" i="21" s="1"/>
  <c r="BN222" i="21" s="1"/>
  <c r="BR176" i="21"/>
  <c r="BK298" i="21"/>
  <c r="BK256" i="21"/>
  <c r="AA298" i="21"/>
  <c r="AA295" i="21" s="1"/>
  <c r="AA307" i="21" s="1"/>
  <c r="AA256" i="21"/>
  <c r="AA279" i="21" s="1"/>
  <c r="BF216" i="21"/>
  <c r="BF221" i="21" s="1"/>
  <c r="BF222" i="21" s="1"/>
  <c r="BF255" i="21"/>
  <c r="BG297" i="21"/>
  <c r="AK168" i="21"/>
  <c r="BO216" i="21"/>
  <c r="BO221" i="21" s="1"/>
  <c r="BO222" i="21" s="1"/>
  <c r="BO255" i="21"/>
  <c r="AA346" i="21"/>
  <c r="AB20" i="21" s="1"/>
  <c r="AB346" i="21" s="1"/>
  <c r="AC20" i="21" s="1"/>
  <c r="AC346" i="21" s="1"/>
  <c r="AD20" i="21" s="1"/>
  <c r="AD346" i="21" s="1"/>
  <c r="AE20" i="21" s="1"/>
  <c r="AE346" i="21" s="1"/>
  <c r="AF20" i="21" s="1"/>
  <c r="AF346" i="21" s="1"/>
  <c r="AG20" i="21" s="1"/>
  <c r="AG346" i="21" s="1"/>
  <c r="AH20" i="21" s="1"/>
  <c r="AH346" i="21" s="1"/>
  <c r="AI20" i="21" s="1"/>
  <c r="AI346" i="21" s="1"/>
  <c r="AJ20" i="21" s="1"/>
  <c r="AJ346" i="21" s="1"/>
  <c r="AK20" i="21" s="1"/>
  <c r="AK346" i="21" s="1"/>
  <c r="AL20" i="21" s="1"/>
  <c r="AL346" i="21" s="1"/>
  <c r="AM20" i="21" s="1"/>
  <c r="AM346" i="21" s="1"/>
  <c r="AN20" i="21" s="1"/>
  <c r="AN346" i="21" s="1"/>
  <c r="AO20" i="21" s="1"/>
  <c r="AO346" i="21" s="1"/>
  <c r="AP20" i="21" s="1"/>
  <c r="AP346" i="21" s="1"/>
  <c r="AQ20" i="21" s="1"/>
  <c r="AQ346" i="21" s="1"/>
  <c r="AR20" i="21" s="1"/>
  <c r="AR346" i="21" s="1"/>
  <c r="AS20" i="21" s="1"/>
  <c r="AS346" i="21" s="1"/>
  <c r="AT20" i="21" s="1"/>
  <c r="AT346" i="21" s="1"/>
  <c r="AU20" i="21" s="1"/>
  <c r="AU346" i="21" s="1"/>
  <c r="AV20" i="21" s="1"/>
  <c r="AV346" i="21" s="1"/>
  <c r="AW20" i="21" s="1"/>
  <c r="AW346" i="21" s="1"/>
  <c r="AX20" i="21" s="1"/>
  <c r="AX346" i="21" s="1"/>
  <c r="AY20" i="21" s="1"/>
  <c r="AY346" i="21" s="1"/>
  <c r="AZ20" i="21" s="1"/>
  <c r="AZ346" i="21" s="1"/>
  <c r="BA20" i="21" s="1"/>
  <c r="BA346" i="21" s="1"/>
  <c r="BB20" i="21" s="1"/>
  <c r="BB346" i="21" s="1"/>
  <c r="BC20" i="21" s="1"/>
  <c r="BC346" i="21" s="1"/>
  <c r="BD20" i="21" s="1"/>
  <c r="BD346" i="21" s="1"/>
  <c r="BE20" i="21" s="1"/>
  <c r="BE346" i="21" s="1"/>
  <c r="BF20" i="21" s="1"/>
  <c r="BF346" i="21" s="1"/>
  <c r="BG20" i="21" s="1"/>
  <c r="BG346" i="21" s="1"/>
  <c r="BH20" i="21" s="1"/>
  <c r="BH346" i="21" s="1"/>
  <c r="BI20" i="21" s="1"/>
  <c r="BI346" i="21" s="1"/>
  <c r="BJ20" i="21" s="1"/>
  <c r="BJ346" i="21" s="1"/>
  <c r="BK20" i="21" s="1"/>
  <c r="BK346" i="21" s="1"/>
  <c r="BL20" i="21" s="1"/>
  <c r="BL346" i="21" s="1"/>
  <c r="BM20" i="21" s="1"/>
  <c r="BM346" i="21" s="1"/>
  <c r="BN20" i="21" s="1"/>
  <c r="BN346" i="21" s="1"/>
  <c r="BO20" i="21" s="1"/>
  <c r="BO346" i="21" s="1"/>
  <c r="BP20" i="21" s="1"/>
  <c r="BP346" i="21" s="1"/>
  <c r="BQ20" i="21" s="1"/>
  <c r="BQ346" i="21" s="1"/>
  <c r="BR20" i="21" s="1"/>
  <c r="BR346" i="21" s="1"/>
  <c r="BS20" i="21" s="1"/>
  <c r="BS346" i="21" s="1"/>
  <c r="BT20" i="21" s="1"/>
  <c r="BT346" i="21" s="1"/>
  <c r="BU20" i="21" s="1"/>
  <c r="BU346" i="21" s="1"/>
  <c r="AO255" i="21"/>
  <c r="AO216" i="21"/>
  <c r="AA376" i="21"/>
  <c r="AB50" i="21" s="1"/>
  <c r="AB376" i="21" s="1"/>
  <c r="AC50" i="21" s="1"/>
  <c r="BC255" i="21"/>
  <c r="BC216" i="21"/>
  <c r="BC221" i="21" s="1"/>
  <c r="BC222" i="21" s="1"/>
  <c r="BO239" i="21"/>
  <c r="BS279" i="21"/>
  <c r="BT313" i="21" s="1"/>
  <c r="AF253" i="21"/>
  <c r="AX295" i="21"/>
  <c r="BM279" i="21"/>
  <c r="BN313" i="21" s="1"/>
  <c r="AB295" i="21"/>
  <c r="AR295" i="21"/>
  <c r="BD295" i="21"/>
  <c r="AP295" i="21"/>
  <c r="BE253" i="21"/>
  <c r="BE258" i="21" s="1"/>
  <c r="BE259" i="21" s="1"/>
  <c r="BE279" i="21"/>
  <c r="BF313" i="21" s="1"/>
  <c r="AK279" i="21"/>
  <c r="AL313" i="21" s="1"/>
  <c r="BB295" i="21"/>
  <c r="AJ279" i="21"/>
  <c r="AK313" i="21" s="1"/>
  <c r="AA411" i="21"/>
  <c r="AB85" i="21" s="1"/>
  <c r="AM295" i="21"/>
  <c r="BH253" i="21"/>
  <c r="BH258" i="21" s="1"/>
  <c r="AW279" i="21"/>
  <c r="AX313" i="21" s="1"/>
  <c r="BM253" i="21"/>
  <c r="BM258" i="21" s="1"/>
  <c r="BM267" i="21" s="1"/>
  <c r="BM268" i="21" s="1"/>
  <c r="AI279" i="21"/>
  <c r="AJ313" i="21" s="1"/>
  <c r="AS295" i="21"/>
  <c r="AK253" i="21"/>
  <c r="AK258" i="21" s="1"/>
  <c r="AK267" i="21" s="1"/>
  <c r="AK268" i="21" s="1"/>
  <c r="AJ295" i="21"/>
  <c r="BQ295" i="21"/>
  <c r="BD253" i="21"/>
  <c r="BD258" i="21" s="1"/>
  <c r="BD267" i="21" s="1"/>
  <c r="BD268" i="21" s="1"/>
  <c r="BP300" i="21"/>
  <c r="BE300" i="21"/>
  <c r="AK300" i="21"/>
  <c r="BG300" i="21"/>
  <c r="AY300" i="21"/>
  <c r="BQ300" i="21"/>
  <c r="BH300" i="21"/>
  <c r="BT300" i="21"/>
  <c r="BT307" i="21" s="1"/>
  <c r="BC300" i="21"/>
  <c r="BK300" i="21"/>
  <c r="AO300" i="21"/>
  <c r="AR300" i="21"/>
  <c r="BO300" i="21"/>
  <c r="BN300" i="21"/>
  <c r="AQ300" i="21"/>
  <c r="BD279" i="21"/>
  <c r="BE313" i="21" s="1"/>
  <c r="AI300" i="21"/>
  <c r="AG295" i="21"/>
  <c r="AZ300" i="21"/>
  <c r="AX300" i="21"/>
  <c r="BB300" i="21"/>
  <c r="AH279" i="21"/>
  <c r="AI313" i="21" s="1"/>
  <c r="BD300" i="21"/>
  <c r="AT300" i="21"/>
  <c r="BJ300" i="21"/>
  <c r="BM300" i="21"/>
  <c r="AW300" i="21"/>
  <c r="AB300" i="21"/>
  <c r="BE295" i="21"/>
  <c r="AH258" i="21"/>
  <c r="AH267" i="21" s="1"/>
  <c r="AH268" i="21" s="1"/>
  <c r="AC295" i="21"/>
  <c r="AM253" i="21"/>
  <c r="AM258" i="21" s="1"/>
  <c r="BQ279" i="21"/>
  <c r="BR313" i="21" s="1"/>
  <c r="AD279" i="21"/>
  <c r="AE313" i="21" s="1"/>
  <c r="AN253" i="21"/>
  <c r="AQ279" i="21"/>
  <c r="AR313" i="21" s="1"/>
  <c r="BI295" i="21"/>
  <c r="AD253" i="21"/>
  <c r="AJ253" i="21"/>
  <c r="BR279" i="21"/>
  <c r="BS313" i="21" s="1"/>
  <c r="BS252" i="21"/>
  <c r="BS258" i="21"/>
  <c r="V214" i="21"/>
  <c r="W215" i="21"/>
  <c r="V187" i="21"/>
  <c r="AL221" i="21"/>
  <c r="AZ253" i="21"/>
  <c r="AZ258" i="21" s="1"/>
  <c r="AZ279" i="21"/>
  <c r="BA313" i="21" s="1"/>
  <c r="BH279" i="21"/>
  <c r="BI313" i="21" s="1"/>
  <c r="BT253" i="21"/>
  <c r="BT258" i="21" s="1"/>
  <c r="BT279" i="21"/>
  <c r="BU313" i="21" s="1"/>
  <c r="BH252" i="21"/>
  <c r="AB31" i="21"/>
  <c r="AA356" i="21"/>
  <c r="AM279" i="21"/>
  <c r="AN313" i="21" s="1"/>
  <c r="AN279" i="21"/>
  <c r="AO313" i="21" s="1"/>
  <c r="AN230" i="21"/>
  <c r="AN231" i="21" s="1"/>
  <c r="AW253" i="21"/>
  <c r="AW258" i="21" s="1"/>
  <c r="AM252" i="21"/>
  <c r="BA253" i="21"/>
  <c r="BA258" i="21" s="1"/>
  <c r="BA279" i="21"/>
  <c r="BB313" i="21" s="1"/>
  <c r="BP253" i="21"/>
  <c r="BP258" i="21" s="1"/>
  <c r="BP279" i="21"/>
  <c r="BQ313" i="21" s="1"/>
  <c r="BJ252" i="21"/>
  <c r="BB253" i="21"/>
  <c r="BB258" i="21" s="1"/>
  <c r="BB279" i="21"/>
  <c r="BC313" i="21" s="1"/>
  <c r="AG90" i="21"/>
  <c r="AG416" i="21" s="1"/>
  <c r="AG92" i="21"/>
  <c r="AG418" i="21" s="1"/>
  <c r="AG93" i="21"/>
  <c r="AG419" i="21" s="1"/>
  <c r="AG91" i="21"/>
  <c r="AG417" i="21" s="1"/>
  <c r="AG84" i="21"/>
  <c r="AG410" i="21" s="1"/>
  <c r="AE61" i="21"/>
  <c r="AE387" i="21" s="1"/>
  <c r="AC17" i="21"/>
  <c r="AC39" i="21"/>
  <c r="AG89" i="21"/>
  <c r="AG415" i="21" s="1"/>
  <c r="AF88" i="21"/>
  <c r="AC60" i="21"/>
  <c r="AC386" i="21" s="1"/>
  <c r="AJ155" i="3"/>
  <c r="W161" i="21"/>
  <c r="W240" i="21"/>
  <c r="W155" i="21"/>
  <c r="W283" i="21"/>
  <c r="W297" i="21"/>
  <c r="W176" i="21"/>
  <c r="W168" i="21"/>
  <c r="W298" i="21"/>
  <c r="W256" i="21"/>
  <c r="W255" i="21"/>
  <c r="W216" i="21"/>
  <c r="BQ258" i="21" l="1"/>
  <c r="BQ259" i="21" s="1"/>
  <c r="AF295" i="21"/>
  <c r="AF307" i="21" s="1"/>
  <c r="AR279" i="21"/>
  <c r="AS313" i="21" s="1"/>
  <c r="AR253" i="21"/>
  <c r="AR258" i="21" s="1"/>
  <c r="AR267" i="21" s="1"/>
  <c r="AR268" i="21" s="1"/>
  <c r="AG258" i="21"/>
  <c r="AG267" i="21" s="1"/>
  <c r="BQ230" i="21"/>
  <c r="BQ231" i="21" s="1"/>
  <c r="AF258" i="21"/>
  <c r="AF267" i="21" s="1"/>
  <c r="AS279" i="21"/>
  <c r="AT313" i="21" s="1"/>
  <c r="AL279" i="21"/>
  <c r="AM313" i="21" s="1"/>
  <c r="AT307" i="21"/>
  <c r="BG279" i="21"/>
  <c r="BH313" i="21" s="1"/>
  <c r="AH230" i="21"/>
  <c r="AH231" i="21" s="1"/>
  <c r="BP307" i="21"/>
  <c r="AN258" i="21"/>
  <c r="AN259" i="21" s="1"/>
  <c r="BA230" i="21"/>
  <c r="BA231" i="21" s="1"/>
  <c r="AG279" i="21"/>
  <c r="AH313" i="21" s="1"/>
  <c r="AW230" i="21"/>
  <c r="AW231" i="21" s="1"/>
  <c r="AV307" i="21"/>
  <c r="BM307" i="21"/>
  <c r="BE222" i="21"/>
  <c r="AP279" i="21"/>
  <c r="AQ313" i="21" s="1"/>
  <c r="AJ258" i="21"/>
  <c r="AJ267" i="21" s="1"/>
  <c r="AJ268" i="21" s="1"/>
  <c r="AJ230" i="21"/>
  <c r="AJ231" i="21" s="1"/>
  <c r="AI230" i="21"/>
  <c r="AI231" i="21" s="1"/>
  <c r="AW307" i="21"/>
  <c r="AE307" i="21"/>
  <c r="AN307" i="21"/>
  <c r="AC49" i="21"/>
  <c r="AC279" i="21"/>
  <c r="AD313" i="21" s="1"/>
  <c r="BU258" i="21"/>
  <c r="BU259" i="21" s="1"/>
  <c r="BM230" i="21"/>
  <c r="BM231" i="21" s="1"/>
  <c r="AV267" i="21"/>
  <c r="AV268" i="21" s="1"/>
  <c r="AQ295" i="21"/>
  <c r="AQ307" i="21" s="1"/>
  <c r="AQ230" i="21"/>
  <c r="AQ231" i="21" s="1"/>
  <c r="AZ307" i="21"/>
  <c r="AZ222" i="21"/>
  <c r="AX258" i="21"/>
  <c r="AX259" i="21" s="1"/>
  <c r="BH230" i="21"/>
  <c r="BH231" i="21" s="1"/>
  <c r="BR258" i="21"/>
  <c r="BR259" i="21" s="1"/>
  <c r="AC307" i="21"/>
  <c r="AK222" i="21"/>
  <c r="AI258" i="21"/>
  <c r="AI259" i="21" s="1"/>
  <c r="AB279" i="21"/>
  <c r="AC313" i="21" s="1"/>
  <c r="BI307" i="21"/>
  <c r="BB230" i="21"/>
  <c r="BB231" i="21" s="1"/>
  <c r="AR222" i="21"/>
  <c r="AX279" i="21"/>
  <c r="AY313" i="21" s="1"/>
  <c r="AD258" i="21"/>
  <c r="AD267" i="21" s="1"/>
  <c r="AY295" i="21"/>
  <c r="AY307" i="21" s="1"/>
  <c r="BP230" i="21"/>
  <c r="BP231" i="21" s="1"/>
  <c r="AM230" i="21"/>
  <c r="AM231" i="21" s="1"/>
  <c r="AE258" i="21"/>
  <c r="AE267" i="21" s="1"/>
  <c r="AQ267" i="21"/>
  <c r="AQ268" i="21" s="1"/>
  <c r="BD230" i="21"/>
  <c r="BD231" i="21" s="1"/>
  <c r="AP222" i="21"/>
  <c r="AP230" i="21"/>
  <c r="AP231" i="21" s="1"/>
  <c r="AB253" i="21"/>
  <c r="AB258" i="21" s="1"/>
  <c r="AB267" i="21" s="1"/>
  <c r="AX230" i="21"/>
  <c r="AX231" i="21" s="1"/>
  <c r="AV230" i="21"/>
  <c r="AV231" i="21" s="1"/>
  <c r="BJ295" i="21"/>
  <c r="BJ307" i="21" s="1"/>
  <c r="BH307" i="21"/>
  <c r="AE279" i="21"/>
  <c r="AF313" i="21" s="1"/>
  <c r="BU230" i="21"/>
  <c r="BU231" i="21" s="1"/>
  <c r="AG307" i="21"/>
  <c r="AH307" i="21"/>
  <c r="AB16" i="21"/>
  <c r="BU307" i="21"/>
  <c r="AU230" i="21"/>
  <c r="AU231" i="21" s="1"/>
  <c r="BI230" i="21"/>
  <c r="BI231" i="21" s="1"/>
  <c r="AY258" i="21"/>
  <c r="AY259" i="21" s="1"/>
  <c r="BR222" i="21"/>
  <c r="BJ230" i="21"/>
  <c r="BJ231" i="21" s="1"/>
  <c r="BG230" i="21"/>
  <c r="BG231" i="21" s="1"/>
  <c r="AS230" i="21"/>
  <c r="AS231" i="21" s="1"/>
  <c r="AD307" i="21"/>
  <c r="BS230" i="21"/>
  <c r="BS231" i="21" s="1"/>
  <c r="V240" i="21"/>
  <c r="V161" i="21"/>
  <c r="AT222" i="21"/>
  <c r="AU300" i="21" s="1"/>
  <c r="AU307" i="21" s="1"/>
  <c r="AA251" i="21"/>
  <c r="AB49" i="21"/>
  <c r="AC376" i="21"/>
  <c r="AC375" i="21" s="1"/>
  <c r="AA375" i="21"/>
  <c r="AA364" i="21"/>
  <c r="BN307" i="21"/>
  <c r="V155" i="21"/>
  <c r="AA349" i="21"/>
  <c r="BO230" i="21"/>
  <c r="BO231" i="21" s="1"/>
  <c r="BK230" i="21"/>
  <c r="BK231" i="21" s="1"/>
  <c r="BT230" i="21"/>
  <c r="BT231" i="21" s="1"/>
  <c r="AC23" i="21"/>
  <c r="AD23" i="21"/>
  <c r="AB375" i="21"/>
  <c r="AB349" i="21"/>
  <c r="AB364" i="21"/>
  <c r="BN230" i="21"/>
  <c r="BN231" i="21" s="1"/>
  <c r="BU252" i="21"/>
  <c r="AC349" i="21"/>
  <c r="AB23" i="21"/>
  <c r="AB342" i="21"/>
  <c r="AB38" i="21"/>
  <c r="BC230" i="21"/>
  <c r="BC231" i="21" s="1"/>
  <c r="BO295" i="21"/>
  <c r="BO307" i="21" s="1"/>
  <c r="AU253" i="21"/>
  <c r="AU258" i="21" s="1"/>
  <c r="BL230" i="21"/>
  <c r="BL231" i="21" s="1"/>
  <c r="BI253" i="21"/>
  <c r="BI258" i="21" s="1"/>
  <c r="BI267" i="21" s="1"/>
  <c r="BI268" i="21" s="1"/>
  <c r="BF230" i="21"/>
  <c r="BF231" i="21" s="1"/>
  <c r="V216" i="21"/>
  <c r="V168" i="21"/>
  <c r="V176" i="21"/>
  <c r="V283" i="21"/>
  <c r="AO221" i="21"/>
  <c r="BN279" i="21"/>
  <c r="BO313" i="21" s="1"/>
  <c r="BN253" i="21"/>
  <c r="BN258" i="21" s="1"/>
  <c r="AO253" i="21"/>
  <c r="AO258" i="21" s="1"/>
  <c r="AO279" i="21"/>
  <c r="AP313" i="21" s="1"/>
  <c r="BK253" i="21"/>
  <c r="BK258" i="21" s="1"/>
  <c r="BK267" i="21" s="1"/>
  <c r="BK268" i="21" s="1"/>
  <c r="BK279" i="21"/>
  <c r="BL313" i="21" s="1"/>
  <c r="AA253" i="21"/>
  <c r="AA412" i="21"/>
  <c r="AB86" i="21" s="1"/>
  <c r="AB412" i="21" s="1"/>
  <c r="AC86" i="21" s="1"/>
  <c r="AC412" i="21" s="1"/>
  <c r="AD86" i="21" s="1"/>
  <c r="AD412" i="21" s="1"/>
  <c r="BL295" i="21"/>
  <c r="BL307" i="21" s="1"/>
  <c r="AA342" i="21"/>
  <c r="BO253" i="21"/>
  <c r="BO258" i="21" s="1"/>
  <c r="BO279" i="21"/>
  <c r="BP313" i="21" s="1"/>
  <c r="AT279" i="21"/>
  <c r="AU313" i="21" s="1"/>
  <c r="AT253" i="21"/>
  <c r="AT258" i="21" s="1"/>
  <c r="BJ279" i="21"/>
  <c r="BK313" i="21" s="1"/>
  <c r="BJ253" i="21"/>
  <c r="BJ258" i="21" s="1"/>
  <c r="BJ267" i="21" s="1"/>
  <c r="BJ268" i="21" s="1"/>
  <c r="BL279" i="21"/>
  <c r="BM313" i="21" s="1"/>
  <c r="BL253" i="21"/>
  <c r="BL258" i="21" s="1"/>
  <c r="BL267" i="21" s="1"/>
  <c r="BL268" i="21" s="1"/>
  <c r="BC253" i="21"/>
  <c r="BC258" i="21" s="1"/>
  <c r="BC279" i="21"/>
  <c r="BD313" i="21" s="1"/>
  <c r="BG295" i="21"/>
  <c r="BK295" i="21"/>
  <c r="BK307" i="21" s="1"/>
  <c r="Z294" i="21"/>
  <c r="AY230" i="21"/>
  <c r="AY231" i="21" s="1"/>
  <c r="BF279" i="21"/>
  <c r="BG313" i="21" s="1"/>
  <c r="BF253" i="21"/>
  <c r="BF258" i="21" s="1"/>
  <c r="BF267" i="21" s="1"/>
  <c r="BF268" i="21" s="1"/>
  <c r="Z397" i="21"/>
  <c r="AA72" i="21"/>
  <c r="AY279" i="21"/>
  <c r="AZ313" i="21" s="1"/>
  <c r="BE307" i="21"/>
  <c r="AB313" i="21"/>
  <c r="AA422" i="21"/>
  <c r="BG259" i="21"/>
  <c r="AX307" i="21"/>
  <c r="AB307" i="21"/>
  <c r="AR307" i="21"/>
  <c r="BD307" i="21"/>
  <c r="BQ267" i="21"/>
  <c r="BQ268" i="21" s="1"/>
  <c r="AI307" i="21"/>
  <c r="BQ307" i="21"/>
  <c r="BB307" i="21"/>
  <c r="AO307" i="21"/>
  <c r="AP259" i="21"/>
  <c r="BC307" i="21"/>
  <c r="AK307" i="21"/>
  <c r="BM259" i="21"/>
  <c r="AB411" i="21"/>
  <c r="AC85" i="21" s="1"/>
  <c r="BE267" i="21"/>
  <c r="BE268" i="21" s="1"/>
  <c r="AH259" i="21"/>
  <c r="BA300" i="21"/>
  <c r="BA307" i="21" s="1"/>
  <c r="BF300" i="21"/>
  <c r="BF307" i="21" s="1"/>
  <c r="AP300" i="21"/>
  <c r="AP307" i="21" s="1"/>
  <c r="BR300" i="21"/>
  <c r="BR307" i="21" s="1"/>
  <c r="BS300" i="21"/>
  <c r="BS307" i="21" s="1"/>
  <c r="AS300" i="21"/>
  <c r="AS307" i="21" s="1"/>
  <c r="AL300" i="21"/>
  <c r="AL307" i="21" s="1"/>
  <c r="BD259" i="21"/>
  <c r="AK259" i="21"/>
  <c r="AD405" i="21"/>
  <c r="AE79" i="21" s="1"/>
  <c r="AE405" i="21" s="1"/>
  <c r="AF79" i="21" s="1"/>
  <c r="AF405" i="21" s="1"/>
  <c r="AS267" i="21"/>
  <c r="AS268" i="21" s="1"/>
  <c r="BS259" i="21"/>
  <c r="BS267" i="21"/>
  <c r="BS268" i="21" s="1"/>
  <c r="BP267" i="21"/>
  <c r="BP268" i="21" s="1"/>
  <c r="BP259" i="21"/>
  <c r="AW267" i="21"/>
  <c r="AW268" i="21" s="1"/>
  <c r="AW259" i="21"/>
  <c r="AB30" i="21"/>
  <c r="AB357" i="21"/>
  <c r="BT259" i="21"/>
  <c r="BT267" i="21"/>
  <c r="BT268" i="21" s="1"/>
  <c r="BA267" i="21"/>
  <c r="BA268" i="21" s="1"/>
  <c r="BA259" i="21"/>
  <c r="AM259" i="21"/>
  <c r="AM267" i="21"/>
  <c r="AM268" i="21" s="1"/>
  <c r="AZ267" i="21"/>
  <c r="AZ268" i="21" s="1"/>
  <c r="AZ259" i="21"/>
  <c r="BB259" i="21"/>
  <c r="BB267" i="21"/>
  <c r="BB268" i="21" s="1"/>
  <c r="AL258" i="21"/>
  <c r="AL230" i="21"/>
  <c r="AL222" i="21"/>
  <c r="BH259" i="21"/>
  <c r="BH267" i="21"/>
  <c r="BH268" i="21" s="1"/>
  <c r="AD73" i="21"/>
  <c r="AD399" i="21" s="1"/>
  <c r="AH92" i="21"/>
  <c r="AH418" i="21" s="1"/>
  <c r="AH90" i="21"/>
  <c r="AH416" i="21" s="1"/>
  <c r="AH91" i="21"/>
  <c r="AH417" i="21" s="1"/>
  <c r="AH93" i="21"/>
  <c r="AH419" i="21" s="1"/>
  <c r="AH84" i="21"/>
  <c r="AH410" i="21" s="1"/>
  <c r="AF80" i="21"/>
  <c r="AF406" i="21" s="1"/>
  <c r="AF78" i="21"/>
  <c r="AF404" i="21" s="1"/>
  <c r="AF77" i="21"/>
  <c r="AF403" i="21" s="1"/>
  <c r="AF76" i="21"/>
  <c r="AF402" i="21" s="1"/>
  <c r="AF75" i="21"/>
  <c r="AF401" i="21" s="1"/>
  <c r="AD74" i="21"/>
  <c r="AD400" i="21" s="1"/>
  <c r="AF61" i="21"/>
  <c r="AF387" i="21" s="1"/>
  <c r="AC343" i="21"/>
  <c r="AC342" i="21" s="1"/>
  <c r="AC16" i="21"/>
  <c r="AC365" i="21"/>
  <c r="AC38" i="21"/>
  <c r="AH89" i="21"/>
  <c r="AH415" i="21" s="1"/>
  <c r="AG88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AD349" i="21"/>
  <c r="AE24" i="21"/>
  <c r="W251" i="21"/>
  <c r="W155" i="3"/>
  <c r="W295" i="21"/>
  <c r="W253" i="21"/>
  <c r="W221" i="21"/>
  <c r="W294" i="21"/>
  <c r="W301" i="21"/>
  <c r="AR259" i="21" l="1"/>
  <c r="AN267" i="21"/>
  <c r="AN268" i="21" s="1"/>
  <c r="AJ259" i="21"/>
  <c r="BU267" i="21"/>
  <c r="BU268" i="21" s="1"/>
  <c r="BL259" i="21"/>
  <c r="BR267" i="21"/>
  <c r="BR268" i="21" s="1"/>
  <c r="AX267" i="21"/>
  <c r="AX268" i="21" s="1"/>
  <c r="AI267" i="21"/>
  <c r="AI268" i="21" s="1"/>
  <c r="AA348" i="21"/>
  <c r="AY267" i="21"/>
  <c r="AY268" i="21" s="1"/>
  <c r="AD50" i="21"/>
  <c r="AD376" i="21" s="1"/>
  <c r="W252" i="21"/>
  <c r="V251" i="21"/>
  <c r="BI259" i="21"/>
  <c r="BK259" i="21"/>
  <c r="AB22" i="21"/>
  <c r="BJ259" i="21"/>
  <c r="AU267" i="21"/>
  <c r="AU268" i="21" s="1"/>
  <c r="AU259" i="21"/>
  <c r="V294" i="21"/>
  <c r="W222" i="21"/>
  <c r="V221" i="21"/>
  <c r="V253" i="21"/>
  <c r="V295" i="21"/>
  <c r="Z307" i="21"/>
  <c r="AB83" i="21"/>
  <c r="AO230" i="21"/>
  <c r="AO222" i="21"/>
  <c r="AT259" i="21"/>
  <c r="AT267" i="21"/>
  <c r="AT268" i="21" s="1"/>
  <c r="AA258" i="21"/>
  <c r="AA398" i="21"/>
  <c r="AA71" i="21"/>
  <c r="BG307" i="21"/>
  <c r="BC259" i="21"/>
  <c r="BC267" i="21"/>
  <c r="BC268" i="21" s="1"/>
  <c r="BO267" i="21"/>
  <c r="BO268" i="21" s="1"/>
  <c r="BO259" i="21"/>
  <c r="BF259" i="21"/>
  <c r="AO267" i="21"/>
  <c r="AO268" i="21" s="1"/>
  <c r="AO259" i="21"/>
  <c r="BN259" i="21"/>
  <c r="BN267" i="21"/>
  <c r="BN268" i="21" s="1"/>
  <c r="AC411" i="21"/>
  <c r="AD85" i="21" s="1"/>
  <c r="AC83" i="21"/>
  <c r="AM300" i="21"/>
  <c r="AM307" i="21" s="1"/>
  <c r="AJ300" i="21"/>
  <c r="AJ307" i="21" s="1"/>
  <c r="AL267" i="21"/>
  <c r="AL259" i="21"/>
  <c r="AC31" i="21"/>
  <c r="AB356" i="21"/>
  <c r="AB348" i="21" s="1"/>
  <c r="AL231" i="21"/>
  <c r="AI93" i="21"/>
  <c r="AI419" i="21" s="1"/>
  <c r="AI91" i="21"/>
  <c r="AI417" i="21" s="1"/>
  <c r="AI90" i="21"/>
  <c r="AI416" i="21" s="1"/>
  <c r="AI92" i="21"/>
  <c r="AI418" i="21" s="1"/>
  <c r="AI84" i="21"/>
  <c r="AI410" i="21" s="1"/>
  <c r="AE86" i="21"/>
  <c r="AE412" i="21" s="1"/>
  <c r="AG80" i="21"/>
  <c r="AG406" i="21" s="1"/>
  <c r="AG79" i="21"/>
  <c r="AG405" i="21" s="1"/>
  <c r="AG78" i="21"/>
  <c r="AG404" i="21" s="1"/>
  <c r="AG77" i="21"/>
  <c r="AG403" i="21" s="1"/>
  <c r="AG76" i="21"/>
  <c r="AG402" i="21" s="1"/>
  <c r="AG75" i="21"/>
  <c r="AG401" i="21" s="1"/>
  <c r="AE73" i="21"/>
  <c r="AE399" i="21" s="1"/>
  <c r="AG61" i="21"/>
  <c r="AG387" i="21" s="1"/>
  <c r="AD39" i="21"/>
  <c r="AC364" i="21"/>
  <c r="AD17" i="21"/>
  <c r="AI89" i="21"/>
  <c r="AI415" i="21" s="1"/>
  <c r="AH88" i="21"/>
  <c r="AD60" i="21"/>
  <c r="AD386" i="21" s="1"/>
  <c r="AE60" i="21" s="1"/>
  <c r="AE386" i="21" s="1"/>
  <c r="AF60" i="21" s="1"/>
  <c r="AF386" i="21" s="1"/>
  <c r="AG60" i="21" s="1"/>
  <c r="AG386" i="21" s="1"/>
  <c r="AE23" i="21"/>
  <c r="AE350" i="21"/>
  <c r="W258" i="21"/>
  <c r="W300" i="21"/>
  <c r="W230" i="21"/>
  <c r="W307" i="21"/>
  <c r="AD49" i="21" l="1"/>
  <c r="W231" i="21"/>
  <c r="V230" i="21"/>
  <c r="W259" i="21"/>
  <c r="V258" i="21"/>
  <c r="AO231" i="21"/>
  <c r="AB72" i="21"/>
  <c r="AA397" i="21"/>
  <c r="AA267" i="21"/>
  <c r="AD411" i="21"/>
  <c r="AE85" i="21" s="1"/>
  <c r="AE411" i="21" s="1"/>
  <c r="AF85" i="21" s="1"/>
  <c r="AD83" i="21"/>
  <c r="V307" i="21"/>
  <c r="V300" i="21"/>
  <c r="AL268" i="21"/>
  <c r="AC357" i="21"/>
  <c r="AC30" i="21"/>
  <c r="AC22" i="21" s="1"/>
  <c r="AJ92" i="21"/>
  <c r="AJ418" i="21" s="1"/>
  <c r="AJ91" i="21"/>
  <c r="AJ417" i="21" s="1"/>
  <c r="AJ90" i="21"/>
  <c r="AJ416" i="21" s="1"/>
  <c r="AJ93" i="21"/>
  <c r="AJ419" i="21" s="1"/>
  <c r="AJ84" i="21"/>
  <c r="AJ410" i="21" s="1"/>
  <c r="AF86" i="21"/>
  <c r="AF412" i="21" s="1"/>
  <c r="AH80" i="21"/>
  <c r="AH406" i="21" s="1"/>
  <c r="AH79" i="21"/>
  <c r="AH405" i="21" s="1"/>
  <c r="AH78" i="21"/>
  <c r="AH404" i="21" s="1"/>
  <c r="AH77" i="21"/>
  <c r="AH403" i="21" s="1"/>
  <c r="AH76" i="21"/>
  <c r="AH402" i="21" s="1"/>
  <c r="AH75" i="21"/>
  <c r="AH401" i="21" s="1"/>
  <c r="AE74" i="21"/>
  <c r="AE400" i="21" s="1"/>
  <c r="AF73" i="21"/>
  <c r="AF399" i="21" s="1"/>
  <c r="AH61" i="21"/>
  <c r="AH387" i="21" s="1"/>
  <c r="AD16" i="21"/>
  <c r="AD343" i="21"/>
  <c r="AD38" i="21"/>
  <c r="AD365" i="21"/>
  <c r="AD375" i="21"/>
  <c r="AE50" i="21"/>
  <c r="AJ89" i="21"/>
  <c r="AJ415" i="21" s="1"/>
  <c r="AI88" i="21"/>
  <c r="AE349" i="21"/>
  <c r="AF24" i="21"/>
  <c r="W267" i="21"/>
  <c r="V267" i="21" l="1"/>
  <c r="W268" i="21"/>
  <c r="AB398" i="21"/>
  <c r="AB71" i="21"/>
  <c r="AE83" i="21"/>
  <c r="AF411" i="21"/>
  <c r="AG85" i="21" s="1"/>
  <c r="AG411" i="21" s="1"/>
  <c r="AH85" i="21" s="1"/>
  <c r="AH411" i="21" s="1"/>
  <c r="AI85" i="21" s="1"/>
  <c r="AI411" i="21" s="1"/>
  <c r="AJ85" i="21" s="1"/>
  <c r="AJ411" i="21" s="1"/>
  <c r="AC356" i="21"/>
  <c r="AC348" i="21" s="1"/>
  <c r="AD31" i="21"/>
  <c r="AK93" i="21"/>
  <c r="AK419" i="21" s="1"/>
  <c r="AK91" i="21"/>
  <c r="AK417" i="21" s="1"/>
  <c r="AK92" i="21"/>
  <c r="AK418" i="21" s="1"/>
  <c r="AK90" i="21"/>
  <c r="AK416" i="21" s="1"/>
  <c r="AK84" i="21"/>
  <c r="AK410" i="21" s="1"/>
  <c r="AG86" i="21"/>
  <c r="AG412" i="21" s="1"/>
  <c r="AF83" i="21"/>
  <c r="AI80" i="21"/>
  <c r="AI406" i="21" s="1"/>
  <c r="AI79" i="21"/>
  <c r="AI405" i="21" s="1"/>
  <c r="AI78" i="21"/>
  <c r="AI404" i="21" s="1"/>
  <c r="AI77" i="21"/>
  <c r="AI403" i="21" s="1"/>
  <c r="AI76" i="21"/>
  <c r="AI402" i="21" s="1"/>
  <c r="AG73" i="21"/>
  <c r="AG399" i="21" s="1"/>
  <c r="AI75" i="21"/>
  <c r="AI401" i="21" s="1"/>
  <c r="AI61" i="21"/>
  <c r="AI387" i="21" s="1"/>
  <c r="AE17" i="21"/>
  <c r="AD342" i="21"/>
  <c r="AE39" i="21"/>
  <c r="AD364" i="21"/>
  <c r="AK89" i="21"/>
  <c r="AK415" i="21" s="1"/>
  <c r="AJ88" i="21"/>
  <c r="AE376" i="21"/>
  <c r="AE49" i="21"/>
  <c r="AF350" i="21"/>
  <c r="AF23" i="21"/>
  <c r="AC72" i="21" l="1"/>
  <c r="AB397" i="21"/>
  <c r="AD357" i="21"/>
  <c r="AD30" i="21"/>
  <c r="AD22" i="21" s="1"/>
  <c r="AL91" i="21"/>
  <c r="AL417" i="21" s="1"/>
  <c r="AL90" i="21"/>
  <c r="AL416" i="21" s="1"/>
  <c r="AL92" i="21"/>
  <c r="AL418" i="21" s="1"/>
  <c r="AL93" i="21"/>
  <c r="AL419" i="21" s="1"/>
  <c r="AL84" i="21"/>
  <c r="AL410" i="21" s="1"/>
  <c r="AK85" i="21"/>
  <c r="AK411" i="21" s="1"/>
  <c r="AH86" i="21"/>
  <c r="AH412" i="21" s="1"/>
  <c r="AG83" i="21"/>
  <c r="AJ80" i="21"/>
  <c r="AJ406" i="21" s="1"/>
  <c r="AJ79" i="21"/>
  <c r="AJ405" i="21" s="1"/>
  <c r="AJ78" i="21"/>
  <c r="AJ404" i="21" s="1"/>
  <c r="AJ77" i="21"/>
  <c r="AJ403" i="21" s="1"/>
  <c r="AJ76" i="21"/>
  <c r="AJ402" i="21" s="1"/>
  <c r="AH73" i="21"/>
  <c r="AH399" i="21" s="1"/>
  <c r="AF74" i="21"/>
  <c r="AF400" i="21" s="1"/>
  <c r="AJ75" i="21"/>
  <c r="AJ401" i="21" s="1"/>
  <c r="AJ61" i="21"/>
  <c r="AJ387" i="21" s="1"/>
  <c r="AE343" i="21"/>
  <c r="AE16" i="21"/>
  <c r="AE365" i="21"/>
  <c r="AE38" i="21"/>
  <c r="AE375" i="21"/>
  <c r="AF50" i="21"/>
  <c r="AL89" i="21"/>
  <c r="AL415" i="21" s="1"/>
  <c r="AK88" i="21"/>
  <c r="AF349" i="21"/>
  <c r="AG24" i="21"/>
  <c r="AC398" i="21" l="1"/>
  <c r="AC71" i="21"/>
  <c r="AE31" i="21"/>
  <c r="AD356" i="21"/>
  <c r="AD348" i="21" s="1"/>
  <c r="AM91" i="21"/>
  <c r="AM417" i="21" s="1"/>
  <c r="AM93" i="21"/>
  <c r="AM419" i="21" s="1"/>
  <c r="AM92" i="21"/>
  <c r="AM418" i="21" s="1"/>
  <c r="AM90" i="21"/>
  <c r="AM416" i="21" s="1"/>
  <c r="AL85" i="21"/>
  <c r="AL411" i="21" s="1"/>
  <c r="AM84" i="21"/>
  <c r="AM410" i="21" s="1"/>
  <c r="AH83" i="21"/>
  <c r="AI86" i="21"/>
  <c r="AI412" i="21" s="1"/>
  <c r="AK80" i="21"/>
  <c r="AK406" i="21" s="1"/>
  <c r="AK79" i="21"/>
  <c r="AK405" i="21" s="1"/>
  <c r="AK78" i="21"/>
  <c r="AK404" i="21" s="1"/>
  <c r="AK77" i="21"/>
  <c r="AK403" i="21" s="1"/>
  <c r="AK76" i="21"/>
  <c r="AK402" i="21" s="1"/>
  <c r="AK75" i="21"/>
  <c r="AK401" i="21" s="1"/>
  <c r="AI73" i="21"/>
  <c r="AI399" i="21" s="1"/>
  <c r="AK61" i="21"/>
  <c r="AK387" i="21" s="1"/>
  <c r="AE342" i="21"/>
  <c r="AF17" i="21"/>
  <c r="AF39" i="21"/>
  <c r="AE364" i="21"/>
  <c r="AM89" i="21"/>
  <c r="AM415" i="21" s="1"/>
  <c r="AL88" i="21"/>
  <c r="AF49" i="21"/>
  <c r="AF376" i="21"/>
  <c r="AG350" i="21"/>
  <c r="AG23" i="21"/>
  <c r="AD72" i="21" l="1"/>
  <c r="AC397" i="21"/>
  <c r="AE30" i="21"/>
  <c r="AE22" i="21" s="1"/>
  <c r="AE357" i="21"/>
  <c r="AN90" i="21"/>
  <c r="AN416" i="21" s="1"/>
  <c r="AN92" i="21"/>
  <c r="AN418" i="21" s="1"/>
  <c r="AN93" i="21"/>
  <c r="AN419" i="21" s="1"/>
  <c r="AN91" i="21"/>
  <c r="AN417" i="21" s="1"/>
  <c r="AN84" i="21"/>
  <c r="AN410" i="21" s="1"/>
  <c r="AM85" i="21"/>
  <c r="AM411" i="21" s="1"/>
  <c r="AJ86" i="21"/>
  <c r="AJ412" i="21" s="1"/>
  <c r="AI83" i="21"/>
  <c r="AL80" i="21"/>
  <c r="AL406" i="21" s="1"/>
  <c r="AL79" i="21"/>
  <c r="AL405" i="21" s="1"/>
  <c r="AL78" i="21"/>
  <c r="AL404" i="21" s="1"/>
  <c r="AL77" i="21"/>
  <c r="AL403" i="21" s="1"/>
  <c r="AL76" i="21"/>
  <c r="AL402" i="21" s="1"/>
  <c r="AJ73" i="21"/>
  <c r="AJ399" i="21" s="1"/>
  <c r="AG74" i="21"/>
  <c r="AG400" i="21" s="1"/>
  <c r="AL75" i="21"/>
  <c r="AL401" i="21" s="1"/>
  <c r="AL61" i="21"/>
  <c r="AL387" i="21" s="1"/>
  <c r="AF365" i="21"/>
  <c r="AF38" i="21"/>
  <c r="AF343" i="21"/>
  <c r="AF16" i="21"/>
  <c r="AM88" i="21"/>
  <c r="AN89" i="21"/>
  <c r="AN415" i="21" s="1"/>
  <c r="AG50" i="21"/>
  <c r="AF375" i="21"/>
  <c r="AG349" i="21"/>
  <c r="AH24" i="21"/>
  <c r="AD398" i="21" l="1"/>
  <c r="AD71" i="21"/>
  <c r="AE356" i="21"/>
  <c r="AE348" i="21" s="1"/>
  <c r="AF31" i="21"/>
  <c r="AO91" i="21"/>
  <c r="AO417" i="21" s="1"/>
  <c r="AO93" i="21"/>
  <c r="AO419" i="21" s="1"/>
  <c r="AO92" i="21"/>
  <c r="AO418" i="21" s="1"/>
  <c r="AO90" i="21"/>
  <c r="AO416" i="21" s="1"/>
  <c r="AN85" i="21"/>
  <c r="AN411" i="21" s="1"/>
  <c r="AO84" i="21"/>
  <c r="AO410" i="21" s="1"/>
  <c r="AK86" i="21"/>
  <c r="AK412" i="21" s="1"/>
  <c r="AJ83" i="21"/>
  <c r="AM80" i="21"/>
  <c r="AM406" i="21" s="1"/>
  <c r="AM79" i="21"/>
  <c r="AM405" i="21" s="1"/>
  <c r="AM78" i="21"/>
  <c r="AM404" i="21" s="1"/>
  <c r="AM77" i="21"/>
  <c r="AM403" i="21" s="1"/>
  <c r="AM76" i="21"/>
  <c r="AM402" i="21" s="1"/>
  <c r="AM75" i="21"/>
  <c r="AM401" i="21" s="1"/>
  <c r="AK73" i="21"/>
  <c r="AK399" i="21" s="1"/>
  <c r="AM61" i="21"/>
  <c r="AM387" i="21" s="1"/>
  <c r="AG17" i="21"/>
  <c r="AF342" i="21"/>
  <c r="AG39" i="21"/>
  <c r="AF364" i="21"/>
  <c r="AG376" i="21"/>
  <c r="AG49" i="21"/>
  <c r="AN88" i="21"/>
  <c r="AO89" i="21"/>
  <c r="AO415" i="21" s="1"/>
  <c r="AH350" i="21"/>
  <c r="AH23" i="21"/>
  <c r="AE72" i="21" l="1"/>
  <c r="AD397" i="21"/>
  <c r="AF30" i="21"/>
  <c r="AF22" i="21" s="1"/>
  <c r="AF357" i="21"/>
  <c r="AP90" i="21"/>
  <c r="AP416" i="21" s="1"/>
  <c r="AP92" i="21"/>
  <c r="AP418" i="21" s="1"/>
  <c r="AP93" i="21"/>
  <c r="AP419" i="21" s="1"/>
  <c r="AP91" i="21"/>
  <c r="AP417" i="21" s="1"/>
  <c r="AO85" i="21"/>
  <c r="AO411" i="21" s="1"/>
  <c r="AP84" i="21"/>
  <c r="AP410" i="21" s="1"/>
  <c r="AL86" i="21"/>
  <c r="AL412" i="21" s="1"/>
  <c r="AK83" i="21"/>
  <c r="AN80" i="21"/>
  <c r="AN406" i="21" s="1"/>
  <c r="AN79" i="21"/>
  <c r="AN405" i="21" s="1"/>
  <c r="AN78" i="21"/>
  <c r="AN404" i="21" s="1"/>
  <c r="AN77" i="21"/>
  <c r="AN403" i="21" s="1"/>
  <c r="AN76" i="21"/>
  <c r="AN402" i="21" s="1"/>
  <c r="AH74" i="21"/>
  <c r="AH400" i="21" s="1"/>
  <c r="AL73" i="21"/>
  <c r="AL399" i="21" s="1"/>
  <c r="AN75" i="21"/>
  <c r="AN401" i="21" s="1"/>
  <c r="AN61" i="21"/>
  <c r="AN387" i="21" s="1"/>
  <c r="AG365" i="21"/>
  <c r="AG38" i="21"/>
  <c r="AG343" i="21"/>
  <c r="AG16" i="21"/>
  <c r="AO88" i="21"/>
  <c r="AP89" i="21"/>
  <c r="AP415" i="21" s="1"/>
  <c r="AH50" i="21"/>
  <c r="AG375" i="21"/>
  <c r="AH349" i="21"/>
  <c r="AI24" i="21"/>
  <c r="AE398" i="21" l="1"/>
  <c r="AE71" i="21"/>
  <c r="AF356" i="21"/>
  <c r="AF348" i="21" s="1"/>
  <c r="AG31" i="21"/>
  <c r="AQ91" i="21"/>
  <c r="AQ417" i="21" s="1"/>
  <c r="AQ93" i="21"/>
  <c r="AQ419" i="21" s="1"/>
  <c r="AQ92" i="21"/>
  <c r="AQ418" i="21" s="1"/>
  <c r="AQ90" i="21"/>
  <c r="AQ416" i="21" s="1"/>
  <c r="AQ84" i="21"/>
  <c r="AQ410" i="21" s="1"/>
  <c r="AP85" i="21"/>
  <c r="AP411" i="21" s="1"/>
  <c r="AM86" i="21"/>
  <c r="AM412" i="21" s="1"/>
  <c r="AL83" i="21"/>
  <c r="AO80" i="21"/>
  <c r="AO406" i="21" s="1"/>
  <c r="AO79" i="21"/>
  <c r="AO405" i="21" s="1"/>
  <c r="AO78" i="21"/>
  <c r="AO404" i="21" s="1"/>
  <c r="AO77" i="21"/>
  <c r="AO403" i="21" s="1"/>
  <c r="AO76" i="21"/>
  <c r="AO402" i="21" s="1"/>
  <c r="AO75" i="21"/>
  <c r="AO401" i="21" s="1"/>
  <c r="AM73" i="21"/>
  <c r="AM399" i="21" s="1"/>
  <c r="AO61" i="21"/>
  <c r="AO387" i="21" s="1"/>
  <c r="AH17" i="21"/>
  <c r="AG342" i="21"/>
  <c r="AG364" i="21"/>
  <c r="AH39" i="21"/>
  <c r="AH49" i="21"/>
  <c r="AH376" i="21"/>
  <c r="AQ89" i="21"/>
  <c r="AQ415" i="21" s="1"/>
  <c r="AP88" i="21"/>
  <c r="AI23" i="21"/>
  <c r="AI350" i="21"/>
  <c r="AH60" i="21"/>
  <c r="AH386" i="21" s="1"/>
  <c r="AI60" i="21" s="1"/>
  <c r="AI386" i="21" s="1"/>
  <c r="AJ60" i="21" s="1"/>
  <c r="AJ386" i="21" s="1"/>
  <c r="AK60" i="21" s="1"/>
  <c r="AK386" i="21" s="1"/>
  <c r="AL60" i="21" s="1"/>
  <c r="AL386" i="21" s="1"/>
  <c r="AM60" i="21" s="1"/>
  <c r="AM386" i="21" s="1"/>
  <c r="AN60" i="21" s="1"/>
  <c r="AN386" i="21" s="1"/>
  <c r="AO60" i="21" s="1"/>
  <c r="AO386" i="21" s="1"/>
  <c r="AP60" i="21" s="1"/>
  <c r="AP386" i="21" s="1"/>
  <c r="AF72" i="21" l="1"/>
  <c r="AE397" i="21"/>
  <c r="AG357" i="21"/>
  <c r="AG30" i="21"/>
  <c r="AG22" i="21" s="1"/>
  <c r="AR90" i="21"/>
  <c r="AR416" i="21" s="1"/>
  <c r="AR92" i="21"/>
  <c r="AR418" i="21" s="1"/>
  <c r="AR93" i="21"/>
  <c r="AR419" i="21" s="1"/>
  <c r="AR91" i="21"/>
  <c r="AR417" i="21" s="1"/>
  <c r="AR84" i="21"/>
  <c r="AR410" i="21" s="1"/>
  <c r="AQ85" i="21"/>
  <c r="AQ411" i="21" s="1"/>
  <c r="AN86" i="21"/>
  <c r="AN412" i="21" s="1"/>
  <c r="AM83" i="21"/>
  <c r="AP80" i="21"/>
  <c r="AP406" i="21" s="1"/>
  <c r="AP79" i="21"/>
  <c r="AP405" i="21" s="1"/>
  <c r="AP78" i="21"/>
  <c r="AP404" i="21" s="1"/>
  <c r="AP77" i="21"/>
  <c r="AP403" i="21" s="1"/>
  <c r="AP76" i="21"/>
  <c r="AP402" i="21" s="1"/>
  <c r="AI74" i="21"/>
  <c r="AI400" i="21" s="1"/>
  <c r="AN73" i="21"/>
  <c r="AN399" i="21" s="1"/>
  <c r="AP75" i="21"/>
  <c r="AP401" i="21" s="1"/>
  <c r="AP61" i="21"/>
  <c r="AP387" i="21" s="1"/>
  <c r="AH38" i="21"/>
  <c r="AH365" i="21"/>
  <c r="AH343" i="21"/>
  <c r="AH16" i="21"/>
  <c r="AQ88" i="21"/>
  <c r="AR89" i="21"/>
  <c r="AR415" i="21" s="1"/>
  <c r="AH375" i="21"/>
  <c r="AI50" i="21"/>
  <c r="AI349" i="21"/>
  <c r="AJ24" i="21"/>
  <c r="AF398" i="21" l="1"/>
  <c r="AF71" i="21"/>
  <c r="AG356" i="21"/>
  <c r="AG348" i="21" s="1"/>
  <c r="AH31" i="21"/>
  <c r="AS91" i="21"/>
  <c r="AS417" i="21" s="1"/>
  <c r="AS93" i="21"/>
  <c r="AS419" i="21" s="1"/>
  <c r="AS92" i="21"/>
  <c r="AS418" i="21" s="1"/>
  <c r="AS90" i="21"/>
  <c r="AS416" i="21" s="1"/>
  <c r="AS84" i="21"/>
  <c r="AS410" i="21" s="1"/>
  <c r="AR85" i="21"/>
  <c r="AR411" i="21" s="1"/>
  <c r="AO86" i="21"/>
  <c r="AO412" i="21" s="1"/>
  <c r="AN83" i="21"/>
  <c r="AQ80" i="21"/>
  <c r="AQ406" i="21" s="1"/>
  <c r="AQ79" i="21"/>
  <c r="AQ405" i="21" s="1"/>
  <c r="AQ78" i="21"/>
  <c r="AQ404" i="21" s="1"/>
  <c r="AQ77" i="21"/>
  <c r="AQ403" i="21" s="1"/>
  <c r="AQ76" i="21"/>
  <c r="AQ402" i="21" s="1"/>
  <c r="AQ75" i="21"/>
  <c r="AQ401" i="21" s="1"/>
  <c r="AO73" i="21"/>
  <c r="AO399" i="21" s="1"/>
  <c r="AQ61" i="21"/>
  <c r="AQ387" i="21" s="1"/>
  <c r="AI39" i="21"/>
  <c r="AH364" i="21"/>
  <c r="AH342" i="21"/>
  <c r="AI17" i="21"/>
  <c r="AI376" i="21"/>
  <c r="AI49" i="21"/>
  <c r="AS89" i="21"/>
  <c r="AS415" i="21" s="1"/>
  <c r="AR88" i="21"/>
  <c r="AJ350" i="21"/>
  <c r="AJ23" i="21"/>
  <c r="AG72" i="21" l="1"/>
  <c r="AF397" i="21"/>
  <c r="AH357" i="21"/>
  <c r="AH30" i="21"/>
  <c r="AH22" i="21" s="1"/>
  <c r="AT90" i="21"/>
  <c r="AT416" i="21" s="1"/>
  <c r="AT92" i="21"/>
  <c r="AT418" i="21" s="1"/>
  <c r="AT93" i="21"/>
  <c r="AT419" i="21" s="1"/>
  <c r="AT91" i="21"/>
  <c r="AT417" i="21" s="1"/>
  <c r="AT84" i="21"/>
  <c r="AT410" i="21" s="1"/>
  <c r="AS85" i="21"/>
  <c r="AS411" i="21" s="1"/>
  <c r="AO83" i="21"/>
  <c r="AP86" i="21"/>
  <c r="AP412" i="21" s="1"/>
  <c r="AR80" i="21"/>
  <c r="AR406" i="21" s="1"/>
  <c r="AR79" i="21"/>
  <c r="AR405" i="21" s="1"/>
  <c r="AR78" i="21"/>
  <c r="AR404" i="21" s="1"/>
  <c r="AR77" i="21"/>
  <c r="AR403" i="21" s="1"/>
  <c r="AR76" i="21"/>
  <c r="AR402" i="21" s="1"/>
  <c r="AJ74" i="21"/>
  <c r="AJ400" i="21" s="1"/>
  <c r="AP73" i="21"/>
  <c r="AP399" i="21" s="1"/>
  <c r="AR75" i="21"/>
  <c r="AR401" i="21" s="1"/>
  <c r="AR61" i="21"/>
  <c r="AR387" i="21" s="1"/>
  <c r="AI16" i="21"/>
  <c r="AI343" i="21"/>
  <c r="AI365" i="21"/>
  <c r="AI38" i="21"/>
  <c r="AT89" i="21"/>
  <c r="AT415" i="21" s="1"/>
  <c r="AS88" i="21"/>
  <c r="AI375" i="21"/>
  <c r="AJ50" i="21"/>
  <c r="AJ349" i="21"/>
  <c r="AK24" i="21"/>
  <c r="AG398" i="21" l="1"/>
  <c r="AG71" i="21"/>
  <c r="AH356" i="21"/>
  <c r="AH348" i="21" s="1"/>
  <c r="AI31" i="21"/>
  <c r="AU93" i="21"/>
  <c r="AU419" i="21" s="1"/>
  <c r="AU91" i="21"/>
  <c r="AU417" i="21" s="1"/>
  <c r="AU92" i="21"/>
  <c r="AU418" i="21" s="1"/>
  <c r="AU90" i="21"/>
  <c r="AU416" i="21" s="1"/>
  <c r="AT85" i="21"/>
  <c r="AT411" i="21" s="1"/>
  <c r="AU84" i="21"/>
  <c r="AU410" i="21" s="1"/>
  <c r="AQ86" i="21"/>
  <c r="AQ412" i="21" s="1"/>
  <c r="AP83" i="21"/>
  <c r="AS80" i="21"/>
  <c r="AS406" i="21" s="1"/>
  <c r="AS79" i="21"/>
  <c r="AS405" i="21" s="1"/>
  <c r="AS78" i="21"/>
  <c r="AS404" i="21" s="1"/>
  <c r="AS77" i="21"/>
  <c r="AS403" i="21" s="1"/>
  <c r="AS76" i="21"/>
  <c r="AS402" i="21" s="1"/>
  <c r="AS75" i="21"/>
  <c r="AS401" i="21" s="1"/>
  <c r="AQ73" i="21"/>
  <c r="AQ399" i="21" s="1"/>
  <c r="AS61" i="21"/>
  <c r="AS387" i="21" s="1"/>
  <c r="AI364" i="21"/>
  <c r="AJ39" i="21"/>
  <c r="AI342" i="21"/>
  <c r="AJ17" i="21"/>
  <c r="AJ49" i="21"/>
  <c r="AJ376" i="21"/>
  <c r="AU89" i="21"/>
  <c r="AU415" i="21" s="1"/>
  <c r="AT88" i="21"/>
  <c r="AK23" i="21"/>
  <c r="AK350" i="21"/>
  <c r="AH72" i="21" l="1"/>
  <c r="AG397" i="21"/>
  <c r="AI30" i="21"/>
  <c r="AI22" i="21" s="1"/>
  <c r="AI357" i="21"/>
  <c r="AV90" i="21"/>
  <c r="AV416" i="21" s="1"/>
  <c r="AV92" i="21"/>
  <c r="AV418" i="21" s="1"/>
  <c r="AV93" i="21"/>
  <c r="AV419" i="21" s="1"/>
  <c r="AV91" i="21"/>
  <c r="AV417" i="21" s="1"/>
  <c r="AV84" i="21"/>
  <c r="AV410" i="21" s="1"/>
  <c r="AU85" i="21"/>
  <c r="AU411" i="21" s="1"/>
  <c r="AR86" i="21"/>
  <c r="AR412" i="21" s="1"/>
  <c r="AQ83" i="21"/>
  <c r="AT80" i="21"/>
  <c r="AT406" i="21" s="1"/>
  <c r="AT79" i="21"/>
  <c r="AT405" i="21" s="1"/>
  <c r="AT78" i="21"/>
  <c r="AT404" i="21" s="1"/>
  <c r="AT77" i="21"/>
  <c r="AT403" i="21" s="1"/>
  <c r="AT76" i="21"/>
  <c r="AT402" i="21" s="1"/>
  <c r="AK74" i="21"/>
  <c r="AK400" i="21" s="1"/>
  <c r="AR73" i="21"/>
  <c r="AR399" i="21" s="1"/>
  <c r="AT75" i="21"/>
  <c r="AT401" i="21" s="1"/>
  <c r="AT61" i="21"/>
  <c r="AT387" i="21" s="1"/>
  <c r="AJ365" i="21"/>
  <c r="AJ38" i="21"/>
  <c r="AJ343" i="21"/>
  <c r="AJ16" i="21"/>
  <c r="AV89" i="21"/>
  <c r="AV415" i="21" s="1"/>
  <c r="AU88" i="21"/>
  <c r="AK50" i="21"/>
  <c r="AJ375" i="21"/>
  <c r="AL24" i="21"/>
  <c r="AK349" i="21"/>
  <c r="AH398" i="21" l="1"/>
  <c r="AH71" i="21"/>
  <c r="AJ31" i="21"/>
  <c r="AI356" i="21"/>
  <c r="AI348" i="21" s="1"/>
  <c r="AW93" i="21"/>
  <c r="AW419" i="21" s="1"/>
  <c r="AW91" i="21"/>
  <c r="AW417" i="21" s="1"/>
  <c r="AW90" i="21"/>
  <c r="AW416" i="21" s="1"/>
  <c r="AW92" i="21"/>
  <c r="AW418" i="21" s="1"/>
  <c r="AV85" i="21"/>
  <c r="AV411" i="21" s="1"/>
  <c r="AW84" i="21"/>
  <c r="AW410" i="21" s="1"/>
  <c r="AR83" i="21"/>
  <c r="AS86" i="21"/>
  <c r="AS412" i="21" s="1"/>
  <c r="AU80" i="21"/>
  <c r="AU406" i="21" s="1"/>
  <c r="AU79" i="21"/>
  <c r="AU405" i="21" s="1"/>
  <c r="AU78" i="21"/>
  <c r="AU404" i="21" s="1"/>
  <c r="AU77" i="21"/>
  <c r="AU403" i="21" s="1"/>
  <c r="AU76" i="21"/>
  <c r="AU402" i="21" s="1"/>
  <c r="AU75" i="21"/>
  <c r="AU401" i="21" s="1"/>
  <c r="AS73" i="21"/>
  <c r="AS399" i="21" s="1"/>
  <c r="AU61" i="21"/>
  <c r="AU387" i="21" s="1"/>
  <c r="AK39" i="21"/>
  <c r="AJ364" i="21"/>
  <c r="AJ342" i="21"/>
  <c r="AK17" i="21"/>
  <c r="AK376" i="21"/>
  <c r="AK49" i="21"/>
  <c r="AV88" i="21"/>
  <c r="AW89" i="21"/>
  <c r="AW415" i="21" s="1"/>
  <c r="AL23" i="21"/>
  <c r="AL350" i="21"/>
  <c r="AI72" i="21" l="1"/>
  <c r="AH397" i="21"/>
  <c r="AJ357" i="21"/>
  <c r="AJ30" i="21"/>
  <c r="AJ22" i="21" s="1"/>
  <c r="AX90" i="21"/>
  <c r="AX416" i="21" s="1"/>
  <c r="AX91" i="21"/>
  <c r="AX417" i="21" s="1"/>
  <c r="AX92" i="21"/>
  <c r="AX418" i="21" s="1"/>
  <c r="AX93" i="21"/>
  <c r="AX419" i="21" s="1"/>
  <c r="AX84" i="21"/>
  <c r="AX410" i="21" s="1"/>
  <c r="AW85" i="21"/>
  <c r="AW411" i="21" s="1"/>
  <c r="AS83" i="21"/>
  <c r="AT86" i="21"/>
  <c r="AT412" i="21" s="1"/>
  <c r="AV80" i="21"/>
  <c r="AV406" i="21" s="1"/>
  <c r="AV79" i="21"/>
  <c r="AV405" i="21" s="1"/>
  <c r="AV78" i="21"/>
  <c r="AV404" i="21" s="1"/>
  <c r="AV77" i="21"/>
  <c r="AV403" i="21" s="1"/>
  <c r="AV76" i="21"/>
  <c r="AV402" i="21" s="1"/>
  <c r="AL74" i="21"/>
  <c r="AL400" i="21" s="1"/>
  <c r="AT73" i="21"/>
  <c r="AT399" i="21" s="1"/>
  <c r="AV75" i="21"/>
  <c r="AV401" i="21" s="1"/>
  <c r="AV61" i="21"/>
  <c r="AV387" i="21" s="1"/>
  <c r="AK343" i="21"/>
  <c r="AK16" i="21"/>
  <c r="AK365" i="21"/>
  <c r="AK38" i="21"/>
  <c r="AX89" i="21"/>
  <c r="AX415" i="21" s="1"/>
  <c r="AW88" i="21"/>
  <c r="AL50" i="21"/>
  <c r="AK375" i="21"/>
  <c r="AM24" i="21"/>
  <c r="AL349" i="21"/>
  <c r="AI398" i="21" l="1"/>
  <c r="AI71" i="21"/>
  <c r="AJ356" i="21"/>
  <c r="AJ348" i="21" s="1"/>
  <c r="AK31" i="21"/>
  <c r="AY92" i="21"/>
  <c r="AY418" i="21" s="1"/>
  <c r="AY91" i="21"/>
  <c r="AY417" i="21" s="1"/>
  <c r="AY93" i="21"/>
  <c r="AY419" i="21" s="1"/>
  <c r="AY90" i="21"/>
  <c r="AY416" i="21" s="1"/>
  <c r="AX85" i="21"/>
  <c r="AX411" i="21" s="1"/>
  <c r="AY84" i="21"/>
  <c r="AY410" i="21" s="1"/>
  <c r="AT83" i="21"/>
  <c r="AU86" i="21"/>
  <c r="AU412" i="21" s="1"/>
  <c r="AW80" i="21"/>
  <c r="AW406" i="21" s="1"/>
  <c r="AW79" i="21"/>
  <c r="AW405" i="21" s="1"/>
  <c r="AW78" i="21"/>
  <c r="AW404" i="21" s="1"/>
  <c r="AW77" i="21"/>
  <c r="AW403" i="21" s="1"/>
  <c r="AW76" i="21"/>
  <c r="AW402" i="21" s="1"/>
  <c r="AW75" i="21"/>
  <c r="AW401" i="21" s="1"/>
  <c r="AU73" i="21"/>
  <c r="AU399" i="21" s="1"/>
  <c r="AW61" i="21"/>
  <c r="AW387" i="21" s="1"/>
  <c r="AK364" i="21"/>
  <c r="AL39" i="21"/>
  <c r="AL17" i="21"/>
  <c r="AK342" i="21"/>
  <c r="AL376" i="21"/>
  <c r="AL49" i="21"/>
  <c r="AX88" i="21"/>
  <c r="AY89" i="21"/>
  <c r="AY415" i="21" s="1"/>
  <c r="AM23" i="21"/>
  <c r="AM350" i="21"/>
  <c r="AJ72" i="21" l="1"/>
  <c r="AI397" i="21"/>
  <c r="AK357" i="21"/>
  <c r="AK30" i="21"/>
  <c r="AK22" i="21" s="1"/>
  <c r="AZ91" i="21"/>
  <c r="AZ417" i="21" s="1"/>
  <c r="AZ90" i="21"/>
  <c r="AZ416" i="21" s="1"/>
  <c r="AZ93" i="21"/>
  <c r="AZ419" i="21" s="1"/>
  <c r="AZ92" i="21"/>
  <c r="AZ418" i="21" s="1"/>
  <c r="AZ84" i="21"/>
  <c r="AZ410" i="21" s="1"/>
  <c r="AY85" i="21"/>
  <c r="AY411" i="21" s="1"/>
  <c r="AU83" i="21"/>
  <c r="AV86" i="21"/>
  <c r="AV412" i="21" s="1"/>
  <c r="AX80" i="21"/>
  <c r="AX406" i="21" s="1"/>
  <c r="AX79" i="21"/>
  <c r="AX405" i="21" s="1"/>
  <c r="AX78" i="21"/>
  <c r="AX404" i="21" s="1"/>
  <c r="AX77" i="21"/>
  <c r="AX403" i="21" s="1"/>
  <c r="AX76" i="21"/>
  <c r="AX402" i="21" s="1"/>
  <c r="AM74" i="21"/>
  <c r="AM400" i="21" s="1"/>
  <c r="AV73" i="21"/>
  <c r="AV399" i="21" s="1"/>
  <c r="AX75" i="21"/>
  <c r="AX401" i="21" s="1"/>
  <c r="AX61" i="21"/>
  <c r="AX387" i="21" s="1"/>
  <c r="AL16" i="21"/>
  <c r="AL343" i="21"/>
  <c r="AL365" i="21"/>
  <c r="AL38" i="21"/>
  <c r="AY88" i="21"/>
  <c r="AZ89" i="21"/>
  <c r="AZ415" i="21" s="1"/>
  <c r="AL375" i="21"/>
  <c r="AM50" i="21"/>
  <c r="AN24" i="21"/>
  <c r="AM349" i="21"/>
  <c r="AJ398" i="21" l="1"/>
  <c r="AJ71" i="21"/>
  <c r="AK356" i="21"/>
  <c r="AK348" i="21" s="1"/>
  <c r="AL31" i="21"/>
  <c r="BA90" i="21"/>
  <c r="BA416" i="21" s="1"/>
  <c r="BA92" i="21"/>
  <c r="BA418" i="21" s="1"/>
  <c r="BA93" i="21"/>
  <c r="BA419" i="21" s="1"/>
  <c r="BA91" i="21"/>
  <c r="BA417" i="21" s="1"/>
  <c r="AZ85" i="21"/>
  <c r="AZ411" i="21" s="1"/>
  <c r="BA84" i="21"/>
  <c r="BA410" i="21" s="1"/>
  <c r="AW86" i="21"/>
  <c r="AW412" i="21" s="1"/>
  <c r="AV83" i="21"/>
  <c r="AY80" i="21"/>
  <c r="AY406" i="21" s="1"/>
  <c r="AY79" i="21"/>
  <c r="AY405" i="21" s="1"/>
  <c r="AY78" i="21"/>
  <c r="AY404" i="21" s="1"/>
  <c r="AY77" i="21"/>
  <c r="AY403" i="21" s="1"/>
  <c r="AY76" i="21"/>
  <c r="AY402" i="21" s="1"/>
  <c r="AW73" i="21"/>
  <c r="AW399" i="21" s="1"/>
  <c r="AY75" i="21"/>
  <c r="AY401" i="21" s="1"/>
  <c r="AY61" i="21"/>
  <c r="AY387" i="21" s="1"/>
  <c r="AL342" i="21"/>
  <c r="AM17" i="21"/>
  <c r="AL364" i="21"/>
  <c r="AM39" i="21"/>
  <c r="BA89" i="21"/>
  <c r="BA415" i="21" s="1"/>
  <c r="AZ88" i="21"/>
  <c r="AM49" i="21"/>
  <c r="AM376" i="21"/>
  <c r="AN350" i="21"/>
  <c r="AN23" i="21"/>
  <c r="AK72" i="21" l="1"/>
  <c r="AJ397" i="21"/>
  <c r="AL30" i="21"/>
  <c r="AL22" i="21" s="1"/>
  <c r="AL357" i="21"/>
  <c r="BB91" i="21"/>
  <c r="BB417" i="21" s="1"/>
  <c r="BB92" i="21"/>
  <c r="BB418" i="21" s="1"/>
  <c r="BB90" i="21"/>
  <c r="BB416" i="21" s="1"/>
  <c r="BB93" i="21"/>
  <c r="BB419" i="21" s="1"/>
  <c r="BB84" i="21"/>
  <c r="BB410" i="21" s="1"/>
  <c r="BA85" i="21"/>
  <c r="BA411" i="21" s="1"/>
  <c r="AW83" i="21"/>
  <c r="AX86" i="21"/>
  <c r="AX412" i="21" s="1"/>
  <c r="AZ80" i="21"/>
  <c r="AZ406" i="21" s="1"/>
  <c r="AZ79" i="21"/>
  <c r="AZ405" i="21" s="1"/>
  <c r="AZ78" i="21"/>
  <c r="AZ404" i="21" s="1"/>
  <c r="AZ77" i="21"/>
  <c r="AZ403" i="21" s="1"/>
  <c r="AZ76" i="21"/>
  <c r="AZ402" i="21" s="1"/>
  <c r="AN74" i="21"/>
  <c r="AN400" i="21" s="1"/>
  <c r="AZ75" i="21"/>
  <c r="AZ401" i="21" s="1"/>
  <c r="AX73" i="21"/>
  <c r="AX399" i="21" s="1"/>
  <c r="AZ61" i="21"/>
  <c r="AZ387" i="21" s="1"/>
  <c r="AM365" i="21"/>
  <c r="AM38" i="21"/>
  <c r="AM16" i="21"/>
  <c r="AM343" i="21"/>
  <c r="BA88" i="21"/>
  <c r="BB89" i="21"/>
  <c r="BB415" i="21" s="1"/>
  <c r="AM375" i="21"/>
  <c r="AN50" i="21"/>
  <c r="AN349" i="21"/>
  <c r="AO24" i="21"/>
  <c r="AK398" i="21" l="1"/>
  <c r="AK71" i="21"/>
  <c r="AL356" i="21"/>
  <c r="AL348" i="21" s="1"/>
  <c r="AM31" i="21"/>
  <c r="BC93" i="21"/>
  <c r="BC419" i="21" s="1"/>
  <c r="BC92" i="21"/>
  <c r="BC418" i="21" s="1"/>
  <c r="BC91" i="21"/>
  <c r="BC417" i="21" s="1"/>
  <c r="BC90" i="21"/>
  <c r="BC416" i="21" s="1"/>
  <c r="BB85" i="21"/>
  <c r="BB411" i="21" s="1"/>
  <c r="BC84" i="21"/>
  <c r="BC410" i="21" s="1"/>
  <c r="AX83" i="21"/>
  <c r="AY86" i="21"/>
  <c r="AY412" i="21" s="1"/>
  <c r="BA80" i="21"/>
  <c r="BA406" i="21" s="1"/>
  <c r="BA79" i="21"/>
  <c r="BA405" i="21" s="1"/>
  <c r="BA78" i="21"/>
  <c r="BA404" i="21" s="1"/>
  <c r="BA77" i="21"/>
  <c r="BA403" i="21" s="1"/>
  <c r="BA76" i="21"/>
  <c r="BA402" i="21" s="1"/>
  <c r="AY73" i="21"/>
  <c r="AY399" i="21" s="1"/>
  <c r="BA75" i="21"/>
  <c r="BA401" i="21" s="1"/>
  <c r="BA61" i="21"/>
  <c r="BA387" i="21" s="1"/>
  <c r="AM342" i="21"/>
  <c r="AN17" i="21"/>
  <c r="AN39" i="21"/>
  <c r="AM364" i="21"/>
  <c r="AN376" i="21"/>
  <c r="AN49" i="21"/>
  <c r="BC89" i="21"/>
  <c r="BC415" i="21" s="1"/>
  <c r="BB88" i="21"/>
  <c r="AO23" i="21"/>
  <c r="AO350" i="21"/>
  <c r="AL72" i="21" l="1"/>
  <c r="AK397" i="21"/>
  <c r="AM30" i="21"/>
  <c r="AM22" i="21" s="1"/>
  <c r="AM357" i="21"/>
  <c r="BD90" i="21"/>
  <c r="BD416" i="21" s="1"/>
  <c r="BD91" i="21"/>
  <c r="BD417" i="21" s="1"/>
  <c r="BD92" i="21"/>
  <c r="BD418" i="21" s="1"/>
  <c r="BD93" i="21"/>
  <c r="BD419" i="21" s="1"/>
  <c r="BD84" i="21"/>
  <c r="BD410" i="21" s="1"/>
  <c r="BC85" i="21"/>
  <c r="BC411" i="21" s="1"/>
  <c r="AZ86" i="21"/>
  <c r="AZ412" i="21" s="1"/>
  <c r="AY83" i="21"/>
  <c r="BB80" i="21"/>
  <c r="BB406" i="21" s="1"/>
  <c r="BB79" i="21"/>
  <c r="BB405" i="21" s="1"/>
  <c r="BB78" i="21"/>
  <c r="BB404" i="21" s="1"/>
  <c r="BB77" i="21"/>
  <c r="BB403" i="21" s="1"/>
  <c r="BB76" i="21"/>
  <c r="BB402" i="21" s="1"/>
  <c r="AO74" i="21"/>
  <c r="AO400" i="21" s="1"/>
  <c r="BB75" i="21"/>
  <c r="BB401" i="21" s="1"/>
  <c r="AZ73" i="21"/>
  <c r="AZ399" i="21" s="1"/>
  <c r="BB61" i="21"/>
  <c r="BB387" i="21" s="1"/>
  <c r="AN343" i="21"/>
  <c r="AN16" i="21"/>
  <c r="AN38" i="21"/>
  <c r="AN365" i="21"/>
  <c r="BC88" i="21"/>
  <c r="BD89" i="21"/>
  <c r="BD415" i="21" s="1"/>
  <c r="AO50" i="21"/>
  <c r="AN375" i="21"/>
  <c r="AO349" i="21"/>
  <c r="AP24" i="21"/>
  <c r="AL398" i="21" l="1"/>
  <c r="AL71" i="21"/>
  <c r="AN31" i="21"/>
  <c r="AM356" i="21"/>
  <c r="AM348" i="21" s="1"/>
  <c r="BE93" i="21"/>
  <c r="BE419" i="21" s="1"/>
  <c r="BE92" i="21"/>
  <c r="BE418" i="21" s="1"/>
  <c r="BE91" i="21"/>
  <c r="BE417" i="21" s="1"/>
  <c r="BE90" i="21"/>
  <c r="BE416" i="21" s="1"/>
  <c r="BD85" i="21"/>
  <c r="BD411" i="21" s="1"/>
  <c r="BE84" i="21"/>
  <c r="BE410" i="21" s="1"/>
  <c r="BA86" i="21"/>
  <c r="BA412" i="21" s="1"/>
  <c r="AZ83" i="21"/>
  <c r="BC80" i="21"/>
  <c r="BC406" i="21" s="1"/>
  <c r="BC79" i="21"/>
  <c r="BC405" i="21" s="1"/>
  <c r="BC78" i="21"/>
  <c r="BC404" i="21" s="1"/>
  <c r="BC77" i="21"/>
  <c r="BC403" i="21" s="1"/>
  <c r="BC76" i="21"/>
  <c r="BC402" i="21" s="1"/>
  <c r="BC75" i="21"/>
  <c r="BC401" i="21" s="1"/>
  <c r="BA73" i="21"/>
  <c r="BA399" i="21" s="1"/>
  <c r="BC61" i="21"/>
  <c r="BC387" i="21" s="1"/>
  <c r="AN364" i="21"/>
  <c r="AO39" i="21"/>
  <c r="AN342" i="21"/>
  <c r="AO17" i="21"/>
  <c r="AO49" i="21"/>
  <c r="AO376" i="21"/>
  <c r="BD88" i="21"/>
  <c r="BE89" i="21"/>
  <c r="BE415" i="21" s="1"/>
  <c r="AP23" i="21"/>
  <c r="AP350" i="21"/>
  <c r="AM72" i="21" l="1"/>
  <c r="AL397" i="21"/>
  <c r="AN357" i="21"/>
  <c r="AN30" i="21"/>
  <c r="AN22" i="21" s="1"/>
  <c r="BF90" i="21"/>
  <c r="BF416" i="21" s="1"/>
  <c r="BF92" i="21"/>
  <c r="BF418" i="21" s="1"/>
  <c r="BF93" i="21"/>
  <c r="BF419" i="21" s="1"/>
  <c r="BF91" i="21"/>
  <c r="BF417" i="21" s="1"/>
  <c r="BF84" i="21"/>
  <c r="BF410" i="21" s="1"/>
  <c r="BE85" i="21"/>
  <c r="BE411" i="21" s="1"/>
  <c r="BA83" i="21"/>
  <c r="BB86" i="21"/>
  <c r="BB412" i="21" s="1"/>
  <c r="BD80" i="21"/>
  <c r="BD406" i="21" s="1"/>
  <c r="BD79" i="21"/>
  <c r="BD405" i="21" s="1"/>
  <c r="BD78" i="21"/>
  <c r="BD404" i="21" s="1"/>
  <c r="BD77" i="21"/>
  <c r="BD403" i="21" s="1"/>
  <c r="BD76" i="21"/>
  <c r="BD402" i="21" s="1"/>
  <c r="AP74" i="21"/>
  <c r="AP400" i="21" s="1"/>
  <c r="BB73" i="21"/>
  <c r="BB399" i="21" s="1"/>
  <c r="BD75" i="21"/>
  <c r="BD401" i="21" s="1"/>
  <c r="BD61" i="21"/>
  <c r="BD387" i="21" s="1"/>
  <c r="AO343" i="21"/>
  <c r="AO16" i="21"/>
  <c r="AO365" i="21"/>
  <c r="AO38" i="21"/>
  <c r="AP50" i="21"/>
  <c r="AO375" i="21"/>
  <c r="BF89" i="21"/>
  <c r="BF415" i="21" s="1"/>
  <c r="BE88" i="21"/>
  <c r="AP349" i="21"/>
  <c r="AQ24" i="21"/>
  <c r="AM398" i="21" l="1"/>
  <c r="AM71" i="21"/>
  <c r="AN356" i="21"/>
  <c r="AN348" i="21" s="1"/>
  <c r="AO31" i="21"/>
  <c r="BG91" i="21"/>
  <c r="BG417" i="21" s="1"/>
  <c r="BG93" i="21"/>
  <c r="BG419" i="21" s="1"/>
  <c r="BG92" i="21"/>
  <c r="BG418" i="21" s="1"/>
  <c r="BG90" i="21"/>
  <c r="BG416" i="21" s="1"/>
  <c r="BF85" i="21"/>
  <c r="BF411" i="21" s="1"/>
  <c r="BG84" i="21"/>
  <c r="BG410" i="21" s="1"/>
  <c r="BB83" i="21"/>
  <c r="BC86" i="21"/>
  <c r="BC412" i="21" s="1"/>
  <c r="BE80" i="21"/>
  <c r="BE406" i="21" s="1"/>
  <c r="BE79" i="21"/>
  <c r="BE405" i="21" s="1"/>
  <c r="BE78" i="21"/>
  <c r="BE404" i="21" s="1"/>
  <c r="BE77" i="21"/>
  <c r="BE403" i="21" s="1"/>
  <c r="BE76" i="21"/>
  <c r="BE402" i="21" s="1"/>
  <c r="BE75" i="21"/>
  <c r="BE401" i="21" s="1"/>
  <c r="BC73" i="21"/>
  <c r="BC399" i="21" s="1"/>
  <c r="BE61" i="21"/>
  <c r="BE387" i="21" s="1"/>
  <c r="AP17" i="21"/>
  <c r="AO342" i="21"/>
  <c r="AO364" i="21"/>
  <c r="AP39" i="21"/>
  <c r="BG89" i="21"/>
  <c r="BG415" i="21" s="1"/>
  <c r="BF88" i="21"/>
  <c r="AP376" i="21"/>
  <c r="AP49" i="21"/>
  <c r="AQ23" i="21"/>
  <c r="AQ350" i="21"/>
  <c r="AN72" i="21" l="1"/>
  <c r="AM397" i="21"/>
  <c r="AO30" i="21"/>
  <c r="AO22" i="21" s="1"/>
  <c r="AO357" i="21"/>
  <c r="BH90" i="21"/>
  <c r="BH416" i="21" s="1"/>
  <c r="BH93" i="21"/>
  <c r="BH419" i="21" s="1"/>
  <c r="BH91" i="21"/>
  <c r="BH417" i="21" s="1"/>
  <c r="BH92" i="21"/>
  <c r="BH418" i="21" s="1"/>
  <c r="BG85" i="21"/>
  <c r="BG411" i="21" s="1"/>
  <c r="BH84" i="21"/>
  <c r="BH410" i="21" s="1"/>
  <c r="BD86" i="21"/>
  <c r="BD412" i="21" s="1"/>
  <c r="BC83" i="21"/>
  <c r="BF80" i="21"/>
  <c r="BF406" i="21" s="1"/>
  <c r="BF79" i="21"/>
  <c r="BF405" i="21" s="1"/>
  <c r="BF78" i="21"/>
  <c r="BF404" i="21" s="1"/>
  <c r="BF77" i="21"/>
  <c r="BF403" i="21" s="1"/>
  <c r="BF76" i="21"/>
  <c r="BF402" i="21" s="1"/>
  <c r="AQ74" i="21"/>
  <c r="AQ400" i="21" s="1"/>
  <c r="BD73" i="21"/>
  <c r="BD399" i="21" s="1"/>
  <c r="BF75" i="21"/>
  <c r="BF401" i="21" s="1"/>
  <c r="BF61" i="21"/>
  <c r="BF387" i="21" s="1"/>
  <c r="AP365" i="21"/>
  <c r="AP38" i="21"/>
  <c r="AP343" i="21"/>
  <c r="AP16" i="21"/>
  <c r="AP375" i="21"/>
  <c r="AQ50" i="21"/>
  <c r="BG88" i="21"/>
  <c r="BH89" i="21"/>
  <c r="BH415" i="21" s="1"/>
  <c r="AR24" i="21"/>
  <c r="AQ349" i="21"/>
  <c r="AN398" i="21" l="1"/>
  <c r="AN71" i="21"/>
  <c r="AO356" i="21"/>
  <c r="AO348" i="21" s="1"/>
  <c r="AP31" i="21"/>
  <c r="BI92" i="21"/>
  <c r="BI418" i="21" s="1"/>
  <c r="BI91" i="21"/>
  <c r="BI417" i="21" s="1"/>
  <c r="BI90" i="21"/>
  <c r="BI416" i="21" s="1"/>
  <c r="BI93" i="21"/>
  <c r="BI419" i="21" s="1"/>
  <c r="BI84" i="21"/>
  <c r="BI410" i="21" s="1"/>
  <c r="BH85" i="21"/>
  <c r="BH411" i="21" s="1"/>
  <c r="BE86" i="21"/>
  <c r="BE412" i="21" s="1"/>
  <c r="BD83" i="21"/>
  <c r="BG80" i="21"/>
  <c r="BG406" i="21" s="1"/>
  <c r="BG79" i="21"/>
  <c r="BG405" i="21" s="1"/>
  <c r="BG78" i="21"/>
  <c r="BG404" i="21" s="1"/>
  <c r="BG77" i="21"/>
  <c r="BG403" i="21" s="1"/>
  <c r="BG76" i="21"/>
  <c r="BG402" i="21" s="1"/>
  <c r="BG75" i="21"/>
  <c r="BG401" i="21" s="1"/>
  <c r="BE73" i="21"/>
  <c r="BE399" i="21" s="1"/>
  <c r="BG61" i="21"/>
  <c r="BG387" i="21" s="1"/>
  <c r="AP342" i="21"/>
  <c r="AQ17" i="21"/>
  <c r="AP364" i="21"/>
  <c r="AQ39" i="21"/>
  <c r="AQ376" i="21"/>
  <c r="AQ49" i="21"/>
  <c r="BI89" i="21"/>
  <c r="BI415" i="21" s="1"/>
  <c r="BH88" i="21"/>
  <c r="AQ60" i="21"/>
  <c r="AQ386" i="21" s="1"/>
  <c r="AR350" i="21"/>
  <c r="AR23" i="21"/>
  <c r="AO72" i="21" l="1"/>
  <c r="AN397" i="21"/>
  <c r="AP357" i="21"/>
  <c r="AP30" i="21"/>
  <c r="AP22" i="21" s="1"/>
  <c r="BJ90" i="21"/>
  <c r="BJ416" i="21" s="1"/>
  <c r="BJ91" i="21"/>
  <c r="BJ417" i="21" s="1"/>
  <c r="BJ93" i="21"/>
  <c r="BJ419" i="21" s="1"/>
  <c r="BJ92" i="21"/>
  <c r="BJ418" i="21" s="1"/>
  <c r="BI85" i="21"/>
  <c r="BI411" i="21" s="1"/>
  <c r="BJ84" i="21"/>
  <c r="BJ410" i="21" s="1"/>
  <c r="BF86" i="21"/>
  <c r="BF412" i="21" s="1"/>
  <c r="BE83" i="21"/>
  <c r="BH80" i="21"/>
  <c r="BH406" i="21" s="1"/>
  <c r="BH79" i="21"/>
  <c r="BH405" i="21" s="1"/>
  <c r="BH78" i="21"/>
  <c r="BH404" i="21" s="1"/>
  <c r="BH77" i="21"/>
  <c r="BH403" i="21" s="1"/>
  <c r="BH76" i="21"/>
  <c r="BH402" i="21" s="1"/>
  <c r="AR74" i="21"/>
  <c r="AR400" i="21" s="1"/>
  <c r="BH75" i="21"/>
  <c r="BH401" i="21" s="1"/>
  <c r="BF73" i="21"/>
  <c r="BF399" i="21" s="1"/>
  <c r="BH61" i="21"/>
  <c r="BH387" i="21" s="1"/>
  <c r="AQ343" i="21"/>
  <c r="AQ16" i="21"/>
  <c r="AQ38" i="21"/>
  <c r="AQ365" i="21"/>
  <c r="BJ89" i="21"/>
  <c r="BJ415" i="21" s="1"/>
  <c r="BI88" i="21"/>
  <c r="AQ375" i="21"/>
  <c r="AR50" i="21"/>
  <c r="AR349" i="21"/>
  <c r="AS24" i="21"/>
  <c r="AO398" i="21" l="1"/>
  <c r="AO71" i="21"/>
  <c r="AP356" i="21"/>
  <c r="AP348" i="21" s="1"/>
  <c r="AQ31" i="21"/>
  <c r="BK92" i="21"/>
  <c r="BK418" i="21" s="1"/>
  <c r="BK93" i="21"/>
  <c r="BK419" i="21" s="1"/>
  <c r="BK91" i="21"/>
  <c r="BK417" i="21" s="1"/>
  <c r="BK90" i="21"/>
  <c r="BK416" i="21" s="1"/>
  <c r="BK84" i="21"/>
  <c r="BK410" i="21" s="1"/>
  <c r="BJ85" i="21"/>
  <c r="BJ411" i="21" s="1"/>
  <c r="BG86" i="21"/>
  <c r="BG412" i="21" s="1"/>
  <c r="BF83" i="21"/>
  <c r="BI80" i="21"/>
  <c r="BI406" i="21" s="1"/>
  <c r="BI79" i="21"/>
  <c r="BI405" i="21" s="1"/>
  <c r="BI78" i="21"/>
  <c r="BI404" i="21" s="1"/>
  <c r="BI77" i="21"/>
  <c r="BI403" i="21" s="1"/>
  <c r="BI76" i="21"/>
  <c r="BI402" i="21" s="1"/>
  <c r="BI75" i="21"/>
  <c r="BI401" i="21" s="1"/>
  <c r="BG73" i="21"/>
  <c r="BG399" i="21" s="1"/>
  <c r="BI61" i="21"/>
  <c r="BI387" i="21" s="1"/>
  <c r="AQ364" i="21"/>
  <c r="AR39" i="21"/>
  <c r="AR17" i="21"/>
  <c r="AQ342" i="21"/>
  <c r="AR376" i="21"/>
  <c r="AR49" i="21"/>
  <c r="BK89" i="21"/>
  <c r="BK415" i="21" s="1"/>
  <c r="BJ88" i="21"/>
  <c r="AR60" i="21"/>
  <c r="AR386" i="21" s="1"/>
  <c r="AS23" i="21"/>
  <c r="AS350" i="21"/>
  <c r="AP72" i="21" l="1"/>
  <c r="AO397" i="21"/>
  <c r="AQ357" i="21"/>
  <c r="AQ30" i="21"/>
  <c r="AQ22" i="21" s="1"/>
  <c r="BL93" i="21"/>
  <c r="BL419" i="21" s="1"/>
  <c r="BL90" i="21"/>
  <c r="BL416" i="21" s="1"/>
  <c r="BL91" i="21"/>
  <c r="BL417" i="21" s="1"/>
  <c r="BL92" i="21"/>
  <c r="BL418" i="21" s="1"/>
  <c r="BK85" i="21"/>
  <c r="BK411" i="21" s="1"/>
  <c r="BL84" i="21"/>
  <c r="BL410" i="21" s="1"/>
  <c r="BG83" i="21"/>
  <c r="BH86" i="21"/>
  <c r="BH412" i="21" s="1"/>
  <c r="BJ80" i="21"/>
  <c r="BJ406" i="21" s="1"/>
  <c r="BJ79" i="21"/>
  <c r="BJ405" i="21" s="1"/>
  <c r="BJ78" i="21"/>
  <c r="BJ404" i="21" s="1"/>
  <c r="BJ77" i="21"/>
  <c r="BJ403" i="21" s="1"/>
  <c r="BJ76" i="21"/>
  <c r="BJ402" i="21" s="1"/>
  <c r="AS74" i="21"/>
  <c r="AS400" i="21" s="1"/>
  <c r="BH73" i="21"/>
  <c r="BH399" i="21" s="1"/>
  <c r="BJ75" i="21"/>
  <c r="BJ401" i="21" s="1"/>
  <c r="BJ61" i="21"/>
  <c r="BJ387" i="21" s="1"/>
  <c r="AR343" i="21"/>
  <c r="AR16" i="21"/>
  <c r="AR38" i="21"/>
  <c r="AR365" i="21"/>
  <c r="BL89" i="21"/>
  <c r="BL415" i="21" s="1"/>
  <c r="BK88" i="21"/>
  <c r="AS50" i="21"/>
  <c r="AR375" i="21"/>
  <c r="AS349" i="21"/>
  <c r="AT24" i="21"/>
  <c r="AP398" i="21" l="1"/>
  <c r="AP71" i="21"/>
  <c r="AR31" i="21"/>
  <c r="AQ356" i="21"/>
  <c r="AQ348" i="21" s="1"/>
  <c r="BM92" i="21"/>
  <c r="BM418" i="21" s="1"/>
  <c r="BM90" i="21"/>
  <c r="BM416" i="21" s="1"/>
  <c r="BM93" i="21"/>
  <c r="BM419" i="21" s="1"/>
  <c r="BM91" i="21"/>
  <c r="BM417" i="21" s="1"/>
  <c r="BM84" i="21"/>
  <c r="BM410" i="21" s="1"/>
  <c r="BL85" i="21"/>
  <c r="BL411" i="21" s="1"/>
  <c r="BH83" i="21"/>
  <c r="BI86" i="21"/>
  <c r="BI412" i="21" s="1"/>
  <c r="BK80" i="21"/>
  <c r="BK406" i="21" s="1"/>
  <c r="BK79" i="21"/>
  <c r="BK405" i="21" s="1"/>
  <c r="BK78" i="21"/>
  <c r="BK404" i="21" s="1"/>
  <c r="BK77" i="21"/>
  <c r="BK403" i="21" s="1"/>
  <c r="BK76" i="21"/>
  <c r="BK402" i="21" s="1"/>
  <c r="BK75" i="21"/>
  <c r="BK401" i="21" s="1"/>
  <c r="BI73" i="21"/>
  <c r="BI399" i="21" s="1"/>
  <c r="BK61" i="21"/>
  <c r="BK387" i="21" s="1"/>
  <c r="AS39" i="21"/>
  <c r="AR364" i="21"/>
  <c r="AR342" i="21"/>
  <c r="AS17" i="21"/>
  <c r="AS49" i="21"/>
  <c r="AS376" i="21"/>
  <c r="BM89" i="21"/>
  <c r="BM415" i="21" s="1"/>
  <c r="BL88" i="21"/>
  <c r="AS60" i="21"/>
  <c r="AS386" i="21" s="1"/>
  <c r="AT23" i="21"/>
  <c r="AT350" i="21"/>
  <c r="AQ72" i="21" l="1"/>
  <c r="AP397" i="21"/>
  <c r="AR357" i="21"/>
  <c r="AR30" i="21"/>
  <c r="AR22" i="21" s="1"/>
  <c r="BN91" i="21"/>
  <c r="BN417" i="21" s="1"/>
  <c r="BN93" i="21"/>
  <c r="BN419" i="21" s="1"/>
  <c r="BN90" i="21"/>
  <c r="BN416" i="21" s="1"/>
  <c r="BN92" i="21"/>
  <c r="BN418" i="21" s="1"/>
  <c r="BM85" i="21"/>
  <c r="BM411" i="21" s="1"/>
  <c r="BN84" i="21"/>
  <c r="BN410" i="21" s="1"/>
  <c r="BI83" i="21"/>
  <c r="BJ86" i="21"/>
  <c r="BJ412" i="21" s="1"/>
  <c r="BL80" i="21"/>
  <c r="BL406" i="21" s="1"/>
  <c r="BL79" i="21"/>
  <c r="BL405" i="21" s="1"/>
  <c r="BL78" i="21"/>
  <c r="BL404" i="21" s="1"/>
  <c r="BL77" i="21"/>
  <c r="BL403" i="21" s="1"/>
  <c r="BL76" i="21"/>
  <c r="BL402" i="21" s="1"/>
  <c r="AT74" i="21"/>
  <c r="AT400" i="21" s="1"/>
  <c r="BJ73" i="21"/>
  <c r="BJ399" i="21" s="1"/>
  <c r="BL75" i="21"/>
  <c r="BL401" i="21" s="1"/>
  <c r="BL61" i="21"/>
  <c r="BL387" i="21" s="1"/>
  <c r="AS16" i="21"/>
  <c r="AS343" i="21"/>
  <c r="AS365" i="21"/>
  <c r="AS38" i="21"/>
  <c r="BM88" i="21"/>
  <c r="BN89" i="21"/>
  <c r="BN415" i="21" s="1"/>
  <c r="AS375" i="21"/>
  <c r="AT50" i="21"/>
  <c r="AT349" i="21"/>
  <c r="AU24" i="21"/>
  <c r="AQ398" i="21" l="1"/>
  <c r="AQ71" i="21"/>
  <c r="AS31" i="21"/>
  <c r="AR356" i="21"/>
  <c r="AR348" i="21" s="1"/>
  <c r="BO92" i="21"/>
  <c r="BO418" i="21" s="1"/>
  <c r="BO90" i="21"/>
  <c r="BO416" i="21" s="1"/>
  <c r="BO91" i="21"/>
  <c r="BO417" i="21" s="1"/>
  <c r="BO93" i="21"/>
  <c r="BO419" i="21" s="1"/>
  <c r="BO84" i="21"/>
  <c r="BO410" i="21" s="1"/>
  <c r="BN85" i="21"/>
  <c r="BN411" i="21" s="1"/>
  <c r="BK86" i="21"/>
  <c r="BK412" i="21" s="1"/>
  <c r="BJ83" i="21"/>
  <c r="BM80" i="21"/>
  <c r="BM406" i="21" s="1"/>
  <c r="BM79" i="21"/>
  <c r="BM405" i="21" s="1"/>
  <c r="BM78" i="21"/>
  <c r="BM404" i="21" s="1"/>
  <c r="BM77" i="21"/>
  <c r="BM403" i="21" s="1"/>
  <c r="BM76" i="21"/>
  <c r="BM402" i="21" s="1"/>
  <c r="BK73" i="21"/>
  <c r="BK399" i="21" s="1"/>
  <c r="BM75" i="21"/>
  <c r="BM401" i="21" s="1"/>
  <c r="BM61" i="21"/>
  <c r="BM387" i="21" s="1"/>
  <c r="AS364" i="21"/>
  <c r="AT39" i="21"/>
  <c r="AT17" i="21"/>
  <c r="AS342" i="21"/>
  <c r="AT49" i="21"/>
  <c r="AT376" i="21"/>
  <c r="BO89" i="21"/>
  <c r="BO415" i="21" s="1"/>
  <c r="BN88" i="21"/>
  <c r="AT60" i="21"/>
  <c r="AT386" i="21" s="1"/>
  <c r="AU23" i="21"/>
  <c r="AU350" i="21"/>
  <c r="AR72" i="21" l="1"/>
  <c r="AQ397" i="21"/>
  <c r="AS30" i="21"/>
  <c r="AS22" i="21" s="1"/>
  <c r="AS357" i="21"/>
  <c r="BP93" i="21"/>
  <c r="BP419" i="21" s="1"/>
  <c r="BP90" i="21"/>
  <c r="BP416" i="21" s="1"/>
  <c r="BP91" i="21"/>
  <c r="BP417" i="21" s="1"/>
  <c r="BP92" i="21"/>
  <c r="BP418" i="21" s="1"/>
  <c r="BO85" i="21"/>
  <c r="BO411" i="21" s="1"/>
  <c r="BP84" i="21"/>
  <c r="BP410" i="21" s="1"/>
  <c r="BL86" i="21"/>
  <c r="BL412" i="21" s="1"/>
  <c r="BK83" i="21"/>
  <c r="BN80" i="21"/>
  <c r="BN406" i="21" s="1"/>
  <c r="BN79" i="21"/>
  <c r="BN405" i="21" s="1"/>
  <c r="BN78" i="21"/>
  <c r="BN404" i="21" s="1"/>
  <c r="BN77" i="21"/>
  <c r="BN403" i="21" s="1"/>
  <c r="BN76" i="21"/>
  <c r="BN402" i="21" s="1"/>
  <c r="AU74" i="21"/>
  <c r="AU400" i="21" s="1"/>
  <c r="BN75" i="21"/>
  <c r="BN401" i="21" s="1"/>
  <c r="BL73" i="21"/>
  <c r="BL399" i="21" s="1"/>
  <c r="BN61" i="21"/>
  <c r="BN387" i="21" s="1"/>
  <c r="AT343" i="21"/>
  <c r="AT16" i="21"/>
  <c r="AT365" i="21"/>
  <c r="AT38" i="21"/>
  <c r="BO88" i="21"/>
  <c r="BP89" i="21"/>
  <c r="BP415" i="21" s="1"/>
  <c r="AU50" i="21"/>
  <c r="AT375" i="21"/>
  <c r="AV24" i="21"/>
  <c r="AU349" i="21"/>
  <c r="AR398" i="21" l="1"/>
  <c r="AR71" i="21"/>
  <c r="AS356" i="21"/>
  <c r="AS348" i="21" s="1"/>
  <c r="AT31" i="21"/>
  <c r="BQ90" i="21"/>
  <c r="BQ416" i="21" s="1"/>
  <c r="BQ92" i="21"/>
  <c r="BQ418" i="21" s="1"/>
  <c r="BQ91" i="21"/>
  <c r="BQ417" i="21" s="1"/>
  <c r="BQ93" i="21"/>
  <c r="BQ419" i="21" s="1"/>
  <c r="BQ84" i="21"/>
  <c r="BQ410" i="21" s="1"/>
  <c r="BP85" i="21"/>
  <c r="BP411" i="21" s="1"/>
  <c r="BL83" i="21"/>
  <c r="BM86" i="21"/>
  <c r="BM412" i="21" s="1"/>
  <c r="BO80" i="21"/>
  <c r="BO406" i="21" s="1"/>
  <c r="BO79" i="21"/>
  <c r="BO405" i="21" s="1"/>
  <c r="BO78" i="21"/>
  <c r="BO404" i="21" s="1"/>
  <c r="BO77" i="21"/>
  <c r="BO403" i="21" s="1"/>
  <c r="BO76" i="21"/>
  <c r="BO402" i="21" s="1"/>
  <c r="BO75" i="21"/>
  <c r="BO401" i="21" s="1"/>
  <c r="BM73" i="21"/>
  <c r="BM399" i="21" s="1"/>
  <c r="BO61" i="21"/>
  <c r="BO387" i="21" s="1"/>
  <c r="AU39" i="21"/>
  <c r="AT364" i="21"/>
  <c r="AT342" i="21"/>
  <c r="AU17" i="21"/>
  <c r="AU376" i="21"/>
  <c r="AU49" i="21"/>
  <c r="BQ89" i="21"/>
  <c r="BQ415" i="21" s="1"/>
  <c r="BP88" i="21"/>
  <c r="AU60" i="21"/>
  <c r="AU386" i="21" s="1"/>
  <c r="AV350" i="21"/>
  <c r="AV23" i="21"/>
  <c r="AS72" i="21" l="1"/>
  <c r="AR397" i="21"/>
  <c r="AT30" i="21"/>
  <c r="AT22" i="21" s="1"/>
  <c r="AT357" i="21"/>
  <c r="BR93" i="21"/>
  <c r="BR419" i="21" s="1"/>
  <c r="BR91" i="21"/>
  <c r="BR417" i="21" s="1"/>
  <c r="BR92" i="21"/>
  <c r="BR418" i="21" s="1"/>
  <c r="BR90" i="21"/>
  <c r="BR416" i="21" s="1"/>
  <c r="BQ85" i="21"/>
  <c r="BQ411" i="21" s="1"/>
  <c r="BR84" i="21"/>
  <c r="BR410" i="21" s="1"/>
  <c r="BN86" i="21"/>
  <c r="BN412" i="21" s="1"/>
  <c r="BM83" i="21"/>
  <c r="BP80" i="21"/>
  <c r="BP406" i="21" s="1"/>
  <c r="BP79" i="21"/>
  <c r="BP405" i="21" s="1"/>
  <c r="BP78" i="21"/>
  <c r="BP404" i="21" s="1"/>
  <c r="BP77" i="21"/>
  <c r="BP403" i="21" s="1"/>
  <c r="BP76" i="21"/>
  <c r="BP402" i="21" s="1"/>
  <c r="AV74" i="21"/>
  <c r="AV400" i="21" s="1"/>
  <c r="BN73" i="21"/>
  <c r="BN399" i="21" s="1"/>
  <c r="BP75" i="21"/>
  <c r="BP401" i="21" s="1"/>
  <c r="BP61" i="21"/>
  <c r="BP387" i="21" s="1"/>
  <c r="AU365" i="21"/>
  <c r="AU38" i="21"/>
  <c r="AU343" i="21"/>
  <c r="AU16" i="21"/>
  <c r="BQ88" i="21"/>
  <c r="BR89" i="21"/>
  <c r="BR415" i="21" s="1"/>
  <c r="AU375" i="21"/>
  <c r="AV50" i="21"/>
  <c r="AW24" i="21"/>
  <c r="AV349" i="21"/>
  <c r="AS398" i="21" l="1"/>
  <c r="AS71" i="21"/>
  <c r="AT356" i="21"/>
  <c r="AT348" i="21" s="1"/>
  <c r="AU31" i="21"/>
  <c r="BS92" i="21"/>
  <c r="BS418" i="21" s="1"/>
  <c r="BS90" i="21"/>
  <c r="BS416" i="21" s="1"/>
  <c r="BS91" i="21"/>
  <c r="BS417" i="21" s="1"/>
  <c r="BS93" i="21"/>
  <c r="BS419" i="21" s="1"/>
  <c r="BS84" i="21"/>
  <c r="BS410" i="21" s="1"/>
  <c r="BR85" i="21"/>
  <c r="BR411" i="21" s="1"/>
  <c r="BN83" i="21"/>
  <c r="BO86" i="21"/>
  <c r="BO412" i="21" s="1"/>
  <c r="BQ80" i="21"/>
  <c r="BQ406" i="21" s="1"/>
  <c r="BQ79" i="21"/>
  <c r="BQ405" i="21" s="1"/>
  <c r="BQ78" i="21"/>
  <c r="BQ404" i="21" s="1"/>
  <c r="BQ77" i="21"/>
  <c r="BQ403" i="21" s="1"/>
  <c r="BQ76" i="21"/>
  <c r="BQ402" i="21" s="1"/>
  <c r="BQ75" i="21"/>
  <c r="BQ401" i="21" s="1"/>
  <c r="BO73" i="21"/>
  <c r="BO399" i="21" s="1"/>
  <c r="BQ61" i="21"/>
  <c r="BQ387" i="21" s="1"/>
  <c r="AV17" i="21"/>
  <c r="AU342" i="21"/>
  <c r="AV39" i="21"/>
  <c r="AU364" i="21"/>
  <c r="AV376" i="21"/>
  <c r="AV49" i="21"/>
  <c r="BR88" i="21"/>
  <c r="BS89" i="21"/>
  <c r="BS415" i="21" s="1"/>
  <c r="AV60" i="21"/>
  <c r="AV386" i="21" s="1"/>
  <c r="AW350" i="21"/>
  <c r="AW23" i="21"/>
  <c r="AT72" i="21" l="1"/>
  <c r="AS397" i="21"/>
  <c r="AU357" i="21"/>
  <c r="AU30" i="21"/>
  <c r="AU22" i="21" s="1"/>
  <c r="BT93" i="21"/>
  <c r="BT419" i="21" s="1"/>
  <c r="BT90" i="21"/>
  <c r="BT416" i="21" s="1"/>
  <c r="BT91" i="21"/>
  <c r="BT417" i="21" s="1"/>
  <c r="BT92" i="21"/>
  <c r="BT418" i="21" s="1"/>
  <c r="BS85" i="21"/>
  <c r="BS411" i="21" s="1"/>
  <c r="BT84" i="21"/>
  <c r="BT410" i="21" s="1"/>
  <c r="BO83" i="21"/>
  <c r="BP86" i="21"/>
  <c r="BP412" i="21" s="1"/>
  <c r="BR80" i="21"/>
  <c r="BR406" i="21" s="1"/>
  <c r="BR79" i="21"/>
  <c r="BR405" i="21" s="1"/>
  <c r="BR78" i="21"/>
  <c r="BR404" i="21" s="1"/>
  <c r="BR77" i="21"/>
  <c r="BR403" i="21" s="1"/>
  <c r="BR76" i="21"/>
  <c r="BR402" i="21" s="1"/>
  <c r="AW74" i="21"/>
  <c r="AW400" i="21" s="1"/>
  <c r="BP73" i="21"/>
  <c r="BP399" i="21" s="1"/>
  <c r="BR75" i="21"/>
  <c r="BR401" i="21" s="1"/>
  <c r="BR61" i="21"/>
  <c r="BR387" i="21" s="1"/>
  <c r="AV343" i="21"/>
  <c r="AV16" i="21"/>
  <c r="AV365" i="21"/>
  <c r="AV38" i="21"/>
  <c r="BT89" i="21"/>
  <c r="BT415" i="21" s="1"/>
  <c r="BS88" i="21"/>
  <c r="AV375" i="21"/>
  <c r="AW50" i="21"/>
  <c r="AW349" i="21"/>
  <c r="AX24" i="21"/>
  <c r="AT398" i="21" l="1"/>
  <c r="AT71" i="21"/>
  <c r="AU356" i="21"/>
  <c r="AU348" i="21" s="1"/>
  <c r="AV31" i="21"/>
  <c r="BU92" i="21"/>
  <c r="BU418" i="21" s="1"/>
  <c r="BU91" i="21"/>
  <c r="BU417" i="21" s="1"/>
  <c r="BU90" i="21"/>
  <c r="BU416" i="21" s="1"/>
  <c r="BU93" i="21"/>
  <c r="BU419" i="21" s="1"/>
  <c r="BU84" i="21"/>
  <c r="BU410" i="21" s="1"/>
  <c r="BT85" i="21"/>
  <c r="BT411" i="21" s="1"/>
  <c r="BP83" i="21"/>
  <c r="BQ86" i="21"/>
  <c r="BQ412" i="21" s="1"/>
  <c r="BS80" i="21"/>
  <c r="BS406" i="21" s="1"/>
  <c r="BS79" i="21"/>
  <c r="BS405" i="21" s="1"/>
  <c r="BS78" i="21"/>
  <c r="BS404" i="21" s="1"/>
  <c r="BS77" i="21"/>
  <c r="BS403" i="21" s="1"/>
  <c r="BS76" i="21"/>
  <c r="BS402" i="21" s="1"/>
  <c r="BS75" i="21"/>
  <c r="BS401" i="21" s="1"/>
  <c r="BQ73" i="21"/>
  <c r="BQ399" i="21" s="1"/>
  <c r="BS61" i="21"/>
  <c r="BS387" i="21" s="1"/>
  <c r="AW39" i="21"/>
  <c r="AV364" i="21"/>
  <c r="AV342" i="21"/>
  <c r="AW17" i="21"/>
  <c r="BT88" i="21"/>
  <c r="BU89" i="21"/>
  <c r="BU415" i="21" s="1"/>
  <c r="AW49" i="21"/>
  <c r="AW376" i="21"/>
  <c r="AX350" i="21"/>
  <c r="AX23" i="21"/>
  <c r="AW60" i="21"/>
  <c r="AW386" i="21" s="1"/>
  <c r="AU72" i="21" l="1"/>
  <c r="AT397" i="21"/>
  <c r="AV357" i="21"/>
  <c r="AV30" i="21"/>
  <c r="AV22" i="21" s="1"/>
  <c r="BU85" i="21"/>
  <c r="BU411" i="21" s="1"/>
  <c r="BR86" i="21"/>
  <c r="BR412" i="21" s="1"/>
  <c r="BQ83" i="21"/>
  <c r="BT80" i="21"/>
  <c r="BT406" i="21" s="1"/>
  <c r="BT79" i="21"/>
  <c r="BT405" i="21" s="1"/>
  <c r="BT78" i="21"/>
  <c r="BT404" i="21" s="1"/>
  <c r="BT77" i="21"/>
  <c r="BT403" i="21" s="1"/>
  <c r="BT76" i="21"/>
  <c r="BT402" i="21" s="1"/>
  <c r="AX74" i="21"/>
  <c r="AX400" i="21" s="1"/>
  <c r="BR73" i="21"/>
  <c r="BR399" i="21" s="1"/>
  <c r="BT75" i="21"/>
  <c r="BT401" i="21" s="1"/>
  <c r="BT61" i="21"/>
  <c r="BT387" i="21" s="1"/>
  <c r="AW16" i="21"/>
  <c r="AW343" i="21"/>
  <c r="AW38" i="21"/>
  <c r="AW365" i="21"/>
  <c r="AX50" i="21"/>
  <c r="AW375" i="21"/>
  <c r="BU88" i="21"/>
  <c r="AY24" i="21"/>
  <c r="AX349" i="21"/>
  <c r="AU398" i="21" l="1"/>
  <c r="AU71" i="21"/>
  <c r="AV356" i="21"/>
  <c r="AV348" i="21" s="1"/>
  <c r="AW31" i="21"/>
  <c r="BS86" i="21"/>
  <c r="BS412" i="21" s="1"/>
  <c r="BR83" i="21"/>
  <c r="BU80" i="21"/>
  <c r="BU406" i="21" s="1"/>
  <c r="BU79" i="21"/>
  <c r="BU405" i="21" s="1"/>
  <c r="BU78" i="21"/>
  <c r="BU404" i="21" s="1"/>
  <c r="BU77" i="21"/>
  <c r="BU403" i="21" s="1"/>
  <c r="BU76" i="21"/>
  <c r="BU402" i="21" s="1"/>
  <c r="BU75" i="21"/>
  <c r="BU401" i="21" s="1"/>
  <c r="BS73" i="21"/>
  <c r="BS399" i="21" s="1"/>
  <c r="BU61" i="21"/>
  <c r="BU387" i="21" s="1"/>
  <c r="AX17" i="21"/>
  <c r="AW342" i="21"/>
  <c r="AW364" i="21"/>
  <c r="AX39" i="21"/>
  <c r="AX49" i="21"/>
  <c r="AX376" i="21"/>
  <c r="AX60" i="21"/>
  <c r="AX386" i="21" s="1"/>
  <c r="AY23" i="21"/>
  <c r="AY350" i="21"/>
  <c r="AU397" i="21" l="1"/>
  <c r="AV72" i="21"/>
  <c r="AW357" i="21"/>
  <c r="AW30" i="21"/>
  <c r="AW22" i="21" s="1"/>
  <c r="BS83" i="21"/>
  <c r="BT86" i="21"/>
  <c r="BT412" i="21" s="1"/>
  <c r="AY74" i="21"/>
  <c r="AY400" i="21" s="1"/>
  <c r="BT73" i="21"/>
  <c r="BT399" i="21" s="1"/>
  <c r="AX38" i="21"/>
  <c r="AX365" i="21"/>
  <c r="AX16" i="21"/>
  <c r="AX343" i="21"/>
  <c r="AY50" i="21"/>
  <c r="AX375" i="21"/>
  <c r="AY349" i="21"/>
  <c r="AZ24" i="21"/>
  <c r="AV398" i="21" l="1"/>
  <c r="AV71" i="21"/>
  <c r="AW356" i="21"/>
  <c r="AW348" i="21" s="1"/>
  <c r="AX31" i="21"/>
  <c r="BU86" i="21"/>
  <c r="BU412" i="21" s="1"/>
  <c r="BT83" i="21"/>
  <c r="BU73" i="21"/>
  <c r="BU399" i="21" s="1"/>
  <c r="AX342" i="21"/>
  <c r="AY17" i="21"/>
  <c r="AY39" i="21"/>
  <c r="AX364" i="21"/>
  <c r="AY376" i="21"/>
  <c r="AY49" i="21"/>
  <c r="AY60" i="21"/>
  <c r="AY386" i="21" s="1"/>
  <c r="AZ23" i="21"/>
  <c r="AZ350" i="21"/>
  <c r="AW72" i="21" l="1"/>
  <c r="AV397" i="21"/>
  <c r="AX30" i="21"/>
  <c r="AX22" i="21" s="1"/>
  <c r="AX357" i="21"/>
  <c r="BU83" i="21"/>
  <c r="AZ74" i="21"/>
  <c r="AZ400" i="21" s="1"/>
  <c r="AY343" i="21"/>
  <c r="AY16" i="21"/>
  <c r="AY365" i="21"/>
  <c r="AY38" i="21"/>
  <c r="AY375" i="21"/>
  <c r="AZ50" i="21"/>
  <c r="BA24" i="21"/>
  <c r="AZ349" i="21"/>
  <c r="AW398" i="21" l="1"/>
  <c r="AW71" i="21"/>
  <c r="AY31" i="21"/>
  <c r="AX356" i="21"/>
  <c r="AX348" i="21" s="1"/>
  <c r="AZ39" i="21"/>
  <c r="AY364" i="21"/>
  <c r="AY342" i="21"/>
  <c r="AZ17" i="21"/>
  <c r="AZ49" i="21"/>
  <c r="AZ376" i="21"/>
  <c r="AZ60" i="21"/>
  <c r="AZ386" i="21" s="1"/>
  <c r="BA23" i="21"/>
  <c r="BA350" i="21"/>
  <c r="AX72" i="21" l="1"/>
  <c r="AW397" i="21"/>
  <c r="AY357" i="21"/>
  <c r="AY30" i="21"/>
  <c r="AY22" i="21" s="1"/>
  <c r="BA74" i="21"/>
  <c r="BA400" i="21" s="1"/>
  <c r="AZ16" i="21"/>
  <c r="AZ343" i="21"/>
  <c r="AZ365" i="21"/>
  <c r="AZ38" i="21"/>
  <c r="BA50" i="21"/>
  <c r="AZ375" i="21"/>
  <c r="BA349" i="21"/>
  <c r="BB24" i="21"/>
  <c r="AX398" i="21" l="1"/>
  <c r="AX71" i="21"/>
  <c r="AY356" i="21"/>
  <c r="AY348" i="21" s="1"/>
  <c r="AZ31" i="21"/>
  <c r="AZ364" i="21"/>
  <c r="BA39" i="21"/>
  <c r="AZ342" i="21"/>
  <c r="BA17" i="21"/>
  <c r="BA376" i="21"/>
  <c r="BA49" i="21"/>
  <c r="BA60" i="21"/>
  <c r="BA386" i="21" s="1"/>
  <c r="BB350" i="21"/>
  <c r="BB23" i="21"/>
  <c r="AY72" i="21" l="1"/>
  <c r="AX397" i="21"/>
  <c r="AZ357" i="21"/>
  <c r="AZ30" i="21"/>
  <c r="AZ22" i="21" s="1"/>
  <c r="BB74" i="21"/>
  <c r="BB400" i="21" s="1"/>
  <c r="BA343" i="21"/>
  <c r="BA16" i="21"/>
  <c r="BA365" i="21"/>
  <c r="BA38" i="21"/>
  <c r="BA375" i="21"/>
  <c r="BB50" i="21"/>
  <c r="BC24" i="21"/>
  <c r="BB349" i="21"/>
  <c r="AY398" i="21" l="1"/>
  <c r="AY71" i="21"/>
  <c r="BA31" i="21"/>
  <c r="AZ356" i="21"/>
  <c r="AZ348" i="21" s="1"/>
  <c r="BB17" i="21"/>
  <c r="BA342" i="21"/>
  <c r="BB39" i="21"/>
  <c r="BA364" i="21"/>
  <c r="BB376" i="21"/>
  <c r="BB49" i="21"/>
  <c r="BB60" i="21"/>
  <c r="BB386" i="21" s="1"/>
  <c r="BC60" i="21" s="1"/>
  <c r="BC386" i="21" s="1"/>
  <c r="BD60" i="21" s="1"/>
  <c r="BD386" i="21" s="1"/>
  <c r="BE60" i="21" s="1"/>
  <c r="BE386" i="21" s="1"/>
  <c r="BF60" i="21" s="1"/>
  <c r="BF386" i="21" s="1"/>
  <c r="BC23" i="21"/>
  <c r="BC350" i="21"/>
  <c r="AZ72" i="21" l="1"/>
  <c r="AY397" i="21"/>
  <c r="BA357" i="21"/>
  <c r="BA30" i="21"/>
  <c r="BA22" i="21" s="1"/>
  <c r="BC74" i="21"/>
  <c r="BC400" i="21" s="1"/>
  <c r="BB365" i="21"/>
  <c r="BB38" i="21"/>
  <c r="BB343" i="21"/>
  <c r="BB16" i="21"/>
  <c r="BC50" i="21"/>
  <c r="BB375" i="21"/>
  <c r="BC349" i="21"/>
  <c r="BD24" i="21"/>
  <c r="AZ398" i="21" l="1"/>
  <c r="AZ71" i="21"/>
  <c r="BA356" i="21"/>
  <c r="BA348" i="21" s="1"/>
  <c r="BB31" i="21"/>
  <c r="BC39" i="21"/>
  <c r="BB364" i="21"/>
  <c r="BB342" i="21"/>
  <c r="BC17" i="21"/>
  <c r="BC49" i="21"/>
  <c r="BC376" i="21"/>
  <c r="BD23" i="21"/>
  <c r="BD350" i="21"/>
  <c r="BA72" i="21" l="1"/>
  <c r="AZ397" i="21"/>
  <c r="BB357" i="21"/>
  <c r="BB30" i="21"/>
  <c r="BB22" i="21" s="1"/>
  <c r="BD74" i="21"/>
  <c r="BD400" i="21" s="1"/>
  <c r="BC16" i="21"/>
  <c r="BC343" i="21"/>
  <c r="BC365" i="21"/>
  <c r="BC38" i="21"/>
  <c r="BD50" i="21"/>
  <c r="BC375" i="21"/>
  <c r="BD349" i="21"/>
  <c r="BE24" i="21"/>
  <c r="BA398" i="21" l="1"/>
  <c r="BA71" i="21"/>
  <c r="BB356" i="21"/>
  <c r="BB348" i="21" s="1"/>
  <c r="BC31" i="21"/>
  <c r="BC342" i="21"/>
  <c r="BD17" i="21"/>
  <c r="BD39" i="21"/>
  <c r="BC364" i="21"/>
  <c r="BD49" i="21"/>
  <c r="BD376" i="21"/>
  <c r="BE23" i="21"/>
  <c r="BE350" i="21"/>
  <c r="BB72" i="21" l="1"/>
  <c r="BA397" i="21"/>
  <c r="BC30" i="21"/>
  <c r="BC22" i="21" s="1"/>
  <c r="BC357" i="21"/>
  <c r="BE74" i="21"/>
  <c r="BE400" i="21" s="1"/>
  <c r="BD365" i="21"/>
  <c r="BD38" i="21"/>
  <c r="BD16" i="21"/>
  <c r="BD343" i="21"/>
  <c r="BD375" i="21"/>
  <c r="BE50" i="21"/>
  <c r="BE349" i="21"/>
  <c r="BF24" i="21"/>
  <c r="BB398" i="21" l="1"/>
  <c r="BB71" i="21"/>
  <c r="BC356" i="21"/>
  <c r="BC348" i="21" s="1"/>
  <c r="BD31" i="21"/>
  <c r="BD342" i="21"/>
  <c r="BE17" i="21"/>
  <c r="BD364" i="21"/>
  <c r="BE39" i="21"/>
  <c r="BE49" i="21"/>
  <c r="BE376" i="21"/>
  <c r="BF23" i="21"/>
  <c r="BF350" i="21"/>
  <c r="BC72" i="21" l="1"/>
  <c r="BB397" i="21"/>
  <c r="BD30" i="21"/>
  <c r="BD22" i="21" s="1"/>
  <c r="BD357" i="21"/>
  <c r="BF74" i="21"/>
  <c r="BF400" i="21" s="1"/>
  <c r="BE365" i="21"/>
  <c r="BE38" i="21"/>
  <c r="BE343" i="21"/>
  <c r="BE16" i="21"/>
  <c r="BF50" i="21"/>
  <c r="BE375" i="21"/>
  <c r="BF349" i="21"/>
  <c r="BG24" i="21"/>
  <c r="BC398" i="21" l="1"/>
  <c r="BC71" i="21"/>
  <c r="BE31" i="21"/>
  <c r="BD356" i="21"/>
  <c r="BD348" i="21" s="1"/>
  <c r="BF17" i="21"/>
  <c r="BE342" i="21"/>
  <c r="BF39" i="21"/>
  <c r="BE364" i="21"/>
  <c r="BF49" i="21"/>
  <c r="BF376" i="21"/>
  <c r="BG23" i="21"/>
  <c r="BG350" i="21"/>
  <c r="BD72" i="21" l="1"/>
  <c r="BC397" i="21"/>
  <c r="BE30" i="21"/>
  <c r="BE22" i="21" s="1"/>
  <c r="BE357" i="21"/>
  <c r="BG74" i="21"/>
  <c r="BG400" i="21" s="1"/>
  <c r="BF365" i="21"/>
  <c r="BF38" i="21"/>
  <c r="BF343" i="21"/>
  <c r="BF16" i="21"/>
  <c r="BF375" i="21"/>
  <c r="BG50" i="21"/>
  <c r="BG349" i="21"/>
  <c r="BH24" i="21"/>
  <c r="BD398" i="21" l="1"/>
  <c r="BD71" i="21"/>
  <c r="BE356" i="21"/>
  <c r="BE348" i="21" s="1"/>
  <c r="BF31" i="21"/>
  <c r="BF342" i="21"/>
  <c r="BG17" i="21"/>
  <c r="BG39" i="21"/>
  <c r="BF364" i="21"/>
  <c r="BG49" i="21"/>
  <c r="BG376" i="21"/>
  <c r="BG60" i="21"/>
  <c r="BG386" i="21" s="1"/>
  <c r="BH23" i="21"/>
  <c r="BH350" i="21"/>
  <c r="BE72" i="21" l="1"/>
  <c r="BD397" i="21"/>
  <c r="BF30" i="21"/>
  <c r="BF22" i="21" s="1"/>
  <c r="BF357" i="21"/>
  <c r="BH74" i="21"/>
  <c r="BH400" i="21" s="1"/>
  <c r="BG38" i="21"/>
  <c r="BG365" i="21"/>
  <c r="BG16" i="21"/>
  <c r="BG343" i="21"/>
  <c r="BG375" i="21"/>
  <c r="BH50" i="21"/>
  <c r="BI24" i="21"/>
  <c r="BH349" i="21"/>
  <c r="BE398" i="21" l="1"/>
  <c r="BE71" i="21"/>
  <c r="BF356" i="21"/>
  <c r="BF348" i="21" s="1"/>
  <c r="BG31" i="21"/>
  <c r="BH17" i="21"/>
  <c r="BG342" i="21"/>
  <c r="BG364" i="21"/>
  <c r="BH39" i="21"/>
  <c r="BH376" i="21"/>
  <c r="BH49" i="21"/>
  <c r="BH60" i="21"/>
  <c r="BH386" i="21" s="1"/>
  <c r="BI60" i="21" s="1"/>
  <c r="BI386" i="21" s="1"/>
  <c r="BJ60" i="21" s="1"/>
  <c r="BJ386" i="21" s="1"/>
  <c r="BI23" i="21"/>
  <c r="BI350" i="21"/>
  <c r="BF72" i="21" l="1"/>
  <c r="BE397" i="21"/>
  <c r="BG357" i="21"/>
  <c r="BG30" i="21"/>
  <c r="BG22" i="21" s="1"/>
  <c r="BI74" i="21"/>
  <c r="BI400" i="21" s="1"/>
  <c r="BH38" i="21"/>
  <c r="BH365" i="21"/>
  <c r="BH16" i="21"/>
  <c r="BH343" i="21"/>
  <c r="BH375" i="21"/>
  <c r="BI50" i="21"/>
  <c r="BI349" i="21"/>
  <c r="BJ24" i="21"/>
  <c r="BF398" i="21" l="1"/>
  <c r="BF71" i="21"/>
  <c r="BH31" i="21"/>
  <c r="BG356" i="21"/>
  <c r="BG348" i="21" s="1"/>
  <c r="BH364" i="21"/>
  <c r="BI39" i="21"/>
  <c r="BI17" i="21"/>
  <c r="BH342" i="21"/>
  <c r="BI49" i="21"/>
  <c r="BI376" i="21"/>
  <c r="BJ350" i="21"/>
  <c r="BJ23" i="21"/>
  <c r="BG72" i="21" l="1"/>
  <c r="BF397" i="21"/>
  <c r="BH30" i="21"/>
  <c r="BH22" i="21" s="1"/>
  <c r="BH357" i="21"/>
  <c r="BJ74" i="21"/>
  <c r="BJ400" i="21" s="1"/>
  <c r="BI38" i="21"/>
  <c r="BI365" i="21"/>
  <c r="BI343" i="21"/>
  <c r="BI16" i="21"/>
  <c r="BJ50" i="21"/>
  <c r="BI375" i="21"/>
  <c r="BJ349" i="21"/>
  <c r="BK24" i="21"/>
  <c r="BG398" i="21" l="1"/>
  <c r="BG71" i="21"/>
  <c r="BI31" i="21"/>
  <c r="BH356" i="21"/>
  <c r="BH348" i="21" s="1"/>
  <c r="BI342" i="21"/>
  <c r="BJ17" i="21"/>
  <c r="BI364" i="21"/>
  <c r="BJ39" i="21"/>
  <c r="BJ376" i="21"/>
  <c r="BJ49" i="21"/>
  <c r="BK350" i="21"/>
  <c r="BK23" i="21"/>
  <c r="BG397" i="21" l="1"/>
  <c r="BH72" i="21"/>
  <c r="BI30" i="21"/>
  <c r="BI22" i="21" s="1"/>
  <c r="BI357" i="21"/>
  <c r="BK74" i="21"/>
  <c r="BK400" i="21" s="1"/>
  <c r="BJ365" i="21"/>
  <c r="BJ38" i="21"/>
  <c r="BJ343" i="21"/>
  <c r="BJ16" i="21"/>
  <c r="BJ375" i="21"/>
  <c r="BK50" i="21"/>
  <c r="BL24" i="21"/>
  <c r="BK349" i="21"/>
  <c r="BH398" i="21" l="1"/>
  <c r="BH71" i="21"/>
  <c r="BJ31" i="21"/>
  <c r="BI356" i="21"/>
  <c r="BI348" i="21" s="1"/>
  <c r="BJ342" i="21"/>
  <c r="BK17" i="21"/>
  <c r="BJ364" i="21"/>
  <c r="BK39" i="21"/>
  <c r="BK376" i="21"/>
  <c r="BK49" i="21"/>
  <c r="BK60" i="21"/>
  <c r="BK386" i="21" s="1"/>
  <c r="BL23" i="21"/>
  <c r="BL350" i="21"/>
  <c r="BH397" i="21" l="1"/>
  <c r="BI72" i="21"/>
  <c r="BJ30" i="21"/>
  <c r="BJ22" i="21" s="1"/>
  <c r="BJ357" i="21"/>
  <c r="BL74" i="21"/>
  <c r="BL400" i="21" s="1"/>
  <c r="BK38" i="21"/>
  <c r="BK365" i="21"/>
  <c r="BK16" i="21"/>
  <c r="BK343" i="21"/>
  <c r="BL50" i="21"/>
  <c r="BK375" i="21"/>
  <c r="BM24" i="21"/>
  <c r="BL349" i="21"/>
  <c r="BI398" i="21" l="1"/>
  <c r="BI71" i="21"/>
  <c r="BJ356" i="21"/>
  <c r="BJ348" i="21" s="1"/>
  <c r="BK31" i="21"/>
  <c r="BK364" i="21"/>
  <c r="BL39" i="21"/>
  <c r="BK342" i="21"/>
  <c r="BL17" i="21"/>
  <c r="BL376" i="21"/>
  <c r="BL49" i="21"/>
  <c r="BL60" i="21"/>
  <c r="BL386" i="21" s="1"/>
  <c r="BM23" i="21"/>
  <c r="BM350" i="21"/>
  <c r="BI397" i="21" l="1"/>
  <c r="BJ72" i="21"/>
  <c r="BK357" i="21"/>
  <c r="BK30" i="21"/>
  <c r="BK22" i="21" s="1"/>
  <c r="BM74" i="21"/>
  <c r="BM400" i="21" s="1"/>
  <c r="BL343" i="21"/>
  <c r="BL16" i="21"/>
  <c r="BL365" i="21"/>
  <c r="BL38" i="21"/>
  <c r="BM50" i="21"/>
  <c r="BL375" i="21"/>
  <c r="BM349" i="21"/>
  <c r="BN24" i="21"/>
  <c r="BJ398" i="21" l="1"/>
  <c r="BJ71" i="21"/>
  <c r="BK356" i="21"/>
  <c r="BK348" i="21" s="1"/>
  <c r="BL31" i="21"/>
  <c r="BL342" i="21"/>
  <c r="BM17" i="21"/>
  <c r="BL364" i="21"/>
  <c r="BM39" i="21"/>
  <c r="BM376" i="21"/>
  <c r="BM49" i="21"/>
  <c r="BM60" i="21"/>
  <c r="BM386" i="21" s="1"/>
  <c r="BN23" i="21"/>
  <c r="BN350" i="21"/>
  <c r="BK72" i="21" l="1"/>
  <c r="BJ397" i="21"/>
  <c r="BL357" i="21"/>
  <c r="BL30" i="21"/>
  <c r="BL22" i="21" s="1"/>
  <c r="BN74" i="21"/>
  <c r="BN400" i="21" s="1"/>
  <c r="BM343" i="21"/>
  <c r="BM16" i="21"/>
  <c r="BM38" i="21"/>
  <c r="BM365" i="21"/>
  <c r="BM375" i="21"/>
  <c r="BN50" i="21"/>
  <c r="BN349" i="21"/>
  <c r="BO24" i="21"/>
  <c r="BK398" i="21" l="1"/>
  <c r="BK71" i="21"/>
  <c r="BM31" i="21"/>
  <c r="BL356" i="21"/>
  <c r="BL348" i="21" s="1"/>
  <c r="BM342" i="21"/>
  <c r="BN17" i="21"/>
  <c r="BN39" i="21"/>
  <c r="BM364" i="21"/>
  <c r="BN376" i="21"/>
  <c r="BN49" i="21"/>
  <c r="BN60" i="21"/>
  <c r="BN386" i="21" s="1"/>
  <c r="BO23" i="21"/>
  <c r="BO350" i="21"/>
  <c r="BL72" i="21" l="1"/>
  <c r="BK397" i="21"/>
  <c r="BM30" i="21"/>
  <c r="BM22" i="21" s="1"/>
  <c r="BM357" i="21"/>
  <c r="BO74" i="21"/>
  <c r="BO400" i="21" s="1"/>
  <c r="BN365" i="21"/>
  <c r="BN38" i="21"/>
  <c r="BN16" i="21"/>
  <c r="BN343" i="21"/>
  <c r="BO50" i="21"/>
  <c r="BN375" i="21"/>
  <c r="BP24" i="21"/>
  <c r="BO349" i="21"/>
  <c r="BL398" i="21" l="1"/>
  <c r="BL71" i="21"/>
  <c r="BN31" i="21"/>
  <c r="BM356" i="21"/>
  <c r="BM348" i="21" s="1"/>
  <c r="BO17" i="21"/>
  <c r="BN342" i="21"/>
  <c r="BN364" i="21"/>
  <c r="BO39" i="21"/>
  <c r="BO49" i="21"/>
  <c r="BO376" i="21"/>
  <c r="BO60" i="21"/>
  <c r="BO386" i="21" s="1"/>
  <c r="BP23" i="21"/>
  <c r="BP350" i="21"/>
  <c r="BM72" i="21" l="1"/>
  <c r="BL397" i="21"/>
  <c r="BN357" i="21"/>
  <c r="BN30" i="21"/>
  <c r="BN22" i="21" s="1"/>
  <c r="BP74" i="21"/>
  <c r="BP400" i="21" s="1"/>
  <c r="BO365" i="21"/>
  <c r="BO38" i="21"/>
  <c r="BO343" i="21"/>
  <c r="BO16" i="21"/>
  <c r="BO375" i="21"/>
  <c r="BP50" i="21"/>
  <c r="BP349" i="21"/>
  <c r="BQ24" i="21"/>
  <c r="BM398" i="21" l="1"/>
  <c r="BM71" i="21"/>
  <c r="BO31" i="21"/>
  <c r="BN356" i="21"/>
  <c r="BN348" i="21" s="1"/>
  <c r="BO364" i="21"/>
  <c r="BP39" i="21"/>
  <c r="BO342" i="21"/>
  <c r="BP17" i="21"/>
  <c r="BP49" i="21"/>
  <c r="BP376" i="21"/>
  <c r="BP60" i="21"/>
  <c r="BP386" i="21" s="1"/>
  <c r="BQ350" i="21"/>
  <c r="BQ23" i="21"/>
  <c r="BM397" i="21" l="1"/>
  <c r="BN72" i="21"/>
  <c r="BO357" i="21"/>
  <c r="BO30" i="21"/>
  <c r="BO22" i="21" s="1"/>
  <c r="BQ74" i="21"/>
  <c r="BQ400" i="21" s="1"/>
  <c r="BP38" i="21"/>
  <c r="BP365" i="21"/>
  <c r="BP16" i="21"/>
  <c r="BP343" i="21"/>
  <c r="BQ50" i="21"/>
  <c r="BP375" i="21"/>
  <c r="BQ349" i="21"/>
  <c r="BR24" i="21"/>
  <c r="BN398" i="21" l="1"/>
  <c r="BN71" i="21"/>
  <c r="BP31" i="21"/>
  <c r="BO356" i="21"/>
  <c r="BO348" i="21" s="1"/>
  <c r="BP364" i="21"/>
  <c r="BQ39" i="21"/>
  <c r="BP342" i="21"/>
  <c r="BQ17" i="21"/>
  <c r="BQ376" i="21"/>
  <c r="BQ49" i="21"/>
  <c r="BQ60" i="21"/>
  <c r="BQ386" i="21" s="1"/>
  <c r="BR350" i="21"/>
  <c r="BR23" i="21"/>
  <c r="BO72" i="21" l="1"/>
  <c r="BN397" i="21"/>
  <c r="BP30" i="21"/>
  <c r="BP22" i="21" s="1"/>
  <c r="BP357" i="21"/>
  <c r="BR74" i="21"/>
  <c r="BR400" i="21" s="1"/>
  <c r="BQ343" i="21"/>
  <c r="BQ16" i="21"/>
  <c r="BQ365" i="21"/>
  <c r="BQ38" i="21"/>
  <c r="BQ375" i="21"/>
  <c r="BR50" i="21"/>
  <c r="BS24" i="21"/>
  <c r="BR349" i="21"/>
  <c r="BO398" i="21" l="1"/>
  <c r="BO71" i="21"/>
  <c r="BQ31" i="21"/>
  <c r="BP356" i="21"/>
  <c r="BP348" i="21" s="1"/>
  <c r="BQ342" i="21"/>
  <c r="BR17" i="21"/>
  <c r="BQ364" i="21"/>
  <c r="BR39" i="21"/>
  <c r="BR376" i="21"/>
  <c r="BR49" i="21"/>
  <c r="BR60" i="21"/>
  <c r="BR386" i="21" s="1"/>
  <c r="BS60" i="21" s="1"/>
  <c r="BS386" i="21" s="1"/>
  <c r="BS350" i="21"/>
  <c r="BS23" i="21"/>
  <c r="BP72" i="21" l="1"/>
  <c r="BO397" i="21"/>
  <c r="BQ357" i="21"/>
  <c r="BQ30" i="21"/>
  <c r="BQ22" i="21" s="1"/>
  <c r="BS74" i="21"/>
  <c r="BS400" i="21" s="1"/>
  <c r="BR365" i="21"/>
  <c r="BR38" i="21"/>
  <c r="BR16" i="21"/>
  <c r="BR343" i="21"/>
  <c r="BS50" i="21"/>
  <c r="BR375" i="21"/>
  <c r="BS349" i="21"/>
  <c r="BT24" i="21"/>
  <c r="BP398" i="21" l="1"/>
  <c r="BP71" i="21"/>
  <c r="BR31" i="21"/>
  <c r="BQ356" i="21"/>
  <c r="BQ348" i="21" s="1"/>
  <c r="BS17" i="21"/>
  <c r="BR342" i="21"/>
  <c r="BR364" i="21"/>
  <c r="BS39" i="21"/>
  <c r="BS49" i="21"/>
  <c r="BS376" i="21"/>
  <c r="BT350" i="21"/>
  <c r="BT23" i="21"/>
  <c r="BQ72" i="21" l="1"/>
  <c r="BP397" i="21"/>
  <c r="BR30" i="21"/>
  <c r="BR22" i="21" s="1"/>
  <c r="BR357" i="21"/>
  <c r="BT74" i="21"/>
  <c r="BT400" i="21" s="1"/>
  <c r="BS343" i="21"/>
  <c r="BS16" i="21"/>
  <c r="BS365" i="21"/>
  <c r="BS38" i="21"/>
  <c r="BT50" i="21"/>
  <c r="BS375" i="21"/>
  <c r="BT349" i="21"/>
  <c r="BU24" i="21"/>
  <c r="BQ398" i="21" l="1"/>
  <c r="BQ71" i="21"/>
  <c r="BR356" i="21"/>
  <c r="BR348" i="21" s="1"/>
  <c r="BS31" i="21"/>
  <c r="BS364" i="21"/>
  <c r="BT39" i="21"/>
  <c r="BS342" i="21"/>
  <c r="BT17" i="21"/>
  <c r="BT49" i="21"/>
  <c r="BT376" i="21"/>
  <c r="BT60" i="21"/>
  <c r="BT386" i="21" s="1"/>
  <c r="BU350" i="21"/>
  <c r="BU349" i="21" s="1"/>
  <c r="BU23" i="21"/>
  <c r="BQ397" i="21" l="1"/>
  <c r="BR72" i="21"/>
  <c r="BS357" i="21"/>
  <c r="BS30" i="21"/>
  <c r="BS22" i="21" s="1"/>
  <c r="BU74" i="21"/>
  <c r="BU400" i="21" s="1"/>
  <c r="BT343" i="21"/>
  <c r="BT16" i="21"/>
  <c r="BT365" i="21"/>
  <c r="BT38" i="21"/>
  <c r="BT375" i="21"/>
  <c r="BU50" i="21"/>
  <c r="BR398" i="21" l="1"/>
  <c r="BR71" i="21"/>
  <c r="BS356" i="21"/>
  <c r="BS348" i="21" s="1"/>
  <c r="BT31" i="21"/>
  <c r="BU39" i="21"/>
  <c r="BT364" i="21"/>
  <c r="BT342" i="21"/>
  <c r="BU17" i="21"/>
  <c r="BU49" i="21"/>
  <c r="BU376" i="21"/>
  <c r="BU375" i="21" s="1"/>
  <c r="BU60" i="21"/>
  <c r="BU386" i="21" s="1"/>
  <c r="BF159" i="3"/>
  <c r="BR157" i="3"/>
  <c r="BH157" i="3"/>
  <c r="AM157" i="3"/>
  <c r="AO157" i="3"/>
  <c r="BA157" i="3"/>
  <c r="AX157" i="3"/>
  <c r="BL157" i="3"/>
  <c r="AG157" i="3"/>
  <c r="BG157" i="3"/>
  <c r="BQ157" i="3"/>
  <c r="AF159" i="3"/>
  <c r="AH157" i="3"/>
  <c r="AP157" i="3"/>
  <c r="AC157" i="3"/>
  <c r="BO159" i="3"/>
  <c r="BD159" i="3"/>
  <c r="AJ159" i="3"/>
  <c r="BE159" i="3"/>
  <c r="AI159" i="3"/>
  <c r="BI159" i="3"/>
  <c r="AR157" i="3"/>
  <c r="AN157" i="3"/>
  <c r="AT157" i="3"/>
  <c r="AE157" i="3"/>
  <c r="AB159" i="3"/>
  <c r="AX159" i="3"/>
  <c r="BS157" i="3"/>
  <c r="AA157" i="3"/>
  <c r="BB159" i="3"/>
  <c r="BB157" i="3"/>
  <c r="BD157" i="3"/>
  <c r="BM159" i="3"/>
  <c r="BU159" i="3"/>
  <c r="BE157" i="3"/>
  <c r="AD159" i="3"/>
  <c r="BC157" i="3"/>
  <c r="BU157" i="3"/>
  <c r="BM157" i="3"/>
  <c r="AG159" i="3"/>
  <c r="AL159" i="3"/>
  <c r="AD157" i="3"/>
  <c r="AU157" i="3"/>
  <c r="AZ157" i="3"/>
  <c r="BF157" i="3"/>
  <c r="BQ159" i="3"/>
  <c r="BK157" i="3"/>
  <c r="AV159" i="3"/>
  <c r="AC159" i="3"/>
  <c r="BI157" i="3"/>
  <c r="AH159" i="3"/>
  <c r="AQ157" i="3"/>
  <c r="AU159" i="3"/>
  <c r="AM159" i="3"/>
  <c r="BO157" i="3"/>
  <c r="AP159" i="3"/>
  <c r="AA159" i="3"/>
  <c r="AQ159" i="3"/>
  <c r="AB161" i="3"/>
  <c r="AN159" i="3"/>
  <c r="AI157" i="3"/>
  <c r="AJ157" i="3"/>
  <c r="BP157" i="3"/>
  <c r="AR159" i="3"/>
  <c r="AL157" i="3"/>
  <c r="BS159" i="3"/>
  <c r="AV157" i="3"/>
  <c r="AB157" i="3"/>
  <c r="BN157" i="3"/>
  <c r="AY157" i="3"/>
  <c r="AF157" i="3"/>
  <c r="AT159" i="3"/>
  <c r="BH159" i="3"/>
  <c r="AY159" i="3"/>
  <c r="AK157" i="3"/>
  <c r="BT159" i="3"/>
  <c r="AE159" i="3"/>
  <c r="BP159" i="3"/>
  <c r="AK159" i="3"/>
  <c r="BA159" i="3"/>
  <c r="BL159" i="3"/>
  <c r="AS157" i="3"/>
  <c r="AZ159" i="3"/>
  <c r="BC159" i="3"/>
  <c r="AW159" i="3"/>
  <c r="BJ157" i="3"/>
  <c r="BT157" i="3"/>
  <c r="BK159" i="3"/>
  <c r="AS159" i="3"/>
  <c r="BN159" i="3"/>
  <c r="BJ159" i="3"/>
  <c r="AO159" i="3"/>
  <c r="BR159" i="3"/>
  <c r="BG159" i="3"/>
  <c r="AW157" i="3"/>
  <c r="AL161" i="3"/>
  <c r="AV161" i="3"/>
  <c r="BT161" i="3"/>
  <c r="BD161" i="3"/>
  <c r="AZ161" i="3"/>
  <c r="BQ161" i="3"/>
  <c r="AH161" i="3"/>
  <c r="BA161" i="3"/>
  <c r="AI161" i="3"/>
  <c r="AS161" i="3"/>
  <c r="BG161" i="3"/>
  <c r="BL161" i="3"/>
  <c r="AX161" i="3"/>
  <c r="AE161" i="3"/>
  <c r="BH161" i="3"/>
  <c r="BR161" i="3"/>
  <c r="AK161" i="3"/>
  <c r="BU161" i="3"/>
  <c r="AM161" i="3"/>
  <c r="BS161" i="3"/>
  <c r="AN161" i="3"/>
  <c r="AG161" i="3"/>
  <c r="BB161" i="3"/>
  <c r="BO161" i="3"/>
  <c r="AD161" i="3"/>
  <c r="AA161" i="3"/>
  <c r="BF161" i="3"/>
  <c r="BI161" i="3"/>
  <c r="AQ161" i="3"/>
  <c r="BC161" i="3"/>
  <c r="BJ161" i="3"/>
  <c r="AP161" i="3"/>
  <c r="BK161" i="3"/>
  <c r="AF161" i="3"/>
  <c r="BM161" i="3"/>
  <c r="BP161" i="3"/>
  <c r="BE161" i="3"/>
  <c r="AJ161" i="3"/>
  <c r="AR161" i="3"/>
  <c r="AW161" i="3"/>
  <c r="AU161" i="3"/>
  <c r="AT161" i="3"/>
  <c r="AO161" i="3"/>
  <c r="AY161" i="3"/>
  <c r="BN161" i="3"/>
  <c r="W159" i="3"/>
  <c r="BR397" i="21" l="1"/>
  <c r="BS72" i="21"/>
  <c r="BT30" i="21"/>
  <c r="BT22" i="21" s="1"/>
  <c r="BT357" i="21"/>
  <c r="BU16" i="21"/>
  <c r="BU343" i="21"/>
  <c r="BU342" i="21" s="1"/>
  <c r="BU38" i="21"/>
  <c r="BU365" i="21"/>
  <c r="BU364" i="21" s="1"/>
  <c r="AP105" i="21"/>
  <c r="AP108" i="21" s="1"/>
  <c r="BT105" i="21"/>
  <c r="BT108" i="21" s="1"/>
  <c r="AD105" i="21"/>
  <c r="AD108" i="21" s="1"/>
  <c r="BF105" i="21"/>
  <c r="BF108" i="21" s="1"/>
  <c r="BE105" i="21"/>
  <c r="BE108" i="21" s="1"/>
  <c r="AQ105" i="21"/>
  <c r="AQ108" i="21" s="1"/>
  <c r="BF104" i="21"/>
  <c r="AN104" i="21"/>
  <c r="BE104" i="21"/>
  <c r="AW104" i="21"/>
  <c r="BA104" i="21"/>
  <c r="AK104" i="21"/>
  <c r="AG105" i="21"/>
  <c r="AG108" i="21" s="1"/>
  <c r="BC105" i="21"/>
  <c r="BC108" i="21" s="1"/>
  <c r="BH105" i="21"/>
  <c r="BH108" i="21" s="1"/>
  <c r="BS105" i="21"/>
  <c r="BS108" i="21" s="1"/>
  <c r="AN105" i="21"/>
  <c r="AN108" i="21" s="1"/>
  <c r="AY105" i="21"/>
  <c r="AY108" i="21" s="1"/>
  <c r="BG104" i="21"/>
  <c r="AO104" i="21"/>
  <c r="AX104" i="21"/>
  <c r="BC104" i="21"/>
  <c r="AU104" i="21"/>
  <c r="AA104" i="21"/>
  <c r="BK105" i="21"/>
  <c r="BK108" i="21" s="1"/>
  <c r="AL105" i="21"/>
  <c r="AL108" i="21" s="1"/>
  <c r="AO105" i="21"/>
  <c r="AO108" i="21" s="1"/>
  <c r="BM105" i="21"/>
  <c r="BM108" i="21" s="1"/>
  <c r="BR105" i="21"/>
  <c r="BR108" i="21" s="1"/>
  <c r="BO105" i="21"/>
  <c r="BO108" i="21" s="1"/>
  <c r="BH104" i="21"/>
  <c r="AP104" i="21"/>
  <c r="AY104" i="21"/>
  <c r="BD104" i="21"/>
  <c r="AF104" i="21"/>
  <c r="AC104" i="21"/>
  <c r="AT105" i="21"/>
  <c r="AT108" i="21" s="1"/>
  <c r="BP105" i="21"/>
  <c r="BP108" i="21" s="1"/>
  <c r="BU105" i="21"/>
  <c r="BU108" i="21" s="1"/>
  <c r="AV105" i="21"/>
  <c r="AV108" i="21" s="1"/>
  <c r="BA105" i="21"/>
  <c r="BA108" i="21" s="1"/>
  <c r="AA105" i="21"/>
  <c r="AA108" i="21" s="1"/>
  <c r="BI104" i="21"/>
  <c r="AQ104" i="21"/>
  <c r="BR104" i="21"/>
  <c r="BN104" i="21"/>
  <c r="AH104" i="21"/>
  <c r="AI104" i="21"/>
  <c r="AC105" i="21"/>
  <c r="AC108" i="21" s="1"/>
  <c r="AW105" i="21"/>
  <c r="AW108" i="21" s="1"/>
  <c r="BD105" i="21"/>
  <c r="BD108" i="21" s="1"/>
  <c r="AE105" i="21"/>
  <c r="AE108" i="21" s="1"/>
  <c r="AJ105" i="21"/>
  <c r="AJ108" i="21" s="1"/>
  <c r="BG105" i="21"/>
  <c r="BG108" i="21" s="1"/>
  <c r="BT104" i="21"/>
  <c r="AR104" i="21"/>
  <c r="BS104" i="21"/>
  <c r="BO104" i="21"/>
  <c r="AD104" i="21"/>
  <c r="AB104" i="21"/>
  <c r="AF105" i="21"/>
  <c r="AF108" i="21" s="1"/>
  <c r="AX105" i="21"/>
  <c r="AX108" i="21" s="1"/>
  <c r="AM105" i="21"/>
  <c r="AM108" i="21" s="1"/>
  <c r="BI105" i="21"/>
  <c r="BI108" i="21" s="1"/>
  <c r="BN105" i="21"/>
  <c r="BN108" i="21" s="1"/>
  <c r="BU104" i="21"/>
  <c r="AS104" i="21"/>
  <c r="BK104" i="21"/>
  <c r="BP104" i="21"/>
  <c r="AG104" i="21"/>
  <c r="BJ105" i="21"/>
  <c r="BJ108" i="21" s="1"/>
  <c r="BB105" i="21"/>
  <c r="BB108" i="21" s="1"/>
  <c r="BL105" i="21"/>
  <c r="BL108" i="21" s="1"/>
  <c r="BQ105" i="21"/>
  <c r="BQ108" i="21" s="1"/>
  <c r="AR105" i="21"/>
  <c r="AR108" i="21" s="1"/>
  <c r="AB105" i="21"/>
  <c r="AB108" i="21" s="1"/>
  <c r="BJ104" i="21"/>
  <c r="AL104" i="21"/>
  <c r="AT104" i="21"/>
  <c r="BL104" i="21"/>
  <c r="BQ104" i="21"/>
  <c r="AE104" i="21"/>
  <c r="AK105" i="21"/>
  <c r="AK108" i="21" s="1"/>
  <c r="AH105" i="21"/>
  <c r="AH108" i="21" s="1"/>
  <c r="AU105" i="21"/>
  <c r="AU108" i="21" s="1"/>
  <c r="AZ105" i="21"/>
  <c r="AZ108" i="21" s="1"/>
  <c r="AS105" i="21"/>
  <c r="AS108" i="21" s="1"/>
  <c r="AI105" i="21"/>
  <c r="AI108" i="21" s="1"/>
  <c r="BM104" i="21"/>
  <c r="AM104" i="21"/>
  <c r="BB104" i="21"/>
  <c r="AV104" i="21"/>
  <c r="AZ104" i="21"/>
  <c r="AJ104" i="21"/>
  <c r="AB232" i="21"/>
  <c r="AA311" i="21" s="1"/>
  <c r="BR232" i="21"/>
  <c r="BF232" i="21"/>
  <c r="AW232" i="21"/>
  <c r="AF232" i="21"/>
  <c r="BJ232" i="21"/>
  <c r="AX232" i="21"/>
  <c r="AO232" i="21"/>
  <c r="BS232" i="21"/>
  <c r="BB232" i="21"/>
  <c r="AP232" i="21"/>
  <c r="AG232" i="21"/>
  <c r="BK232" i="21"/>
  <c r="AT232" i="21"/>
  <c r="AH232" i="21"/>
  <c r="BT232" i="21"/>
  <c r="BC232" i="21"/>
  <c r="AL232" i="21"/>
  <c r="BE232" i="21"/>
  <c r="BL232" i="21"/>
  <c r="AU232" i="21"/>
  <c r="AD232" i="21"/>
  <c r="AN232" i="21"/>
  <c r="BU232" i="21"/>
  <c r="BD232" i="21"/>
  <c r="AM232" i="21"/>
  <c r="BQ232" i="21"/>
  <c r="BM232" i="21"/>
  <c r="AV232" i="21"/>
  <c r="AE232" i="21"/>
  <c r="BI232" i="21"/>
  <c r="BN232" i="21"/>
  <c r="AA232" i="21"/>
  <c r="BA232" i="21"/>
  <c r="BG232" i="21"/>
  <c r="AR232" i="21"/>
  <c r="AK232" i="21"/>
  <c r="AY232" i="21"/>
  <c r="AZ232" i="21"/>
  <c r="AI232" i="21"/>
  <c r="AJ232" i="21"/>
  <c r="AS232" i="21"/>
  <c r="AQ232" i="21"/>
  <c r="BH232" i="21"/>
  <c r="BO232" i="21"/>
  <c r="BP232" i="21"/>
  <c r="AA414" i="21"/>
  <c r="W157" i="3"/>
  <c r="W104" i="21"/>
  <c r="W108" i="21"/>
  <c r="AC161" i="3"/>
  <c r="W105" i="21"/>
  <c r="Z309" i="21" l="1"/>
  <c r="Z310" i="21" s="1"/>
  <c r="BS398" i="21"/>
  <c r="BS71" i="21"/>
  <c r="AP107" i="21"/>
  <c r="AP278" i="21" s="1"/>
  <c r="AO309" i="21"/>
  <c r="AO310" i="21" s="1"/>
  <c r="AN107" i="21"/>
  <c r="AN278" i="21" s="1"/>
  <c r="AM309" i="21"/>
  <c r="AM310" i="21" s="1"/>
  <c r="AT107" i="21"/>
  <c r="AT278" i="21" s="1"/>
  <c r="AS309" i="21"/>
  <c r="AS310" i="21" s="1"/>
  <c r="BT107" i="21"/>
  <c r="BT278" i="21" s="1"/>
  <c r="BS309" i="21"/>
  <c r="BS310" i="21" s="1"/>
  <c r="AH107" i="21"/>
  <c r="AH278" i="21" s="1"/>
  <c r="AG309" i="21"/>
  <c r="AG310" i="21" s="1"/>
  <c r="BH107" i="21"/>
  <c r="BH278" i="21" s="1"/>
  <c r="BG309" i="21"/>
  <c r="BG310" i="21" s="1"/>
  <c r="AU107" i="21"/>
  <c r="AU278" i="21" s="1"/>
  <c r="AT309" i="21"/>
  <c r="AT310" i="21" s="1"/>
  <c r="BF107" i="21"/>
  <c r="BF278" i="21" s="1"/>
  <c r="BE309" i="21"/>
  <c r="BE310" i="21" s="1"/>
  <c r="AI107" i="21"/>
  <c r="AI278" i="21" s="1"/>
  <c r="AH309" i="21"/>
  <c r="AH310" i="21" s="1"/>
  <c r="AJ107" i="21"/>
  <c r="AJ278" i="21" s="1"/>
  <c r="AI309" i="21"/>
  <c r="AI310" i="21" s="1"/>
  <c r="AL107" i="21"/>
  <c r="AL278" i="21" s="1"/>
  <c r="AK309" i="21"/>
  <c r="AK310" i="21" s="1"/>
  <c r="AG107" i="21"/>
  <c r="AG278" i="21" s="1"/>
  <c r="AF309" i="21"/>
  <c r="AF310" i="21" s="1"/>
  <c r="BN107" i="21"/>
  <c r="BN278" i="21" s="1"/>
  <c r="BM309" i="21"/>
  <c r="BM310" i="21" s="1"/>
  <c r="BC107" i="21"/>
  <c r="BC278" i="21" s="1"/>
  <c r="BB309" i="21"/>
  <c r="BB310" i="21" s="1"/>
  <c r="AR107" i="21"/>
  <c r="AR278" i="21" s="1"/>
  <c r="AQ309" i="21"/>
  <c r="AQ310" i="21" s="1"/>
  <c r="AZ107" i="21"/>
  <c r="AZ278" i="21" s="1"/>
  <c r="AY309" i="21"/>
  <c r="AY310" i="21" s="1"/>
  <c r="BJ107" i="21"/>
  <c r="BJ278" i="21" s="1"/>
  <c r="BI309" i="21"/>
  <c r="BI310" i="21" s="1"/>
  <c r="BP107" i="21"/>
  <c r="BP278" i="21" s="1"/>
  <c r="BO309" i="21"/>
  <c r="BO310" i="21" s="1"/>
  <c r="BR107" i="21"/>
  <c r="BR278" i="21" s="1"/>
  <c r="BQ309" i="21"/>
  <c r="BQ310" i="21" s="1"/>
  <c r="AX107" i="21"/>
  <c r="AX278" i="21" s="1"/>
  <c r="AW309" i="21"/>
  <c r="AW310" i="21" s="1"/>
  <c r="AV107" i="21"/>
  <c r="AV278" i="21" s="1"/>
  <c r="AU309" i="21"/>
  <c r="AU310" i="21" s="1"/>
  <c r="BK107" i="21"/>
  <c r="BK278" i="21" s="1"/>
  <c r="BJ309" i="21"/>
  <c r="BJ310" i="21" s="1"/>
  <c r="AB107" i="21"/>
  <c r="AB278" i="21" s="1"/>
  <c r="AA309" i="21"/>
  <c r="AA310" i="21" s="1"/>
  <c r="AA316" i="21" s="1"/>
  <c r="AQ107" i="21"/>
  <c r="AQ278" i="21" s="1"/>
  <c r="AP309" i="21"/>
  <c r="AP310" i="21" s="1"/>
  <c r="AC107" i="21"/>
  <c r="AC278" i="21" s="1"/>
  <c r="AB309" i="21"/>
  <c r="AB310" i="21" s="1"/>
  <c r="AO107" i="21"/>
  <c r="AO278" i="21" s="1"/>
  <c r="AN309" i="21"/>
  <c r="AN310" i="21" s="1"/>
  <c r="AK107" i="21"/>
  <c r="AK278" i="21" s="1"/>
  <c r="AJ309" i="21"/>
  <c r="AJ310" i="21" s="1"/>
  <c r="BB107" i="21"/>
  <c r="BB278" i="21" s="1"/>
  <c r="BA309" i="21"/>
  <c r="BA310" i="21" s="1"/>
  <c r="AS107" i="21"/>
  <c r="AS278" i="21" s="1"/>
  <c r="AR309" i="21"/>
  <c r="AR310" i="21" s="1"/>
  <c r="AD107" i="21"/>
  <c r="AD278" i="21" s="1"/>
  <c r="AC309" i="21"/>
  <c r="AC310" i="21" s="1"/>
  <c r="BI107" i="21"/>
  <c r="BI278" i="21" s="1"/>
  <c r="BH309" i="21"/>
  <c r="BH310" i="21" s="1"/>
  <c r="AF107" i="21"/>
  <c r="AF278" i="21" s="1"/>
  <c r="AE309" i="21"/>
  <c r="AE310" i="21" s="1"/>
  <c r="BG107" i="21"/>
  <c r="BG278" i="21" s="1"/>
  <c r="BF309" i="21"/>
  <c r="BF310" i="21" s="1"/>
  <c r="BA107" i="21"/>
  <c r="BA278" i="21" s="1"/>
  <c r="AZ309" i="21"/>
  <c r="AZ310" i="21" s="1"/>
  <c r="AM107" i="21"/>
  <c r="AM278" i="21" s="1"/>
  <c r="AL309" i="21"/>
  <c r="AL310" i="21" s="1"/>
  <c r="AE107" i="21"/>
  <c r="AE278" i="21" s="1"/>
  <c r="AD309" i="21"/>
  <c r="AD310" i="21" s="1"/>
  <c r="BU107" i="21"/>
  <c r="BU278" i="21" s="1"/>
  <c r="BT309" i="21"/>
  <c r="BT310" i="21" s="1"/>
  <c r="BO107" i="21"/>
  <c r="BO278" i="21" s="1"/>
  <c r="BN309" i="21"/>
  <c r="BN310" i="21" s="1"/>
  <c r="BD107" i="21"/>
  <c r="BD278" i="21" s="1"/>
  <c r="BC309" i="21"/>
  <c r="BC310" i="21" s="1"/>
  <c r="AW107" i="21"/>
  <c r="AW278" i="21" s="1"/>
  <c r="AV309" i="21"/>
  <c r="AV310" i="21" s="1"/>
  <c r="BL107" i="21"/>
  <c r="BL278" i="21" s="1"/>
  <c r="BK309" i="21"/>
  <c r="BK310" i="21" s="1"/>
  <c r="BM107" i="21"/>
  <c r="BM278" i="21" s="1"/>
  <c r="BL309" i="21"/>
  <c r="BL310" i="21" s="1"/>
  <c r="BQ107" i="21"/>
  <c r="BQ278" i="21" s="1"/>
  <c r="BP309" i="21"/>
  <c r="BP310" i="21" s="1"/>
  <c r="BS107" i="21"/>
  <c r="BS278" i="21" s="1"/>
  <c r="BR309" i="21"/>
  <c r="BR310" i="21" s="1"/>
  <c r="AY107" i="21"/>
  <c r="AY278" i="21" s="1"/>
  <c r="AX309" i="21"/>
  <c r="AX310" i="21" s="1"/>
  <c r="BE107" i="21"/>
  <c r="BE278" i="21" s="1"/>
  <c r="BD309" i="21"/>
  <c r="BD310" i="21" s="1"/>
  <c r="BU31" i="21"/>
  <c r="BT356" i="21"/>
  <c r="BT348" i="21" s="1"/>
  <c r="AA107" i="21"/>
  <c r="AA338" i="21" s="1"/>
  <c r="AB12" i="21" s="1"/>
  <c r="AC232" i="21"/>
  <c r="AJ269" i="21"/>
  <c r="AJ233" i="21"/>
  <c r="BA269" i="21"/>
  <c r="BA233" i="21"/>
  <c r="AM269" i="21"/>
  <c r="AM233" i="21"/>
  <c r="AL269" i="21"/>
  <c r="AL233" i="21"/>
  <c r="BB269" i="21"/>
  <c r="BB233" i="21"/>
  <c r="BR269" i="21"/>
  <c r="BR233" i="21"/>
  <c r="AQ269" i="21"/>
  <c r="AQ233" i="21"/>
  <c r="AR269" i="21"/>
  <c r="AR233" i="21"/>
  <c r="BM269" i="21"/>
  <c r="BM233" i="21"/>
  <c r="BL269" i="21"/>
  <c r="BL233" i="21"/>
  <c r="AG269" i="21"/>
  <c r="AG233" i="21"/>
  <c r="AW269" i="21"/>
  <c r="AW233" i="21"/>
  <c r="AS269" i="21"/>
  <c r="AS233" i="21"/>
  <c r="BG269" i="21"/>
  <c r="BG233" i="21"/>
  <c r="BQ269" i="21"/>
  <c r="BQ233" i="21"/>
  <c r="BE269" i="21"/>
  <c r="BE233" i="21"/>
  <c r="AP269" i="21"/>
  <c r="AP233" i="21"/>
  <c r="BF269" i="21"/>
  <c r="BF233" i="21"/>
  <c r="AI269" i="21"/>
  <c r="AI233" i="21"/>
  <c r="AA269" i="21"/>
  <c r="AA233" i="21"/>
  <c r="BD269" i="21"/>
  <c r="BD233" i="21"/>
  <c r="BC269" i="21"/>
  <c r="BC233" i="21"/>
  <c r="BS269" i="21"/>
  <c r="BS233" i="21"/>
  <c r="AB269" i="21"/>
  <c r="AB233" i="21"/>
  <c r="BU269" i="21"/>
  <c r="BU233" i="21"/>
  <c r="BU234" i="21" s="1"/>
  <c r="AO269" i="21"/>
  <c r="AO233" i="21"/>
  <c r="BP269" i="21"/>
  <c r="BP233" i="21"/>
  <c r="BI269" i="21"/>
  <c r="BI233" i="21"/>
  <c r="AX269" i="21"/>
  <c r="AX233" i="21"/>
  <c r="BO269" i="21"/>
  <c r="BO233" i="21"/>
  <c r="AE269" i="21"/>
  <c r="AE233" i="21"/>
  <c r="BJ269" i="21"/>
  <c r="BJ233" i="21"/>
  <c r="AK269" i="21"/>
  <c r="AK233" i="21"/>
  <c r="AV269" i="21"/>
  <c r="AV233" i="21"/>
  <c r="BK269" i="21"/>
  <c r="BK233" i="21"/>
  <c r="AF269" i="21"/>
  <c r="AF233" i="21"/>
  <c r="BN269" i="21"/>
  <c r="BN233" i="21"/>
  <c r="BT269" i="21"/>
  <c r="BT233" i="21"/>
  <c r="AZ269" i="21"/>
  <c r="AZ233" i="21"/>
  <c r="AN269" i="21"/>
  <c r="AN233" i="21"/>
  <c r="AH269" i="21"/>
  <c r="AH233" i="21"/>
  <c r="AY269" i="21"/>
  <c r="AY233" i="21"/>
  <c r="AD269" i="21"/>
  <c r="AD233" i="21"/>
  <c r="AT269" i="21"/>
  <c r="AT233" i="21"/>
  <c r="BH269" i="21"/>
  <c r="BH233" i="21"/>
  <c r="AU269" i="21"/>
  <c r="AU233" i="21"/>
  <c r="V104" i="21"/>
  <c r="V105" i="21"/>
  <c r="BQ409" i="21"/>
  <c r="BQ414" i="21"/>
  <c r="BA409" i="21"/>
  <c r="BA414" i="21"/>
  <c r="BE409" i="21"/>
  <c r="BE414" i="21"/>
  <c r="AJ409" i="21"/>
  <c r="AJ414" i="21"/>
  <c r="AZ409" i="21"/>
  <c r="AZ414" i="21"/>
  <c r="AV409" i="21"/>
  <c r="AV414" i="21"/>
  <c r="BB409" i="21"/>
  <c r="BB414" i="21"/>
  <c r="AM409" i="21"/>
  <c r="AM414" i="21"/>
  <c r="BM409" i="21"/>
  <c r="BM414" i="21"/>
  <c r="AT409" i="21"/>
  <c r="AT414" i="21"/>
  <c r="AL409" i="21"/>
  <c r="AL414" i="21"/>
  <c r="BJ409" i="21"/>
  <c r="BJ414" i="21"/>
  <c r="AG409" i="21"/>
  <c r="AG414" i="21"/>
  <c r="BU409" i="21"/>
  <c r="BU414" i="21"/>
  <c r="AB414" i="21"/>
  <c r="AD414" i="21"/>
  <c r="BO414" i="21"/>
  <c r="BS414" i="21"/>
  <c r="AR414" i="21"/>
  <c r="BT414" i="21"/>
  <c r="BK409" i="21"/>
  <c r="BK414" i="21"/>
  <c r="BN409" i="21"/>
  <c r="BN414" i="21"/>
  <c r="AQ409" i="21"/>
  <c r="AQ414" i="21"/>
  <c r="BI409" i="21"/>
  <c r="BI414" i="21"/>
  <c r="AE409" i="21"/>
  <c r="AE414" i="21"/>
  <c r="AS409" i="21"/>
  <c r="AS414" i="21"/>
  <c r="AH409" i="21"/>
  <c r="AH414" i="21"/>
  <c r="BR409" i="21"/>
  <c r="BR414" i="21"/>
  <c r="AC409" i="21"/>
  <c r="AC414" i="21"/>
  <c r="AF409" i="21"/>
  <c r="AF414" i="21"/>
  <c r="BD409" i="21"/>
  <c r="BD414" i="21"/>
  <c r="AY409" i="21"/>
  <c r="AY414" i="21"/>
  <c r="AP409" i="21"/>
  <c r="AP414" i="21"/>
  <c r="BH409" i="21"/>
  <c r="BH414" i="21"/>
  <c r="BL409" i="21"/>
  <c r="BL414" i="21"/>
  <c r="AI409" i="21"/>
  <c r="AI414" i="21"/>
  <c r="AU409" i="21"/>
  <c r="AU414" i="21"/>
  <c r="BC409" i="21"/>
  <c r="BC414" i="21"/>
  <c r="AX409" i="21"/>
  <c r="AX414" i="21"/>
  <c r="AO409" i="21"/>
  <c r="AO414" i="21"/>
  <c r="BG409" i="21"/>
  <c r="BG414" i="21"/>
  <c r="BP409" i="21"/>
  <c r="BP414" i="21"/>
  <c r="AK409" i="21"/>
  <c r="AK414" i="21"/>
  <c r="AW409" i="21"/>
  <c r="AW414" i="21"/>
  <c r="AN409" i="21"/>
  <c r="AN414" i="21"/>
  <c r="BF409" i="21"/>
  <c r="BF414" i="21"/>
  <c r="AB409" i="21"/>
  <c r="BO409" i="21"/>
  <c r="BS409" i="21"/>
  <c r="AR409" i="21"/>
  <c r="BT409" i="21"/>
  <c r="AD409" i="21"/>
  <c r="W161" i="3"/>
  <c r="W309" i="21"/>
  <c r="W107" i="21"/>
  <c r="W232" i="21"/>
  <c r="W310" i="21"/>
  <c r="AA323" i="21" l="1"/>
  <c r="AA327" i="21"/>
  <c r="Z408" i="21"/>
  <c r="AA82" i="21" s="1"/>
  <c r="AA408" i="21" s="1"/>
  <c r="BT72" i="21"/>
  <c r="BS397" i="21"/>
  <c r="BT312" i="21"/>
  <c r="BG312" i="21"/>
  <c r="AP312" i="21"/>
  <c r="BL312" i="21"/>
  <c r="AN312" i="21"/>
  <c r="AE312" i="21"/>
  <c r="BU312" i="21"/>
  <c r="AU312" i="21"/>
  <c r="AO312" i="21"/>
  <c r="AX312" i="21"/>
  <c r="AW312" i="21"/>
  <c r="BH312" i="21"/>
  <c r="BP312" i="21"/>
  <c r="BR312" i="21"/>
  <c r="BD312" i="21"/>
  <c r="AG312" i="21"/>
  <c r="AR312" i="21"/>
  <c r="BN312" i="21"/>
  <c r="BS312" i="21"/>
  <c r="BF312" i="21"/>
  <c r="AM312" i="21"/>
  <c r="BK312" i="21"/>
  <c r="AQ312" i="21"/>
  <c r="BB312" i="21"/>
  <c r="BO312" i="21"/>
  <c r="BJ312" i="21"/>
  <c r="AV312" i="21"/>
  <c r="AF312" i="21"/>
  <c r="AY312" i="21"/>
  <c r="BM312" i="21"/>
  <c r="BQ312" i="21"/>
  <c r="AL312" i="21"/>
  <c r="AK312" i="21"/>
  <c r="AS312" i="21"/>
  <c r="AZ312" i="21"/>
  <c r="AH312" i="21"/>
  <c r="AI312" i="21"/>
  <c r="BE312" i="21"/>
  <c r="AT312" i="21"/>
  <c r="BA312" i="21"/>
  <c r="BC312" i="21"/>
  <c r="AJ312" i="21"/>
  <c r="BI312" i="21"/>
  <c r="AB338" i="21"/>
  <c r="AC12" i="21" s="1"/>
  <c r="AC338" i="21" s="1"/>
  <c r="AD12" i="21" s="1"/>
  <c r="AD338" i="21" s="1"/>
  <c r="AE12" i="21" s="1"/>
  <c r="AE338" i="21" s="1"/>
  <c r="AF12" i="21" s="1"/>
  <c r="AF338" i="21" s="1"/>
  <c r="AG12" i="21" s="1"/>
  <c r="AG338" i="21" s="1"/>
  <c r="AH12" i="21" s="1"/>
  <c r="AH338" i="21" s="1"/>
  <c r="AI12" i="21" s="1"/>
  <c r="AI338" i="21" s="1"/>
  <c r="AJ12" i="21" s="1"/>
  <c r="AJ338" i="21" s="1"/>
  <c r="AK12" i="21" s="1"/>
  <c r="AK338" i="21" s="1"/>
  <c r="AL12" i="21" s="1"/>
  <c r="AL338" i="21" s="1"/>
  <c r="AM12" i="21" s="1"/>
  <c r="AM338" i="21" s="1"/>
  <c r="AN12" i="21" s="1"/>
  <c r="AN338" i="21" s="1"/>
  <c r="AO12" i="21" s="1"/>
  <c r="AO338" i="21" s="1"/>
  <c r="AP12" i="21" s="1"/>
  <c r="AP338" i="21" s="1"/>
  <c r="AQ12" i="21" s="1"/>
  <c r="AQ338" i="21" s="1"/>
  <c r="AR12" i="21" s="1"/>
  <c r="AR338" i="21" s="1"/>
  <c r="AS12" i="21" s="1"/>
  <c r="AS338" i="21" s="1"/>
  <c r="AT12" i="21" s="1"/>
  <c r="AT338" i="21" s="1"/>
  <c r="AU12" i="21" s="1"/>
  <c r="AU338" i="21" s="1"/>
  <c r="AV12" i="21" s="1"/>
  <c r="AV338" i="21" s="1"/>
  <c r="AW12" i="21" s="1"/>
  <c r="AW338" i="21" s="1"/>
  <c r="AX12" i="21" s="1"/>
  <c r="AX338" i="21" s="1"/>
  <c r="AY12" i="21" s="1"/>
  <c r="AY338" i="21" s="1"/>
  <c r="AZ12" i="21" s="1"/>
  <c r="AZ338" i="21" s="1"/>
  <c r="BA12" i="21" s="1"/>
  <c r="BA338" i="21" s="1"/>
  <c r="BB12" i="21" s="1"/>
  <c r="BB338" i="21" s="1"/>
  <c r="BC12" i="21" s="1"/>
  <c r="BC338" i="21" s="1"/>
  <c r="BD12" i="21" s="1"/>
  <c r="BD338" i="21" s="1"/>
  <c r="BE12" i="21" s="1"/>
  <c r="BE338" i="21" s="1"/>
  <c r="BF12" i="21" s="1"/>
  <c r="BF338" i="21" s="1"/>
  <c r="BG12" i="21" s="1"/>
  <c r="BG338" i="21" s="1"/>
  <c r="BH12" i="21" s="1"/>
  <c r="BH338" i="21" s="1"/>
  <c r="BI12" i="21" s="1"/>
  <c r="BI338" i="21" s="1"/>
  <c r="BJ12" i="21" s="1"/>
  <c r="BJ338" i="21" s="1"/>
  <c r="BK12" i="21" s="1"/>
  <c r="BK338" i="21" s="1"/>
  <c r="BL12" i="21" s="1"/>
  <c r="BL338" i="21" s="1"/>
  <c r="BM12" i="21" s="1"/>
  <c r="BM338" i="21" s="1"/>
  <c r="BN12" i="21" s="1"/>
  <c r="BN338" i="21" s="1"/>
  <c r="BO12" i="21" s="1"/>
  <c r="BO338" i="21" s="1"/>
  <c r="BP12" i="21" s="1"/>
  <c r="BP338" i="21" s="1"/>
  <c r="BQ12" i="21" s="1"/>
  <c r="BQ338" i="21" s="1"/>
  <c r="BR12" i="21" s="1"/>
  <c r="BR338" i="21" s="1"/>
  <c r="BS12" i="21" s="1"/>
  <c r="BS338" i="21" s="1"/>
  <c r="BT12" i="21" s="1"/>
  <c r="BT338" i="21" s="1"/>
  <c r="BU12" i="21" s="1"/>
  <c r="BU338" i="21" s="1"/>
  <c r="AX234" i="21"/>
  <c r="BI234" i="21"/>
  <c r="AS234" i="21"/>
  <c r="AT234" i="21"/>
  <c r="AN234" i="21"/>
  <c r="BJ234" i="21"/>
  <c r="BE234" i="21"/>
  <c r="AW234" i="21"/>
  <c r="AR234" i="21"/>
  <c r="AL234" i="21"/>
  <c r="AC269" i="21"/>
  <c r="AC270" i="21" s="1"/>
  <c r="AC272" i="21" s="1"/>
  <c r="BN234" i="21"/>
  <c r="AZ234" i="21"/>
  <c r="BK234" i="21"/>
  <c r="BS234" i="21"/>
  <c r="BQ234" i="21"/>
  <c r="AH234" i="21"/>
  <c r="AQ234" i="21"/>
  <c r="AM234" i="21"/>
  <c r="AK234" i="21"/>
  <c r="BD234" i="21"/>
  <c r="AP234" i="21"/>
  <c r="BB234" i="21"/>
  <c r="BP234" i="21"/>
  <c r="AI234" i="21"/>
  <c r="AY234" i="21"/>
  <c r="BT234" i="21"/>
  <c r="BO234" i="21"/>
  <c r="BC234" i="21"/>
  <c r="BL234" i="21"/>
  <c r="AU234" i="21"/>
  <c r="AV234" i="21"/>
  <c r="AO234" i="21"/>
  <c r="BF234" i="21"/>
  <c r="BG234" i="21"/>
  <c r="BR234" i="21"/>
  <c r="BA234" i="21"/>
  <c r="BH234" i="21"/>
  <c r="BM234" i="21"/>
  <c r="AJ234" i="21"/>
  <c r="BU357" i="21"/>
  <c r="BU356" i="21" s="1"/>
  <c r="BU348" i="21" s="1"/>
  <c r="BU30" i="21"/>
  <c r="BU22" i="21" s="1"/>
  <c r="AA278" i="21"/>
  <c r="AD270" i="21"/>
  <c r="AD272" i="21" s="1"/>
  <c r="AZ270" i="21"/>
  <c r="AZ272" i="21" s="1"/>
  <c r="BK270" i="21"/>
  <c r="BK272" i="21" s="1"/>
  <c r="AE270" i="21"/>
  <c r="AE272" i="21" s="1"/>
  <c r="BP270" i="21"/>
  <c r="BP272" i="21" s="1"/>
  <c r="BS270" i="21"/>
  <c r="BS272" i="21" s="1"/>
  <c r="AI270" i="21"/>
  <c r="AI272" i="21" s="1"/>
  <c r="BQ270" i="21"/>
  <c r="BQ272" i="21" s="1"/>
  <c r="AG270" i="21"/>
  <c r="AG272" i="21" s="1"/>
  <c r="AQ270" i="21"/>
  <c r="AQ272" i="21" s="1"/>
  <c r="AM270" i="21"/>
  <c r="AM272" i="21" s="1"/>
  <c r="AU270" i="21"/>
  <c r="AU272" i="21" s="1"/>
  <c r="AY270" i="21"/>
  <c r="AY272" i="21" s="1"/>
  <c r="BT270" i="21"/>
  <c r="BT272" i="21" s="1"/>
  <c r="AV270" i="21"/>
  <c r="AV272" i="21" s="1"/>
  <c r="BO270" i="21"/>
  <c r="BO272" i="21" s="1"/>
  <c r="AO270" i="21"/>
  <c r="AO272" i="21" s="1"/>
  <c r="BC270" i="21"/>
  <c r="BC272" i="21" s="1"/>
  <c r="BF270" i="21"/>
  <c r="BF272" i="21" s="1"/>
  <c r="BG270" i="21"/>
  <c r="BG272" i="21" s="1"/>
  <c r="BL270" i="21"/>
  <c r="BL272" i="21" s="1"/>
  <c r="BR270" i="21"/>
  <c r="BR272" i="21" s="1"/>
  <c r="BA270" i="21"/>
  <c r="BA272" i="21" s="1"/>
  <c r="AT270" i="21"/>
  <c r="AT272" i="21" s="1"/>
  <c r="AF270" i="21"/>
  <c r="AF272" i="21" s="1"/>
  <c r="BI270" i="21"/>
  <c r="BI272" i="21" s="1"/>
  <c r="AA270" i="21"/>
  <c r="BE270" i="21"/>
  <c r="BE272" i="21" s="1"/>
  <c r="AR270" i="21"/>
  <c r="AR272" i="21" s="1"/>
  <c r="AN270" i="21"/>
  <c r="AN272" i="21" s="1"/>
  <c r="BJ270" i="21"/>
  <c r="BJ272" i="21" s="1"/>
  <c r="AB270" i="21"/>
  <c r="AB272" i="21" s="1"/>
  <c r="AW270" i="21"/>
  <c r="AW272" i="21" s="1"/>
  <c r="AL270" i="21"/>
  <c r="AL272" i="21" s="1"/>
  <c r="BH270" i="21"/>
  <c r="BH272" i="21" s="1"/>
  <c r="AH270" i="21"/>
  <c r="AH272" i="21" s="1"/>
  <c r="BN270" i="21"/>
  <c r="BN272" i="21" s="1"/>
  <c r="AK270" i="21"/>
  <c r="AK272" i="21" s="1"/>
  <c r="AX270" i="21"/>
  <c r="AX272" i="21" s="1"/>
  <c r="BU270" i="21"/>
  <c r="BU272" i="21" s="1"/>
  <c r="BD270" i="21"/>
  <c r="BD272" i="21" s="1"/>
  <c r="AP270" i="21"/>
  <c r="AP272" i="21" s="1"/>
  <c r="AS270" i="21"/>
  <c r="AS272" i="21" s="1"/>
  <c r="BM270" i="21"/>
  <c r="BM272" i="21" s="1"/>
  <c r="BB270" i="21"/>
  <c r="BB272" i="21" s="1"/>
  <c r="AJ270" i="21"/>
  <c r="AJ272" i="21" s="1"/>
  <c r="AC233" i="21"/>
  <c r="AA339" i="21"/>
  <c r="AB13" i="21" s="1"/>
  <c r="AB339" i="21" s="1"/>
  <c r="AA409" i="21"/>
  <c r="W279" i="21"/>
  <c r="W233" i="21"/>
  <c r="W278" i="21"/>
  <c r="W269" i="21"/>
  <c r="W270" i="21"/>
  <c r="W313" i="21"/>
  <c r="Z390" i="21" l="1"/>
  <c r="BT398" i="21"/>
  <c r="BT71" i="21"/>
  <c r="AA64" i="21"/>
  <c r="AB82" i="21"/>
  <c r="AB408" i="21" s="1"/>
  <c r="AB337" i="21"/>
  <c r="Z312" i="21"/>
  <c r="AD312" i="21"/>
  <c r="V270" i="21"/>
  <c r="AA272" i="21"/>
  <c r="W234" i="21"/>
  <c r="V233" i="21"/>
  <c r="AA337" i="21"/>
  <c r="AB11" i="21"/>
  <c r="AC13" i="21"/>
  <c r="W272" i="21"/>
  <c r="W312" i="21"/>
  <c r="BU72" i="21" l="1"/>
  <c r="BT397" i="21"/>
  <c r="Z311" i="21"/>
  <c r="Z388" i="21"/>
  <c r="AA62" i="21" s="1"/>
  <c r="AA388" i="21" s="1"/>
  <c r="AB62" i="21" s="1"/>
  <c r="AB388" i="21" s="1"/>
  <c r="AC62" i="21" s="1"/>
  <c r="V272" i="21"/>
  <c r="AF273" i="21"/>
  <c r="AO273" i="21"/>
  <c r="AP273" i="21"/>
  <c r="AQ273" i="21"/>
  <c r="AA273" i="21"/>
  <c r="AA421" i="21" s="1"/>
  <c r="AM273" i="21"/>
  <c r="AV273" i="21"/>
  <c r="AW273" i="21"/>
  <c r="AX273" i="21"/>
  <c r="AI273" i="21"/>
  <c r="AS273" i="21"/>
  <c r="AJ273" i="21"/>
  <c r="AZ273" i="21"/>
  <c r="AN273" i="21"/>
  <c r="AG273" i="21"/>
  <c r="AT273" i="21"/>
  <c r="AC273" i="21"/>
  <c r="AK273" i="21"/>
  <c r="AB273" i="21"/>
  <c r="BB273" i="21"/>
  <c r="AD273" i="21"/>
  <c r="AU273" i="21"/>
  <c r="AH273" i="21"/>
  <c r="AY273" i="21"/>
  <c r="AE273" i="21"/>
  <c r="BA273" i="21"/>
  <c r="AL273" i="21"/>
  <c r="AR273" i="21"/>
  <c r="AB96" i="21"/>
  <c r="AC339" i="21"/>
  <c r="AC337" i="21" s="1"/>
  <c r="AC11" i="21"/>
  <c r="AC82" i="21"/>
  <c r="AC408" i="21" s="1"/>
  <c r="BU398" i="21" l="1"/>
  <c r="BU397" i="21" s="1"/>
  <c r="BU71" i="21"/>
  <c r="Z316" i="21"/>
  <c r="Z327" i="21" s="1"/>
  <c r="AC388" i="21"/>
  <c r="AD62" i="21" s="1"/>
  <c r="AB422" i="21"/>
  <c r="AC96" i="21" s="1"/>
  <c r="AC422" i="21" s="1"/>
  <c r="AD96" i="21" s="1"/>
  <c r="BC273" i="21"/>
  <c r="BD273" i="21" s="1"/>
  <c r="AW274" i="21"/>
  <c r="AW275" i="21" s="1"/>
  <c r="AX314" i="21"/>
  <c r="AV274" i="21"/>
  <c r="AV275" i="21" s="1"/>
  <c r="AW314" i="21"/>
  <c r="AE274" i="21"/>
  <c r="AF314" i="21"/>
  <c r="BB274" i="21"/>
  <c r="BB275" i="21" s="1"/>
  <c r="BC314" i="21"/>
  <c r="AZ274" i="21"/>
  <c r="AZ275" i="21" s="1"/>
  <c r="BA314" i="21"/>
  <c r="AM274" i="21"/>
  <c r="AM275" i="21" s="1"/>
  <c r="AN314" i="21"/>
  <c r="BA274" i="21"/>
  <c r="BA275" i="21" s="1"/>
  <c r="BB314" i="21"/>
  <c r="AF274" i="21"/>
  <c r="AG314" i="21"/>
  <c r="AY274" i="21"/>
  <c r="AY275" i="21" s="1"/>
  <c r="AZ314" i="21"/>
  <c r="AJ274" i="21"/>
  <c r="AJ275" i="21" s="1"/>
  <c r="AK314" i="21"/>
  <c r="AA274" i="21"/>
  <c r="AA394" i="21" s="1"/>
  <c r="AA392" i="21" s="1"/>
  <c r="AB314" i="21"/>
  <c r="AD274" i="21"/>
  <c r="AE314" i="21"/>
  <c r="AG274" i="21"/>
  <c r="AH314" i="21"/>
  <c r="AQ274" i="21"/>
  <c r="AQ275" i="21" s="1"/>
  <c r="AR314" i="21"/>
  <c r="AO274" i="21"/>
  <c r="AO275" i="21" s="1"/>
  <c r="AP314" i="21"/>
  <c r="AN274" i="21"/>
  <c r="AN275" i="21" s="1"/>
  <c r="AO314" i="21"/>
  <c r="AK274" i="21"/>
  <c r="AK275" i="21" s="1"/>
  <c r="AL314" i="21"/>
  <c r="AS274" i="21"/>
  <c r="AS275" i="21" s="1"/>
  <c r="AT314" i="21"/>
  <c r="AH274" i="21"/>
  <c r="AH275" i="21" s="1"/>
  <c r="AI314" i="21"/>
  <c r="AC274" i="21"/>
  <c r="AD314" i="21"/>
  <c r="AI274" i="21"/>
  <c r="AI275" i="21" s="1"/>
  <c r="AJ314" i="21"/>
  <c r="AB274" i="21"/>
  <c r="AC314" i="21"/>
  <c r="AR274" i="21"/>
  <c r="AR275" i="21" s="1"/>
  <c r="AS314" i="21"/>
  <c r="AL274" i="21"/>
  <c r="AL275" i="21" s="1"/>
  <c r="AM314" i="21"/>
  <c r="AU274" i="21"/>
  <c r="AU275" i="21" s="1"/>
  <c r="AV314" i="21"/>
  <c r="AT274" i="21"/>
  <c r="AT275" i="21" s="1"/>
  <c r="AU314" i="21"/>
  <c r="AX274" i="21"/>
  <c r="AX275" i="21" s="1"/>
  <c r="AY314" i="21"/>
  <c r="AP274" i="21"/>
  <c r="AP275" i="21" s="1"/>
  <c r="AQ314" i="21"/>
  <c r="AB95" i="21"/>
  <c r="AD13" i="21"/>
  <c r="AA328" i="21" l="1"/>
  <c r="Z328" i="21"/>
  <c r="Z341" i="21"/>
  <c r="AA15" i="21" s="1"/>
  <c r="AA341" i="21" s="1"/>
  <c r="Z323" i="21"/>
  <c r="AA324" i="21" s="1"/>
  <c r="AV311" i="21"/>
  <c r="AV316" i="21" s="1"/>
  <c r="AL311" i="21"/>
  <c r="AL316" i="21" s="1"/>
  <c r="AZ311" i="21"/>
  <c r="AZ316" i="21" s="1"/>
  <c r="AX311" i="21"/>
  <c r="AX316" i="21" s="1"/>
  <c r="AJ311" i="21"/>
  <c r="AJ316" i="21" s="1"/>
  <c r="AH311" i="21"/>
  <c r="AH316" i="21" s="1"/>
  <c r="BA311" i="21"/>
  <c r="BA316" i="21" s="1"/>
  <c r="AM311" i="21"/>
  <c r="AM316" i="21" s="1"/>
  <c r="AD311" i="21"/>
  <c r="AD316" i="21" s="1"/>
  <c r="AE311" i="21"/>
  <c r="AE316" i="21" s="1"/>
  <c r="AG311" i="21"/>
  <c r="AG316" i="21" s="1"/>
  <c r="BC311" i="21"/>
  <c r="BC316" i="21" s="1"/>
  <c r="AQ311" i="21"/>
  <c r="AQ316" i="21" s="1"/>
  <c r="AO311" i="21"/>
  <c r="AO316" i="21" s="1"/>
  <c r="AY311" i="21"/>
  <c r="AY316" i="21" s="1"/>
  <c r="AI311" i="21"/>
  <c r="AI316" i="21" s="1"/>
  <c r="AF311" i="21"/>
  <c r="AF316" i="21" s="1"/>
  <c r="AU311" i="21"/>
  <c r="AU316" i="21" s="1"/>
  <c r="AS311" i="21"/>
  <c r="AS316" i="21" s="1"/>
  <c r="AP311" i="21"/>
  <c r="AP316" i="21" s="1"/>
  <c r="BB311" i="21"/>
  <c r="BB316" i="21" s="1"/>
  <c r="AT311" i="21"/>
  <c r="AT316" i="21" s="1"/>
  <c r="AR311" i="21"/>
  <c r="AR316" i="21" s="1"/>
  <c r="AN311" i="21"/>
  <c r="AN316" i="21" s="1"/>
  <c r="AW311" i="21"/>
  <c r="AW316" i="21" s="1"/>
  <c r="AC311" i="21"/>
  <c r="AC316" i="21" s="1"/>
  <c r="AK311" i="21"/>
  <c r="AK316" i="21" s="1"/>
  <c r="AA317" i="21"/>
  <c r="Z317" i="21"/>
  <c r="AD388" i="21"/>
  <c r="AE62" i="21" s="1"/>
  <c r="AD422" i="21"/>
  <c r="AE96" i="21" s="1"/>
  <c r="AB421" i="21"/>
  <c r="AC95" i="21" s="1"/>
  <c r="BD314" i="21"/>
  <c r="BE273" i="21"/>
  <c r="BF273" i="21" s="1"/>
  <c r="BD274" i="21"/>
  <c r="BD275" i="21" s="1"/>
  <c r="BE314" i="21"/>
  <c r="BC274" i="21"/>
  <c r="BC275" i="21" s="1"/>
  <c r="AB68" i="21"/>
  <c r="AB66" i="21" s="1"/>
  <c r="AB64" i="21" s="1"/>
  <c r="AB311" i="21"/>
  <c r="AA390" i="21"/>
  <c r="AD339" i="21"/>
  <c r="AD337" i="21" s="1"/>
  <c r="AD11" i="21"/>
  <c r="AD82" i="21"/>
  <c r="AD408" i="21" s="1"/>
  <c r="AT323" i="21" l="1"/>
  <c r="AT327" i="21"/>
  <c r="AO323" i="21"/>
  <c r="AO327" i="21"/>
  <c r="AH323" i="21"/>
  <c r="AH327" i="21"/>
  <c r="BB323" i="21"/>
  <c r="BB327" i="21"/>
  <c r="AQ323" i="21"/>
  <c r="AQ327" i="21"/>
  <c r="AJ323" i="21"/>
  <c r="AJ327" i="21"/>
  <c r="AP323" i="21"/>
  <c r="AP327" i="21"/>
  <c r="BC323" i="21"/>
  <c r="BC327" i="21"/>
  <c r="AX323" i="21"/>
  <c r="AX327" i="21"/>
  <c r="AK323" i="21"/>
  <c r="AK327" i="21"/>
  <c r="AS323" i="21"/>
  <c r="AS327" i="21"/>
  <c r="AG323" i="21"/>
  <c r="AG327" i="21"/>
  <c r="AZ323" i="21"/>
  <c r="AZ327" i="21"/>
  <c r="AC323" i="21"/>
  <c r="AC327" i="21"/>
  <c r="AU323" i="21"/>
  <c r="AU327" i="21"/>
  <c r="AE323" i="21"/>
  <c r="AE327" i="21"/>
  <c r="AL323" i="21"/>
  <c r="AL327" i="21"/>
  <c r="AW323" i="21"/>
  <c r="AW327" i="21"/>
  <c r="AF323" i="21"/>
  <c r="AF327" i="21"/>
  <c r="AD323" i="21"/>
  <c r="AD327" i="21"/>
  <c r="AV323" i="21"/>
  <c r="AV327" i="21"/>
  <c r="AN323" i="21"/>
  <c r="AN327" i="21"/>
  <c r="AI323" i="21"/>
  <c r="AI327" i="21"/>
  <c r="AM323" i="21"/>
  <c r="AM327" i="21"/>
  <c r="AR323" i="21"/>
  <c r="AR327" i="21"/>
  <c r="AY323" i="21"/>
  <c r="AY327" i="21"/>
  <c r="BA323" i="21"/>
  <c r="BA327" i="21"/>
  <c r="Z335" i="21"/>
  <c r="Z334" i="21" s="1"/>
  <c r="Z324" i="21"/>
  <c r="BD311" i="21"/>
  <c r="BD316" i="21" s="1"/>
  <c r="BE311" i="21"/>
  <c r="BE316" i="21" s="1"/>
  <c r="AA9" i="21"/>
  <c r="AA8" i="21" s="1"/>
  <c r="BF314" i="21"/>
  <c r="AE388" i="21"/>
  <c r="AF62" i="21" s="1"/>
  <c r="AC421" i="21"/>
  <c r="AD95" i="21" s="1"/>
  <c r="AE422" i="21"/>
  <c r="AF96" i="21" s="1"/>
  <c r="AB15" i="21"/>
  <c r="AA335" i="21"/>
  <c r="AA334" i="21" s="1"/>
  <c r="BE274" i="21"/>
  <c r="BE275" i="21" s="1"/>
  <c r="AB316" i="21"/>
  <c r="AB394" i="21"/>
  <c r="BG314" i="21"/>
  <c r="BF274" i="21"/>
  <c r="BF275" i="21" s="1"/>
  <c r="BG273" i="21"/>
  <c r="AE13" i="21"/>
  <c r="AE11" i="21" s="1"/>
  <c r="BE323" i="21" l="1"/>
  <c r="BE327" i="21"/>
  <c r="AB323" i="21"/>
  <c r="AB327" i="21"/>
  <c r="BD323" i="21"/>
  <c r="BD327" i="21"/>
  <c r="BF311" i="21"/>
  <c r="BF316" i="21" s="1"/>
  <c r="BF327" i="21" s="1"/>
  <c r="BG311" i="21"/>
  <c r="BG316" i="21" s="1"/>
  <c r="AF388" i="21"/>
  <c r="AG62" i="21" s="1"/>
  <c r="AF422" i="21"/>
  <c r="AG96" i="21" s="1"/>
  <c r="AD421" i="21"/>
  <c r="AE95" i="21" s="1"/>
  <c r="AB341" i="21"/>
  <c r="AB9" i="21"/>
  <c r="AB8" i="21" s="1"/>
  <c r="AB317" i="21"/>
  <c r="AK317" i="21"/>
  <c r="BB317" i="21"/>
  <c r="AP317" i="21"/>
  <c r="AJ317" i="21"/>
  <c r="AS317" i="21"/>
  <c r="AG317" i="21"/>
  <c r="AF317" i="21"/>
  <c r="AI317" i="21"/>
  <c r="AR317" i="21"/>
  <c r="BA317" i="21"/>
  <c r="AO317" i="21"/>
  <c r="AQ317" i="21"/>
  <c r="AZ317" i="21"/>
  <c r="AE317" i="21"/>
  <c r="AN317" i="21"/>
  <c r="AW317" i="21"/>
  <c r="AY317" i="21"/>
  <c r="AM317" i="21"/>
  <c r="AV317" i="21"/>
  <c r="BE317" i="21"/>
  <c r="AD317" i="21"/>
  <c r="AU317" i="21"/>
  <c r="BD317" i="21"/>
  <c r="AX317" i="21"/>
  <c r="AL317" i="21"/>
  <c r="BC317" i="21"/>
  <c r="AH317" i="21"/>
  <c r="AC317" i="21"/>
  <c r="AT317" i="21"/>
  <c r="BH273" i="21"/>
  <c r="BI273" i="21" s="1"/>
  <c r="BG274" i="21"/>
  <c r="BG275" i="21" s="1"/>
  <c r="BH314" i="21"/>
  <c r="AB392" i="21"/>
  <c r="AB390" i="21" s="1"/>
  <c r="AC68" i="21"/>
  <c r="AE339" i="21"/>
  <c r="AE337" i="21" s="1"/>
  <c r="AE82" i="21"/>
  <c r="AE408" i="21" s="1"/>
  <c r="AT328" i="21" l="1"/>
  <c r="BB328" i="21"/>
  <c r="BF328" i="21"/>
  <c r="AC328" i="21"/>
  <c r="AO328" i="21"/>
  <c r="AI328" i="21"/>
  <c r="AZ328" i="21"/>
  <c r="AF328" i="21"/>
  <c r="AH328" i="21"/>
  <c r="AQ328" i="21"/>
  <c r="BA328" i="21"/>
  <c r="AW328" i="21"/>
  <c r="AL328" i="21"/>
  <c r="AY328" i="21"/>
  <c r="AK328" i="21"/>
  <c r="AB328" i="21"/>
  <c r="AU328" i="21"/>
  <c r="AJ328" i="21"/>
  <c r="BC328" i="21"/>
  <c r="AR328" i="21"/>
  <c r="AS328" i="21"/>
  <c r="AE328" i="21"/>
  <c r="AM328" i="21"/>
  <c r="AD328" i="21"/>
  <c r="AN328" i="21"/>
  <c r="AP328" i="21"/>
  <c r="AV328" i="21"/>
  <c r="AX328" i="21"/>
  <c r="BD328" i="21"/>
  <c r="BE328" i="21"/>
  <c r="AG328" i="21"/>
  <c r="BG323" i="21"/>
  <c r="BG327" i="21"/>
  <c r="BF317" i="21"/>
  <c r="BF323" i="21"/>
  <c r="BF324" i="21" s="1"/>
  <c r="AM324" i="21"/>
  <c r="AP324" i="21"/>
  <c r="AY324" i="21"/>
  <c r="AZ324" i="21"/>
  <c r="AU324" i="21"/>
  <c r="AC324" i="21"/>
  <c r="AQ324" i="21"/>
  <c r="AR324" i="21"/>
  <c r="BD324" i="21"/>
  <c r="BB324" i="21"/>
  <c r="AH324" i="21"/>
  <c r="AJ324" i="21"/>
  <c r="AD324" i="21"/>
  <c r="AF324" i="21"/>
  <c r="AI324" i="21"/>
  <c r="AB324" i="21"/>
  <c r="BA324" i="21"/>
  <c r="AO324" i="21"/>
  <c r="AE324" i="21"/>
  <c r="AT324" i="21"/>
  <c r="AS324" i="21"/>
  <c r="AV324" i="21"/>
  <c r="AN324" i="21"/>
  <c r="BC324" i="21"/>
  <c r="AG324" i="21"/>
  <c r="AW324" i="21"/>
  <c r="BE324" i="21"/>
  <c r="AK324" i="21"/>
  <c r="AX324" i="21"/>
  <c r="AL324" i="21"/>
  <c r="BH311" i="21"/>
  <c r="BH316" i="21" s="1"/>
  <c r="AG388" i="21"/>
  <c r="AH62" i="21" s="1"/>
  <c r="AG422" i="21"/>
  <c r="AH96" i="21" s="1"/>
  <c r="AE421" i="21"/>
  <c r="AF95" i="21" s="1"/>
  <c r="AC15" i="21"/>
  <c r="AC341" i="21" s="1"/>
  <c r="AB335" i="21"/>
  <c r="AB334" i="21" s="1"/>
  <c r="BG317" i="21"/>
  <c r="BI274" i="21"/>
  <c r="BI275" i="21" s="1"/>
  <c r="BJ314" i="21"/>
  <c r="AC394" i="21"/>
  <c r="AC66" i="21"/>
  <c r="AC64" i="21" s="1"/>
  <c r="BJ273" i="21"/>
  <c r="BK273" i="21" s="1"/>
  <c r="BH274" i="21"/>
  <c r="BH275" i="21" s="1"/>
  <c r="BI314" i="21"/>
  <c r="AF13" i="21"/>
  <c r="AF339" i="21" s="1"/>
  <c r="AF337" i="21" s="1"/>
  <c r="BG328" i="21" l="1"/>
  <c r="BH323" i="21"/>
  <c r="BH327" i="21"/>
  <c r="BH328" i="21" s="1"/>
  <c r="BG324" i="21"/>
  <c r="BJ311" i="21"/>
  <c r="BJ316" i="21" s="1"/>
  <c r="BI311" i="21"/>
  <c r="BI316" i="21" s="1"/>
  <c r="AH388" i="21"/>
  <c r="AI62" i="21" s="1"/>
  <c r="AH422" i="21"/>
  <c r="AI96" i="21" s="1"/>
  <c r="AF421" i="21"/>
  <c r="AG95" i="21" s="1"/>
  <c r="AC9" i="21"/>
  <c r="AC8" i="21" s="1"/>
  <c r="BH317" i="21"/>
  <c r="BK274" i="21"/>
  <c r="BK275" i="21" s="1"/>
  <c r="BL314" i="21"/>
  <c r="BJ274" i="21"/>
  <c r="BJ275" i="21" s="1"/>
  <c r="BK314" i="21"/>
  <c r="BL273" i="21"/>
  <c r="BM273" i="21" s="1"/>
  <c r="AD68" i="21"/>
  <c r="AC392" i="21"/>
  <c r="AC390" i="21" s="1"/>
  <c r="AF11" i="21"/>
  <c r="AG13" i="21"/>
  <c r="AG339" i="21" s="1"/>
  <c r="AG337" i="21" s="1"/>
  <c r="AF82" i="21"/>
  <c r="AF408" i="21" s="1"/>
  <c r="BJ323" i="21" l="1"/>
  <c r="BJ327" i="21"/>
  <c r="BI323" i="21"/>
  <c r="BI327" i="21"/>
  <c r="BK311" i="21"/>
  <c r="BK316" i="21" s="1"/>
  <c r="BL311" i="21"/>
  <c r="BL316" i="21" s="1"/>
  <c r="BH324" i="21"/>
  <c r="AI388" i="21"/>
  <c r="AJ62" i="21" s="1"/>
  <c r="AG421" i="21"/>
  <c r="AH95" i="21" s="1"/>
  <c r="AI422" i="21"/>
  <c r="AJ96" i="21" s="1"/>
  <c r="AD15" i="21"/>
  <c r="AD341" i="21" s="1"/>
  <c r="AC335" i="21"/>
  <c r="AC334" i="21" s="1"/>
  <c r="BI317" i="21"/>
  <c r="BJ317" i="21"/>
  <c r="BM274" i="21"/>
  <c r="BM275" i="21" s="1"/>
  <c r="BN314" i="21"/>
  <c r="BN273" i="21"/>
  <c r="AD394" i="21"/>
  <c r="AD66" i="21"/>
  <c r="AD64" i="21" s="1"/>
  <c r="BL274" i="21"/>
  <c r="BL275" i="21" s="1"/>
  <c r="BM314" i="21"/>
  <c r="AG11" i="21"/>
  <c r="AH13" i="21"/>
  <c r="BJ328" i="21" l="1"/>
  <c r="BI328" i="21"/>
  <c r="BL323" i="21"/>
  <c r="BL327" i="21"/>
  <c r="BK323" i="21"/>
  <c r="BK327" i="21"/>
  <c r="BK328" i="21" s="1"/>
  <c r="BJ324" i="21"/>
  <c r="BM311" i="21"/>
  <c r="BM316" i="21" s="1"/>
  <c r="BM327" i="21" s="1"/>
  <c r="BI324" i="21"/>
  <c r="BN311" i="21"/>
  <c r="BN316" i="21" s="1"/>
  <c r="AJ388" i="21"/>
  <c r="AK62" i="21" s="1"/>
  <c r="AJ422" i="21"/>
  <c r="AK96" i="21" s="1"/>
  <c r="AH421" i="21"/>
  <c r="AI95" i="21" s="1"/>
  <c r="AD9" i="21"/>
  <c r="AD8" i="21" s="1"/>
  <c r="BL317" i="21"/>
  <c r="BK317" i="21"/>
  <c r="BO273" i="21"/>
  <c r="BO314" i="21"/>
  <c r="BN274" i="21"/>
  <c r="BN275" i="21" s="1"/>
  <c r="AD392" i="21"/>
  <c r="AD390" i="21" s="1"/>
  <c r="AE68" i="21"/>
  <c r="AH339" i="21"/>
  <c r="AH337" i="21" s="1"/>
  <c r="AH11" i="21"/>
  <c r="AG82" i="21"/>
  <c r="AG408" i="21" s="1"/>
  <c r="BL328" i="21" l="1"/>
  <c r="BM328" i="21"/>
  <c r="BN323" i="21"/>
  <c r="BN327" i="21"/>
  <c r="BN328" i="21" s="1"/>
  <c r="BM317" i="21"/>
  <c r="BM323" i="21"/>
  <c r="BM324" i="21" s="1"/>
  <c r="BK324" i="21"/>
  <c r="BL324" i="21"/>
  <c r="BO311" i="21"/>
  <c r="BO316" i="21" s="1"/>
  <c r="BO327" i="21" s="1"/>
  <c r="BN317" i="21"/>
  <c r="AK388" i="21"/>
  <c r="AL62" i="21" s="1"/>
  <c r="AK422" i="21"/>
  <c r="AL96" i="21" s="1"/>
  <c r="AI421" i="21"/>
  <c r="AJ95" i="21" s="1"/>
  <c r="AE15" i="21"/>
  <c r="AE341" i="21" s="1"/>
  <c r="AD335" i="21"/>
  <c r="AD334" i="21" s="1"/>
  <c r="AE394" i="21"/>
  <c r="AE66" i="21"/>
  <c r="AE64" i="21" s="1"/>
  <c r="BO274" i="21"/>
  <c r="BO275" i="21" s="1"/>
  <c r="BP314" i="21"/>
  <c r="BP273" i="21"/>
  <c r="AI13" i="21"/>
  <c r="BO328" i="21" l="1"/>
  <c r="BO317" i="21"/>
  <c r="BO323" i="21"/>
  <c r="BO324" i="21" s="1"/>
  <c r="BN324" i="21"/>
  <c r="AL388" i="21"/>
  <c r="AM62" i="21" s="1"/>
  <c r="AJ421" i="21"/>
  <c r="AK95" i="21" s="1"/>
  <c r="AL422" i="21"/>
  <c r="AM96" i="21" s="1"/>
  <c r="AE9" i="21"/>
  <c r="AE8" i="21" s="1"/>
  <c r="BQ314" i="21"/>
  <c r="BP274" i="21"/>
  <c r="BP275" i="21" s="1"/>
  <c r="BQ273" i="21"/>
  <c r="BP311" i="21"/>
  <c r="AE392" i="21"/>
  <c r="AE390" i="21" s="1"/>
  <c r="AF68" i="21"/>
  <c r="AI339" i="21"/>
  <c r="AI337" i="21" s="1"/>
  <c r="AI11" i="21"/>
  <c r="AH82" i="21"/>
  <c r="AH408" i="21" s="1"/>
  <c r="AM388" i="21" l="1"/>
  <c r="AN62" i="21" s="1"/>
  <c r="AM422" i="21"/>
  <c r="AN96" i="21" s="1"/>
  <c r="AK421" i="21"/>
  <c r="AL95" i="21" s="1"/>
  <c r="AF15" i="21"/>
  <c r="AF341" i="21" s="1"/>
  <c r="AE335" i="21"/>
  <c r="AE334" i="21" s="1"/>
  <c r="AF394" i="21"/>
  <c r="AF66" i="21"/>
  <c r="AF64" i="21" s="1"/>
  <c r="BP316" i="21"/>
  <c r="BP327" i="21" s="1"/>
  <c r="BP328" i="21" s="1"/>
  <c r="BR314" i="21"/>
  <c r="BQ274" i="21"/>
  <c r="BR273" i="21"/>
  <c r="BQ311" i="21"/>
  <c r="AJ13" i="21"/>
  <c r="BP317" i="21" l="1"/>
  <c r="BP323" i="21"/>
  <c r="BP324" i="21" s="1"/>
  <c r="AN388" i="21"/>
  <c r="AO62" i="21" s="1"/>
  <c r="AN422" i="21"/>
  <c r="AO96" i="21" s="1"/>
  <c r="AL421" i="21"/>
  <c r="AM95" i="21" s="1"/>
  <c r="AF9" i="21"/>
  <c r="AF8" i="21" s="1"/>
  <c r="BS314" i="21"/>
  <c r="BR274" i="21"/>
  <c r="BS273" i="21"/>
  <c r="BQ275" i="21"/>
  <c r="BR311" i="21"/>
  <c r="BQ316" i="21"/>
  <c r="BQ327" i="21" s="1"/>
  <c r="BQ328" i="21" s="1"/>
  <c r="AF392" i="21"/>
  <c r="AF390" i="21" s="1"/>
  <c r="AG68" i="21"/>
  <c r="AJ339" i="21"/>
  <c r="AJ337" i="21" s="1"/>
  <c r="AJ11" i="21"/>
  <c r="AI82" i="21"/>
  <c r="AI408" i="21" s="1"/>
  <c r="BQ317" i="21" l="1"/>
  <c r="BQ323" i="21"/>
  <c r="BQ324" i="21" s="1"/>
  <c r="AO388" i="21"/>
  <c r="AP62" i="21" s="1"/>
  <c r="AO422" i="21"/>
  <c r="AP96" i="21" s="1"/>
  <c r="AM421" i="21"/>
  <c r="AN95" i="21" s="1"/>
  <c r="AG15" i="21"/>
  <c r="AG341" i="21" s="1"/>
  <c r="AF335" i="21"/>
  <c r="AF334" i="21" s="1"/>
  <c r="BR316" i="21"/>
  <c r="BR327" i="21" s="1"/>
  <c r="BR328" i="21" s="1"/>
  <c r="AG394" i="21"/>
  <c r="AG66" i="21"/>
  <c r="AG64" i="21" s="1"/>
  <c r="BR275" i="21"/>
  <c r="BT314" i="21"/>
  <c r="BS274" i="21"/>
  <c r="BT273" i="21"/>
  <c r="BS311" i="21"/>
  <c r="AK13" i="21"/>
  <c r="BR317" i="21" l="1"/>
  <c r="BR323" i="21"/>
  <c r="BR324" i="21" s="1"/>
  <c r="AP388" i="21"/>
  <c r="AQ62" i="21" s="1"/>
  <c r="AP422" i="21"/>
  <c r="AQ96" i="21" s="1"/>
  <c r="AN421" i="21"/>
  <c r="AO95" i="21" s="1"/>
  <c r="AG9" i="21"/>
  <c r="AG8" i="21" s="1"/>
  <c r="BS316" i="21"/>
  <c r="BS327" i="21" s="1"/>
  <c r="BS328" i="21" s="1"/>
  <c r="AG392" i="21"/>
  <c r="AG390" i="21" s="1"/>
  <c r="AH68" i="21"/>
  <c r="BU314" i="21"/>
  <c r="BT274" i="21"/>
  <c r="BS275" i="21"/>
  <c r="BT311" i="21"/>
  <c r="BU273" i="21"/>
  <c r="AK339" i="21"/>
  <c r="AK337" i="21" s="1"/>
  <c r="AK11" i="21"/>
  <c r="AJ82" i="21"/>
  <c r="AJ408" i="21" s="1"/>
  <c r="W314" i="21"/>
  <c r="W273" i="21"/>
  <c r="BS317" i="21" l="1"/>
  <c r="BS323" i="21"/>
  <c r="BS324" i="21" s="1"/>
  <c r="AQ388" i="21"/>
  <c r="AR62" i="21" s="1"/>
  <c r="AQ422" i="21"/>
  <c r="AR96" i="21" s="1"/>
  <c r="AO421" i="21"/>
  <c r="AP95" i="21" s="1"/>
  <c r="AH15" i="21"/>
  <c r="AH341" i="21" s="1"/>
  <c r="AG335" i="21"/>
  <c r="AG334" i="21" s="1"/>
  <c r="BT275" i="21"/>
  <c r="BU311" i="21"/>
  <c r="BT316" i="21"/>
  <c r="BT327" i="21" s="1"/>
  <c r="BT328" i="21" s="1"/>
  <c r="AH394" i="21"/>
  <c r="AH66" i="21"/>
  <c r="AH64" i="21" s="1"/>
  <c r="BU274" i="21"/>
  <c r="BV273" i="21"/>
  <c r="AL13" i="21"/>
  <c r="W274" i="21"/>
  <c r="W311" i="21"/>
  <c r="BT317" i="21" l="1"/>
  <c r="BT323" i="21"/>
  <c r="BT324" i="21" s="1"/>
  <c r="AR388" i="21"/>
  <c r="AS62" i="21" s="1"/>
  <c r="AR422" i="21"/>
  <c r="AS96" i="21" s="1"/>
  <c r="AP421" i="21"/>
  <c r="AQ95" i="21" s="1"/>
  <c r="BW273" i="21"/>
  <c r="BW421" i="21" s="1"/>
  <c r="BV421" i="21"/>
  <c r="AH9" i="21"/>
  <c r="AH8" i="21" s="1"/>
  <c r="V274" i="21"/>
  <c r="W275" i="21"/>
  <c r="V311" i="21"/>
  <c r="AH392" i="21"/>
  <c r="AH390" i="21" s="1"/>
  <c r="AI68" i="21"/>
  <c r="BU275" i="21"/>
  <c r="BU316" i="21"/>
  <c r="BU327" i="21" s="1"/>
  <c r="BU328" i="21" s="1"/>
  <c r="BV274" i="21"/>
  <c r="BV394" i="21" s="1"/>
  <c r="BV392" i="21" s="1"/>
  <c r="AL339" i="21"/>
  <c r="AL337" i="21" s="1"/>
  <c r="AL11" i="21"/>
  <c r="AK82" i="21"/>
  <c r="AK408" i="21" s="1"/>
  <c r="W329" i="21"/>
  <c r="W328" i="21"/>
  <c r="W327" i="21"/>
  <c r="W316" i="21"/>
  <c r="BV390" i="21" l="1"/>
  <c r="BV334" i="21" s="1"/>
  <c r="BU317" i="21"/>
  <c r="BU323" i="21"/>
  <c r="BU324" i="21" s="1"/>
  <c r="BX273" i="21"/>
  <c r="BX421" i="21" s="1"/>
  <c r="AS388" i="21"/>
  <c r="AT62" i="21" s="1"/>
  <c r="AQ421" i="21"/>
  <c r="AR95" i="21" s="1"/>
  <c r="AS422" i="21"/>
  <c r="AT96" i="21" s="1"/>
  <c r="BW274" i="21"/>
  <c r="BW394" i="21" s="1"/>
  <c r="BW392" i="21" s="1"/>
  <c r="BW390" i="21" s="1"/>
  <c r="BW334" i="21" s="1"/>
  <c r="AI15" i="21"/>
  <c r="AI341" i="21" s="1"/>
  <c r="AH335" i="21"/>
  <c r="AH334" i="21" s="1"/>
  <c r="AI394" i="21"/>
  <c r="AI66" i="21"/>
  <c r="AI64" i="21" s="1"/>
  <c r="AM13" i="21"/>
  <c r="Z330" i="21"/>
  <c r="W325" i="21"/>
  <c r="W317" i="21"/>
  <c r="W318" i="21"/>
  <c r="W323" i="21"/>
  <c r="W324" i="21"/>
  <c r="Z319" i="21"/>
  <c r="BY273" i="21" l="1"/>
  <c r="BY421" i="21" s="1"/>
  <c r="BX274" i="21"/>
  <c r="BX394" i="21" s="1"/>
  <c r="BX392" i="21" s="1"/>
  <c r="BX390" i="21" s="1"/>
  <c r="BX334" i="21" s="1"/>
  <c r="AT388" i="21"/>
  <c r="AU62" i="21" s="1"/>
  <c r="AT422" i="21"/>
  <c r="AU96" i="21" s="1"/>
  <c r="AR421" i="21"/>
  <c r="AS95" i="21" s="1"/>
  <c r="AI9" i="21"/>
  <c r="AI8" i="21" s="1"/>
  <c r="AJ68" i="21"/>
  <c r="AI392" i="21"/>
  <c r="AI390" i="21" s="1"/>
  <c r="AM339" i="21"/>
  <c r="AM337" i="21" s="1"/>
  <c r="AM11" i="21"/>
  <c r="AL82" i="21"/>
  <c r="AL408" i="21" s="1"/>
  <c r="AA330" i="21"/>
  <c r="AA319" i="21"/>
  <c r="BY274" i="21" l="1"/>
  <c r="BY394" i="21" s="1"/>
  <c r="BY392" i="21" s="1"/>
  <c r="BY390" i="21" s="1"/>
  <c r="BY334" i="21" s="1"/>
  <c r="BZ273" i="21"/>
  <c r="BZ421" i="21" s="1"/>
  <c r="AU388" i="21"/>
  <c r="AV62" i="21" s="1"/>
  <c r="AS421" i="21"/>
  <c r="AT95" i="21" s="1"/>
  <c r="AU422" i="21"/>
  <c r="AV96" i="21" s="1"/>
  <c r="AJ15" i="21"/>
  <c r="AJ341" i="21" s="1"/>
  <c r="AI335" i="21"/>
  <c r="AI334" i="21" s="1"/>
  <c r="AJ394" i="21"/>
  <c r="AJ66" i="21"/>
  <c r="AJ64" i="21" s="1"/>
  <c r="AN13" i="21"/>
  <c r="AB330" i="21"/>
  <c r="AB319" i="21"/>
  <c r="BZ274" i="21" l="1"/>
  <c r="BZ394" i="21" s="1"/>
  <c r="BZ392" i="21" s="1"/>
  <c r="BZ390" i="21" s="1"/>
  <c r="BZ334" i="21" s="1"/>
  <c r="CA273" i="21"/>
  <c r="CA421" i="21" s="1"/>
  <c r="AV388" i="21"/>
  <c r="AW62" i="21" s="1"/>
  <c r="AV422" i="21"/>
  <c r="AW96" i="21" s="1"/>
  <c r="AT421" i="21"/>
  <c r="AU95" i="21" s="1"/>
  <c r="AJ9" i="21"/>
  <c r="AJ8" i="21" s="1"/>
  <c r="AJ392" i="21"/>
  <c r="AJ390" i="21" s="1"/>
  <c r="AK68" i="21"/>
  <c r="AN339" i="21"/>
  <c r="AN337" i="21" s="1"/>
  <c r="AN11" i="21"/>
  <c r="AM82" i="21"/>
  <c r="AM408" i="21" s="1"/>
  <c r="AC330" i="21"/>
  <c r="AC319" i="21"/>
  <c r="CB273" i="21" l="1"/>
  <c r="CC273" i="21" s="1"/>
  <c r="CC421" i="21" s="1"/>
  <c r="CA274" i="21"/>
  <c r="CA394" i="21" s="1"/>
  <c r="CA392" i="21" s="1"/>
  <c r="CA390" i="21" s="1"/>
  <c r="CA334" i="21" s="1"/>
  <c r="AW388" i="21"/>
  <c r="AX62" i="21" s="1"/>
  <c r="AU421" i="21"/>
  <c r="AV95" i="21" s="1"/>
  <c r="AW422" i="21"/>
  <c r="AX96" i="21" s="1"/>
  <c r="AK15" i="21"/>
  <c r="AK341" i="21" s="1"/>
  <c r="AJ335" i="21"/>
  <c r="AJ334" i="21" s="1"/>
  <c r="AK394" i="21"/>
  <c r="AK66" i="21"/>
  <c r="AK64" i="21" s="1"/>
  <c r="AO13" i="21"/>
  <c r="AD330" i="21"/>
  <c r="AD319" i="21"/>
  <c r="CB421" i="21" l="1"/>
  <c r="CB274" i="21"/>
  <c r="CB394" i="21" s="1"/>
  <c r="CB392" i="21" s="1"/>
  <c r="AX388" i="21"/>
  <c r="AY62" i="21" s="1"/>
  <c r="CD273" i="21"/>
  <c r="CD421" i="21" s="1"/>
  <c r="AX422" i="21"/>
  <c r="AY96" i="21" s="1"/>
  <c r="CC274" i="21"/>
  <c r="CC394" i="21" s="1"/>
  <c r="CC392" i="21" s="1"/>
  <c r="CC390" i="21" s="1"/>
  <c r="CC334" i="21" s="1"/>
  <c r="AV421" i="21"/>
  <c r="AW95" i="21" s="1"/>
  <c r="AK9" i="21"/>
  <c r="AK8" i="21" s="1"/>
  <c r="AK392" i="21"/>
  <c r="AK390" i="21" s="1"/>
  <c r="AL68" i="21"/>
  <c r="AO339" i="21"/>
  <c r="AO337" i="21" s="1"/>
  <c r="AO11" i="21"/>
  <c r="AN82" i="21"/>
  <c r="AN408" i="21" s="1"/>
  <c r="AE330" i="21"/>
  <c r="AE319" i="21"/>
  <c r="CB390" i="21" l="1"/>
  <c r="CB334" i="21" s="1"/>
  <c r="CE273" i="21"/>
  <c r="CE421" i="21" s="1"/>
  <c r="AY388" i="21"/>
  <c r="AZ62" i="21" s="1"/>
  <c r="CD274" i="21"/>
  <c r="CD394" i="21" s="1"/>
  <c r="CD392" i="21" s="1"/>
  <c r="CD390" i="21" s="1"/>
  <c r="CD334" i="21" s="1"/>
  <c r="AY422" i="21"/>
  <c r="AZ96" i="21" s="1"/>
  <c r="AW421" i="21"/>
  <c r="AX95" i="21" s="1"/>
  <c r="AL15" i="21"/>
  <c r="AL341" i="21" s="1"/>
  <c r="AK335" i="21"/>
  <c r="AK334" i="21" s="1"/>
  <c r="AL394" i="21"/>
  <c r="AL66" i="21"/>
  <c r="AL64" i="21" s="1"/>
  <c r="AP13" i="21"/>
  <c r="AO82" i="21"/>
  <c r="AO408" i="21" s="1"/>
  <c r="AF330" i="21"/>
  <c r="AF319" i="21"/>
  <c r="CF273" i="21" l="1"/>
  <c r="CF421" i="21" s="1"/>
  <c r="CE274" i="21"/>
  <c r="CE394" i="21" s="1"/>
  <c r="CE392" i="21" s="1"/>
  <c r="CE390" i="21" s="1"/>
  <c r="CE334" i="21" s="1"/>
  <c r="AZ388" i="21"/>
  <c r="BA62" i="21" s="1"/>
  <c r="AX421" i="21"/>
  <c r="AY95" i="21" s="1"/>
  <c r="AZ422" i="21"/>
  <c r="BA96" i="21" s="1"/>
  <c r="AL9" i="21"/>
  <c r="AL8" i="21" s="1"/>
  <c r="AM68" i="21"/>
  <c r="AL392" i="21"/>
  <c r="AL390" i="21" s="1"/>
  <c r="AP339" i="21"/>
  <c r="AP337" i="21" s="1"/>
  <c r="AP11" i="21"/>
  <c r="AG330" i="21"/>
  <c r="AG319" i="21"/>
  <c r="CG273" i="21" l="1"/>
  <c r="CG421" i="21" s="1"/>
  <c r="CF274" i="21"/>
  <c r="CF394" i="21" s="1"/>
  <c r="CF392" i="21" s="1"/>
  <c r="CF390" i="21" s="1"/>
  <c r="CF334" i="21" s="1"/>
  <c r="BA388" i="21"/>
  <c r="BB62" i="21" s="1"/>
  <c r="BA422" i="21"/>
  <c r="BB96" i="21" s="1"/>
  <c r="AY421" i="21"/>
  <c r="AZ95" i="21" s="1"/>
  <c r="AM15" i="21"/>
  <c r="AM341" i="21" s="1"/>
  <c r="AL335" i="21"/>
  <c r="AL334" i="21" s="1"/>
  <c r="AM394" i="21"/>
  <c r="AM66" i="21"/>
  <c r="AM64" i="21" s="1"/>
  <c r="AQ13" i="21"/>
  <c r="AP82" i="21"/>
  <c r="AP408" i="21" s="1"/>
  <c r="AH330" i="21"/>
  <c r="AH319" i="21"/>
  <c r="CG274" i="21" l="1"/>
  <c r="CG394" i="21" s="1"/>
  <c r="CG392" i="21" s="1"/>
  <c r="CG390" i="21" s="1"/>
  <c r="CG334" i="21" s="1"/>
  <c r="CH273" i="21"/>
  <c r="CH421" i="21" s="1"/>
  <c r="BB388" i="21"/>
  <c r="BC62" i="21" s="1"/>
  <c r="AZ421" i="21"/>
  <c r="BA95" i="21" s="1"/>
  <c r="BB422" i="21"/>
  <c r="BC96" i="21" s="1"/>
  <c r="AM9" i="21"/>
  <c r="AM8" i="21" s="1"/>
  <c r="AM392" i="21"/>
  <c r="AM390" i="21" s="1"/>
  <c r="AN68" i="21"/>
  <c r="AQ339" i="21"/>
  <c r="AQ337" i="21" s="1"/>
  <c r="AQ11" i="21"/>
  <c r="AI330" i="21"/>
  <c r="AI319" i="21"/>
  <c r="CH274" i="21" l="1"/>
  <c r="CH394" i="21" s="1"/>
  <c r="CH392" i="21" s="1"/>
  <c r="CH390" i="21" s="1"/>
  <c r="CH334" i="21" s="1"/>
  <c r="CI273" i="21"/>
  <c r="CI421" i="21" s="1"/>
  <c r="BC388" i="21"/>
  <c r="BD62" i="21" s="1"/>
  <c r="BA421" i="21"/>
  <c r="BB95" i="21" s="1"/>
  <c r="BC422" i="21"/>
  <c r="BD96" i="21" s="1"/>
  <c r="AN15" i="21"/>
  <c r="AN341" i="21" s="1"/>
  <c r="AM335" i="21"/>
  <c r="AM334" i="21" s="1"/>
  <c r="AN394" i="21"/>
  <c r="AN66" i="21"/>
  <c r="AN64" i="21" s="1"/>
  <c r="AR13" i="21"/>
  <c r="AQ82" i="21"/>
  <c r="AQ408" i="21" s="1"/>
  <c r="AJ330" i="21"/>
  <c r="AJ319" i="21"/>
  <c r="CI274" i="21" l="1"/>
  <c r="CI394" i="21" s="1"/>
  <c r="CI392" i="21" s="1"/>
  <c r="CI390" i="21" s="1"/>
  <c r="CI334" i="21" s="1"/>
  <c r="CJ273" i="21"/>
  <c r="CJ274" i="21" s="1"/>
  <c r="CJ394" i="21" s="1"/>
  <c r="CJ392" i="21" s="1"/>
  <c r="BD388" i="21"/>
  <c r="BE62" i="21" s="1"/>
  <c r="BD422" i="21"/>
  <c r="BE96" i="21" s="1"/>
  <c r="BB421" i="21"/>
  <c r="BC95" i="21" s="1"/>
  <c r="AN9" i="21"/>
  <c r="AN8" i="21" s="1"/>
  <c r="AO68" i="21"/>
  <c r="AN392" i="21"/>
  <c r="AN390" i="21" s="1"/>
  <c r="AR339" i="21"/>
  <c r="AR337" i="21" s="1"/>
  <c r="AR11" i="21"/>
  <c r="AK330" i="21"/>
  <c r="AK319" i="21"/>
  <c r="CK273" i="21" l="1"/>
  <c r="CK421" i="21" s="1"/>
  <c r="CJ421" i="21"/>
  <c r="CJ390" i="21" s="1"/>
  <c r="CJ334" i="21" s="1"/>
  <c r="BE388" i="21"/>
  <c r="BF62" i="21" s="1"/>
  <c r="BC421" i="21"/>
  <c r="BD95" i="21" s="1"/>
  <c r="BD421" i="21" s="1"/>
  <c r="BE95" i="21" s="1"/>
  <c r="BE422" i="21"/>
  <c r="BF96" i="21" s="1"/>
  <c r="AO15" i="21"/>
  <c r="AO341" i="21" s="1"/>
  <c r="AN335" i="21"/>
  <c r="AN334" i="21" s="1"/>
  <c r="AO394" i="21"/>
  <c r="AO66" i="21"/>
  <c r="AO64" i="21" s="1"/>
  <c r="AS13" i="21"/>
  <c r="AR82" i="21"/>
  <c r="AR408" i="21" s="1"/>
  <c r="AL330" i="21"/>
  <c r="AL319" i="21"/>
  <c r="CL273" i="21" l="1"/>
  <c r="CL421" i="21" s="1"/>
  <c r="CK274" i="21"/>
  <c r="CK394" i="21" s="1"/>
  <c r="CK392" i="21" s="1"/>
  <c r="CK390" i="21" s="1"/>
  <c r="CK334" i="21" s="1"/>
  <c r="BF388" i="21"/>
  <c r="BG62" i="21" s="1"/>
  <c r="BF422" i="21"/>
  <c r="BG96" i="21" s="1"/>
  <c r="BE421" i="21"/>
  <c r="BF95" i="21" s="1"/>
  <c r="BF421" i="21" s="1"/>
  <c r="BG95" i="21" s="1"/>
  <c r="BG421" i="21" s="1"/>
  <c r="BH95" i="21" s="1"/>
  <c r="BH421" i="21" s="1"/>
  <c r="BI95" i="21" s="1"/>
  <c r="AO9" i="21"/>
  <c r="AO8" i="21" s="1"/>
  <c r="AO392" i="21"/>
  <c r="AO390" i="21" s="1"/>
  <c r="AP68" i="21"/>
  <c r="AS339" i="21"/>
  <c r="AS337" i="21" s="1"/>
  <c r="AS11" i="21"/>
  <c r="AM330" i="21"/>
  <c r="AM319" i="21"/>
  <c r="CM273" i="21" l="1"/>
  <c r="CM421" i="21" s="1"/>
  <c r="CL274" i="21"/>
  <c r="CL394" i="21" s="1"/>
  <c r="CL392" i="21" s="1"/>
  <c r="CL390" i="21" s="1"/>
  <c r="CL334" i="21" s="1"/>
  <c r="BG388" i="21"/>
  <c r="BH62" i="21" s="1"/>
  <c r="BI421" i="21"/>
  <c r="BJ95" i="21" s="1"/>
  <c r="BJ421" i="21" s="1"/>
  <c r="BK95" i="21" s="1"/>
  <c r="BG422" i="21"/>
  <c r="BH96" i="21" s="1"/>
  <c r="AP15" i="21"/>
  <c r="AP341" i="21" s="1"/>
  <c r="AO335" i="21"/>
  <c r="AO334" i="21" s="1"/>
  <c r="AP394" i="21"/>
  <c r="AP66" i="21"/>
  <c r="AP64" i="21" s="1"/>
  <c r="AT13" i="21"/>
  <c r="AS82" i="21"/>
  <c r="AS408" i="21" s="1"/>
  <c r="AN330" i="21"/>
  <c r="AN319" i="21"/>
  <c r="CN273" i="21" l="1"/>
  <c r="CN421" i="21" s="1"/>
  <c r="CM274" i="21"/>
  <c r="CM394" i="21" s="1"/>
  <c r="CM392" i="21" s="1"/>
  <c r="CM390" i="21" s="1"/>
  <c r="CM334" i="21" s="1"/>
  <c r="BH388" i="21"/>
  <c r="BI62" i="21" s="1"/>
  <c r="BH422" i="21"/>
  <c r="BI96" i="21" s="1"/>
  <c r="BK421" i="21"/>
  <c r="BL95" i="21" s="1"/>
  <c r="BL421" i="21" s="1"/>
  <c r="BM95" i="21" s="1"/>
  <c r="AP9" i="21"/>
  <c r="AP8" i="21" s="1"/>
  <c r="AP392" i="21"/>
  <c r="AP390" i="21" s="1"/>
  <c r="AQ68" i="21"/>
  <c r="AT339" i="21"/>
  <c r="AT337" i="21" s="1"/>
  <c r="AT11" i="21"/>
  <c r="AO330" i="21"/>
  <c r="AO319" i="21"/>
  <c r="CN274" i="21" l="1"/>
  <c r="CN394" i="21" s="1"/>
  <c r="CN392" i="21" s="1"/>
  <c r="CN390" i="21" s="1"/>
  <c r="CN334" i="21" s="1"/>
  <c r="CO273" i="21"/>
  <c r="BI388" i="21"/>
  <c r="BJ62" i="21" s="1"/>
  <c r="BM421" i="21"/>
  <c r="BN95" i="21" s="1"/>
  <c r="BN421" i="21" s="1"/>
  <c r="BO95" i="21" s="1"/>
  <c r="BO421" i="21" s="1"/>
  <c r="BP95" i="21" s="1"/>
  <c r="BP421" i="21" s="1"/>
  <c r="BQ95" i="21" s="1"/>
  <c r="BQ421" i="21" s="1"/>
  <c r="BR95" i="21" s="1"/>
  <c r="BR421" i="21" s="1"/>
  <c r="BS95" i="21" s="1"/>
  <c r="BS421" i="21" s="1"/>
  <c r="BT95" i="21" s="1"/>
  <c r="BT421" i="21" s="1"/>
  <c r="BU95" i="21" s="1"/>
  <c r="BU421" i="21" s="1"/>
  <c r="BI422" i="21"/>
  <c r="BJ96" i="21" s="1"/>
  <c r="AQ15" i="21"/>
  <c r="AQ341" i="21" s="1"/>
  <c r="AP335" i="21"/>
  <c r="AP334" i="21" s="1"/>
  <c r="AQ394" i="21"/>
  <c r="AQ66" i="21"/>
  <c r="AQ64" i="21" s="1"/>
  <c r="AU13" i="21"/>
  <c r="AT82" i="21"/>
  <c r="AT408" i="21" s="1"/>
  <c r="AP330" i="21"/>
  <c r="AP319" i="21"/>
  <c r="CO421" i="21" l="1"/>
  <c r="CP273" i="21"/>
  <c r="CO274" i="21"/>
  <c r="CO394" i="21" s="1"/>
  <c r="CO392" i="21" s="1"/>
  <c r="BJ388" i="21"/>
  <c r="BK62" i="21" s="1"/>
  <c r="BJ422" i="21"/>
  <c r="BK96" i="21" s="1"/>
  <c r="AQ9" i="21"/>
  <c r="AQ8" i="21" s="1"/>
  <c r="AQ392" i="21"/>
  <c r="AQ390" i="21" s="1"/>
  <c r="AR68" i="21"/>
  <c r="AU339" i="21"/>
  <c r="AU337" i="21" s="1"/>
  <c r="AU11" i="21"/>
  <c r="AQ330" i="21"/>
  <c r="AQ319" i="21"/>
  <c r="CP421" i="21" l="1"/>
  <c r="CP274" i="21"/>
  <c r="CP394" i="21" s="1"/>
  <c r="CP392" i="21" s="1"/>
  <c r="CQ273" i="21"/>
  <c r="CR273" i="21" s="1"/>
  <c r="CO390" i="21"/>
  <c r="CO334" i="21" s="1"/>
  <c r="BK388" i="21"/>
  <c r="BL62" i="21" s="1"/>
  <c r="BK422" i="21"/>
  <c r="BL96" i="21" s="1"/>
  <c r="BL422" i="21" s="1"/>
  <c r="BM96" i="21" s="1"/>
  <c r="BM422" i="21" s="1"/>
  <c r="BN96" i="21" s="1"/>
  <c r="BN422" i="21" s="1"/>
  <c r="BO96" i="21" s="1"/>
  <c r="BO422" i="21" s="1"/>
  <c r="BP96" i="21" s="1"/>
  <c r="BP422" i="21" s="1"/>
  <c r="BQ96" i="21" s="1"/>
  <c r="BQ422" i="21" s="1"/>
  <c r="BR96" i="21" s="1"/>
  <c r="BR422" i="21" s="1"/>
  <c r="BS96" i="21" s="1"/>
  <c r="BS422" i="21" s="1"/>
  <c r="BT96" i="21" s="1"/>
  <c r="BT422" i="21" s="1"/>
  <c r="BU96" i="21" s="1"/>
  <c r="BU422" i="21" s="1"/>
  <c r="AR15" i="21"/>
  <c r="AR341" i="21" s="1"/>
  <c r="AQ335" i="21"/>
  <c r="AQ334" i="21" s="1"/>
  <c r="AR394" i="21"/>
  <c r="AR66" i="21"/>
  <c r="AR64" i="21" s="1"/>
  <c r="AV13" i="21"/>
  <c r="AU82" i="21"/>
  <c r="AU408" i="21" s="1"/>
  <c r="AR330" i="21"/>
  <c r="AR319" i="21"/>
  <c r="CR274" i="21" l="1"/>
  <c r="CR394" i="21" s="1"/>
  <c r="CR392" i="21" s="1"/>
  <c r="CR421" i="21"/>
  <c r="CS273" i="21"/>
  <c r="CS421" i="21" s="1"/>
  <c r="CQ421" i="21"/>
  <c r="CQ274" i="21"/>
  <c r="CQ394" i="21" s="1"/>
  <c r="CQ392" i="21" s="1"/>
  <c r="CP390" i="21"/>
  <c r="CP334" i="21" s="1"/>
  <c r="BL388" i="21"/>
  <c r="BM62" i="21" s="1"/>
  <c r="AR9" i="21"/>
  <c r="AR8" i="21" s="1"/>
  <c r="AS68" i="21"/>
  <c r="AR392" i="21"/>
  <c r="AR390" i="21" s="1"/>
  <c r="AV339" i="21"/>
  <c r="AV337" i="21" s="1"/>
  <c r="AV11" i="21"/>
  <c r="AS330" i="21"/>
  <c r="AS319" i="21"/>
  <c r="CQ390" i="21" l="1"/>
  <c r="CQ334" i="21" s="1"/>
  <c r="CT273" i="21"/>
  <c r="CT274" i="21" s="1"/>
  <c r="CT394" i="21" s="1"/>
  <c r="CT392" i="21" s="1"/>
  <c r="CR390" i="21"/>
  <c r="CR334" i="21" s="1"/>
  <c r="CS274" i="21"/>
  <c r="CS394" i="21" s="1"/>
  <c r="CS392" i="21" s="1"/>
  <c r="CS390" i="21" s="1"/>
  <c r="CS334" i="21" s="1"/>
  <c r="BM388" i="21"/>
  <c r="BN62" i="21" s="1"/>
  <c r="AS15" i="21"/>
  <c r="AS341" i="21" s="1"/>
  <c r="AR335" i="21"/>
  <c r="AR334" i="21" s="1"/>
  <c r="AS394" i="21"/>
  <c r="AS66" i="21"/>
  <c r="AS64" i="21" s="1"/>
  <c r="AW13" i="21"/>
  <c r="AV82" i="21"/>
  <c r="AV408" i="21" s="1"/>
  <c r="AT330" i="21"/>
  <c r="AT319" i="21"/>
  <c r="CT421" i="21" l="1"/>
  <c r="CT390" i="21" s="1"/>
  <c r="CT334" i="21" s="1"/>
  <c r="BN388" i="21"/>
  <c r="BO62" i="21" s="1"/>
  <c r="AS9" i="21"/>
  <c r="AS8" i="21" s="1"/>
  <c r="AS392" i="21"/>
  <c r="AS390" i="21" s="1"/>
  <c r="AT68" i="21"/>
  <c r="AW339" i="21"/>
  <c r="AW337" i="21" s="1"/>
  <c r="AW11" i="21"/>
  <c r="AU330" i="21"/>
  <c r="AU319" i="21"/>
  <c r="BO388" i="21" l="1"/>
  <c r="BP62" i="21" s="1"/>
  <c r="AT15" i="21"/>
  <c r="AT341" i="21" s="1"/>
  <c r="AS335" i="21"/>
  <c r="AS334" i="21" s="1"/>
  <c r="AT394" i="21"/>
  <c r="AT66" i="21"/>
  <c r="AT64" i="21" s="1"/>
  <c r="AX13" i="21"/>
  <c r="AW82" i="21"/>
  <c r="AW408" i="21" s="1"/>
  <c r="AV330" i="21"/>
  <c r="AV319" i="21"/>
  <c r="BP388" i="21" l="1"/>
  <c r="BQ62" i="21" s="1"/>
  <c r="AT9" i="21"/>
  <c r="AT8" i="21" s="1"/>
  <c r="AT392" i="21"/>
  <c r="AT390" i="21" s="1"/>
  <c r="AU68" i="21"/>
  <c r="AX339" i="21"/>
  <c r="AX337" i="21" s="1"/>
  <c r="AX11" i="21"/>
  <c r="AW330" i="21"/>
  <c r="AW319" i="21"/>
  <c r="BQ388" i="21" l="1"/>
  <c r="BR62" i="21" s="1"/>
  <c r="AU15" i="21"/>
  <c r="AU341" i="21" s="1"/>
  <c r="AT335" i="21"/>
  <c r="AT334" i="21" s="1"/>
  <c r="AU394" i="21"/>
  <c r="AU66" i="21"/>
  <c r="AU64" i="21" s="1"/>
  <c r="AY13" i="21"/>
  <c r="AX82" i="21"/>
  <c r="AX408" i="21" s="1"/>
  <c r="AX330" i="21"/>
  <c r="AX319" i="21"/>
  <c r="BR388" i="21" l="1"/>
  <c r="BS62" i="21" s="1"/>
  <c r="AU9" i="21"/>
  <c r="AU8" i="21" s="1"/>
  <c r="AU392" i="21"/>
  <c r="AU390" i="21" s="1"/>
  <c r="AV68" i="21"/>
  <c r="AY339" i="21"/>
  <c r="AY337" i="21" s="1"/>
  <c r="AY11" i="21"/>
  <c r="AY330" i="21"/>
  <c r="AY319" i="21"/>
  <c r="BS388" i="21" l="1"/>
  <c r="BT62" i="21" s="1"/>
  <c r="AV15" i="21"/>
  <c r="AV341" i="21" s="1"/>
  <c r="AU335" i="21"/>
  <c r="AU334" i="21" s="1"/>
  <c r="AV394" i="21"/>
  <c r="AV66" i="21"/>
  <c r="AV64" i="21" s="1"/>
  <c r="AZ13" i="21"/>
  <c r="AY82" i="21"/>
  <c r="AY408" i="21" s="1"/>
  <c r="AZ330" i="21"/>
  <c r="AZ319" i="21"/>
  <c r="BT388" i="21" l="1"/>
  <c r="BU62" i="21" s="1"/>
  <c r="BU388" i="21" s="1"/>
  <c r="AV9" i="21"/>
  <c r="AV8" i="21" s="1"/>
  <c r="AV392" i="21"/>
  <c r="AV390" i="21" s="1"/>
  <c r="AW68" i="21"/>
  <c r="AZ339" i="21"/>
  <c r="AZ337" i="21" s="1"/>
  <c r="AZ11" i="21"/>
  <c r="BA330" i="21"/>
  <c r="BA319" i="21"/>
  <c r="AW15" i="21" l="1"/>
  <c r="AW341" i="21" s="1"/>
  <c r="AV335" i="21"/>
  <c r="AV334" i="21" s="1"/>
  <c r="AW394" i="21"/>
  <c r="AW66" i="21"/>
  <c r="AW64" i="21" s="1"/>
  <c r="BA13" i="21"/>
  <c r="AZ82" i="21"/>
  <c r="AZ408" i="21" s="1"/>
  <c r="BB330" i="21"/>
  <c r="BB319" i="21"/>
  <c r="AW9" i="21" l="1"/>
  <c r="AW8" i="21" s="1"/>
  <c r="AW392" i="21"/>
  <c r="AW390" i="21" s="1"/>
  <c r="AX68" i="21"/>
  <c r="BA339" i="21"/>
  <c r="BA337" i="21" s="1"/>
  <c r="BA11" i="21"/>
  <c r="BC330" i="21"/>
  <c r="BC319" i="21"/>
  <c r="AX15" i="21" l="1"/>
  <c r="AX341" i="21" s="1"/>
  <c r="AW335" i="21"/>
  <c r="AW334" i="21" s="1"/>
  <c r="AX394" i="21"/>
  <c r="AX66" i="21"/>
  <c r="AX64" i="21" s="1"/>
  <c r="BB13" i="21"/>
  <c r="BA82" i="21"/>
  <c r="BA408" i="21" s="1"/>
  <c r="BD330" i="21"/>
  <c r="BD319" i="21"/>
  <c r="AX9" i="21" l="1"/>
  <c r="AX8" i="21" s="1"/>
  <c r="AX392" i="21"/>
  <c r="AX390" i="21" s="1"/>
  <c r="AY68" i="21"/>
  <c r="BB339" i="21"/>
  <c r="BB337" i="21" s="1"/>
  <c r="BB11" i="21"/>
  <c r="BE330" i="21"/>
  <c r="BE319" i="21"/>
  <c r="AY15" i="21" l="1"/>
  <c r="AY341" i="21" s="1"/>
  <c r="AX335" i="21"/>
  <c r="AX334" i="21" s="1"/>
  <c r="AY394" i="21"/>
  <c r="AY66" i="21"/>
  <c r="AY64" i="21" s="1"/>
  <c r="BC13" i="21"/>
  <c r="BB82" i="21"/>
  <c r="BB408" i="21" s="1"/>
  <c r="BF330" i="21"/>
  <c r="BF319" i="21"/>
  <c r="AY9" i="21" l="1"/>
  <c r="AY8" i="21" s="1"/>
  <c r="AY392" i="21"/>
  <c r="AY390" i="21" s="1"/>
  <c r="AZ68" i="21"/>
  <c r="BC339" i="21"/>
  <c r="BC337" i="21" s="1"/>
  <c r="BC11" i="21"/>
  <c r="BG330" i="21"/>
  <c r="BG319" i="21"/>
  <c r="AZ15" i="21" l="1"/>
  <c r="AZ341" i="21" s="1"/>
  <c r="AY335" i="21"/>
  <c r="AY334" i="21" s="1"/>
  <c r="AZ394" i="21"/>
  <c r="AZ66" i="21"/>
  <c r="AZ64" i="21" s="1"/>
  <c r="BD13" i="21"/>
  <c r="BC82" i="21"/>
  <c r="BC408" i="21" s="1"/>
  <c r="BH330" i="21"/>
  <c r="BH319" i="21"/>
  <c r="AZ9" i="21" l="1"/>
  <c r="AZ8" i="21" s="1"/>
  <c r="AZ392" i="21"/>
  <c r="AZ390" i="21" s="1"/>
  <c r="BA68" i="21"/>
  <c r="BD339" i="21"/>
  <c r="BD337" i="21" s="1"/>
  <c r="BD11" i="21"/>
  <c r="BI330" i="21"/>
  <c r="BI319" i="21"/>
  <c r="BA15" i="21" l="1"/>
  <c r="BA341" i="21" s="1"/>
  <c r="AZ335" i="21"/>
  <c r="AZ334" i="21" s="1"/>
  <c r="BA394" i="21"/>
  <c r="BA66" i="21"/>
  <c r="BA64" i="21" s="1"/>
  <c r="BE13" i="21"/>
  <c r="BD82" i="21"/>
  <c r="BD408" i="21" s="1"/>
  <c r="BJ330" i="21"/>
  <c r="BJ319" i="21"/>
  <c r="BA9" i="21" l="1"/>
  <c r="BA8" i="21" s="1"/>
  <c r="BA392" i="21"/>
  <c r="BA390" i="21" s="1"/>
  <c r="BB68" i="21"/>
  <c r="BE339" i="21"/>
  <c r="BE337" i="21" s="1"/>
  <c r="BE11" i="21"/>
  <c r="BK330" i="21"/>
  <c r="BK319" i="21"/>
  <c r="BB15" i="21" l="1"/>
  <c r="BB341" i="21" s="1"/>
  <c r="BA335" i="21"/>
  <c r="BA334" i="21" s="1"/>
  <c r="BB394" i="21"/>
  <c r="BB66" i="21"/>
  <c r="BB64" i="21" s="1"/>
  <c r="BF13" i="21"/>
  <c r="BE82" i="21"/>
  <c r="BE408" i="21" s="1"/>
  <c r="BL330" i="21"/>
  <c r="BL319" i="21"/>
  <c r="BB9" i="21" l="1"/>
  <c r="BB8" i="21" s="1"/>
  <c r="BB392" i="21"/>
  <c r="BB390" i="21" s="1"/>
  <c r="BC68" i="21"/>
  <c r="BF339" i="21"/>
  <c r="BF337" i="21" s="1"/>
  <c r="BF11" i="21"/>
  <c r="BM330" i="21"/>
  <c r="BM319" i="21"/>
  <c r="BC15" i="21" l="1"/>
  <c r="BC341" i="21" s="1"/>
  <c r="BB335" i="21"/>
  <c r="BB334" i="21" s="1"/>
  <c r="BC394" i="21"/>
  <c r="BC66" i="21"/>
  <c r="BC64" i="21" s="1"/>
  <c r="BG13" i="21"/>
  <c r="BF82" i="21"/>
  <c r="BF408" i="21" s="1"/>
  <c r="BN330" i="21"/>
  <c r="BN319" i="21"/>
  <c r="BC9" i="21" l="1"/>
  <c r="BC8" i="21" s="1"/>
  <c r="BD68" i="21"/>
  <c r="BC392" i="21"/>
  <c r="BC390" i="21" s="1"/>
  <c r="BG339" i="21"/>
  <c r="BG337" i="21" s="1"/>
  <c r="BG11" i="21"/>
  <c r="BO330" i="21"/>
  <c r="BO319" i="21"/>
  <c r="BD15" i="21" l="1"/>
  <c r="BD341" i="21" s="1"/>
  <c r="BC335" i="21"/>
  <c r="BC334" i="21" s="1"/>
  <c r="BD394" i="21"/>
  <c r="BD66" i="21"/>
  <c r="BD64" i="21" s="1"/>
  <c r="BH13" i="21"/>
  <c r="BG82" i="21"/>
  <c r="BG408" i="21" s="1"/>
  <c r="BP330" i="21"/>
  <c r="BP319" i="21"/>
  <c r="BD9" i="21" l="1"/>
  <c r="BD8" i="21" s="1"/>
  <c r="BD392" i="21"/>
  <c r="BD390" i="21" s="1"/>
  <c r="BE68" i="21"/>
  <c r="BH339" i="21"/>
  <c r="BH337" i="21" s="1"/>
  <c r="BH11" i="21"/>
  <c r="BQ330" i="21"/>
  <c r="BQ319" i="21"/>
  <c r="BR319" i="21" l="1"/>
  <c r="BS319" i="21" s="1"/>
  <c r="BT319" i="21" s="1"/>
  <c r="BU319" i="21" s="1"/>
  <c r="BE15" i="21"/>
  <c r="BE341" i="21" s="1"/>
  <c r="BD335" i="21"/>
  <c r="BD334" i="21" s="1"/>
  <c r="BE394" i="21"/>
  <c r="BE66" i="21"/>
  <c r="BE64" i="21" s="1"/>
  <c r="BI13" i="21"/>
  <c r="BH82" i="21"/>
  <c r="BH408" i="21" s="1"/>
  <c r="BR330" i="21"/>
  <c r="BE9" i="21" l="1"/>
  <c r="BE8" i="21" s="1"/>
  <c r="BF68" i="21"/>
  <c r="BE392" i="21"/>
  <c r="BE390" i="21" s="1"/>
  <c r="BI339" i="21"/>
  <c r="BI337" i="21" s="1"/>
  <c r="BI11" i="21"/>
  <c r="BS330" i="21"/>
  <c r="BF15" i="21" l="1"/>
  <c r="BF341" i="21" s="1"/>
  <c r="BE335" i="21"/>
  <c r="BE334" i="21" s="1"/>
  <c r="BF394" i="21"/>
  <c r="BF66" i="21"/>
  <c r="BF64" i="21" s="1"/>
  <c r="BJ13" i="21"/>
  <c r="BJ339" i="21" s="1"/>
  <c r="BJ337" i="21" s="1"/>
  <c r="BI82" i="21"/>
  <c r="BI408" i="21" s="1"/>
  <c r="BT330" i="21"/>
  <c r="BF9" i="21" l="1"/>
  <c r="BF8" i="21" s="1"/>
  <c r="BF392" i="21"/>
  <c r="BF390" i="21" s="1"/>
  <c r="BG68" i="21"/>
  <c r="BJ11" i="21"/>
  <c r="BK13" i="21"/>
  <c r="BK11" i="21" s="1"/>
  <c r="BU330" i="21"/>
  <c r="W330" i="21" s="1"/>
  <c r="W319" i="21"/>
  <c r="W331" i="21" l="1"/>
  <c r="W320" i="21"/>
  <c r="BG15" i="21"/>
  <c r="BG341" i="21" s="1"/>
  <c r="BF335" i="21"/>
  <c r="BF334" i="21" s="1"/>
  <c r="BG394" i="21"/>
  <c r="BG66" i="21"/>
  <c r="BG64" i="21" s="1"/>
  <c r="BK339" i="21"/>
  <c r="BK337" i="21" s="1"/>
  <c r="BJ82" i="21"/>
  <c r="BJ408" i="21" s="1"/>
  <c r="BG9" i="21" l="1"/>
  <c r="BG8" i="21" s="1"/>
  <c r="BG392" i="21"/>
  <c r="BG390" i="21" s="1"/>
  <c r="BH68" i="21"/>
  <c r="BL13" i="21"/>
  <c r="BH15" i="21" l="1"/>
  <c r="BH341" i="21" s="1"/>
  <c r="BG335" i="21"/>
  <c r="BG334" i="21" s="1"/>
  <c r="BH394" i="21"/>
  <c r="BH66" i="21"/>
  <c r="BH64" i="21" s="1"/>
  <c r="BL339" i="21"/>
  <c r="BL11" i="21"/>
  <c r="BK82" i="21"/>
  <c r="BK408" i="21" s="1"/>
  <c r="BH9" i="21" l="1"/>
  <c r="BH8" i="21" s="1"/>
  <c r="BH392" i="21"/>
  <c r="BH390" i="21" s="1"/>
  <c r="BI68" i="21"/>
  <c r="BL337" i="21"/>
  <c r="BM13" i="21"/>
  <c r="BI15" i="21" l="1"/>
  <c r="BI341" i="21" s="1"/>
  <c r="BH335" i="21"/>
  <c r="BH334" i="21" s="1"/>
  <c r="BI394" i="21"/>
  <c r="BI66" i="21"/>
  <c r="BI64" i="21" s="1"/>
  <c r="BM339" i="21"/>
  <c r="BM11" i="21"/>
  <c r="BL82" i="21"/>
  <c r="BL408" i="21" s="1"/>
  <c r="BI9" i="21" l="1"/>
  <c r="BI8" i="21" s="1"/>
  <c r="BI392" i="21"/>
  <c r="BI390" i="21" s="1"/>
  <c r="BJ68" i="21"/>
  <c r="BM337" i="21"/>
  <c r="BN13" i="21"/>
  <c r="BJ15" i="21" l="1"/>
  <c r="BJ341" i="21" s="1"/>
  <c r="BI335" i="21"/>
  <c r="BI334" i="21" s="1"/>
  <c r="BJ394" i="21"/>
  <c r="BJ66" i="21"/>
  <c r="BJ64" i="21" s="1"/>
  <c r="BN339" i="21"/>
  <c r="BN11" i="21"/>
  <c r="BM82" i="21"/>
  <c r="BM408" i="21" s="1"/>
  <c r="BJ9" i="21" l="1"/>
  <c r="BJ8" i="21" s="1"/>
  <c r="BJ392" i="21"/>
  <c r="BJ390" i="21" s="1"/>
  <c r="BK68" i="21"/>
  <c r="BN337" i="21"/>
  <c r="BO13" i="21"/>
  <c r="BK15" i="21" l="1"/>
  <c r="BK341" i="21" s="1"/>
  <c r="BJ335" i="21"/>
  <c r="BJ334" i="21" s="1"/>
  <c r="BK394" i="21"/>
  <c r="BK66" i="21"/>
  <c r="BK64" i="21" s="1"/>
  <c r="BO339" i="21"/>
  <c r="BO11" i="21"/>
  <c r="BN82" i="21"/>
  <c r="BN408" i="21" s="1"/>
  <c r="BK9" i="21" l="1"/>
  <c r="BK8" i="21" s="1"/>
  <c r="BL68" i="21"/>
  <c r="BK392" i="21"/>
  <c r="BK390" i="21" s="1"/>
  <c r="BP13" i="21"/>
  <c r="BO337" i="21"/>
  <c r="BL15" i="21" l="1"/>
  <c r="BL341" i="21" s="1"/>
  <c r="BK335" i="21"/>
  <c r="BK334" i="21" s="1"/>
  <c r="BL394" i="21"/>
  <c r="BL66" i="21"/>
  <c r="BL64" i="21" s="1"/>
  <c r="BP339" i="21"/>
  <c r="BP11" i="21"/>
  <c r="BO82" i="21"/>
  <c r="BO408" i="21" s="1"/>
  <c r="BL9" i="21" l="1"/>
  <c r="BL8" i="21" s="1"/>
  <c r="BL392" i="21"/>
  <c r="BL390" i="21" s="1"/>
  <c r="BM68" i="21"/>
  <c r="BP337" i="21"/>
  <c r="BQ13" i="21"/>
  <c r="BM15" i="21" l="1"/>
  <c r="BM341" i="21" s="1"/>
  <c r="BL335" i="21"/>
  <c r="BL334" i="21" s="1"/>
  <c r="BM394" i="21"/>
  <c r="BM66" i="21"/>
  <c r="BM64" i="21" s="1"/>
  <c r="BQ339" i="21"/>
  <c r="BQ11" i="21"/>
  <c r="BP82" i="21"/>
  <c r="BP408" i="21" s="1"/>
  <c r="BM9" i="21" l="1"/>
  <c r="BM8" i="21" s="1"/>
  <c r="BM392" i="21"/>
  <c r="BM390" i="21" s="1"/>
  <c r="BN68" i="21"/>
  <c r="BQ337" i="21"/>
  <c r="BR13" i="21"/>
  <c r="BN15" i="21" l="1"/>
  <c r="BN341" i="21" s="1"/>
  <c r="BM335" i="21"/>
  <c r="BM334" i="21" s="1"/>
  <c r="BN394" i="21"/>
  <c r="BN66" i="21"/>
  <c r="BN64" i="21" s="1"/>
  <c r="BR339" i="21"/>
  <c r="BR11" i="21"/>
  <c r="BQ82" i="21"/>
  <c r="BQ408" i="21" s="1"/>
  <c r="BN9" i="21" l="1"/>
  <c r="BN8" i="21" s="1"/>
  <c r="BO68" i="21"/>
  <c r="BN392" i="21"/>
  <c r="BN390" i="21" s="1"/>
  <c r="BR337" i="21"/>
  <c r="BS13" i="21"/>
  <c r="BO15" i="21" l="1"/>
  <c r="BO341" i="21" s="1"/>
  <c r="BN335" i="21"/>
  <c r="BN334" i="21" s="1"/>
  <c r="BO394" i="21"/>
  <c r="BO66" i="21"/>
  <c r="BO64" i="21" s="1"/>
  <c r="BS339" i="21"/>
  <c r="BS11" i="21"/>
  <c r="BR82" i="21"/>
  <c r="BR408" i="21" s="1"/>
  <c r="BO9" i="21" l="1"/>
  <c r="BO8" i="21" s="1"/>
  <c r="BP68" i="21"/>
  <c r="BO392" i="21"/>
  <c r="BO390" i="21" s="1"/>
  <c r="BS337" i="21"/>
  <c r="BT13" i="21"/>
  <c r="BP15" i="21" l="1"/>
  <c r="BP341" i="21" s="1"/>
  <c r="BO335" i="21"/>
  <c r="BO334" i="21" s="1"/>
  <c r="BP394" i="21"/>
  <c r="BP66" i="21"/>
  <c r="BP64" i="21" s="1"/>
  <c r="BT339" i="21"/>
  <c r="BT11" i="21"/>
  <c r="BS82" i="21"/>
  <c r="BS408" i="21" s="1"/>
  <c r="BP9" i="21" l="1"/>
  <c r="BP8" i="21" s="1"/>
  <c r="BQ68" i="21"/>
  <c r="BP392" i="21"/>
  <c r="BP390" i="21" s="1"/>
  <c r="BT337" i="21"/>
  <c r="BU13" i="21"/>
  <c r="BQ15" i="21" l="1"/>
  <c r="BQ341" i="21" s="1"/>
  <c r="BP335" i="21"/>
  <c r="BP334" i="21" s="1"/>
  <c r="BQ394" i="21"/>
  <c r="BQ66" i="21"/>
  <c r="BQ64" i="21" s="1"/>
  <c r="BU339" i="21"/>
  <c r="BU337" i="21" s="1"/>
  <c r="BU11" i="21"/>
  <c r="BT82" i="21"/>
  <c r="BT408" i="21" s="1"/>
  <c r="BQ9" i="21" l="1"/>
  <c r="BQ8" i="21" s="1"/>
  <c r="BQ392" i="21"/>
  <c r="BQ390" i="21" s="1"/>
  <c r="BR68" i="21"/>
  <c r="BR15" i="21" l="1"/>
  <c r="BR341" i="21" s="1"/>
  <c r="BQ335" i="21"/>
  <c r="BQ334" i="21" s="1"/>
  <c r="BR394" i="21"/>
  <c r="BR66" i="21"/>
  <c r="BR64" i="21" s="1"/>
  <c r="BU82" i="21"/>
  <c r="BU408" i="21" s="1"/>
  <c r="BR9" i="21" l="1"/>
  <c r="BR8" i="21" s="1"/>
  <c r="BR392" i="21"/>
  <c r="BR390" i="21" s="1"/>
  <c r="BS68" i="21"/>
  <c r="BS15" i="21" l="1"/>
  <c r="BS341" i="21" s="1"/>
  <c r="BR335" i="21"/>
  <c r="BR334" i="21" s="1"/>
  <c r="BS394" i="21"/>
  <c r="BS66" i="21"/>
  <c r="BS64" i="21" s="1"/>
  <c r="BS9" i="21" l="1"/>
  <c r="BS8" i="21" s="1"/>
  <c r="BS392" i="21"/>
  <c r="BS390" i="21" s="1"/>
  <c r="BT68" i="21"/>
  <c r="BT15" i="21" l="1"/>
  <c r="BT341" i="21" s="1"/>
  <c r="BS335" i="21"/>
  <c r="BS334" i="21" s="1"/>
  <c r="BT394" i="21"/>
  <c r="BT66" i="21"/>
  <c r="BT64" i="21" s="1"/>
  <c r="BT9" i="21" l="1"/>
  <c r="BT8" i="21" s="1"/>
  <c r="BT392" i="21"/>
  <c r="BT390" i="21" s="1"/>
  <c r="BU68" i="21"/>
  <c r="BU15" i="21" l="1"/>
  <c r="BU341" i="21" s="1"/>
  <c r="BT335" i="21"/>
  <c r="BT334" i="21" s="1"/>
  <c r="BU394" i="21"/>
  <c r="BU392" i="21" s="1"/>
  <c r="BU390" i="21" s="1"/>
  <c r="BU66" i="21"/>
  <c r="BU64" i="21" s="1"/>
  <c r="BU335" i="21" l="1"/>
  <c r="BU334" i="21" s="1"/>
  <c r="BU9" i="21"/>
  <c r="BU8" i="21" s="1"/>
  <c r="W8" i="21"/>
  <c r="W334" i="21"/>
</calcChain>
</file>

<file path=xl/sharedStrings.xml><?xml version="1.0" encoding="utf-8"?>
<sst xmlns="http://schemas.openxmlformats.org/spreadsheetml/2006/main" count="408" uniqueCount="213">
  <si>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</si>
  <si>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</si>
  <si>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</si>
  <si>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</si>
  <si>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</si>
  <si>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</si>
  <si>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</si>
  <si>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</si>
  <si>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</si>
  <si>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</si>
  <si>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</si>
  <si>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</si>
  <si>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</si>
  <si>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</si>
  <si>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</si>
  <si>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</si>
  <si>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</si>
  <si>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</si>
  <si>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</si>
  <si>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</si>
  <si>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</si>
  <si>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</si>
  <si>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</si>
  <si>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</si>
  <si>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</si>
  <si>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</si>
  <si>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</si>
  <si>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</si>
  <si>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</si>
  <si>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</si>
  <si>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</si>
  <si>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</si>
  <si>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</si>
  <si>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</si>
  <si>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</si>
  <si>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</si>
  <si>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</si>
  <si>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</si>
  <si>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</si>
  <si>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</si>
  <si>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</si>
  <si>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</si>
  <si>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</si>
  <si>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</si>
  <si>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</si>
  <si>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</si>
  <si>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</si>
  <si>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</si>
  <si>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</si>
  <si>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</si>
  <si>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</si>
  <si>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</si>
  <si>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</si>
  <si>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</si>
  <si>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</si>
  <si>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</si>
  <si>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</si>
  <si>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</si>
  <si>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</si>
  <si>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</si>
  <si>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</si>
  <si>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</si>
  <si>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</si>
  <si>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</si>
  <si>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</si>
  <si>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</si>
  <si>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</si>
  <si>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</si>
  <si>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</si>
  <si>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</si>
  <si>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</si>
  <si>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</si>
  <si>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</si>
  <si>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</si>
  <si>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</si>
  <si>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</si>
  <si>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</si>
  <si>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</si>
  <si>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</si>
  <si>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</si>
  <si>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</si>
  <si>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</si>
  <si>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</si>
  <si>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</si>
  <si>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</si>
  <si>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</si>
  <si>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</si>
  <si>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</si>
  <si>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</si>
  <si>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</si>
  <si>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</si>
  <si>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</si>
  <si>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</si>
  <si>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</si>
  <si>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</si>
  <si>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</si>
  <si>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</si>
  <si>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</si>
  <si>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</si>
  <si>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</si>
  <si>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</si>
  <si>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</si>
  <si>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</si>
  <si>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</si>
  <si>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</si>
  <si>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</si>
  <si>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</si>
  <si>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</si>
  <si>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</si>
  <si>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</si>
  <si>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</si>
  <si>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</si>
  <si>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</si>
  <si>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</si>
  <si>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</si>
  <si>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</si>
  <si>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</si>
  <si>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</si>
  <si>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</si>
  <si>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</si>
  <si>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</si>
  <si>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</si>
  <si>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</si>
  <si>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</si>
  <si>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</si>
  <si>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</si>
  <si>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</si>
  <si>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</si>
  <si>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</si>
  <si>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</si>
  <si>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</si>
  <si>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</si>
  <si>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</si>
  <si>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</si>
  <si>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</si>
  <si>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</si>
  <si>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</si>
  <si>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Начисление %%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</si>
  <si>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</si>
  <si>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</si>
  <si>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</si>
  <si>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</si>
  <si>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</si>
  <si>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</si>
  <si>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</si>
  <si>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</si>
  <si>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</si>
  <si>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</si>
  <si>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</si>
  <si>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</si>
  <si>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</si>
  <si>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</si>
  <si>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</si>
  <si>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</si>
  <si>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</si>
  <si>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</si>
  <si>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</si>
  <si>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</si>
  <si>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</si>
  <si>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</si>
  <si>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</si>
  <si>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</si>
  <si>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</si>
  <si>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</si>
  <si>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</si>
  <si>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</si>
  <si>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</si>
  <si>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</si>
  <si>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</si>
  <si>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</si>
  <si>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</si>
  <si>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</si>
  <si>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</si>
  <si>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</si>
  <si>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</si>
  <si>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</si>
  <si>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</si>
  <si>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</si>
  <si>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</si>
  <si>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</si>
  <si>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</si>
  <si>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PBP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</si>
  <si>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</si>
  <si>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</si>
  <si>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</si>
  <si>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</si>
  <si>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</si>
  <si>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</si>
  <si>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</si>
  <si>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</si>
  <si>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</si>
  <si>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</si>
  <si>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</si>
  <si>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</si>
  <si>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</si>
  <si>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</si>
  <si>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</si>
  <si>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</si>
  <si>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</si>
  <si>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</si>
  <si>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</si>
  <si>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</si>
  <si>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</si>
  <si>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</si>
  <si>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</si>
  <si>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</si>
  <si>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</si>
  <si>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</si>
  <si>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</si>
  <si>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</si>
  <si>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DPBP</t>
  </si>
  <si>
    <t>NPV(CF) накопительно</t>
  </si>
  <si>
    <t>Дисконтир.кассовый разрыв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</si>
</sst>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3" xfId="0" applyBorder="1"/>
    <xf numFmtId="0" fontId="47" fillId="0" borderId="3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</cellXfs>
  <cellStyles count="1">
    <cellStyle name="Обычный" xfId="0" builtinId="0"/>
  </cellStyles>
  <dxfs count="161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1" zoomScale="120" zoomScaleNormal="120" workbookViewId="0">
      <selection activeCell="E63" sqref="E63:M63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50" customFormat="1" ht="18" x14ac:dyDescent="0.35">
      <c r="E49" s="150" t="s">
        <v>191</v>
      </c>
    </row>
    <row r="50" spans="3:14" x14ac:dyDescent="0.3">
      <c r="F50" t="s">
        <v>187</v>
      </c>
    </row>
    <row r="51" spans="3:14" x14ac:dyDescent="0.3">
      <c r="F51" t="s">
        <v>188</v>
      </c>
    </row>
    <row r="52" spans="3:14" x14ac:dyDescent="0.3">
      <c r="F52" t="s">
        <v>189</v>
      </c>
    </row>
    <row r="53" spans="3:14" x14ac:dyDescent="0.3">
      <c r="F53" t="s">
        <v>190</v>
      </c>
    </row>
    <row r="54" spans="3:14" s="150" customFormat="1" ht="18" x14ac:dyDescent="0.35">
      <c r="E54" s="150" t="s">
        <v>202</v>
      </c>
    </row>
    <row r="56" spans="3:14" s="150" customFormat="1" ht="18" x14ac:dyDescent="0.35">
      <c r="E56" s="150" t="s">
        <v>192</v>
      </c>
    </row>
    <row r="57" spans="3:14" s="150" customFormat="1" ht="18" x14ac:dyDescent="0.35">
      <c r="E57" s="150" t="s">
        <v>193</v>
      </c>
    </row>
    <row r="60" spans="3:14" x14ac:dyDescent="0.3">
      <c r="G60" s="152">
        <v>1</v>
      </c>
      <c r="H60" s="152">
        <f>G60+1</f>
        <v>2</v>
      </c>
      <c r="I60" s="152">
        <f t="shared" ref="I60:N60" si="0">H60+1</f>
        <v>3</v>
      </c>
      <c r="J60" s="152">
        <f t="shared" si="0"/>
        <v>4</v>
      </c>
      <c r="K60" s="152">
        <f t="shared" si="0"/>
        <v>5</v>
      </c>
      <c r="L60" s="152">
        <f t="shared" si="0"/>
        <v>6</v>
      </c>
      <c r="M60" s="152">
        <f t="shared" si="0"/>
        <v>7</v>
      </c>
      <c r="N60" s="152">
        <f t="shared" si="0"/>
        <v>8</v>
      </c>
    </row>
    <row r="61" spans="3:14" x14ac:dyDescent="0.3">
      <c r="G61" s="152"/>
      <c r="H61" s="152"/>
      <c r="I61" s="152"/>
      <c r="J61" s="152"/>
      <c r="K61" s="152"/>
      <c r="L61" s="152"/>
      <c r="M61" s="152"/>
      <c r="N61" s="152"/>
    </row>
    <row r="62" spans="3:14" x14ac:dyDescent="0.3">
      <c r="E62" t="s">
        <v>196</v>
      </c>
      <c r="G62" s="152">
        <v>-1000</v>
      </c>
      <c r="H62" s="152">
        <v>-500</v>
      </c>
      <c r="I62" s="152">
        <v>100</v>
      </c>
      <c r="J62" s="152">
        <v>300</v>
      </c>
      <c r="K62" s="152">
        <v>500</v>
      </c>
      <c r="L62" s="152">
        <v>800</v>
      </c>
      <c r="M62" s="152">
        <v>1000</v>
      </c>
      <c r="N62" s="152" t="s">
        <v>206</v>
      </c>
    </row>
    <row r="63" spans="3:14" x14ac:dyDescent="0.3">
      <c r="C63" s="154" t="s">
        <v>198</v>
      </c>
      <c r="E63" s="155" t="s">
        <v>197</v>
      </c>
      <c r="G63" s="152"/>
      <c r="H63" s="152"/>
      <c r="I63" s="152"/>
      <c r="J63" s="152"/>
      <c r="K63" s="152"/>
      <c r="L63" s="152"/>
      <c r="M63" s="152"/>
      <c r="N63" s="152"/>
    </row>
    <row r="64" spans="3:14" s="151" customFormat="1" ht="21" x14ac:dyDescent="0.4">
      <c r="C64" s="156" t="s">
        <v>205</v>
      </c>
      <c r="E64" s="151" t="s">
        <v>204</v>
      </c>
      <c r="G64" s="153"/>
      <c r="H64" s="153"/>
      <c r="I64" s="153"/>
      <c r="J64" s="153"/>
      <c r="K64" s="153"/>
      <c r="L64" s="153"/>
      <c r="M64" s="153"/>
      <c r="N64" s="153" t="s">
        <v>194</v>
      </c>
    </row>
    <row r="65" spans="3:14" x14ac:dyDescent="0.3">
      <c r="G65" s="152"/>
      <c r="H65" s="152"/>
      <c r="I65" s="152"/>
      <c r="J65" s="152"/>
      <c r="K65" s="152"/>
      <c r="L65" s="152"/>
      <c r="M65" s="152"/>
      <c r="N65" s="152" t="s">
        <v>195</v>
      </c>
    </row>
    <row r="66" spans="3:14" x14ac:dyDescent="0.3">
      <c r="C66" s="154" t="s">
        <v>200</v>
      </c>
      <c r="E66" s="155" t="s">
        <v>199</v>
      </c>
      <c r="G66" s="152"/>
      <c r="H66" s="152"/>
      <c r="I66" s="152"/>
      <c r="J66" s="152"/>
      <c r="K66" s="152"/>
      <c r="L66" s="152"/>
      <c r="M66" s="152"/>
      <c r="N66" s="152"/>
    </row>
    <row r="67" spans="3:14" x14ac:dyDescent="0.3">
      <c r="G67" s="152"/>
      <c r="H67" s="152"/>
      <c r="I67" s="152"/>
      <c r="J67" s="152"/>
      <c r="K67" s="152"/>
      <c r="L67" s="152"/>
      <c r="M67" s="152"/>
      <c r="N67" s="152"/>
    </row>
    <row r="68" spans="3:14" ht="23.4" x14ac:dyDescent="0.45">
      <c r="C68" s="157" t="s">
        <v>201</v>
      </c>
      <c r="D68" s="158"/>
      <c r="E68" s="159" t="s">
        <v>203</v>
      </c>
      <c r="F68" s="158"/>
      <c r="G68" s="152"/>
      <c r="H68" s="152"/>
      <c r="I68" s="152"/>
      <c r="J68" s="152"/>
      <c r="K68" s="152"/>
      <c r="L68" s="152"/>
      <c r="M68" s="152"/>
      <c r="N68" s="152"/>
    </row>
    <row r="69" spans="3:14" x14ac:dyDescent="0.3">
      <c r="G69" s="152"/>
      <c r="H69" s="152"/>
      <c r="I69" s="152"/>
      <c r="J69" s="152"/>
      <c r="K69" s="152"/>
      <c r="L69" s="152"/>
      <c r="M69" s="152"/>
      <c r="N69" s="152"/>
    </row>
    <row r="70" spans="3:14" x14ac:dyDescent="0.3">
      <c r="G70" s="152"/>
      <c r="H70" s="152"/>
      <c r="I70" s="152"/>
      <c r="J70" s="152"/>
      <c r="K70" s="152"/>
      <c r="L70" s="152"/>
      <c r="M70" s="152"/>
      <c r="N70" s="152"/>
    </row>
    <row r="71" spans="3:14" x14ac:dyDescent="0.3">
      <c r="G71" s="152"/>
      <c r="H71" s="152"/>
      <c r="I71" s="152"/>
      <c r="J71" s="152"/>
      <c r="K71" s="152"/>
      <c r="L71" s="152"/>
      <c r="M71" s="152"/>
      <c r="N71" s="15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27"/>
  <sheetViews>
    <sheetView showGridLines="0" tabSelected="1" zoomScaleNormal="100" workbookViewId="0">
      <pane xSplit="24" ySplit="5" topLeftCell="Y315" activePane="bottomRight" state="frozen"/>
      <selection activeCell="G29" sqref="G29"/>
      <selection pane="topRight" activeCell="G29" sqref="G29"/>
      <selection pane="bottomLeft" activeCell="G29" sqref="G29"/>
      <selection pane="bottomRight" activeCell="W326" sqref="W326:W327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0.77734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IF(ABS(Z9-Z64)&lt;0.0001,0,Z9-Z64)</f>
        <v>0</v>
      </c>
      <c r="AA8" s="81">
        <f t="shared" ref="AA8:CL8" ca="1" si="0">IF(ABS(AA9-AA64)&lt;0.0001,0,AA9-AA64)</f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si="0"/>
        <v>0</v>
      </c>
      <c r="BW8" s="81">
        <f t="shared" si="0"/>
        <v>0</v>
      </c>
      <c r="BX8" s="81">
        <f t="shared" si="0"/>
        <v>0</v>
      </c>
      <c r="BY8" s="81">
        <f t="shared" si="0"/>
        <v>0</v>
      </c>
      <c r="BZ8" s="81">
        <f t="shared" si="0"/>
        <v>0</v>
      </c>
      <c r="CA8" s="81">
        <f t="shared" si="0"/>
        <v>0</v>
      </c>
      <c r="CB8" s="81">
        <f t="shared" si="0"/>
        <v>0</v>
      </c>
      <c r="CC8" s="81">
        <f t="shared" si="0"/>
        <v>0</v>
      </c>
      <c r="CD8" s="81">
        <f t="shared" si="0"/>
        <v>0</v>
      </c>
      <c r="CE8" s="81">
        <f t="shared" si="0"/>
        <v>0</v>
      </c>
      <c r="CF8" s="81">
        <f t="shared" si="0"/>
        <v>0</v>
      </c>
      <c r="CG8" s="81">
        <f t="shared" si="0"/>
        <v>0</v>
      </c>
      <c r="CH8" s="81">
        <f t="shared" si="0"/>
        <v>0</v>
      </c>
      <c r="CI8" s="81">
        <f t="shared" si="0"/>
        <v>0</v>
      </c>
      <c r="CJ8" s="81">
        <f t="shared" si="0"/>
        <v>0</v>
      </c>
      <c r="CK8" s="81">
        <f t="shared" si="0"/>
        <v>0</v>
      </c>
      <c r="CL8" s="81">
        <f t="shared" si="0"/>
        <v>0</v>
      </c>
      <c r="CM8" s="81">
        <f t="shared" ref="CM8:CT8" si="1">IF(ABS(CM9-CM64)&lt;0.0001,0,CM9-CM64)</f>
        <v>0</v>
      </c>
      <c r="CN8" s="81">
        <f t="shared" si="1"/>
        <v>0</v>
      </c>
      <c r="CO8" s="81">
        <f t="shared" si="1"/>
        <v>0</v>
      </c>
      <c r="CP8" s="81">
        <f t="shared" si="1"/>
        <v>0</v>
      </c>
      <c r="CQ8" s="81">
        <f t="shared" si="1"/>
        <v>0</v>
      </c>
      <c r="CR8" s="81">
        <f t="shared" si="1"/>
        <v>0</v>
      </c>
      <c r="CS8" s="81">
        <f t="shared" si="1"/>
        <v>0</v>
      </c>
      <c r="CT8" s="81">
        <f t="shared" si="1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/>
      <c r="Z9" s="10">
        <f>Z11+Z15+Z16+Z22+Z49+Z60+Z61+Z62</f>
        <v>0</v>
      </c>
      <c r="AA9" s="10">
        <f t="shared" ref="AA9:CL9" ca="1" si="2">AA11+AA15+AA16+AA22+AA49+AA60+AA61+AA62</f>
        <v>-899999.9999999986</v>
      </c>
      <c r="AB9" s="10">
        <f t="shared" ca="1" si="2"/>
        <v>2017878.7878787904</v>
      </c>
      <c r="AC9" s="10">
        <f t="shared" ca="1" si="2"/>
        <v>9789410.9090909064</v>
      </c>
      <c r="AD9" s="10">
        <f t="shared" ca="1" si="2"/>
        <v>7144917.3160173129</v>
      </c>
      <c r="AE9" s="10">
        <f t="shared" ca="1" si="2"/>
        <v>4421921.7229437158</v>
      </c>
      <c r="AF9" s="10">
        <f t="shared" ca="1" si="2"/>
        <v>1730519.7965367865</v>
      </c>
      <c r="AG9" s="10">
        <f t="shared" ca="1" si="2"/>
        <v>-923818.49653680809</v>
      </c>
      <c r="AH9" s="10">
        <f t="shared" ca="1" si="2"/>
        <v>-3569874.1729437374</v>
      </c>
      <c r="AI9" s="10">
        <f t="shared" ca="1" si="2"/>
        <v>-6242463.0213506622</v>
      </c>
      <c r="AJ9" s="10">
        <f t="shared" ca="1" si="2"/>
        <v>-8936991.6865757685</v>
      </c>
      <c r="AK9" s="10">
        <f t="shared" ca="1" si="2"/>
        <v>-11610563.633806942</v>
      </c>
      <c r="AL9" s="10">
        <f t="shared" ca="1" si="2"/>
        <v>-14212933.517124478</v>
      </c>
      <c r="AM9" s="10">
        <f t="shared" ca="1" si="2"/>
        <v>-16693854.56246398</v>
      </c>
      <c r="AN9" s="10">
        <f t="shared" ca="1" si="2"/>
        <v>-19028667.436221965</v>
      </c>
      <c r="AO9" s="10">
        <f t="shared" ca="1" si="2"/>
        <v>-21159974.427410264</v>
      </c>
      <c r="AP9" s="10">
        <f t="shared" ca="1" si="2"/>
        <v>-22954082.882883087</v>
      </c>
      <c r="AQ9" s="10">
        <f t="shared" ca="1" si="2"/>
        <v>-24273458.9539565</v>
      </c>
      <c r="AR9" s="10">
        <f t="shared" ca="1" si="2"/>
        <v>-24975679.727673899</v>
      </c>
      <c r="AS9" s="10">
        <f t="shared" ca="1" si="2"/>
        <v>-24946458.834576163</v>
      </c>
      <c r="AT9" s="10">
        <f t="shared" ca="1" si="2"/>
        <v>-24127383.535162389</v>
      </c>
      <c r="AU9" s="10">
        <f t="shared" ca="1" si="2"/>
        <v>-27490105.878157832</v>
      </c>
      <c r="AV9" s="10">
        <f t="shared" ca="1" si="2"/>
        <v>-35023193.777696647</v>
      </c>
      <c r="AW9" s="10">
        <f t="shared" ca="1" si="2"/>
        <v>-26721619.538915791</v>
      </c>
      <c r="AX9" s="10">
        <f t="shared" ca="1" si="2"/>
        <v>-12584341.101471595</v>
      </c>
      <c r="AY9" s="10">
        <f t="shared" ca="1" si="2"/>
        <v>-7909884.8906262983</v>
      </c>
      <c r="AZ9" s="10">
        <f t="shared" ca="1" si="2"/>
        <v>-2389321.8197074584</v>
      </c>
      <c r="BA9" s="10">
        <f t="shared" ca="1" si="2"/>
        <v>4006472.4797337204</v>
      </c>
      <c r="BB9" s="10">
        <f t="shared" ca="1" si="2"/>
        <v>11290260.537432477</v>
      </c>
      <c r="BC9" s="10">
        <f t="shared" ca="1" si="2"/>
        <v>19445503.928611878</v>
      </c>
      <c r="BD9" s="10">
        <f t="shared" ca="1" si="2"/>
        <v>28421194.040704649</v>
      </c>
      <c r="BE9" s="10">
        <f t="shared" ca="1" si="2"/>
        <v>37501718.549419969</v>
      </c>
      <c r="BF9" s="10">
        <f t="shared" ca="1" si="2"/>
        <v>46192534.150176138</v>
      </c>
      <c r="BG9" s="10">
        <f t="shared" ca="1" si="2"/>
        <v>55372147.845233843</v>
      </c>
      <c r="BH9" s="10">
        <f t="shared" ca="1" si="2"/>
        <v>64905403.561805189</v>
      </c>
      <c r="BI9" s="10">
        <f t="shared" ca="1" si="2"/>
        <v>74674012.87712124</v>
      </c>
      <c r="BJ9" s="10">
        <f t="shared" ca="1" si="2"/>
        <v>84563950.434534252</v>
      </c>
      <c r="BK9" s="10">
        <f t="shared" ca="1" si="2"/>
        <v>94491146.069499522</v>
      </c>
      <c r="BL9" s="10">
        <f t="shared" ca="1" si="2"/>
        <v>104423703.98899093</v>
      </c>
      <c r="BM9" s="10">
        <f t="shared" ca="1" si="2"/>
        <v>114351259.97213593</v>
      </c>
      <c r="BN9" s="10">
        <f t="shared" ca="1" si="2"/>
        <v>124272817.86600557</v>
      </c>
      <c r="BO9" s="10">
        <f t="shared" ca="1" si="2"/>
        <v>134188857.05779976</v>
      </c>
      <c r="BP9" s="10">
        <f t="shared" ca="1" si="2"/>
        <v>144101224.59310809</v>
      </c>
      <c r="BQ9" s="10">
        <f t="shared" ca="1" si="2"/>
        <v>154012119.06636113</v>
      </c>
      <c r="BR9" s="10">
        <f t="shared" ca="1" si="2"/>
        <v>163922350.37747052</v>
      </c>
      <c r="BS9" s="10">
        <f t="shared" ca="1" si="2"/>
        <v>173832293.73453856</v>
      </c>
      <c r="BT9" s="10">
        <f t="shared" ca="1" si="2"/>
        <v>183742157.52175593</v>
      </c>
      <c r="BU9" s="10">
        <f t="shared" ca="1" si="2"/>
        <v>193652003.97706872</v>
      </c>
      <c r="BV9" s="10">
        <f t="shared" si="2"/>
        <v>0</v>
      </c>
      <c r="BW9" s="10">
        <f t="shared" si="2"/>
        <v>0</v>
      </c>
      <c r="BX9" s="10">
        <f t="shared" si="2"/>
        <v>0</v>
      </c>
      <c r="BY9" s="10">
        <f t="shared" si="2"/>
        <v>0</v>
      </c>
      <c r="BZ9" s="10">
        <f t="shared" si="2"/>
        <v>0</v>
      </c>
      <c r="CA9" s="10">
        <f t="shared" si="2"/>
        <v>0</v>
      </c>
      <c r="CB9" s="10">
        <f t="shared" si="2"/>
        <v>0</v>
      </c>
      <c r="CC9" s="10">
        <f t="shared" si="2"/>
        <v>0</v>
      </c>
      <c r="CD9" s="10">
        <f t="shared" si="2"/>
        <v>0</v>
      </c>
      <c r="CE9" s="10">
        <f t="shared" si="2"/>
        <v>0</v>
      </c>
      <c r="CF9" s="10">
        <f t="shared" si="2"/>
        <v>0</v>
      </c>
      <c r="CG9" s="10">
        <f t="shared" si="2"/>
        <v>0</v>
      </c>
      <c r="CH9" s="10">
        <f t="shared" si="2"/>
        <v>0</v>
      </c>
      <c r="CI9" s="10">
        <f t="shared" si="2"/>
        <v>0</v>
      </c>
      <c r="CJ9" s="10">
        <f t="shared" si="2"/>
        <v>0</v>
      </c>
      <c r="CK9" s="10">
        <f t="shared" si="2"/>
        <v>0</v>
      </c>
      <c r="CL9" s="10">
        <f t="shared" si="2"/>
        <v>0</v>
      </c>
      <c r="CM9" s="10">
        <f t="shared" ref="CM9:CT9" si="3">CM11+CM15+CM16+CM22+CM49+CM60+CM61+CM62</f>
        <v>0</v>
      </c>
      <c r="CN9" s="10">
        <f t="shared" si="3"/>
        <v>0</v>
      </c>
      <c r="CO9" s="10">
        <f t="shared" si="3"/>
        <v>0</v>
      </c>
      <c r="CP9" s="10">
        <f t="shared" si="3"/>
        <v>0</v>
      </c>
      <c r="CQ9" s="10">
        <f t="shared" si="3"/>
        <v>0</v>
      </c>
      <c r="CR9" s="10">
        <f t="shared" si="3"/>
        <v>0</v>
      </c>
      <c r="CS9" s="10">
        <f t="shared" si="3"/>
        <v>0</v>
      </c>
      <c r="CT9" s="10">
        <f t="shared" si="3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G337</f>
        <v>Внеоборотные активы</v>
      </c>
      <c r="Z11" s="7">
        <f t="shared" ref="Z11:BE11" si="4">SUM(Z12:Z14)</f>
        <v>0</v>
      </c>
      <c r="AA11" s="7">
        <f t="shared" ca="1" si="4"/>
        <v>4166666.666666667</v>
      </c>
      <c r="AB11" s="7">
        <f t="shared" ca="1" si="4"/>
        <v>16666666.666666668</v>
      </c>
      <c r="AC11" s="7">
        <f t="shared" ca="1" si="4"/>
        <v>25000000</v>
      </c>
      <c r="AD11" s="7">
        <f t="shared" ca="1" si="4"/>
        <v>24702380.952380951</v>
      </c>
      <c r="AE11" s="7">
        <f t="shared" ca="1" si="4"/>
        <v>24404761.904761903</v>
      </c>
      <c r="AF11" s="7">
        <f t="shared" ca="1" si="4"/>
        <v>24107142.857142854</v>
      </c>
      <c r="AG11" s="7">
        <f t="shared" ca="1" si="4"/>
        <v>23809523.809523806</v>
      </c>
      <c r="AH11" s="7">
        <f t="shared" ca="1" si="4"/>
        <v>23511904.761904757</v>
      </c>
      <c r="AI11" s="7">
        <f t="shared" ca="1" si="4"/>
        <v>23214285.714285709</v>
      </c>
      <c r="AJ11" s="7">
        <f t="shared" ca="1" si="4"/>
        <v>22916666.66666666</v>
      </c>
      <c r="AK11" s="7">
        <f t="shared" ca="1" si="4"/>
        <v>22619047.619047612</v>
      </c>
      <c r="AL11" s="7">
        <f t="shared" ca="1" si="4"/>
        <v>22321428.571428563</v>
      </c>
      <c r="AM11" s="7">
        <f t="shared" ca="1" si="4"/>
        <v>22023809.523809515</v>
      </c>
      <c r="AN11" s="7">
        <f t="shared" ca="1" si="4"/>
        <v>21726190.476190466</v>
      </c>
      <c r="AO11" s="7">
        <f t="shared" ca="1" si="4"/>
        <v>21428571.428571418</v>
      </c>
      <c r="AP11" s="7">
        <f t="shared" ca="1" si="4"/>
        <v>21130952.380952369</v>
      </c>
      <c r="AQ11" s="7">
        <f t="shared" ca="1" si="4"/>
        <v>20833333.333333321</v>
      </c>
      <c r="AR11" s="7">
        <f t="shared" ca="1" si="4"/>
        <v>20535714.285714272</v>
      </c>
      <c r="AS11" s="7">
        <f t="shared" ca="1" si="4"/>
        <v>20238095.238095224</v>
      </c>
      <c r="AT11" s="7">
        <f t="shared" ca="1" si="4"/>
        <v>19940476.190476175</v>
      </c>
      <c r="AU11" s="7">
        <f t="shared" ca="1" si="4"/>
        <v>19642857.142857127</v>
      </c>
      <c r="AV11" s="7">
        <f t="shared" ca="1" si="4"/>
        <v>23511904.761904746</v>
      </c>
      <c r="AW11" s="7">
        <f t="shared" ca="1" si="4"/>
        <v>35714285.714285702</v>
      </c>
      <c r="AX11" s="7">
        <f t="shared" ca="1" si="4"/>
        <v>43749999.999999985</v>
      </c>
      <c r="AY11" s="7">
        <f t="shared" ca="1" si="4"/>
        <v>43154761.904761888</v>
      </c>
      <c r="AZ11" s="7">
        <f t="shared" ca="1" si="4"/>
        <v>42559523.809523791</v>
      </c>
      <c r="BA11" s="7">
        <f t="shared" ca="1" si="4"/>
        <v>41964285.714285694</v>
      </c>
      <c r="BB11" s="7">
        <f t="shared" ca="1" si="4"/>
        <v>41369047.619047597</v>
      </c>
      <c r="BC11" s="7">
        <f t="shared" ca="1" si="4"/>
        <v>40773809.5238095</v>
      </c>
      <c r="BD11" s="7">
        <f t="shared" ca="1" si="4"/>
        <v>40178571.428571403</v>
      </c>
      <c r="BE11" s="7">
        <f t="shared" ca="1" si="4"/>
        <v>39583333.333333306</v>
      </c>
      <c r="BF11" s="7">
        <f t="shared" ref="BF11:CK11" ca="1" si="5">SUM(BF12:BF14)</f>
        <v>38988095.238095209</v>
      </c>
      <c r="BG11" s="7">
        <f t="shared" ca="1" si="5"/>
        <v>38392857.142857112</v>
      </c>
      <c r="BH11" s="7">
        <f t="shared" ca="1" si="5"/>
        <v>37797619.047619015</v>
      </c>
      <c r="BI11" s="7">
        <f t="shared" ca="1" si="5"/>
        <v>37202380.952380918</v>
      </c>
      <c r="BJ11" s="7">
        <f t="shared" ca="1" si="5"/>
        <v>36607142.857142821</v>
      </c>
      <c r="BK11" s="7">
        <f t="shared" ca="1" si="5"/>
        <v>36011904.761904724</v>
      </c>
      <c r="BL11" s="7">
        <f t="shared" ca="1" si="5"/>
        <v>35416666.666666627</v>
      </c>
      <c r="BM11" s="7">
        <f t="shared" ca="1" si="5"/>
        <v>34821428.57142853</v>
      </c>
      <c r="BN11" s="7">
        <f t="shared" ca="1" si="5"/>
        <v>34226190.476190433</v>
      </c>
      <c r="BO11" s="7">
        <f t="shared" ca="1" si="5"/>
        <v>33630952.380952336</v>
      </c>
      <c r="BP11" s="7">
        <f t="shared" ca="1" si="5"/>
        <v>33035714.285714239</v>
      </c>
      <c r="BQ11" s="7">
        <f t="shared" ca="1" si="5"/>
        <v>32440476.190476142</v>
      </c>
      <c r="BR11" s="7">
        <f t="shared" ca="1" si="5"/>
        <v>31845238.095238045</v>
      </c>
      <c r="BS11" s="7">
        <f t="shared" ca="1" si="5"/>
        <v>31249999.999999948</v>
      </c>
      <c r="BT11" s="7">
        <f t="shared" ca="1" si="5"/>
        <v>30654761.904761851</v>
      </c>
      <c r="BU11" s="7">
        <f t="shared" ca="1" si="5"/>
        <v>30059523.809523754</v>
      </c>
      <c r="BV11" s="7">
        <f t="shared" si="5"/>
        <v>0</v>
      </c>
      <c r="BW11" s="7">
        <f t="shared" si="5"/>
        <v>0</v>
      </c>
      <c r="BX11" s="7">
        <f t="shared" si="5"/>
        <v>0</v>
      </c>
      <c r="BY11" s="7">
        <f t="shared" si="5"/>
        <v>0</v>
      </c>
      <c r="BZ11" s="7">
        <f t="shared" si="5"/>
        <v>0</v>
      </c>
      <c r="CA11" s="7">
        <f t="shared" si="5"/>
        <v>0</v>
      </c>
      <c r="CB11" s="7">
        <f t="shared" si="5"/>
        <v>0</v>
      </c>
      <c r="CC11" s="7">
        <f t="shared" si="5"/>
        <v>0</v>
      </c>
      <c r="CD11" s="7">
        <f t="shared" si="5"/>
        <v>0</v>
      </c>
      <c r="CE11" s="7">
        <f t="shared" si="5"/>
        <v>0</v>
      </c>
      <c r="CF11" s="7">
        <f t="shared" si="5"/>
        <v>0</v>
      </c>
      <c r="CG11" s="7">
        <f t="shared" si="5"/>
        <v>0</v>
      </c>
      <c r="CH11" s="7">
        <f t="shared" si="5"/>
        <v>0</v>
      </c>
      <c r="CI11" s="7">
        <f t="shared" si="5"/>
        <v>0</v>
      </c>
      <c r="CJ11" s="7">
        <f t="shared" si="5"/>
        <v>0</v>
      </c>
      <c r="CK11" s="7">
        <f t="shared" si="5"/>
        <v>0</v>
      </c>
      <c r="CL11" s="7">
        <f t="shared" ref="CL11:CT11" si="6">SUM(CL12:CL14)</f>
        <v>0</v>
      </c>
      <c r="CM11" s="7">
        <f t="shared" si="6"/>
        <v>0</v>
      </c>
      <c r="CN11" s="7">
        <f t="shared" si="6"/>
        <v>0</v>
      </c>
      <c r="CO11" s="7">
        <f t="shared" si="6"/>
        <v>0</v>
      </c>
      <c r="CP11" s="7">
        <f t="shared" si="6"/>
        <v>0</v>
      </c>
      <c r="CQ11" s="7">
        <f t="shared" si="6"/>
        <v>0</v>
      </c>
      <c r="CR11" s="7">
        <f t="shared" si="6"/>
        <v>0</v>
      </c>
      <c r="CS11" s="7">
        <f t="shared" si="6"/>
        <v>0</v>
      </c>
      <c r="CT11" s="7">
        <f t="shared" si="6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$F$335</f>
        <v>АКТИВЫ</v>
      </c>
      <c r="G12" s="66" t="str">
        <f>$G$16</f>
        <v>Запасы СиМ</v>
      </c>
      <c r="H12" s="27" t="str">
        <f t="shared" ref="H12:H13" si="7">H338</f>
        <v>Незавершенные капзатраты</v>
      </c>
      <c r="P12" s="30"/>
      <c r="R12" s="24"/>
      <c r="S12" s="93"/>
      <c r="V12" s="85"/>
      <c r="W12" s="29"/>
      <c r="Z12" s="30">
        <f t="shared" ref="Z12:BE12" si="8">IF(Z$5="",0,IF(Z$5=1,$S12,Y338))</f>
        <v>0</v>
      </c>
      <c r="AA12" s="30">
        <f t="shared" ca="1" si="8"/>
        <v>4166666.666666667</v>
      </c>
      <c r="AB12" s="30">
        <f t="shared" ca="1" si="8"/>
        <v>16666666.666666668</v>
      </c>
      <c r="AC12" s="30">
        <f t="shared" ca="1" si="8"/>
        <v>0</v>
      </c>
      <c r="AD12" s="30">
        <f t="shared" ca="1" si="8"/>
        <v>0</v>
      </c>
      <c r="AE12" s="30">
        <f t="shared" ca="1" si="8"/>
        <v>0</v>
      </c>
      <c r="AF12" s="30">
        <f t="shared" ca="1" si="8"/>
        <v>0</v>
      </c>
      <c r="AG12" s="30">
        <f t="shared" ca="1" si="8"/>
        <v>0</v>
      </c>
      <c r="AH12" s="30">
        <f t="shared" ca="1" si="8"/>
        <v>0</v>
      </c>
      <c r="AI12" s="30">
        <f t="shared" ca="1" si="8"/>
        <v>0</v>
      </c>
      <c r="AJ12" s="30">
        <f t="shared" ca="1" si="8"/>
        <v>0</v>
      </c>
      <c r="AK12" s="30">
        <f t="shared" ca="1" si="8"/>
        <v>0</v>
      </c>
      <c r="AL12" s="30">
        <f t="shared" ca="1" si="8"/>
        <v>0</v>
      </c>
      <c r="AM12" s="30">
        <f t="shared" ca="1" si="8"/>
        <v>0</v>
      </c>
      <c r="AN12" s="30">
        <f t="shared" ca="1" si="8"/>
        <v>0</v>
      </c>
      <c r="AO12" s="30">
        <f t="shared" ca="1" si="8"/>
        <v>0</v>
      </c>
      <c r="AP12" s="30">
        <f t="shared" ca="1" si="8"/>
        <v>0</v>
      </c>
      <c r="AQ12" s="30">
        <f t="shared" ca="1" si="8"/>
        <v>0</v>
      </c>
      <c r="AR12" s="30">
        <f t="shared" ca="1" si="8"/>
        <v>0</v>
      </c>
      <c r="AS12" s="30">
        <f t="shared" ca="1" si="8"/>
        <v>0</v>
      </c>
      <c r="AT12" s="30">
        <f t="shared" ca="1" si="8"/>
        <v>0</v>
      </c>
      <c r="AU12" s="30">
        <f t="shared" ca="1" si="8"/>
        <v>0</v>
      </c>
      <c r="AV12" s="30">
        <f t="shared" ca="1" si="8"/>
        <v>4166666.666666667</v>
      </c>
      <c r="AW12" s="30">
        <f t="shared" ca="1" si="8"/>
        <v>16666666.666666668</v>
      </c>
      <c r="AX12" s="30">
        <f t="shared" ca="1" si="8"/>
        <v>0</v>
      </c>
      <c r="AY12" s="30">
        <f t="shared" ca="1" si="8"/>
        <v>0</v>
      </c>
      <c r="AZ12" s="30">
        <f t="shared" ca="1" si="8"/>
        <v>0</v>
      </c>
      <c r="BA12" s="30">
        <f t="shared" ca="1" si="8"/>
        <v>0</v>
      </c>
      <c r="BB12" s="30">
        <f t="shared" ca="1" si="8"/>
        <v>0</v>
      </c>
      <c r="BC12" s="30">
        <f t="shared" ca="1" si="8"/>
        <v>0</v>
      </c>
      <c r="BD12" s="30">
        <f t="shared" ca="1" si="8"/>
        <v>0</v>
      </c>
      <c r="BE12" s="30">
        <f t="shared" ca="1" si="8"/>
        <v>0</v>
      </c>
      <c r="BF12" s="30">
        <f t="shared" ref="BF12:CK12" ca="1" si="9">IF(BF$5="",0,IF(BF$5=1,$S12,BE338))</f>
        <v>0</v>
      </c>
      <c r="BG12" s="30">
        <f t="shared" ca="1" si="9"/>
        <v>0</v>
      </c>
      <c r="BH12" s="30">
        <f t="shared" ca="1" si="9"/>
        <v>0</v>
      </c>
      <c r="BI12" s="30">
        <f t="shared" ca="1" si="9"/>
        <v>0</v>
      </c>
      <c r="BJ12" s="30">
        <f t="shared" ca="1" si="9"/>
        <v>0</v>
      </c>
      <c r="BK12" s="30">
        <f t="shared" ca="1" si="9"/>
        <v>0</v>
      </c>
      <c r="BL12" s="30">
        <f t="shared" ca="1" si="9"/>
        <v>0</v>
      </c>
      <c r="BM12" s="30">
        <f t="shared" ca="1" si="9"/>
        <v>0</v>
      </c>
      <c r="BN12" s="30">
        <f t="shared" ca="1" si="9"/>
        <v>0</v>
      </c>
      <c r="BO12" s="30">
        <f t="shared" ca="1" si="9"/>
        <v>0</v>
      </c>
      <c r="BP12" s="30">
        <f t="shared" ca="1" si="9"/>
        <v>0</v>
      </c>
      <c r="BQ12" s="30">
        <f t="shared" ca="1" si="9"/>
        <v>0</v>
      </c>
      <c r="BR12" s="30">
        <f t="shared" ca="1" si="9"/>
        <v>0</v>
      </c>
      <c r="BS12" s="30">
        <f t="shared" ca="1" si="9"/>
        <v>0</v>
      </c>
      <c r="BT12" s="30">
        <f t="shared" ca="1" si="9"/>
        <v>0</v>
      </c>
      <c r="BU12" s="30">
        <f t="shared" ca="1" si="9"/>
        <v>0</v>
      </c>
      <c r="BV12" s="30">
        <f t="shared" si="9"/>
        <v>0</v>
      </c>
      <c r="BW12" s="30">
        <f t="shared" si="9"/>
        <v>0</v>
      </c>
      <c r="BX12" s="30">
        <f t="shared" si="9"/>
        <v>0</v>
      </c>
      <c r="BY12" s="30">
        <f t="shared" si="9"/>
        <v>0</v>
      </c>
      <c r="BZ12" s="30">
        <f t="shared" si="9"/>
        <v>0</v>
      </c>
      <c r="CA12" s="30">
        <f t="shared" si="9"/>
        <v>0</v>
      </c>
      <c r="CB12" s="30">
        <f t="shared" si="9"/>
        <v>0</v>
      </c>
      <c r="CC12" s="30">
        <f t="shared" si="9"/>
        <v>0</v>
      </c>
      <c r="CD12" s="30">
        <f t="shared" si="9"/>
        <v>0</v>
      </c>
      <c r="CE12" s="30">
        <f t="shared" si="9"/>
        <v>0</v>
      </c>
      <c r="CF12" s="30">
        <f t="shared" si="9"/>
        <v>0</v>
      </c>
      <c r="CG12" s="30">
        <f t="shared" si="9"/>
        <v>0</v>
      </c>
      <c r="CH12" s="30">
        <f t="shared" si="9"/>
        <v>0</v>
      </c>
      <c r="CI12" s="30">
        <f t="shared" si="9"/>
        <v>0</v>
      </c>
      <c r="CJ12" s="30">
        <f t="shared" si="9"/>
        <v>0</v>
      </c>
      <c r="CK12" s="30">
        <f t="shared" si="9"/>
        <v>0</v>
      </c>
      <c r="CL12" s="30">
        <f t="shared" ref="CL12:CT12" si="10">IF(CL$5="",0,IF(CL$5=1,$S12,CK338))</f>
        <v>0</v>
      </c>
      <c r="CM12" s="30">
        <f t="shared" si="10"/>
        <v>0</v>
      </c>
      <c r="CN12" s="30">
        <f t="shared" si="10"/>
        <v>0</v>
      </c>
      <c r="CO12" s="30">
        <f t="shared" si="10"/>
        <v>0</v>
      </c>
      <c r="CP12" s="30">
        <f t="shared" si="10"/>
        <v>0</v>
      </c>
      <c r="CQ12" s="30">
        <f t="shared" si="10"/>
        <v>0</v>
      </c>
      <c r="CR12" s="30">
        <f t="shared" si="10"/>
        <v>0</v>
      </c>
      <c r="CS12" s="30">
        <f t="shared" si="10"/>
        <v>0</v>
      </c>
      <c r="CT12" s="30">
        <f t="shared" si="10"/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$F$335</f>
        <v>АКТИВЫ</v>
      </c>
      <c r="G13" s="66" t="str">
        <f>$G$16</f>
        <v>Запасы СиМ</v>
      </c>
      <c r="H13" s="27" t="str">
        <f t="shared" si="7"/>
        <v>Основные средства</v>
      </c>
      <c r="P13" s="30"/>
      <c r="R13" s="24"/>
      <c r="S13" s="93"/>
      <c r="V13" s="85"/>
      <c r="W13" s="29"/>
      <c r="Z13" s="30">
        <f t="shared" ref="Z13:BE13" si="11">IF(Z$5="",0,IF(Z$5=1,$S13,Y339))</f>
        <v>0</v>
      </c>
      <c r="AA13" s="30">
        <f t="shared" ca="1" si="11"/>
        <v>0</v>
      </c>
      <c r="AB13" s="30">
        <f t="shared" ca="1" si="11"/>
        <v>0</v>
      </c>
      <c r="AC13" s="30">
        <f t="shared" ca="1" si="11"/>
        <v>25000000</v>
      </c>
      <c r="AD13" s="30">
        <f t="shared" ca="1" si="11"/>
        <v>24702380.952380951</v>
      </c>
      <c r="AE13" s="30">
        <f t="shared" ca="1" si="11"/>
        <v>24404761.904761903</v>
      </c>
      <c r="AF13" s="30">
        <f t="shared" ca="1" si="11"/>
        <v>24107142.857142854</v>
      </c>
      <c r="AG13" s="30">
        <f t="shared" ca="1" si="11"/>
        <v>23809523.809523806</v>
      </c>
      <c r="AH13" s="30">
        <f t="shared" ca="1" si="11"/>
        <v>23511904.761904757</v>
      </c>
      <c r="AI13" s="30">
        <f t="shared" ca="1" si="11"/>
        <v>23214285.714285709</v>
      </c>
      <c r="AJ13" s="30">
        <f t="shared" ca="1" si="11"/>
        <v>22916666.66666666</v>
      </c>
      <c r="AK13" s="30">
        <f t="shared" ca="1" si="11"/>
        <v>22619047.619047612</v>
      </c>
      <c r="AL13" s="30">
        <f t="shared" ca="1" si="11"/>
        <v>22321428.571428563</v>
      </c>
      <c r="AM13" s="30">
        <f t="shared" ca="1" si="11"/>
        <v>22023809.523809515</v>
      </c>
      <c r="AN13" s="30">
        <f t="shared" ca="1" si="11"/>
        <v>21726190.476190466</v>
      </c>
      <c r="AO13" s="30">
        <f t="shared" ca="1" si="11"/>
        <v>21428571.428571418</v>
      </c>
      <c r="AP13" s="30">
        <f t="shared" ca="1" si="11"/>
        <v>21130952.380952369</v>
      </c>
      <c r="AQ13" s="30">
        <f t="shared" ca="1" si="11"/>
        <v>20833333.333333321</v>
      </c>
      <c r="AR13" s="30">
        <f t="shared" ca="1" si="11"/>
        <v>20535714.285714272</v>
      </c>
      <c r="AS13" s="30">
        <f t="shared" ca="1" si="11"/>
        <v>20238095.238095224</v>
      </c>
      <c r="AT13" s="30">
        <f t="shared" ca="1" si="11"/>
        <v>19940476.190476175</v>
      </c>
      <c r="AU13" s="30">
        <f t="shared" ca="1" si="11"/>
        <v>19642857.142857127</v>
      </c>
      <c r="AV13" s="30">
        <f t="shared" ca="1" si="11"/>
        <v>19345238.095238078</v>
      </c>
      <c r="AW13" s="30">
        <f t="shared" ca="1" si="11"/>
        <v>19047619.04761903</v>
      </c>
      <c r="AX13" s="30">
        <f t="shared" ca="1" si="11"/>
        <v>43749999.999999985</v>
      </c>
      <c r="AY13" s="30">
        <f t="shared" ca="1" si="11"/>
        <v>43154761.904761888</v>
      </c>
      <c r="AZ13" s="30">
        <f t="shared" ca="1" si="11"/>
        <v>42559523.809523791</v>
      </c>
      <c r="BA13" s="30">
        <f t="shared" ca="1" si="11"/>
        <v>41964285.714285694</v>
      </c>
      <c r="BB13" s="30">
        <f t="shared" ca="1" si="11"/>
        <v>41369047.619047597</v>
      </c>
      <c r="BC13" s="30">
        <f t="shared" ca="1" si="11"/>
        <v>40773809.5238095</v>
      </c>
      <c r="BD13" s="30">
        <f t="shared" ca="1" si="11"/>
        <v>40178571.428571403</v>
      </c>
      <c r="BE13" s="30">
        <f t="shared" ca="1" si="11"/>
        <v>39583333.333333306</v>
      </c>
      <c r="BF13" s="30">
        <f t="shared" ref="BF13:CK13" ca="1" si="12">IF(BF$5="",0,IF(BF$5=1,$S13,BE339))</f>
        <v>38988095.238095209</v>
      </c>
      <c r="BG13" s="30">
        <f t="shared" ca="1" si="12"/>
        <v>38392857.142857112</v>
      </c>
      <c r="BH13" s="30">
        <f t="shared" ca="1" si="12"/>
        <v>37797619.047619015</v>
      </c>
      <c r="BI13" s="30">
        <f t="shared" ca="1" si="12"/>
        <v>37202380.952380918</v>
      </c>
      <c r="BJ13" s="30">
        <f t="shared" ca="1" si="12"/>
        <v>36607142.857142821</v>
      </c>
      <c r="BK13" s="30">
        <f t="shared" ca="1" si="12"/>
        <v>36011904.761904724</v>
      </c>
      <c r="BL13" s="30">
        <f t="shared" ca="1" si="12"/>
        <v>35416666.666666627</v>
      </c>
      <c r="BM13" s="30">
        <f t="shared" ca="1" si="12"/>
        <v>34821428.57142853</v>
      </c>
      <c r="BN13" s="30">
        <f t="shared" ca="1" si="12"/>
        <v>34226190.476190433</v>
      </c>
      <c r="BO13" s="30">
        <f t="shared" ca="1" si="12"/>
        <v>33630952.380952336</v>
      </c>
      <c r="BP13" s="30">
        <f t="shared" ca="1" si="12"/>
        <v>33035714.285714239</v>
      </c>
      <c r="BQ13" s="30">
        <f t="shared" ca="1" si="12"/>
        <v>32440476.190476142</v>
      </c>
      <c r="BR13" s="30">
        <f t="shared" ca="1" si="12"/>
        <v>31845238.095238045</v>
      </c>
      <c r="BS13" s="30">
        <f t="shared" ca="1" si="12"/>
        <v>31249999.999999948</v>
      </c>
      <c r="BT13" s="30">
        <f t="shared" ca="1" si="12"/>
        <v>30654761.904761851</v>
      </c>
      <c r="BU13" s="30">
        <f t="shared" ca="1" si="12"/>
        <v>30059523.809523754</v>
      </c>
      <c r="BV13" s="30">
        <f t="shared" si="12"/>
        <v>0</v>
      </c>
      <c r="BW13" s="30">
        <f t="shared" si="12"/>
        <v>0</v>
      </c>
      <c r="BX13" s="30">
        <f t="shared" si="12"/>
        <v>0</v>
      </c>
      <c r="BY13" s="30">
        <f t="shared" si="12"/>
        <v>0</v>
      </c>
      <c r="BZ13" s="30">
        <f t="shared" si="12"/>
        <v>0</v>
      </c>
      <c r="CA13" s="30">
        <f t="shared" si="12"/>
        <v>0</v>
      </c>
      <c r="CB13" s="30">
        <f t="shared" si="12"/>
        <v>0</v>
      </c>
      <c r="CC13" s="30">
        <f t="shared" si="12"/>
        <v>0</v>
      </c>
      <c r="CD13" s="30">
        <f t="shared" si="12"/>
        <v>0</v>
      </c>
      <c r="CE13" s="30">
        <f t="shared" si="12"/>
        <v>0</v>
      </c>
      <c r="CF13" s="30">
        <f t="shared" si="12"/>
        <v>0</v>
      </c>
      <c r="CG13" s="30">
        <f t="shared" si="12"/>
        <v>0</v>
      </c>
      <c r="CH13" s="30">
        <f t="shared" si="12"/>
        <v>0</v>
      </c>
      <c r="CI13" s="30">
        <f t="shared" si="12"/>
        <v>0</v>
      </c>
      <c r="CJ13" s="30">
        <f t="shared" si="12"/>
        <v>0</v>
      </c>
      <c r="CK13" s="30">
        <f t="shared" si="12"/>
        <v>0</v>
      </c>
      <c r="CL13" s="30">
        <f t="shared" ref="CL13:CT13" si="13">IF(CL$5="",0,IF(CL$5=1,$S13,CK339))</f>
        <v>0</v>
      </c>
      <c r="CM13" s="30">
        <f t="shared" si="13"/>
        <v>0</v>
      </c>
      <c r="CN13" s="30">
        <f t="shared" si="13"/>
        <v>0</v>
      </c>
      <c r="CO13" s="30">
        <f t="shared" si="13"/>
        <v>0</v>
      </c>
      <c r="CP13" s="30">
        <f t="shared" si="13"/>
        <v>0</v>
      </c>
      <c r="CQ13" s="30">
        <f t="shared" si="13"/>
        <v>0</v>
      </c>
      <c r="CR13" s="30">
        <f t="shared" si="13"/>
        <v>0</v>
      </c>
      <c r="CS13" s="30">
        <f t="shared" si="13"/>
        <v>0</v>
      </c>
      <c r="CT13" s="30">
        <f t="shared" si="13"/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$G$341</f>
        <v>Денежные средства</v>
      </c>
      <c r="S15" s="119"/>
      <c r="V15" s="120"/>
      <c r="W15" s="9"/>
      <c r="Z15" s="7">
        <f t="shared" ref="Z15:BE15" si="14">IF(Z$5="",0,IF(Z$5=1,$S15,Y341))</f>
        <v>0</v>
      </c>
      <c r="AA15" s="7">
        <f t="shared" ca="1" si="14"/>
        <v>-20900000</v>
      </c>
      <c r="AB15" s="7">
        <f t="shared" ca="1" si="14"/>
        <v>-32982121.212121211</v>
      </c>
      <c r="AC15" s="7">
        <f t="shared" ca="1" si="14"/>
        <v>-35210589.090909094</v>
      </c>
      <c r="AD15" s="7">
        <f t="shared" ca="1" si="14"/>
        <v>-36728030.303030305</v>
      </c>
      <c r="AE15" s="7">
        <f t="shared" ca="1" si="14"/>
        <v>-36671694.181818187</v>
      </c>
      <c r="AF15" s="7">
        <f t="shared" ca="1" si="14"/>
        <v>-37444239.727272734</v>
      </c>
      <c r="AG15" s="7">
        <f t="shared" ca="1" si="14"/>
        <v>-39893155.272727281</v>
      </c>
      <c r="AH15" s="7">
        <f t="shared" ca="1" si="14"/>
        <v>-42392569.584848493</v>
      </c>
      <c r="AI15" s="7">
        <f t="shared" ca="1" si="14"/>
        <v>-44989914.202303037</v>
      </c>
      <c r="AJ15" s="7">
        <f t="shared" ca="1" si="14"/>
        <v>-47730503.843242429</v>
      </c>
      <c r="AK15" s="7">
        <f t="shared" ca="1" si="14"/>
        <v>-50628894.372854553</v>
      </c>
      <c r="AL15" s="7">
        <f t="shared" ca="1" si="14"/>
        <v>-53684080.471886374</v>
      </c>
      <c r="AM15" s="7">
        <f t="shared" ca="1" si="14"/>
        <v>-56956270.171273492</v>
      </c>
      <c r="AN15" s="7">
        <f t="shared" ca="1" si="14"/>
        <v>-60546182.436912432</v>
      </c>
      <c r="AO15" s="7">
        <f t="shared" ca="1" si="14"/>
        <v>-64569858.65081501</v>
      </c>
      <c r="AP15" s="7">
        <f t="shared" ca="1" si="14"/>
        <v>-69075066.755752131</v>
      </c>
      <c r="AQ15" s="7">
        <f t="shared" ca="1" si="14"/>
        <v>-73939090.930873156</v>
      </c>
      <c r="AR15" s="7">
        <f t="shared" ca="1" si="14"/>
        <v>-78940119.408604831</v>
      </c>
      <c r="AS15" s="7">
        <f t="shared" ca="1" si="14"/>
        <v>-83805704.644138053</v>
      </c>
      <c r="AT15" s="7">
        <f t="shared" ca="1" si="14"/>
        <v>-88276175.741788566</v>
      </c>
      <c r="AU15" s="7">
        <f t="shared" ca="1" si="14"/>
        <v>-97165863.747206628</v>
      </c>
      <c r="AV15" s="7">
        <f t="shared" ca="1" si="14"/>
        <v>-115355834.05118473</v>
      </c>
      <c r="AW15" s="7">
        <f t="shared" ca="1" si="14"/>
        <v>-127777759.58672649</v>
      </c>
      <c r="AX15" s="7">
        <f t="shared" ca="1" si="14"/>
        <v>-129394815.95557158</v>
      </c>
      <c r="AY15" s="7">
        <f t="shared" ca="1" si="14"/>
        <v>-129355768.19442986</v>
      </c>
      <c r="AZ15" s="7">
        <f t="shared" ca="1" si="14"/>
        <v>-126808540.88802291</v>
      </c>
      <c r="BA15" s="7">
        <f t="shared" ca="1" si="14"/>
        <v>-124211229.77334365</v>
      </c>
      <c r="BB15" s="7">
        <f t="shared" ca="1" si="14"/>
        <v>-122347267.34974012</v>
      </c>
      <c r="BC15" s="7">
        <f t="shared" ca="1" si="14"/>
        <v>-119498363.35628097</v>
      </c>
      <c r="BD15" s="7">
        <f t="shared" ca="1" si="14"/>
        <v>-115598533.68978342</v>
      </c>
      <c r="BE15" s="7">
        <f t="shared" ca="1" si="14"/>
        <v>-111216425.41833001</v>
      </c>
      <c r="BF15" s="7">
        <f t="shared" ref="BF15:CK15" ca="1" si="15">IF(BF$5="",0,IF(BF$5=1,$S15,BE341))</f>
        <v>-106692464.01316907</v>
      </c>
      <c r="BG15" s="7">
        <f t="shared" ca="1" si="15"/>
        <v>-100959175.2887066</v>
      </c>
      <c r="BH15" s="7">
        <f t="shared" ca="1" si="15"/>
        <v>-93988754.634397164</v>
      </c>
      <c r="BI15" s="7">
        <f t="shared" ca="1" si="15"/>
        <v>-85905723.264676362</v>
      </c>
      <c r="BJ15" s="7">
        <f t="shared" ca="1" si="15"/>
        <v>-76921585.961191922</v>
      </c>
      <c r="BK15" s="7">
        <f t="shared" ca="1" si="15"/>
        <v>-67289741.148071885</v>
      </c>
      <c r="BL15" s="7">
        <f t="shared" ca="1" si="15"/>
        <v>-57250233.103759043</v>
      </c>
      <c r="BM15" s="7">
        <f t="shared" ca="1" si="15"/>
        <v>-46975324.753084257</v>
      </c>
      <c r="BN15" s="7">
        <f t="shared" ca="1" si="15"/>
        <v>-36575283.904184863</v>
      </c>
      <c r="BO15" s="7">
        <f t="shared" ca="1" si="15"/>
        <v>-26113676.399110917</v>
      </c>
      <c r="BP15" s="7">
        <f t="shared" ca="1" si="15"/>
        <v>-15624782.710939474</v>
      </c>
      <c r="BQ15" s="7">
        <f t="shared" ca="1" si="15"/>
        <v>-5125305.9408233371</v>
      </c>
      <c r="BR15" s="7">
        <f t="shared" ca="1" si="15"/>
        <v>5378106.3677741271</v>
      </c>
      <c r="BS15" s="7">
        <f t="shared" ca="1" si="15"/>
        <v>15882794.809246901</v>
      </c>
      <c r="BT15" s="7">
        <f t="shared" ca="1" si="15"/>
        <v>26387797.796869062</v>
      </c>
      <c r="BU15" s="7">
        <f t="shared" ca="1" si="15"/>
        <v>36892870.549544975</v>
      </c>
      <c r="BV15" s="7">
        <f t="shared" si="15"/>
        <v>0</v>
      </c>
      <c r="BW15" s="7">
        <f t="shared" si="15"/>
        <v>0</v>
      </c>
      <c r="BX15" s="7">
        <f t="shared" si="15"/>
        <v>0</v>
      </c>
      <c r="BY15" s="7">
        <f t="shared" si="15"/>
        <v>0</v>
      </c>
      <c r="BZ15" s="7">
        <f t="shared" si="15"/>
        <v>0</v>
      </c>
      <c r="CA15" s="7">
        <f t="shared" si="15"/>
        <v>0</v>
      </c>
      <c r="CB15" s="7">
        <f t="shared" si="15"/>
        <v>0</v>
      </c>
      <c r="CC15" s="7">
        <f t="shared" si="15"/>
        <v>0</v>
      </c>
      <c r="CD15" s="7">
        <f t="shared" si="15"/>
        <v>0</v>
      </c>
      <c r="CE15" s="7">
        <f t="shared" si="15"/>
        <v>0</v>
      </c>
      <c r="CF15" s="7">
        <f t="shared" si="15"/>
        <v>0</v>
      </c>
      <c r="CG15" s="7">
        <f t="shared" si="15"/>
        <v>0</v>
      </c>
      <c r="CH15" s="7">
        <f t="shared" si="15"/>
        <v>0</v>
      </c>
      <c r="CI15" s="7">
        <f t="shared" si="15"/>
        <v>0</v>
      </c>
      <c r="CJ15" s="7">
        <f t="shared" si="15"/>
        <v>0</v>
      </c>
      <c r="CK15" s="7">
        <f t="shared" si="15"/>
        <v>0</v>
      </c>
      <c r="CL15" s="7">
        <f t="shared" ref="CL15:CT15" si="16">IF(CL$5="",0,IF(CL$5=1,$S15,CK341))</f>
        <v>0</v>
      </c>
      <c r="CM15" s="7">
        <f t="shared" si="16"/>
        <v>0</v>
      </c>
      <c r="CN15" s="7">
        <f t="shared" si="16"/>
        <v>0</v>
      </c>
      <c r="CO15" s="7">
        <f t="shared" si="16"/>
        <v>0</v>
      </c>
      <c r="CP15" s="7">
        <f t="shared" si="16"/>
        <v>0</v>
      </c>
      <c r="CQ15" s="7">
        <f t="shared" si="16"/>
        <v>0</v>
      </c>
      <c r="CR15" s="7">
        <f t="shared" si="16"/>
        <v>0</v>
      </c>
      <c r="CS15" s="7">
        <f t="shared" si="16"/>
        <v>0</v>
      </c>
      <c r="CT15" s="7">
        <f t="shared" si="16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Z16" s="7">
        <f>SUM(Z17:Z21)</f>
        <v>0</v>
      </c>
      <c r="AA16" s="7">
        <f t="shared" ref="AA16:CL16" ca="1" si="17">SUM(AA17:AA21)</f>
        <v>0</v>
      </c>
      <c r="AB16" s="7">
        <f t="shared" ca="1" si="17"/>
        <v>0</v>
      </c>
      <c r="AC16" s="7">
        <f t="shared" ca="1" si="17"/>
        <v>0</v>
      </c>
      <c r="AD16" s="7">
        <f t="shared" ca="1" si="17"/>
        <v>3900</v>
      </c>
      <c r="AE16" s="7">
        <f t="shared" ca="1" si="17"/>
        <v>17400</v>
      </c>
      <c r="AF16" s="7">
        <f t="shared" ca="1" si="17"/>
        <v>37080</v>
      </c>
      <c r="AG16" s="7">
        <f t="shared" ca="1" si="17"/>
        <v>63007.5</v>
      </c>
      <c r="AH16" s="7">
        <f t="shared" ca="1" si="17"/>
        <v>91462.5</v>
      </c>
      <c r="AI16" s="7">
        <f t="shared" ca="1" si="17"/>
        <v>124846.50000000003</v>
      </c>
      <c r="AJ16" s="7">
        <f t="shared" ca="1" si="17"/>
        <v>186529.5</v>
      </c>
      <c r="AK16" s="7">
        <f t="shared" ca="1" si="17"/>
        <v>291355.5</v>
      </c>
      <c r="AL16" s="7">
        <f t="shared" ca="1" si="17"/>
        <v>455760.75000000006</v>
      </c>
      <c r="AM16" s="7">
        <f t="shared" ca="1" si="17"/>
        <v>688116</v>
      </c>
      <c r="AN16" s="7">
        <f t="shared" ca="1" si="17"/>
        <v>977621.25</v>
      </c>
      <c r="AO16" s="7">
        <f t="shared" ca="1" si="17"/>
        <v>1311643.5</v>
      </c>
      <c r="AP16" s="7">
        <f t="shared" ca="1" si="17"/>
        <v>1675473.75</v>
      </c>
      <c r="AQ16" s="7">
        <f t="shared" ca="1" si="17"/>
        <v>2056293.75</v>
      </c>
      <c r="AR16" s="7">
        <f t="shared" ca="1" si="17"/>
        <v>2446307.25</v>
      </c>
      <c r="AS16" s="7">
        <f t="shared" ca="1" si="17"/>
        <v>2840703.75</v>
      </c>
      <c r="AT16" s="7">
        <f t="shared" ca="1" si="17"/>
        <v>3237150</v>
      </c>
      <c r="AU16" s="7">
        <f t="shared" ca="1" si="17"/>
        <v>3634387.5</v>
      </c>
      <c r="AV16" s="7">
        <f t="shared" ca="1" si="17"/>
        <v>4031850</v>
      </c>
      <c r="AW16" s="7">
        <f t="shared" ca="1" si="17"/>
        <v>4429402.5</v>
      </c>
      <c r="AX16" s="7">
        <f t="shared" ca="1" si="17"/>
        <v>4826977.5</v>
      </c>
      <c r="AY16" s="7">
        <f t="shared" ca="1" si="17"/>
        <v>5224552.5</v>
      </c>
      <c r="AZ16" s="7">
        <f t="shared" ca="1" si="17"/>
        <v>5622127.5</v>
      </c>
      <c r="BA16" s="7">
        <f t="shared" ca="1" si="17"/>
        <v>6009952.5</v>
      </c>
      <c r="BB16" s="7">
        <f t="shared" ca="1" si="17"/>
        <v>6364027.5</v>
      </c>
      <c r="BC16" s="7">
        <f t="shared" ca="1" si="17"/>
        <v>6668902.5</v>
      </c>
      <c r="BD16" s="7">
        <f t="shared" ca="1" si="17"/>
        <v>6908958.7499999981</v>
      </c>
      <c r="BE16" s="7">
        <f t="shared" ca="1" si="17"/>
        <v>7077877.4999999991</v>
      </c>
      <c r="BF16" s="7">
        <f t="shared" ca="1" si="17"/>
        <v>7187711.25</v>
      </c>
      <c r="BG16" s="7">
        <f t="shared" ca="1" si="17"/>
        <v>7252087.5</v>
      </c>
      <c r="BH16" s="7">
        <f t="shared" ca="1" si="17"/>
        <v>7286148.75</v>
      </c>
      <c r="BI16" s="7">
        <f t="shared" ca="1" si="17"/>
        <v>7302993.75</v>
      </c>
      <c r="BJ16" s="7">
        <f t="shared" ca="1" si="17"/>
        <v>7310591.25</v>
      </c>
      <c r="BK16" s="7">
        <f t="shared" ca="1" si="17"/>
        <v>7313778.75</v>
      </c>
      <c r="BL16" s="7">
        <f t="shared" ca="1" si="17"/>
        <v>7314907.5</v>
      </c>
      <c r="BM16" s="7">
        <f t="shared" ca="1" si="17"/>
        <v>7315245</v>
      </c>
      <c r="BN16" s="7">
        <f t="shared" ca="1" si="17"/>
        <v>7315357.4999999991</v>
      </c>
      <c r="BO16" s="7">
        <f t="shared" ca="1" si="17"/>
        <v>7315379.9999999981</v>
      </c>
      <c r="BP16" s="7">
        <f t="shared" ca="1" si="17"/>
        <v>7315379.9999999991</v>
      </c>
      <c r="BQ16" s="7">
        <f t="shared" ca="1" si="17"/>
        <v>7315379.9999999991</v>
      </c>
      <c r="BR16" s="7">
        <f t="shared" ca="1" si="17"/>
        <v>7315379.9999999991</v>
      </c>
      <c r="BS16" s="7">
        <f t="shared" ca="1" si="17"/>
        <v>7315379.9999999991</v>
      </c>
      <c r="BT16" s="7">
        <f t="shared" ca="1" si="17"/>
        <v>7315379.9999999991</v>
      </c>
      <c r="BU16" s="7">
        <f t="shared" ca="1" si="17"/>
        <v>7315379.9999999991</v>
      </c>
      <c r="BV16" s="7">
        <f t="shared" si="17"/>
        <v>0</v>
      </c>
      <c r="BW16" s="7">
        <f t="shared" si="17"/>
        <v>0</v>
      </c>
      <c r="BX16" s="7">
        <f t="shared" si="17"/>
        <v>0</v>
      </c>
      <c r="BY16" s="7">
        <f t="shared" si="17"/>
        <v>0</v>
      </c>
      <c r="BZ16" s="7">
        <f t="shared" si="17"/>
        <v>0</v>
      </c>
      <c r="CA16" s="7">
        <f t="shared" si="17"/>
        <v>0</v>
      </c>
      <c r="CB16" s="7">
        <f t="shared" si="17"/>
        <v>0</v>
      </c>
      <c r="CC16" s="7">
        <f t="shared" si="17"/>
        <v>0</v>
      </c>
      <c r="CD16" s="7">
        <f t="shared" si="17"/>
        <v>0</v>
      </c>
      <c r="CE16" s="7">
        <f t="shared" si="17"/>
        <v>0</v>
      </c>
      <c r="CF16" s="7">
        <f t="shared" si="17"/>
        <v>0</v>
      </c>
      <c r="CG16" s="7">
        <f t="shared" si="17"/>
        <v>0</v>
      </c>
      <c r="CH16" s="7">
        <f t="shared" si="17"/>
        <v>0</v>
      </c>
      <c r="CI16" s="7">
        <f t="shared" si="17"/>
        <v>0</v>
      </c>
      <c r="CJ16" s="7">
        <f t="shared" si="17"/>
        <v>0</v>
      </c>
      <c r="CK16" s="7">
        <f t="shared" si="17"/>
        <v>0</v>
      </c>
      <c r="CL16" s="7">
        <f t="shared" si="17"/>
        <v>0</v>
      </c>
      <c r="CM16" s="7">
        <f t="shared" ref="CM16:CT16" si="18">SUM(CM17:CM21)</f>
        <v>0</v>
      </c>
      <c r="CN16" s="7">
        <f t="shared" si="18"/>
        <v>0</v>
      </c>
      <c r="CO16" s="7">
        <f t="shared" si="18"/>
        <v>0</v>
      </c>
      <c r="CP16" s="7">
        <f t="shared" si="18"/>
        <v>0</v>
      </c>
      <c r="CQ16" s="7">
        <f t="shared" si="18"/>
        <v>0</v>
      </c>
      <c r="CR16" s="7">
        <f t="shared" si="18"/>
        <v>0</v>
      </c>
      <c r="CS16" s="7">
        <f t="shared" si="18"/>
        <v>0</v>
      </c>
      <c r="CT16" s="7">
        <f t="shared" si="18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$F$335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/>
      <c r="Z17" s="30">
        <f t="shared" ref="Z17:BE17" si="19">IF(Z$5="",0,IF(Z$5=1,$S17,Y343))</f>
        <v>0</v>
      </c>
      <c r="AA17" s="30">
        <f t="shared" ca="1" si="19"/>
        <v>0</v>
      </c>
      <c r="AB17" s="30">
        <f t="shared" ca="1" si="19"/>
        <v>0</v>
      </c>
      <c r="AC17" s="30">
        <f t="shared" ca="1" si="19"/>
        <v>0</v>
      </c>
      <c r="AD17" s="30">
        <f t="shared" ca="1" si="19"/>
        <v>3500</v>
      </c>
      <c r="AE17" s="30">
        <f t="shared" ca="1" si="19"/>
        <v>14000</v>
      </c>
      <c r="AF17" s="30">
        <f t="shared" ca="1" si="19"/>
        <v>25200</v>
      </c>
      <c r="AG17" s="30">
        <f t="shared" ca="1" si="19"/>
        <v>36837.5</v>
      </c>
      <c r="AH17" s="30">
        <f t="shared" ca="1" si="19"/>
        <v>46987.5</v>
      </c>
      <c r="AI17" s="30">
        <f t="shared" ca="1" si="19"/>
        <v>61722.500000000015</v>
      </c>
      <c r="AJ17" s="30">
        <f t="shared" ca="1" si="19"/>
        <v>100222.50000000001</v>
      </c>
      <c r="AK17" s="30">
        <f t="shared" ca="1" si="19"/>
        <v>165042.5</v>
      </c>
      <c r="AL17" s="30">
        <f t="shared" ca="1" si="19"/>
        <v>258098.75</v>
      </c>
      <c r="AM17" s="30">
        <f t="shared" ca="1" si="19"/>
        <v>375987.5</v>
      </c>
      <c r="AN17" s="30">
        <f t="shared" ca="1" si="19"/>
        <v>508523.75</v>
      </c>
      <c r="AO17" s="30">
        <f t="shared" ca="1" si="19"/>
        <v>649757.5</v>
      </c>
      <c r="AP17" s="30">
        <f t="shared" ca="1" si="19"/>
        <v>795506.25</v>
      </c>
      <c r="AQ17" s="30">
        <f t="shared" ca="1" si="19"/>
        <v>943643.75</v>
      </c>
      <c r="AR17" s="30">
        <f t="shared" ca="1" si="19"/>
        <v>1092831.25</v>
      </c>
      <c r="AS17" s="30">
        <f t="shared" ca="1" si="19"/>
        <v>1242281.25</v>
      </c>
      <c r="AT17" s="30">
        <f t="shared" ca="1" si="19"/>
        <v>1391862.5</v>
      </c>
      <c r="AU17" s="30">
        <f t="shared" ca="1" si="19"/>
        <v>1541487.5</v>
      </c>
      <c r="AV17" s="30">
        <f t="shared" ca="1" si="19"/>
        <v>1691112.5</v>
      </c>
      <c r="AW17" s="30">
        <f t="shared" ca="1" si="19"/>
        <v>1840737.5</v>
      </c>
      <c r="AX17" s="30">
        <f t="shared" ca="1" si="19"/>
        <v>1990362.5</v>
      </c>
      <c r="AY17" s="30">
        <f t="shared" ca="1" si="19"/>
        <v>2139987.5</v>
      </c>
      <c r="AZ17" s="30">
        <f t="shared" ca="1" si="19"/>
        <v>2289612.5</v>
      </c>
      <c r="BA17" s="30">
        <f t="shared" ca="1" si="19"/>
        <v>2430487.5</v>
      </c>
      <c r="BB17" s="30">
        <f t="shared" ca="1" si="19"/>
        <v>2545112.5</v>
      </c>
      <c r="BC17" s="30">
        <f t="shared" ca="1" si="19"/>
        <v>2631737.5</v>
      </c>
      <c r="BD17" s="30">
        <f t="shared" ca="1" si="19"/>
        <v>2689268.75</v>
      </c>
      <c r="BE17" s="30">
        <f t="shared" ca="1" si="19"/>
        <v>2721425</v>
      </c>
      <c r="BF17" s="30">
        <f t="shared" ref="BF17:CK17" ca="1" si="20">IF(BF$5="",0,IF(BF$5=1,$S17,BE343))</f>
        <v>2738618.75</v>
      </c>
      <c r="BG17" s="30">
        <f t="shared" ca="1" si="20"/>
        <v>2747062.5</v>
      </c>
      <c r="BH17" s="30">
        <f t="shared" ca="1" si="20"/>
        <v>2750956.25</v>
      </c>
      <c r="BI17" s="30">
        <f t="shared" ca="1" si="20"/>
        <v>2752443.75</v>
      </c>
      <c r="BJ17" s="30">
        <f t="shared" ca="1" si="20"/>
        <v>2752881.25</v>
      </c>
      <c r="BK17" s="30">
        <f t="shared" ca="1" si="20"/>
        <v>2753056.25</v>
      </c>
      <c r="BL17" s="30">
        <f t="shared" ca="1" si="20"/>
        <v>2753100</v>
      </c>
      <c r="BM17" s="30">
        <f t="shared" ca="1" si="20"/>
        <v>2753099.9999999995</v>
      </c>
      <c r="BN17" s="30">
        <f t="shared" ca="1" si="20"/>
        <v>2753099.9999999995</v>
      </c>
      <c r="BO17" s="30">
        <f t="shared" ca="1" si="20"/>
        <v>2753099.9999999995</v>
      </c>
      <c r="BP17" s="30">
        <f t="shared" ca="1" si="20"/>
        <v>2753099.9999999995</v>
      </c>
      <c r="BQ17" s="30">
        <f t="shared" ca="1" si="20"/>
        <v>2753099.9999999995</v>
      </c>
      <c r="BR17" s="30">
        <f t="shared" ca="1" si="20"/>
        <v>2753099.9999999995</v>
      </c>
      <c r="BS17" s="30">
        <f t="shared" ca="1" si="20"/>
        <v>2753099.9999999995</v>
      </c>
      <c r="BT17" s="30">
        <f t="shared" ca="1" si="20"/>
        <v>2753099.9999999995</v>
      </c>
      <c r="BU17" s="30">
        <f t="shared" ca="1" si="20"/>
        <v>2753099.9999999995</v>
      </c>
      <c r="BV17" s="30">
        <f t="shared" si="20"/>
        <v>0</v>
      </c>
      <c r="BW17" s="30">
        <f t="shared" si="20"/>
        <v>0</v>
      </c>
      <c r="BX17" s="30">
        <f t="shared" si="20"/>
        <v>0</v>
      </c>
      <c r="BY17" s="30">
        <f t="shared" si="20"/>
        <v>0</v>
      </c>
      <c r="BZ17" s="30">
        <f t="shared" si="20"/>
        <v>0</v>
      </c>
      <c r="CA17" s="30">
        <f t="shared" si="20"/>
        <v>0</v>
      </c>
      <c r="CB17" s="30">
        <f t="shared" si="20"/>
        <v>0</v>
      </c>
      <c r="CC17" s="30">
        <f t="shared" si="20"/>
        <v>0</v>
      </c>
      <c r="CD17" s="30">
        <f t="shared" si="20"/>
        <v>0</v>
      </c>
      <c r="CE17" s="30">
        <f t="shared" si="20"/>
        <v>0</v>
      </c>
      <c r="CF17" s="30">
        <f t="shared" si="20"/>
        <v>0</v>
      </c>
      <c r="CG17" s="30">
        <f t="shared" si="20"/>
        <v>0</v>
      </c>
      <c r="CH17" s="30">
        <f t="shared" si="20"/>
        <v>0</v>
      </c>
      <c r="CI17" s="30">
        <f t="shared" si="20"/>
        <v>0</v>
      </c>
      <c r="CJ17" s="30">
        <f t="shared" si="20"/>
        <v>0</v>
      </c>
      <c r="CK17" s="30">
        <f t="shared" si="20"/>
        <v>0</v>
      </c>
      <c r="CL17" s="30">
        <f t="shared" ref="CL17:CT17" si="21">IF(CL$5="",0,IF(CL$5=1,$S17,CK343))</f>
        <v>0</v>
      </c>
      <c r="CM17" s="30">
        <f t="shared" si="21"/>
        <v>0</v>
      </c>
      <c r="CN17" s="30">
        <f t="shared" si="21"/>
        <v>0</v>
      </c>
      <c r="CO17" s="30">
        <f t="shared" si="21"/>
        <v>0</v>
      </c>
      <c r="CP17" s="30">
        <f t="shared" si="21"/>
        <v>0</v>
      </c>
      <c r="CQ17" s="30">
        <f t="shared" si="21"/>
        <v>0</v>
      </c>
      <c r="CR17" s="30">
        <f t="shared" si="21"/>
        <v>0</v>
      </c>
      <c r="CS17" s="30">
        <f t="shared" si="21"/>
        <v>0</v>
      </c>
      <c r="CT17" s="30">
        <f t="shared" si="21"/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$F$335</f>
        <v>АКТИВЫ</v>
      </c>
      <c r="G18" s="66" t="str">
        <f t="shared" ref="G18:G20" si="22">$G$16</f>
        <v>Запасы СиМ</v>
      </c>
      <c r="H18" s="27" t="str">
        <f>BP!$F$22</f>
        <v>Сырье</v>
      </c>
      <c r="P18" s="30"/>
      <c r="R18" s="24"/>
      <c r="S18" s="93"/>
      <c r="V18" s="85"/>
      <c r="W18" s="29"/>
      <c r="Z18" s="30">
        <f t="shared" ref="Z18:BE18" si="23">IF(Z$5="",0,IF(Z$5=1,$S18,Y344))</f>
        <v>0</v>
      </c>
      <c r="AA18" s="30">
        <f t="shared" ca="1" si="23"/>
        <v>0</v>
      </c>
      <c r="AB18" s="30">
        <f t="shared" ca="1" si="23"/>
        <v>0</v>
      </c>
      <c r="AC18" s="30">
        <f t="shared" ca="1" si="23"/>
        <v>0</v>
      </c>
      <c r="AD18" s="30">
        <f t="shared" ca="1" si="23"/>
        <v>400</v>
      </c>
      <c r="AE18" s="30">
        <f t="shared" ca="1" si="23"/>
        <v>1600</v>
      </c>
      <c r="AF18" s="30">
        <f t="shared" ca="1" si="23"/>
        <v>2880</v>
      </c>
      <c r="AG18" s="30">
        <f t="shared" ca="1" si="23"/>
        <v>4210</v>
      </c>
      <c r="AH18" s="30">
        <f t="shared" ca="1" si="23"/>
        <v>5370</v>
      </c>
      <c r="AI18" s="30">
        <f t="shared" ca="1" si="23"/>
        <v>7054</v>
      </c>
      <c r="AJ18" s="30">
        <f t="shared" ca="1" si="23"/>
        <v>11454</v>
      </c>
      <c r="AK18" s="30">
        <f t="shared" ca="1" si="23"/>
        <v>18862</v>
      </c>
      <c r="AL18" s="30">
        <f t="shared" ca="1" si="23"/>
        <v>29496.999999999996</v>
      </c>
      <c r="AM18" s="30">
        <f t="shared" ca="1" si="23"/>
        <v>42970</v>
      </c>
      <c r="AN18" s="30">
        <f t="shared" ca="1" si="23"/>
        <v>58117</v>
      </c>
      <c r="AO18" s="30">
        <f t="shared" ca="1" si="23"/>
        <v>74258</v>
      </c>
      <c r="AP18" s="30">
        <f t="shared" ca="1" si="23"/>
        <v>90914.999999999985</v>
      </c>
      <c r="AQ18" s="30">
        <f t="shared" ca="1" si="23"/>
        <v>107845</v>
      </c>
      <c r="AR18" s="30">
        <f t="shared" ca="1" si="23"/>
        <v>124895</v>
      </c>
      <c r="AS18" s="30">
        <f t="shared" ca="1" si="23"/>
        <v>141975</v>
      </c>
      <c r="AT18" s="30">
        <f t="shared" ca="1" si="23"/>
        <v>159070</v>
      </c>
      <c r="AU18" s="30">
        <f t="shared" ca="1" si="23"/>
        <v>176170</v>
      </c>
      <c r="AV18" s="30">
        <f t="shared" ca="1" si="23"/>
        <v>193270</v>
      </c>
      <c r="AW18" s="30">
        <f t="shared" ca="1" si="23"/>
        <v>210370</v>
      </c>
      <c r="AX18" s="30">
        <f t="shared" ca="1" si="23"/>
        <v>227470</v>
      </c>
      <c r="AY18" s="30">
        <f t="shared" ca="1" si="23"/>
        <v>244570</v>
      </c>
      <c r="AZ18" s="30">
        <f t="shared" ca="1" si="23"/>
        <v>261670</v>
      </c>
      <c r="BA18" s="30">
        <f t="shared" ca="1" si="23"/>
        <v>277770</v>
      </c>
      <c r="BB18" s="30">
        <f t="shared" ca="1" si="23"/>
        <v>290870</v>
      </c>
      <c r="BC18" s="30">
        <f t="shared" ca="1" si="23"/>
        <v>300770</v>
      </c>
      <c r="BD18" s="30">
        <f t="shared" ca="1" si="23"/>
        <v>307345</v>
      </c>
      <c r="BE18" s="30">
        <f t="shared" ca="1" si="23"/>
        <v>311020</v>
      </c>
      <c r="BF18" s="30">
        <f t="shared" ref="BF18:CK18" ca="1" si="24">IF(BF$5="",0,IF(BF$5=1,$S18,BE344))</f>
        <v>312985</v>
      </c>
      <c r="BG18" s="30">
        <f t="shared" ca="1" si="24"/>
        <v>313950</v>
      </c>
      <c r="BH18" s="30">
        <f t="shared" ca="1" si="24"/>
        <v>314395</v>
      </c>
      <c r="BI18" s="30">
        <f t="shared" ca="1" si="24"/>
        <v>314565</v>
      </c>
      <c r="BJ18" s="30">
        <f t="shared" ca="1" si="24"/>
        <v>314615</v>
      </c>
      <c r="BK18" s="30">
        <f t="shared" ca="1" si="24"/>
        <v>314635</v>
      </c>
      <c r="BL18" s="30">
        <f t="shared" ca="1" si="24"/>
        <v>314640</v>
      </c>
      <c r="BM18" s="30">
        <f t="shared" ca="1" si="24"/>
        <v>314639.99999999994</v>
      </c>
      <c r="BN18" s="30">
        <f t="shared" ca="1" si="24"/>
        <v>314639.99999999994</v>
      </c>
      <c r="BO18" s="30">
        <f t="shared" ca="1" si="24"/>
        <v>314639.99999999994</v>
      </c>
      <c r="BP18" s="30">
        <f t="shared" ca="1" si="24"/>
        <v>314639.99999999994</v>
      </c>
      <c r="BQ18" s="30">
        <f t="shared" ca="1" si="24"/>
        <v>314639.99999999994</v>
      </c>
      <c r="BR18" s="30">
        <f t="shared" ca="1" si="24"/>
        <v>314639.99999999994</v>
      </c>
      <c r="BS18" s="30">
        <f t="shared" ca="1" si="24"/>
        <v>314639.99999999994</v>
      </c>
      <c r="BT18" s="30">
        <f t="shared" ca="1" si="24"/>
        <v>314639.99999999994</v>
      </c>
      <c r="BU18" s="30">
        <f t="shared" ca="1" si="24"/>
        <v>314639.99999999994</v>
      </c>
      <c r="BV18" s="30">
        <f t="shared" si="24"/>
        <v>0</v>
      </c>
      <c r="BW18" s="30">
        <f t="shared" si="24"/>
        <v>0</v>
      </c>
      <c r="BX18" s="30">
        <f t="shared" si="24"/>
        <v>0</v>
      </c>
      <c r="BY18" s="30">
        <f t="shared" si="24"/>
        <v>0</v>
      </c>
      <c r="BZ18" s="30">
        <f t="shared" si="24"/>
        <v>0</v>
      </c>
      <c r="CA18" s="30">
        <f t="shared" si="24"/>
        <v>0</v>
      </c>
      <c r="CB18" s="30">
        <f t="shared" si="24"/>
        <v>0</v>
      </c>
      <c r="CC18" s="30">
        <f t="shared" si="24"/>
        <v>0</v>
      </c>
      <c r="CD18" s="30">
        <f t="shared" si="24"/>
        <v>0</v>
      </c>
      <c r="CE18" s="30">
        <f t="shared" si="24"/>
        <v>0</v>
      </c>
      <c r="CF18" s="30">
        <f t="shared" si="24"/>
        <v>0</v>
      </c>
      <c r="CG18" s="30">
        <f t="shared" si="24"/>
        <v>0</v>
      </c>
      <c r="CH18" s="30">
        <f t="shared" si="24"/>
        <v>0</v>
      </c>
      <c r="CI18" s="30">
        <f t="shared" si="24"/>
        <v>0</v>
      </c>
      <c r="CJ18" s="30">
        <f t="shared" si="24"/>
        <v>0</v>
      </c>
      <c r="CK18" s="30">
        <f t="shared" si="24"/>
        <v>0</v>
      </c>
      <c r="CL18" s="30">
        <f t="shared" ref="CL18:CT18" si="25">IF(CL$5="",0,IF(CL$5=1,$S18,CK344))</f>
        <v>0</v>
      </c>
      <c r="CM18" s="30">
        <f t="shared" si="25"/>
        <v>0</v>
      </c>
      <c r="CN18" s="30">
        <f t="shared" si="25"/>
        <v>0</v>
      </c>
      <c r="CO18" s="30">
        <f t="shared" si="25"/>
        <v>0</v>
      </c>
      <c r="CP18" s="30">
        <f t="shared" si="25"/>
        <v>0</v>
      </c>
      <c r="CQ18" s="30">
        <f t="shared" si="25"/>
        <v>0</v>
      </c>
      <c r="CR18" s="30">
        <f t="shared" si="25"/>
        <v>0</v>
      </c>
      <c r="CS18" s="30">
        <f t="shared" si="25"/>
        <v>0</v>
      </c>
      <c r="CT18" s="30">
        <f t="shared" si="25"/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$F$335</f>
        <v>АКТИВЫ</v>
      </c>
      <c r="G19" s="66" t="str">
        <f t="shared" si="22"/>
        <v>Запасы СиМ</v>
      </c>
      <c r="H19" s="27" t="str">
        <f>BP!$F$23</f>
        <v>Материал</v>
      </c>
      <c r="P19" s="30"/>
      <c r="R19" s="24"/>
      <c r="S19" s="93"/>
      <c r="V19" s="85"/>
      <c r="W19" s="29"/>
      <c r="Z19" s="30">
        <f t="shared" ref="Z19:BE19" si="26">IF(Z$5="",0,IF(Z$5=1,$S19,Y345))</f>
        <v>0</v>
      </c>
      <c r="AA19" s="30">
        <f t="shared" ca="1" si="26"/>
        <v>0</v>
      </c>
      <c r="AB19" s="30">
        <f t="shared" ca="1" si="26"/>
        <v>0</v>
      </c>
      <c r="AC19" s="30">
        <f t="shared" ca="1" si="26"/>
        <v>0</v>
      </c>
      <c r="AD19" s="30">
        <f t="shared" ca="1" si="26"/>
        <v>0</v>
      </c>
      <c r="AE19" s="30">
        <f t="shared" ca="1" si="26"/>
        <v>466.66666666666669</v>
      </c>
      <c r="AF19" s="30">
        <f t="shared" ca="1" si="26"/>
        <v>2333.3333333333335</v>
      </c>
      <c r="AG19" s="30">
        <f t="shared" ca="1" si="26"/>
        <v>5693.3333333333339</v>
      </c>
      <c r="AH19" s="30">
        <f t="shared" ca="1" si="26"/>
        <v>10138.333333333334</v>
      </c>
      <c r="AI19" s="30">
        <f t="shared" ca="1" si="26"/>
        <v>14536.66666666667</v>
      </c>
      <c r="AJ19" s="30">
        <f t="shared" ca="1" si="26"/>
        <v>19406.333333333339</v>
      </c>
      <c r="AK19" s="30">
        <f t="shared" ca="1" si="26"/>
        <v>27857.666666666675</v>
      </c>
      <c r="AL19" s="30">
        <f t="shared" ca="1" si="26"/>
        <v>43598.333333333343</v>
      </c>
      <c r="AM19" s="30">
        <f t="shared" ca="1" si="26"/>
        <v>69781.833333333328</v>
      </c>
      <c r="AN19" s="30">
        <f t="shared" ca="1" si="26"/>
        <v>106550.5</v>
      </c>
      <c r="AO19" s="30">
        <f t="shared" ca="1" si="26"/>
        <v>152348.00000000003</v>
      </c>
      <c r="AP19" s="30">
        <f t="shared" ca="1" si="26"/>
        <v>204569.16666666672</v>
      </c>
      <c r="AQ19" s="30">
        <f t="shared" ca="1" si="26"/>
        <v>260505.00000000006</v>
      </c>
      <c r="AR19" s="30">
        <f t="shared" ca="1" si="26"/>
        <v>318521.00000000006</v>
      </c>
      <c r="AS19" s="30">
        <f t="shared" ca="1" si="26"/>
        <v>377597.50000000006</v>
      </c>
      <c r="AT19" s="30">
        <f t="shared" ca="1" si="26"/>
        <v>437167.5</v>
      </c>
      <c r="AU19" s="30">
        <f t="shared" ca="1" si="26"/>
        <v>496930.00000000006</v>
      </c>
      <c r="AV19" s="30">
        <f t="shared" ca="1" si="26"/>
        <v>556750.83333333337</v>
      </c>
      <c r="AW19" s="30">
        <f t="shared" ca="1" si="26"/>
        <v>616595</v>
      </c>
      <c r="AX19" s="30">
        <f t="shared" ca="1" si="26"/>
        <v>676445</v>
      </c>
      <c r="AY19" s="30">
        <f t="shared" ca="1" si="26"/>
        <v>736295</v>
      </c>
      <c r="AZ19" s="30">
        <f t="shared" ca="1" si="26"/>
        <v>796145</v>
      </c>
      <c r="BA19" s="30">
        <f t="shared" ca="1" si="26"/>
        <v>855995</v>
      </c>
      <c r="BB19" s="30">
        <f t="shared" ca="1" si="26"/>
        <v>914678.33333333326</v>
      </c>
      <c r="BC19" s="30">
        <f t="shared" ca="1" si="26"/>
        <v>968694.99999999977</v>
      </c>
      <c r="BD19" s="30">
        <f t="shared" ca="1" si="26"/>
        <v>1014311.6666666663</v>
      </c>
      <c r="BE19" s="30">
        <f t="shared" ca="1" si="26"/>
        <v>1048815.833333333</v>
      </c>
      <c r="BF19" s="30">
        <f t="shared" ref="BF19:CK19" ca="1" si="27">IF(BF$5="",0,IF(BF$5=1,$S19,BE345))</f>
        <v>1072324.1666666665</v>
      </c>
      <c r="BG19" s="30">
        <f t="shared" ca="1" si="27"/>
        <v>1086575</v>
      </c>
      <c r="BH19" s="30">
        <f t="shared" ca="1" si="27"/>
        <v>1094280.8333333333</v>
      </c>
      <c r="BI19" s="30">
        <f t="shared" ca="1" si="27"/>
        <v>1098218.3333333333</v>
      </c>
      <c r="BJ19" s="30">
        <f t="shared" ca="1" si="27"/>
        <v>1100061.6666666665</v>
      </c>
      <c r="BK19" s="30">
        <f t="shared" ca="1" si="27"/>
        <v>1100837.5</v>
      </c>
      <c r="BL19" s="30">
        <f t="shared" ca="1" si="27"/>
        <v>1101117.5</v>
      </c>
      <c r="BM19" s="30">
        <f t="shared" ca="1" si="27"/>
        <v>1101205</v>
      </c>
      <c r="BN19" s="30">
        <f t="shared" ca="1" si="27"/>
        <v>1101234.1666666665</v>
      </c>
      <c r="BO19" s="30">
        <f t="shared" ca="1" si="27"/>
        <v>1101239.9999999998</v>
      </c>
      <c r="BP19" s="30">
        <f t="shared" ca="1" si="27"/>
        <v>1101239.9999999998</v>
      </c>
      <c r="BQ19" s="30">
        <f t="shared" ca="1" si="27"/>
        <v>1101239.9999999998</v>
      </c>
      <c r="BR19" s="30">
        <f t="shared" ca="1" si="27"/>
        <v>1101239.9999999998</v>
      </c>
      <c r="BS19" s="30">
        <f t="shared" ca="1" si="27"/>
        <v>1101239.9999999998</v>
      </c>
      <c r="BT19" s="30">
        <f t="shared" ca="1" si="27"/>
        <v>1101239.9999999998</v>
      </c>
      <c r="BU19" s="30">
        <f t="shared" ca="1" si="27"/>
        <v>1101239.9999999998</v>
      </c>
      <c r="BV19" s="30">
        <f t="shared" si="27"/>
        <v>0</v>
      </c>
      <c r="BW19" s="30">
        <f t="shared" si="27"/>
        <v>0</v>
      </c>
      <c r="BX19" s="30">
        <f t="shared" si="27"/>
        <v>0</v>
      </c>
      <c r="BY19" s="30">
        <f t="shared" si="27"/>
        <v>0</v>
      </c>
      <c r="BZ19" s="30">
        <f t="shared" si="27"/>
        <v>0</v>
      </c>
      <c r="CA19" s="30">
        <f t="shared" si="27"/>
        <v>0</v>
      </c>
      <c r="CB19" s="30">
        <f t="shared" si="27"/>
        <v>0</v>
      </c>
      <c r="CC19" s="30">
        <f t="shared" si="27"/>
        <v>0</v>
      </c>
      <c r="CD19" s="30">
        <f t="shared" si="27"/>
        <v>0</v>
      </c>
      <c r="CE19" s="30">
        <f t="shared" si="27"/>
        <v>0</v>
      </c>
      <c r="CF19" s="30">
        <f t="shared" si="27"/>
        <v>0</v>
      </c>
      <c r="CG19" s="30">
        <f t="shared" si="27"/>
        <v>0</v>
      </c>
      <c r="CH19" s="30">
        <f t="shared" si="27"/>
        <v>0</v>
      </c>
      <c r="CI19" s="30">
        <f t="shared" si="27"/>
        <v>0</v>
      </c>
      <c r="CJ19" s="30">
        <f t="shared" si="27"/>
        <v>0</v>
      </c>
      <c r="CK19" s="30">
        <f t="shared" si="27"/>
        <v>0</v>
      </c>
      <c r="CL19" s="30">
        <f t="shared" ref="CL19:CT19" si="28">IF(CL$5="",0,IF(CL$5=1,$S19,CK345))</f>
        <v>0</v>
      </c>
      <c r="CM19" s="30">
        <f t="shared" si="28"/>
        <v>0</v>
      </c>
      <c r="CN19" s="30">
        <f t="shared" si="28"/>
        <v>0</v>
      </c>
      <c r="CO19" s="30">
        <f t="shared" si="28"/>
        <v>0</v>
      </c>
      <c r="CP19" s="30">
        <f t="shared" si="28"/>
        <v>0</v>
      </c>
      <c r="CQ19" s="30">
        <f t="shared" si="28"/>
        <v>0</v>
      </c>
      <c r="CR19" s="30">
        <f t="shared" si="28"/>
        <v>0</v>
      </c>
      <c r="CS19" s="30">
        <f t="shared" si="28"/>
        <v>0</v>
      </c>
      <c r="CT19" s="30">
        <f t="shared" si="28"/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$F$335</f>
        <v>АКТИВЫ</v>
      </c>
      <c r="G20" s="66" t="str">
        <f t="shared" si="22"/>
        <v>Запасы СиМ</v>
      </c>
      <c r="H20" s="27" t="str">
        <f>BP!$F$25</f>
        <v>Упаковка</v>
      </c>
      <c r="P20" s="30"/>
      <c r="R20" s="24"/>
      <c r="S20" s="93"/>
      <c r="V20" s="85"/>
      <c r="W20" s="29"/>
      <c r="Z20" s="30">
        <f t="shared" ref="Z20:BE20" si="29">IF(Z$5="",0,IF(Z$5=1,$S20,Y346))</f>
        <v>0</v>
      </c>
      <c r="AA20" s="30">
        <f t="shared" ca="1" si="29"/>
        <v>0</v>
      </c>
      <c r="AB20" s="30">
        <f t="shared" ca="1" si="29"/>
        <v>0</v>
      </c>
      <c r="AC20" s="30">
        <f t="shared" ca="1" si="29"/>
        <v>0</v>
      </c>
      <c r="AD20" s="30">
        <f t="shared" ca="1" si="29"/>
        <v>0</v>
      </c>
      <c r="AE20" s="30">
        <f t="shared" ca="1" si="29"/>
        <v>1333.3333333333335</v>
      </c>
      <c r="AF20" s="30">
        <f t="shared" ca="1" si="29"/>
        <v>6666.6666666666679</v>
      </c>
      <c r="AG20" s="30">
        <f t="shared" ca="1" si="29"/>
        <v>16266.666666666668</v>
      </c>
      <c r="AH20" s="30">
        <f t="shared" ca="1" si="29"/>
        <v>28966.666666666668</v>
      </c>
      <c r="AI20" s="30">
        <f t="shared" ca="1" si="29"/>
        <v>41533.333333333336</v>
      </c>
      <c r="AJ20" s="30">
        <f t="shared" ca="1" si="29"/>
        <v>55446.666666666672</v>
      </c>
      <c r="AK20" s="30">
        <f t="shared" ca="1" si="29"/>
        <v>79593.333333333343</v>
      </c>
      <c r="AL20" s="30">
        <f t="shared" ca="1" si="29"/>
        <v>124566.66666666669</v>
      </c>
      <c r="AM20" s="30">
        <f t="shared" ca="1" si="29"/>
        <v>199376.66666666669</v>
      </c>
      <c r="AN20" s="30">
        <f t="shared" ca="1" si="29"/>
        <v>304430</v>
      </c>
      <c r="AO20" s="30">
        <f t="shared" ca="1" si="29"/>
        <v>435280.00000000006</v>
      </c>
      <c r="AP20" s="30">
        <f t="shared" ca="1" si="29"/>
        <v>584483.33333333337</v>
      </c>
      <c r="AQ20" s="30">
        <f t="shared" ca="1" si="29"/>
        <v>744300</v>
      </c>
      <c r="AR20" s="30">
        <f t="shared" ca="1" si="29"/>
        <v>910060.00000000012</v>
      </c>
      <c r="AS20" s="30">
        <f t="shared" ca="1" si="29"/>
        <v>1078850</v>
      </c>
      <c r="AT20" s="30">
        <f t="shared" ca="1" si="29"/>
        <v>1249050</v>
      </c>
      <c r="AU20" s="30">
        <f t="shared" ca="1" si="29"/>
        <v>1419800</v>
      </c>
      <c r="AV20" s="30">
        <f t="shared" ca="1" si="29"/>
        <v>1590716.6666666667</v>
      </c>
      <c r="AW20" s="30">
        <f t="shared" ca="1" si="29"/>
        <v>1761700</v>
      </c>
      <c r="AX20" s="30">
        <f t="shared" ca="1" si="29"/>
        <v>1932700</v>
      </c>
      <c r="AY20" s="30">
        <f t="shared" ca="1" si="29"/>
        <v>2103700</v>
      </c>
      <c r="AZ20" s="30">
        <f t="shared" ca="1" si="29"/>
        <v>2274700</v>
      </c>
      <c r="BA20" s="30">
        <f t="shared" ca="1" si="29"/>
        <v>2445700</v>
      </c>
      <c r="BB20" s="30">
        <f t="shared" ca="1" si="29"/>
        <v>2613366.6666666665</v>
      </c>
      <c r="BC20" s="30">
        <f t="shared" ca="1" si="29"/>
        <v>2767699.9999999995</v>
      </c>
      <c r="BD20" s="30">
        <f t="shared" ca="1" si="29"/>
        <v>2898033.3333333326</v>
      </c>
      <c r="BE20" s="30">
        <f t="shared" ca="1" si="29"/>
        <v>2996616.666666666</v>
      </c>
      <c r="BF20" s="30">
        <f t="shared" ref="BF20:CK20" ca="1" si="30">IF(BF$5="",0,IF(BF$5=1,$S20,BE346))</f>
        <v>3063783.333333333</v>
      </c>
      <c r="BG20" s="30">
        <f t="shared" ca="1" si="30"/>
        <v>3104500</v>
      </c>
      <c r="BH20" s="30">
        <f t="shared" ca="1" si="30"/>
        <v>3126516.6666666665</v>
      </c>
      <c r="BI20" s="30">
        <f t="shared" ca="1" si="30"/>
        <v>3137766.6666666665</v>
      </c>
      <c r="BJ20" s="30">
        <f t="shared" ca="1" si="30"/>
        <v>3143033.333333333</v>
      </c>
      <c r="BK20" s="30">
        <f t="shared" ca="1" si="30"/>
        <v>3145250</v>
      </c>
      <c r="BL20" s="30">
        <f t="shared" ca="1" si="30"/>
        <v>3146050</v>
      </c>
      <c r="BM20" s="30">
        <f t="shared" ca="1" si="30"/>
        <v>3146300</v>
      </c>
      <c r="BN20" s="30">
        <f t="shared" ca="1" si="30"/>
        <v>3146383.333333333</v>
      </c>
      <c r="BO20" s="30">
        <f t="shared" ca="1" si="30"/>
        <v>3146399.9999999995</v>
      </c>
      <c r="BP20" s="30">
        <f t="shared" ca="1" si="30"/>
        <v>3146400</v>
      </c>
      <c r="BQ20" s="30">
        <f t="shared" ca="1" si="30"/>
        <v>3146400</v>
      </c>
      <c r="BR20" s="30">
        <f t="shared" ca="1" si="30"/>
        <v>3146400</v>
      </c>
      <c r="BS20" s="30">
        <f t="shared" ca="1" si="30"/>
        <v>3146400</v>
      </c>
      <c r="BT20" s="30">
        <f t="shared" ca="1" si="30"/>
        <v>3146400</v>
      </c>
      <c r="BU20" s="30">
        <f t="shared" ca="1" si="30"/>
        <v>3146400</v>
      </c>
      <c r="BV20" s="30">
        <f t="shared" si="30"/>
        <v>0</v>
      </c>
      <c r="BW20" s="30">
        <f t="shared" si="30"/>
        <v>0</v>
      </c>
      <c r="BX20" s="30">
        <f t="shared" si="30"/>
        <v>0</v>
      </c>
      <c r="BY20" s="30">
        <f t="shared" si="30"/>
        <v>0</v>
      </c>
      <c r="BZ20" s="30">
        <f t="shared" si="30"/>
        <v>0</v>
      </c>
      <c r="CA20" s="30">
        <f t="shared" si="30"/>
        <v>0</v>
      </c>
      <c r="CB20" s="30">
        <f t="shared" si="30"/>
        <v>0</v>
      </c>
      <c r="CC20" s="30">
        <f t="shared" si="30"/>
        <v>0</v>
      </c>
      <c r="CD20" s="30">
        <f t="shared" si="30"/>
        <v>0</v>
      </c>
      <c r="CE20" s="30">
        <f t="shared" si="30"/>
        <v>0</v>
      </c>
      <c r="CF20" s="30">
        <f t="shared" si="30"/>
        <v>0</v>
      </c>
      <c r="CG20" s="30">
        <f t="shared" si="30"/>
        <v>0</v>
      </c>
      <c r="CH20" s="30">
        <f t="shared" si="30"/>
        <v>0</v>
      </c>
      <c r="CI20" s="30">
        <f t="shared" si="30"/>
        <v>0</v>
      </c>
      <c r="CJ20" s="30">
        <f t="shared" si="30"/>
        <v>0</v>
      </c>
      <c r="CK20" s="30">
        <f t="shared" si="30"/>
        <v>0</v>
      </c>
      <c r="CL20" s="30">
        <f t="shared" ref="CL20:CT20" si="31">IF(CL$5="",0,IF(CL$5=1,$S20,CK346))</f>
        <v>0</v>
      </c>
      <c r="CM20" s="30">
        <f t="shared" si="31"/>
        <v>0</v>
      </c>
      <c r="CN20" s="30">
        <f t="shared" si="31"/>
        <v>0</v>
      </c>
      <c r="CO20" s="30">
        <f t="shared" si="31"/>
        <v>0</v>
      </c>
      <c r="CP20" s="30">
        <f t="shared" si="31"/>
        <v>0</v>
      </c>
      <c r="CQ20" s="30">
        <f t="shared" si="31"/>
        <v>0</v>
      </c>
      <c r="CR20" s="30">
        <f t="shared" si="31"/>
        <v>0</v>
      </c>
      <c r="CS20" s="30">
        <f t="shared" si="31"/>
        <v>0</v>
      </c>
      <c r="CT20" s="30">
        <f t="shared" si="31"/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$F$335</f>
        <v>АКТИВЫ</v>
      </c>
      <c r="G22" s="6" t="str">
        <f>$G$348</f>
        <v>Производство</v>
      </c>
      <c r="Z22" s="7">
        <f>Z23+Z30+Z38</f>
        <v>0</v>
      </c>
      <c r="AA22" s="7">
        <f t="shared" ref="AA22:CL22" ca="1" si="32">AA23+AA30+AA38</f>
        <v>0</v>
      </c>
      <c r="AB22" s="7">
        <f t="shared" ca="1" si="32"/>
        <v>0</v>
      </c>
      <c r="AC22" s="7">
        <f t="shared" ca="1" si="32"/>
        <v>0</v>
      </c>
      <c r="AD22" s="7">
        <f t="shared" ca="1" si="32"/>
        <v>0</v>
      </c>
      <c r="AE22" s="7">
        <f t="shared" ca="1" si="32"/>
        <v>4787.333333333333</v>
      </c>
      <c r="AF22" s="7">
        <f t="shared" ca="1" si="32"/>
        <v>30536.666666666664</v>
      </c>
      <c r="AG22" s="7">
        <f t="shared" ca="1" si="32"/>
        <v>96805.466666666674</v>
      </c>
      <c r="AH22" s="7">
        <f t="shared" ca="1" si="32"/>
        <v>219328.15</v>
      </c>
      <c r="AI22" s="7">
        <f t="shared" ca="1" si="32"/>
        <v>384203.76666666666</v>
      </c>
      <c r="AJ22" s="7">
        <f t="shared" ca="1" si="32"/>
        <v>556570.25666666671</v>
      </c>
      <c r="AK22" s="7">
        <f t="shared" ca="1" si="32"/>
        <v>771700.94666666666</v>
      </c>
      <c r="AL22" s="7">
        <f t="shared" ca="1" si="32"/>
        <v>1113727.3666666667</v>
      </c>
      <c r="AM22" s="7">
        <f t="shared" ca="1" si="32"/>
        <v>1719936.7050000001</v>
      </c>
      <c r="AN22" s="7">
        <f t="shared" ca="1" si="32"/>
        <v>2712684.8650000002</v>
      </c>
      <c r="AO22" s="7">
        <f t="shared" ca="1" si="32"/>
        <v>4090614.0233333334</v>
      </c>
      <c r="AP22" s="7">
        <f t="shared" ca="1" si="32"/>
        <v>5806965.2166666668</v>
      </c>
      <c r="AQ22" s="7">
        <f t="shared" ca="1" si="32"/>
        <v>7768549.2333333343</v>
      </c>
      <c r="AR22" s="7">
        <f t="shared" ca="1" si="32"/>
        <v>9872683.7383333333</v>
      </c>
      <c r="AS22" s="7">
        <f t="shared" ca="1" si="32"/>
        <v>12056893.241666667</v>
      </c>
      <c r="AT22" s="7">
        <f t="shared" ca="1" si="32"/>
        <v>14281881.65</v>
      </c>
      <c r="AU22" s="7">
        <f t="shared" ca="1" si="32"/>
        <v>16526455.608333334</v>
      </c>
      <c r="AV22" s="7">
        <f t="shared" ca="1" si="32"/>
        <v>18778716.483333334</v>
      </c>
      <c r="AW22" s="7">
        <f t="shared" ca="1" si="32"/>
        <v>21033234.475000001</v>
      </c>
      <c r="AX22" s="7">
        <f t="shared" ca="1" si="32"/>
        <v>23288704.93333333</v>
      </c>
      <c r="AY22" s="7">
        <f t="shared" ca="1" si="32"/>
        <v>25544422.933333337</v>
      </c>
      <c r="AZ22" s="7">
        <f t="shared" ca="1" si="32"/>
        <v>27800140.933333337</v>
      </c>
      <c r="BA22" s="7">
        <f t="shared" ca="1" si="32"/>
        <v>30055858.933333337</v>
      </c>
      <c r="BB22" s="7">
        <f t="shared" ca="1" si="32"/>
        <v>32299608.600000001</v>
      </c>
      <c r="BC22" s="7">
        <f t="shared" ca="1" si="32"/>
        <v>34478984.933333337</v>
      </c>
      <c r="BD22" s="7">
        <f t="shared" ca="1" si="32"/>
        <v>36492689.266666666</v>
      </c>
      <c r="BE22" s="7">
        <f t="shared" ca="1" si="32"/>
        <v>38200086.891666666</v>
      </c>
      <c r="BF22" s="7">
        <f t="shared" ca="1" si="32"/>
        <v>39495295.474999994</v>
      </c>
      <c r="BG22" s="7">
        <f t="shared" ca="1" si="32"/>
        <v>40389508.666666664</v>
      </c>
      <c r="BH22" s="7">
        <f t="shared" ca="1" si="32"/>
        <v>40936749.299999997</v>
      </c>
      <c r="BI22" s="7">
        <f t="shared" ca="1" si="32"/>
        <v>41233958.050000004</v>
      </c>
      <c r="BJ22" s="7">
        <f t="shared" ca="1" si="32"/>
        <v>41386444.391666666</v>
      </c>
      <c r="BK22" s="7">
        <f t="shared" ca="1" si="32"/>
        <v>41458333.875</v>
      </c>
      <c r="BL22" s="7">
        <f t="shared" ca="1" si="32"/>
        <v>41489162.483333334</v>
      </c>
      <c r="BM22" s="7">
        <f t="shared" ca="1" si="32"/>
        <v>41500306.524999999</v>
      </c>
      <c r="BN22" s="7">
        <f t="shared" ca="1" si="32"/>
        <v>41503763.649999991</v>
      </c>
      <c r="BO22" s="7">
        <f t="shared" ca="1" si="32"/>
        <v>41504963.658333331</v>
      </c>
      <c r="BP22" s="7">
        <f t="shared" ca="1" si="32"/>
        <v>41505211.200000003</v>
      </c>
      <c r="BQ22" s="7">
        <f t="shared" ca="1" si="32"/>
        <v>41505211.199999996</v>
      </c>
      <c r="BR22" s="7">
        <f t="shared" ca="1" si="32"/>
        <v>41505211.199999996</v>
      </c>
      <c r="BS22" s="7">
        <f t="shared" ca="1" si="32"/>
        <v>41505211.199999996</v>
      </c>
      <c r="BT22" s="7">
        <f t="shared" ca="1" si="32"/>
        <v>41505211.199999996</v>
      </c>
      <c r="BU22" s="7">
        <f t="shared" ca="1" si="32"/>
        <v>41505211.199999996</v>
      </c>
      <c r="BV22" s="7">
        <f t="shared" si="32"/>
        <v>0</v>
      </c>
      <c r="BW22" s="7">
        <f t="shared" si="32"/>
        <v>0</v>
      </c>
      <c r="BX22" s="7">
        <f t="shared" si="32"/>
        <v>0</v>
      </c>
      <c r="BY22" s="7">
        <f t="shared" si="32"/>
        <v>0</v>
      </c>
      <c r="BZ22" s="7">
        <f t="shared" si="32"/>
        <v>0</v>
      </c>
      <c r="CA22" s="7">
        <f t="shared" si="32"/>
        <v>0</v>
      </c>
      <c r="CB22" s="7">
        <f t="shared" si="32"/>
        <v>0</v>
      </c>
      <c r="CC22" s="7">
        <f t="shared" si="32"/>
        <v>0</v>
      </c>
      <c r="CD22" s="7">
        <f t="shared" si="32"/>
        <v>0</v>
      </c>
      <c r="CE22" s="7">
        <f t="shared" si="32"/>
        <v>0</v>
      </c>
      <c r="CF22" s="7">
        <f t="shared" si="32"/>
        <v>0</v>
      </c>
      <c r="CG22" s="7">
        <f t="shared" si="32"/>
        <v>0</v>
      </c>
      <c r="CH22" s="7">
        <f t="shared" si="32"/>
        <v>0</v>
      </c>
      <c r="CI22" s="7">
        <f t="shared" si="32"/>
        <v>0</v>
      </c>
      <c r="CJ22" s="7">
        <f t="shared" si="32"/>
        <v>0</v>
      </c>
      <c r="CK22" s="7">
        <f t="shared" si="32"/>
        <v>0</v>
      </c>
      <c r="CL22" s="7">
        <f t="shared" si="32"/>
        <v>0</v>
      </c>
      <c r="CM22" s="7">
        <f t="shared" ref="CM22:CT22" si="33">CM23+CM30+CM38</f>
        <v>0</v>
      </c>
      <c r="CN22" s="7">
        <f t="shared" si="33"/>
        <v>0</v>
      </c>
      <c r="CO22" s="7">
        <f t="shared" si="33"/>
        <v>0</v>
      </c>
      <c r="CP22" s="7">
        <f t="shared" si="33"/>
        <v>0</v>
      </c>
      <c r="CQ22" s="7">
        <f t="shared" si="33"/>
        <v>0</v>
      </c>
      <c r="CR22" s="7">
        <f t="shared" si="33"/>
        <v>0</v>
      </c>
      <c r="CS22" s="7">
        <f t="shared" si="33"/>
        <v>0</v>
      </c>
      <c r="CT22" s="7">
        <f t="shared" si="33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$F$335</f>
        <v>АКТИВЫ</v>
      </c>
      <c r="G23" s="66" t="str">
        <f>$G$342</f>
        <v>Запасы СиМ</v>
      </c>
      <c r="H23" s="31" t="str">
        <f>$H$349</f>
        <v>Цех-1</v>
      </c>
      <c r="P23" s="30"/>
      <c r="R23" s="24"/>
      <c r="S23" s="30"/>
      <c r="V23" s="85"/>
      <c r="W23" s="29"/>
      <c r="Z23" s="30">
        <f>SUM(Z24:Z29)</f>
        <v>0</v>
      </c>
      <c r="AA23" s="30">
        <f t="shared" ref="AA23:CL23" ca="1" si="34">SUM(AA24:AA29)</f>
        <v>0</v>
      </c>
      <c r="AB23" s="30">
        <f t="shared" ca="1" si="34"/>
        <v>0</v>
      </c>
      <c r="AC23" s="30">
        <f t="shared" ca="1" si="34"/>
        <v>0</v>
      </c>
      <c r="AD23" s="30">
        <f t="shared" ca="1" si="34"/>
        <v>0</v>
      </c>
      <c r="AE23" s="30">
        <f t="shared" ca="1" si="34"/>
        <v>4787.333333333333</v>
      </c>
      <c r="AF23" s="30">
        <f t="shared" ca="1" si="34"/>
        <v>19149.333333333332</v>
      </c>
      <c r="AG23" s="30">
        <f t="shared" ca="1" si="34"/>
        <v>34468.800000000003</v>
      </c>
      <c r="AH23" s="30">
        <f t="shared" ca="1" si="34"/>
        <v>50386.683333333334</v>
      </c>
      <c r="AI23" s="30">
        <f t="shared" ca="1" si="34"/>
        <v>64269.95</v>
      </c>
      <c r="AJ23" s="30">
        <f t="shared" ca="1" si="34"/>
        <v>84424.623333333351</v>
      </c>
      <c r="AK23" s="30">
        <f t="shared" ca="1" si="34"/>
        <v>137085.29</v>
      </c>
      <c r="AL23" s="30">
        <f t="shared" ca="1" si="34"/>
        <v>225746.70333333334</v>
      </c>
      <c r="AM23" s="30">
        <f t="shared" ca="1" si="34"/>
        <v>353029.92833333334</v>
      </c>
      <c r="AN23" s="30">
        <f t="shared" ca="1" si="34"/>
        <v>514279.28333333333</v>
      </c>
      <c r="AO23" s="30">
        <f t="shared" ca="1" si="34"/>
        <v>695563.62833333341</v>
      </c>
      <c r="AP23" s="30">
        <f t="shared" ca="1" si="34"/>
        <v>888744.49666666659</v>
      </c>
      <c r="AQ23" s="30">
        <f t="shared" ca="1" si="34"/>
        <v>1088101.0249999999</v>
      </c>
      <c r="AR23" s="30">
        <f t="shared" ca="1" si="34"/>
        <v>1290724.9083333334</v>
      </c>
      <c r="AS23" s="30">
        <f t="shared" ca="1" si="34"/>
        <v>1494784.9916666667</v>
      </c>
      <c r="AT23" s="30">
        <f t="shared" ca="1" si="34"/>
        <v>1699204.125</v>
      </c>
      <c r="AU23" s="30">
        <f t="shared" ca="1" si="34"/>
        <v>1903802.7833333334</v>
      </c>
      <c r="AV23" s="30">
        <f t="shared" ca="1" si="34"/>
        <v>2108461.2833333332</v>
      </c>
      <c r="AW23" s="30">
        <f t="shared" ca="1" si="34"/>
        <v>2313119.7833333332</v>
      </c>
      <c r="AX23" s="30">
        <f t="shared" ca="1" si="34"/>
        <v>2517778.2833333332</v>
      </c>
      <c r="AY23" s="30">
        <f t="shared" ca="1" si="34"/>
        <v>2722436.7833333332</v>
      </c>
      <c r="AZ23" s="30">
        <f t="shared" ca="1" si="34"/>
        <v>2927095.2833333332</v>
      </c>
      <c r="BA23" s="30">
        <f t="shared" ca="1" si="34"/>
        <v>3131753.7833333332</v>
      </c>
      <c r="BB23" s="30">
        <f t="shared" ca="1" si="34"/>
        <v>3324443.95</v>
      </c>
      <c r="BC23" s="30">
        <f t="shared" ca="1" si="34"/>
        <v>3481229.1166666667</v>
      </c>
      <c r="BD23" s="30">
        <f t="shared" ca="1" si="34"/>
        <v>3599715.6166666667</v>
      </c>
      <c r="BE23" s="30">
        <f t="shared" ca="1" si="34"/>
        <v>3678407.4083333332</v>
      </c>
      <c r="BF23" s="30">
        <f t="shared" ca="1" si="34"/>
        <v>3722391.0333333332</v>
      </c>
      <c r="BG23" s="30">
        <f t="shared" ca="1" si="34"/>
        <v>3745908.8083333336</v>
      </c>
      <c r="BH23" s="30">
        <f t="shared" ca="1" si="34"/>
        <v>3757458.25</v>
      </c>
      <c r="BI23" s="30">
        <f t="shared" ca="1" si="34"/>
        <v>3762784.1583333332</v>
      </c>
      <c r="BJ23" s="30">
        <f t="shared" ca="1" si="34"/>
        <v>3764818.7749999999</v>
      </c>
      <c r="BK23" s="30">
        <f t="shared" ca="1" si="34"/>
        <v>3765417.1916666669</v>
      </c>
      <c r="BL23" s="30">
        <f t="shared" ca="1" si="34"/>
        <v>3765656.5583333336</v>
      </c>
      <c r="BM23" s="30">
        <f t="shared" ca="1" si="34"/>
        <v>3765716.4</v>
      </c>
      <c r="BN23" s="30">
        <f t="shared" ca="1" si="34"/>
        <v>3765716.3999999994</v>
      </c>
      <c r="BO23" s="30">
        <f t="shared" ca="1" si="34"/>
        <v>3765716.3999999994</v>
      </c>
      <c r="BP23" s="30">
        <f t="shared" ca="1" si="34"/>
        <v>3765716.3999999994</v>
      </c>
      <c r="BQ23" s="30">
        <f t="shared" ca="1" si="34"/>
        <v>3765716.3999999994</v>
      </c>
      <c r="BR23" s="30">
        <f t="shared" ca="1" si="34"/>
        <v>3765716.3999999994</v>
      </c>
      <c r="BS23" s="30">
        <f t="shared" ca="1" si="34"/>
        <v>3765716.3999999994</v>
      </c>
      <c r="BT23" s="30">
        <f t="shared" ca="1" si="34"/>
        <v>3765716.3999999994</v>
      </c>
      <c r="BU23" s="30">
        <f t="shared" ca="1" si="34"/>
        <v>3765716.3999999994</v>
      </c>
      <c r="BV23" s="30">
        <f t="shared" si="34"/>
        <v>0</v>
      </c>
      <c r="BW23" s="30">
        <f t="shared" si="34"/>
        <v>0</v>
      </c>
      <c r="BX23" s="30">
        <f t="shared" si="34"/>
        <v>0</v>
      </c>
      <c r="BY23" s="30">
        <f t="shared" si="34"/>
        <v>0</v>
      </c>
      <c r="BZ23" s="30">
        <f t="shared" si="34"/>
        <v>0</v>
      </c>
      <c r="CA23" s="30">
        <f t="shared" si="34"/>
        <v>0</v>
      </c>
      <c r="CB23" s="30">
        <f t="shared" si="34"/>
        <v>0</v>
      </c>
      <c r="CC23" s="30">
        <f t="shared" si="34"/>
        <v>0</v>
      </c>
      <c r="CD23" s="30">
        <f t="shared" si="34"/>
        <v>0</v>
      </c>
      <c r="CE23" s="30">
        <f t="shared" si="34"/>
        <v>0</v>
      </c>
      <c r="CF23" s="30">
        <f t="shared" si="34"/>
        <v>0</v>
      </c>
      <c r="CG23" s="30">
        <f t="shared" si="34"/>
        <v>0</v>
      </c>
      <c r="CH23" s="30">
        <f t="shared" si="34"/>
        <v>0</v>
      </c>
      <c r="CI23" s="30">
        <f t="shared" si="34"/>
        <v>0</v>
      </c>
      <c r="CJ23" s="30">
        <f t="shared" si="34"/>
        <v>0</v>
      </c>
      <c r="CK23" s="30">
        <f t="shared" si="34"/>
        <v>0</v>
      </c>
      <c r="CL23" s="30">
        <f t="shared" si="34"/>
        <v>0</v>
      </c>
      <c r="CM23" s="30">
        <f t="shared" ref="CM23:CT23" si="35">SUM(CM24:CM29)</f>
        <v>0</v>
      </c>
      <c r="CN23" s="30">
        <f t="shared" si="35"/>
        <v>0</v>
      </c>
      <c r="CO23" s="30">
        <f t="shared" si="35"/>
        <v>0</v>
      </c>
      <c r="CP23" s="30">
        <f t="shared" si="35"/>
        <v>0</v>
      </c>
      <c r="CQ23" s="30">
        <f t="shared" si="35"/>
        <v>0</v>
      </c>
      <c r="CR23" s="30">
        <f t="shared" si="35"/>
        <v>0</v>
      </c>
      <c r="CS23" s="30">
        <f t="shared" si="35"/>
        <v>0</v>
      </c>
      <c r="CT23" s="30">
        <f t="shared" si="35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$F$335</f>
        <v>АКТИВЫ</v>
      </c>
      <c r="G24" s="66" t="str">
        <f t="shared" ref="G24:G47" si="36">$G$342</f>
        <v>Запасы СиМ</v>
      </c>
      <c r="H24" s="66" t="str">
        <f>$H$349</f>
        <v>Цех-1</v>
      </c>
      <c r="I24" s="27" t="str">
        <f>BP!$F$21</f>
        <v>Основа</v>
      </c>
      <c r="P24" s="30"/>
      <c r="R24" s="24"/>
      <c r="S24" s="93"/>
      <c r="V24" s="85"/>
      <c r="W24" s="29"/>
      <c r="Z24" s="30">
        <f t="shared" ref="Z24:BE24" si="37">IF(Z$5="",0,IF(Z$5=1,$S24,Y350))</f>
        <v>0</v>
      </c>
      <c r="AA24" s="30">
        <f t="shared" ca="1" si="37"/>
        <v>0</v>
      </c>
      <c r="AB24" s="30">
        <f t="shared" ca="1" si="37"/>
        <v>0</v>
      </c>
      <c r="AC24" s="30">
        <f t="shared" ca="1" si="37"/>
        <v>0</v>
      </c>
      <c r="AD24" s="30">
        <f t="shared" ca="1" si="37"/>
        <v>0</v>
      </c>
      <c r="AE24" s="30">
        <f t="shared" ca="1" si="37"/>
        <v>3500</v>
      </c>
      <c r="AF24" s="30">
        <f t="shared" ca="1" si="37"/>
        <v>14000</v>
      </c>
      <c r="AG24" s="30">
        <f t="shared" ca="1" si="37"/>
        <v>25200</v>
      </c>
      <c r="AH24" s="30">
        <f t="shared" ca="1" si="37"/>
        <v>36837.5</v>
      </c>
      <c r="AI24" s="30">
        <f t="shared" ca="1" si="37"/>
        <v>46987.5</v>
      </c>
      <c r="AJ24" s="30">
        <f t="shared" ca="1" si="37"/>
        <v>61722.500000000015</v>
      </c>
      <c r="AK24" s="30">
        <f t="shared" ca="1" si="37"/>
        <v>100222.50000000001</v>
      </c>
      <c r="AL24" s="30">
        <f t="shared" ca="1" si="37"/>
        <v>165042.5</v>
      </c>
      <c r="AM24" s="30">
        <f t="shared" ca="1" si="37"/>
        <v>258098.75</v>
      </c>
      <c r="AN24" s="30">
        <f t="shared" ca="1" si="37"/>
        <v>375987.5</v>
      </c>
      <c r="AO24" s="30">
        <f t="shared" ca="1" si="37"/>
        <v>508523.75</v>
      </c>
      <c r="AP24" s="30">
        <f t="shared" ca="1" si="37"/>
        <v>649757.5</v>
      </c>
      <c r="AQ24" s="30">
        <f t="shared" ca="1" si="37"/>
        <v>795506.25</v>
      </c>
      <c r="AR24" s="30">
        <f t="shared" ca="1" si="37"/>
        <v>943643.75</v>
      </c>
      <c r="AS24" s="30">
        <f t="shared" ca="1" si="37"/>
        <v>1092831.25</v>
      </c>
      <c r="AT24" s="30">
        <f t="shared" ca="1" si="37"/>
        <v>1242281.25</v>
      </c>
      <c r="AU24" s="30">
        <f t="shared" ca="1" si="37"/>
        <v>1391862.5</v>
      </c>
      <c r="AV24" s="30">
        <f t="shared" ca="1" si="37"/>
        <v>1541487.5</v>
      </c>
      <c r="AW24" s="30">
        <f t="shared" ca="1" si="37"/>
        <v>1691112.5</v>
      </c>
      <c r="AX24" s="30">
        <f t="shared" ca="1" si="37"/>
        <v>1840737.5</v>
      </c>
      <c r="AY24" s="30">
        <f t="shared" ca="1" si="37"/>
        <v>1990362.5</v>
      </c>
      <c r="AZ24" s="30">
        <f t="shared" ca="1" si="37"/>
        <v>2139987.5</v>
      </c>
      <c r="BA24" s="30">
        <f t="shared" ca="1" si="37"/>
        <v>2289612.5</v>
      </c>
      <c r="BB24" s="30">
        <f t="shared" ca="1" si="37"/>
        <v>2430487.5</v>
      </c>
      <c r="BC24" s="30">
        <f t="shared" ca="1" si="37"/>
        <v>2545112.5</v>
      </c>
      <c r="BD24" s="30">
        <f t="shared" ca="1" si="37"/>
        <v>2631737.5</v>
      </c>
      <c r="BE24" s="30">
        <f t="shared" ca="1" si="37"/>
        <v>2689268.75</v>
      </c>
      <c r="BF24" s="30">
        <f t="shared" ref="BF24:CK24" ca="1" si="38">IF(BF$5="",0,IF(BF$5=1,$S24,BE350))</f>
        <v>2721425</v>
      </c>
      <c r="BG24" s="30">
        <f t="shared" ca="1" si="38"/>
        <v>2738618.75</v>
      </c>
      <c r="BH24" s="30">
        <f t="shared" ca="1" si="38"/>
        <v>2747062.5</v>
      </c>
      <c r="BI24" s="30">
        <f t="shared" ca="1" si="38"/>
        <v>2750956.25</v>
      </c>
      <c r="BJ24" s="30">
        <f t="shared" ca="1" si="38"/>
        <v>2752443.75</v>
      </c>
      <c r="BK24" s="30">
        <f t="shared" ca="1" si="38"/>
        <v>2752881.25</v>
      </c>
      <c r="BL24" s="30">
        <f t="shared" ca="1" si="38"/>
        <v>2753056.25</v>
      </c>
      <c r="BM24" s="30">
        <f t="shared" ca="1" si="38"/>
        <v>2753100</v>
      </c>
      <c r="BN24" s="30">
        <f t="shared" ca="1" si="38"/>
        <v>2753099.9999999995</v>
      </c>
      <c r="BO24" s="30">
        <f t="shared" ca="1" si="38"/>
        <v>2753099.9999999995</v>
      </c>
      <c r="BP24" s="30">
        <f t="shared" ca="1" si="38"/>
        <v>2753099.9999999995</v>
      </c>
      <c r="BQ24" s="30">
        <f t="shared" ca="1" si="38"/>
        <v>2753099.9999999995</v>
      </c>
      <c r="BR24" s="30">
        <f t="shared" ca="1" si="38"/>
        <v>2753099.9999999995</v>
      </c>
      <c r="BS24" s="30">
        <f t="shared" ca="1" si="38"/>
        <v>2753099.9999999995</v>
      </c>
      <c r="BT24" s="30">
        <f t="shared" ca="1" si="38"/>
        <v>2753099.9999999995</v>
      </c>
      <c r="BU24" s="30">
        <f t="shared" ca="1" si="38"/>
        <v>2753099.9999999995</v>
      </c>
      <c r="BV24" s="30">
        <f t="shared" si="38"/>
        <v>0</v>
      </c>
      <c r="BW24" s="30">
        <f t="shared" si="38"/>
        <v>0</v>
      </c>
      <c r="BX24" s="30">
        <f t="shared" si="38"/>
        <v>0</v>
      </c>
      <c r="BY24" s="30">
        <f t="shared" si="38"/>
        <v>0</v>
      </c>
      <c r="BZ24" s="30">
        <f t="shared" si="38"/>
        <v>0</v>
      </c>
      <c r="CA24" s="30">
        <f t="shared" si="38"/>
        <v>0</v>
      </c>
      <c r="CB24" s="30">
        <f t="shared" si="38"/>
        <v>0</v>
      </c>
      <c r="CC24" s="30">
        <f t="shared" si="38"/>
        <v>0</v>
      </c>
      <c r="CD24" s="30">
        <f t="shared" si="38"/>
        <v>0</v>
      </c>
      <c r="CE24" s="30">
        <f t="shared" si="38"/>
        <v>0</v>
      </c>
      <c r="CF24" s="30">
        <f t="shared" si="38"/>
        <v>0</v>
      </c>
      <c r="CG24" s="30">
        <f t="shared" si="38"/>
        <v>0</v>
      </c>
      <c r="CH24" s="30">
        <f t="shared" si="38"/>
        <v>0</v>
      </c>
      <c r="CI24" s="30">
        <f t="shared" si="38"/>
        <v>0</v>
      </c>
      <c r="CJ24" s="30">
        <f t="shared" si="38"/>
        <v>0</v>
      </c>
      <c r="CK24" s="30">
        <f t="shared" si="38"/>
        <v>0</v>
      </c>
      <c r="CL24" s="30">
        <f t="shared" ref="CL24:CT24" si="39">IF(CL$5="",0,IF(CL$5=1,$S24,CK350))</f>
        <v>0</v>
      </c>
      <c r="CM24" s="30">
        <f t="shared" si="39"/>
        <v>0</v>
      </c>
      <c r="CN24" s="30">
        <f t="shared" si="39"/>
        <v>0</v>
      </c>
      <c r="CO24" s="30">
        <f t="shared" si="39"/>
        <v>0</v>
      </c>
      <c r="CP24" s="30">
        <f t="shared" si="39"/>
        <v>0</v>
      </c>
      <c r="CQ24" s="30">
        <f t="shared" si="39"/>
        <v>0</v>
      </c>
      <c r="CR24" s="30">
        <f t="shared" si="39"/>
        <v>0</v>
      </c>
      <c r="CS24" s="30">
        <f t="shared" si="39"/>
        <v>0</v>
      </c>
      <c r="CT24" s="30">
        <f t="shared" si="39"/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40">$F$335</f>
        <v>АКТИВЫ</v>
      </c>
      <c r="G25" s="66" t="str">
        <f t="shared" si="36"/>
        <v>Запасы СиМ</v>
      </c>
      <c r="H25" s="66" t="str">
        <f t="shared" ref="H25:H28" si="41">$H$349</f>
        <v>Цех-1</v>
      </c>
      <c r="I25" s="27" t="str">
        <f>BP!$F$22</f>
        <v>Сырье</v>
      </c>
      <c r="P25" s="30"/>
      <c r="R25" s="24"/>
      <c r="S25" s="93"/>
      <c r="V25" s="85"/>
      <c r="W25" s="29"/>
      <c r="Z25" s="30">
        <f t="shared" ref="Z25:BE25" si="42">IF(Z$5="",0,IF(Z$5=1,$S25,Y351))</f>
        <v>0</v>
      </c>
      <c r="AA25" s="30">
        <f t="shared" ca="1" si="42"/>
        <v>0</v>
      </c>
      <c r="AB25" s="30">
        <f t="shared" ca="1" si="42"/>
        <v>0</v>
      </c>
      <c r="AC25" s="30">
        <f t="shared" ca="1" si="42"/>
        <v>0</v>
      </c>
      <c r="AD25" s="30">
        <f t="shared" ca="1" si="42"/>
        <v>0</v>
      </c>
      <c r="AE25" s="30">
        <f t="shared" ca="1" si="42"/>
        <v>400</v>
      </c>
      <c r="AF25" s="30">
        <f t="shared" ca="1" si="42"/>
        <v>1600</v>
      </c>
      <c r="AG25" s="30">
        <f t="shared" ca="1" si="42"/>
        <v>2880</v>
      </c>
      <c r="AH25" s="30">
        <f t="shared" ca="1" si="42"/>
        <v>4210</v>
      </c>
      <c r="AI25" s="30">
        <f t="shared" ca="1" si="42"/>
        <v>5370</v>
      </c>
      <c r="AJ25" s="30">
        <f t="shared" ca="1" si="42"/>
        <v>7054</v>
      </c>
      <c r="AK25" s="30">
        <f t="shared" ca="1" si="42"/>
        <v>11454</v>
      </c>
      <c r="AL25" s="30">
        <f t="shared" ca="1" si="42"/>
        <v>18862</v>
      </c>
      <c r="AM25" s="30">
        <f t="shared" ca="1" si="42"/>
        <v>29496.999999999996</v>
      </c>
      <c r="AN25" s="30">
        <f t="shared" ca="1" si="42"/>
        <v>42970</v>
      </c>
      <c r="AO25" s="30">
        <f t="shared" ca="1" si="42"/>
        <v>58117</v>
      </c>
      <c r="AP25" s="30">
        <f t="shared" ca="1" si="42"/>
        <v>74258</v>
      </c>
      <c r="AQ25" s="30">
        <f t="shared" ca="1" si="42"/>
        <v>90914.999999999985</v>
      </c>
      <c r="AR25" s="30">
        <f t="shared" ca="1" si="42"/>
        <v>107845</v>
      </c>
      <c r="AS25" s="30">
        <f t="shared" ca="1" si="42"/>
        <v>124895</v>
      </c>
      <c r="AT25" s="30">
        <f t="shared" ca="1" si="42"/>
        <v>141975</v>
      </c>
      <c r="AU25" s="30">
        <f t="shared" ca="1" si="42"/>
        <v>159070</v>
      </c>
      <c r="AV25" s="30">
        <f t="shared" ca="1" si="42"/>
        <v>176170</v>
      </c>
      <c r="AW25" s="30">
        <f t="shared" ca="1" si="42"/>
        <v>193270</v>
      </c>
      <c r="AX25" s="30">
        <f t="shared" ca="1" si="42"/>
        <v>210370</v>
      </c>
      <c r="AY25" s="30">
        <f t="shared" ca="1" si="42"/>
        <v>227470</v>
      </c>
      <c r="AZ25" s="30">
        <f t="shared" ca="1" si="42"/>
        <v>244570</v>
      </c>
      <c r="BA25" s="30">
        <f t="shared" ca="1" si="42"/>
        <v>261670</v>
      </c>
      <c r="BB25" s="30">
        <f t="shared" ca="1" si="42"/>
        <v>277770</v>
      </c>
      <c r="BC25" s="30">
        <f t="shared" ca="1" si="42"/>
        <v>290870</v>
      </c>
      <c r="BD25" s="30">
        <f t="shared" ca="1" si="42"/>
        <v>300770</v>
      </c>
      <c r="BE25" s="30">
        <f t="shared" ca="1" si="42"/>
        <v>307345</v>
      </c>
      <c r="BF25" s="30">
        <f t="shared" ref="BF25:CK25" ca="1" si="43">IF(BF$5="",0,IF(BF$5=1,$S25,BE351))</f>
        <v>311020</v>
      </c>
      <c r="BG25" s="30">
        <f t="shared" ca="1" si="43"/>
        <v>312985</v>
      </c>
      <c r="BH25" s="30">
        <f t="shared" ca="1" si="43"/>
        <v>313950</v>
      </c>
      <c r="BI25" s="30">
        <f t="shared" ca="1" si="43"/>
        <v>314395</v>
      </c>
      <c r="BJ25" s="30">
        <f t="shared" ca="1" si="43"/>
        <v>314565</v>
      </c>
      <c r="BK25" s="30">
        <f t="shared" ca="1" si="43"/>
        <v>314615</v>
      </c>
      <c r="BL25" s="30">
        <f t="shared" ca="1" si="43"/>
        <v>314635</v>
      </c>
      <c r="BM25" s="30">
        <f t="shared" ca="1" si="43"/>
        <v>314640</v>
      </c>
      <c r="BN25" s="30">
        <f t="shared" ca="1" si="43"/>
        <v>314639.99999999994</v>
      </c>
      <c r="BO25" s="30">
        <f t="shared" ca="1" si="43"/>
        <v>314639.99999999994</v>
      </c>
      <c r="BP25" s="30">
        <f t="shared" ca="1" si="43"/>
        <v>314639.99999999994</v>
      </c>
      <c r="BQ25" s="30">
        <f t="shared" ca="1" si="43"/>
        <v>314639.99999999994</v>
      </c>
      <c r="BR25" s="30">
        <f t="shared" ca="1" si="43"/>
        <v>314639.99999999994</v>
      </c>
      <c r="BS25" s="30">
        <f t="shared" ca="1" si="43"/>
        <v>314639.99999999994</v>
      </c>
      <c r="BT25" s="30">
        <f t="shared" ca="1" si="43"/>
        <v>314639.99999999994</v>
      </c>
      <c r="BU25" s="30">
        <f t="shared" ca="1" si="43"/>
        <v>314639.99999999994</v>
      </c>
      <c r="BV25" s="30">
        <f t="shared" si="43"/>
        <v>0</v>
      </c>
      <c r="BW25" s="30">
        <f t="shared" si="43"/>
        <v>0</v>
      </c>
      <c r="BX25" s="30">
        <f t="shared" si="43"/>
        <v>0</v>
      </c>
      <c r="BY25" s="30">
        <f t="shared" si="43"/>
        <v>0</v>
      </c>
      <c r="BZ25" s="30">
        <f t="shared" si="43"/>
        <v>0</v>
      </c>
      <c r="CA25" s="30">
        <f t="shared" si="43"/>
        <v>0</v>
      </c>
      <c r="CB25" s="30">
        <f t="shared" si="43"/>
        <v>0</v>
      </c>
      <c r="CC25" s="30">
        <f t="shared" si="43"/>
        <v>0</v>
      </c>
      <c r="CD25" s="30">
        <f t="shared" si="43"/>
        <v>0</v>
      </c>
      <c r="CE25" s="30">
        <f t="shared" si="43"/>
        <v>0</v>
      </c>
      <c r="CF25" s="30">
        <f t="shared" si="43"/>
        <v>0</v>
      </c>
      <c r="CG25" s="30">
        <f t="shared" si="43"/>
        <v>0</v>
      </c>
      <c r="CH25" s="30">
        <f t="shared" si="43"/>
        <v>0</v>
      </c>
      <c r="CI25" s="30">
        <f t="shared" si="43"/>
        <v>0</v>
      </c>
      <c r="CJ25" s="30">
        <f t="shared" si="43"/>
        <v>0</v>
      </c>
      <c r="CK25" s="30">
        <f t="shared" si="43"/>
        <v>0</v>
      </c>
      <c r="CL25" s="30">
        <f t="shared" ref="CL25:CT25" si="44">IF(CL$5="",0,IF(CL$5=1,$S25,CK351))</f>
        <v>0</v>
      </c>
      <c r="CM25" s="30">
        <f t="shared" si="44"/>
        <v>0</v>
      </c>
      <c r="CN25" s="30">
        <f t="shared" si="44"/>
        <v>0</v>
      </c>
      <c r="CO25" s="30">
        <f t="shared" si="44"/>
        <v>0</v>
      </c>
      <c r="CP25" s="30">
        <f t="shared" si="44"/>
        <v>0</v>
      </c>
      <c r="CQ25" s="30">
        <f t="shared" si="44"/>
        <v>0</v>
      </c>
      <c r="CR25" s="30">
        <f t="shared" si="44"/>
        <v>0</v>
      </c>
      <c r="CS25" s="30">
        <f t="shared" si="44"/>
        <v>0</v>
      </c>
      <c r="CT25" s="30">
        <f t="shared" si="44"/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40"/>
        <v>АКТИВЫ</v>
      </c>
      <c r="G26" s="66" t="str">
        <f t="shared" si="36"/>
        <v>Запасы СиМ</v>
      </c>
      <c r="H26" s="66" t="str">
        <f t="shared" si="41"/>
        <v>Цех-1</v>
      </c>
      <c r="I26" s="27" t="str">
        <f>BP!$F$26</f>
        <v>ФОТ првПерс</v>
      </c>
      <c r="P26" s="30"/>
      <c r="R26" s="24"/>
      <c r="S26" s="93"/>
      <c r="V26" s="85"/>
      <c r="W26" s="29"/>
      <c r="Z26" s="30">
        <f t="shared" ref="Z26:BE26" si="45">IF(Z$5="",0,IF(Z$5=1,$S26,Y352))</f>
        <v>0</v>
      </c>
      <c r="AA26" s="30">
        <f t="shared" ca="1" si="45"/>
        <v>0</v>
      </c>
      <c r="AB26" s="30">
        <f t="shared" ca="1" si="45"/>
        <v>0</v>
      </c>
      <c r="AC26" s="30">
        <f t="shared" ca="1" si="45"/>
        <v>0</v>
      </c>
      <c r="AD26" s="30">
        <f t="shared" ca="1" si="45"/>
        <v>0</v>
      </c>
      <c r="AE26" s="30">
        <f t="shared" ca="1" si="45"/>
        <v>600</v>
      </c>
      <c r="AF26" s="30">
        <f t="shared" ca="1" si="45"/>
        <v>2400</v>
      </c>
      <c r="AG26" s="30">
        <f t="shared" ca="1" si="45"/>
        <v>4320</v>
      </c>
      <c r="AH26" s="30">
        <f t="shared" ca="1" si="45"/>
        <v>6315</v>
      </c>
      <c r="AI26" s="30">
        <f t="shared" ca="1" si="45"/>
        <v>8055</v>
      </c>
      <c r="AJ26" s="30">
        <f t="shared" ca="1" si="45"/>
        <v>10581</v>
      </c>
      <c r="AK26" s="30">
        <f t="shared" ca="1" si="45"/>
        <v>17181</v>
      </c>
      <c r="AL26" s="30">
        <f t="shared" ca="1" si="45"/>
        <v>28293</v>
      </c>
      <c r="AM26" s="30">
        <f t="shared" ca="1" si="45"/>
        <v>44245.5</v>
      </c>
      <c r="AN26" s="30">
        <f t="shared" ca="1" si="45"/>
        <v>64455</v>
      </c>
      <c r="AO26" s="30">
        <f t="shared" ca="1" si="45"/>
        <v>87175.5</v>
      </c>
      <c r="AP26" s="30">
        <f t="shared" ca="1" si="45"/>
        <v>111387</v>
      </c>
      <c r="AQ26" s="30">
        <f t="shared" ca="1" si="45"/>
        <v>136372.5</v>
      </c>
      <c r="AR26" s="30">
        <f t="shared" ca="1" si="45"/>
        <v>161767.5</v>
      </c>
      <c r="AS26" s="30">
        <f t="shared" ca="1" si="45"/>
        <v>187342.5</v>
      </c>
      <c r="AT26" s="30">
        <f t="shared" ca="1" si="45"/>
        <v>212962.5</v>
      </c>
      <c r="AU26" s="30">
        <f t="shared" ca="1" si="45"/>
        <v>238605</v>
      </c>
      <c r="AV26" s="30">
        <f t="shared" ca="1" si="45"/>
        <v>264255</v>
      </c>
      <c r="AW26" s="30">
        <f t="shared" ca="1" si="45"/>
        <v>289905</v>
      </c>
      <c r="AX26" s="30">
        <f t="shared" ca="1" si="45"/>
        <v>315555</v>
      </c>
      <c r="AY26" s="30">
        <f t="shared" ca="1" si="45"/>
        <v>341205</v>
      </c>
      <c r="AZ26" s="30">
        <f t="shared" ca="1" si="45"/>
        <v>366855</v>
      </c>
      <c r="BA26" s="30">
        <f t="shared" ca="1" si="45"/>
        <v>392505</v>
      </c>
      <c r="BB26" s="30">
        <f t="shared" ca="1" si="45"/>
        <v>416655</v>
      </c>
      <c r="BC26" s="30">
        <f t="shared" ca="1" si="45"/>
        <v>436305</v>
      </c>
      <c r="BD26" s="30">
        <f t="shared" ca="1" si="45"/>
        <v>451155</v>
      </c>
      <c r="BE26" s="30">
        <f t="shared" ca="1" si="45"/>
        <v>461017.5</v>
      </c>
      <c r="BF26" s="30">
        <f t="shared" ref="BF26:CK26" ca="1" si="46">IF(BF$5="",0,IF(BF$5=1,$S26,BE352))</f>
        <v>466530</v>
      </c>
      <c r="BG26" s="30">
        <f t="shared" ca="1" si="46"/>
        <v>469477.5</v>
      </c>
      <c r="BH26" s="30">
        <f t="shared" ca="1" si="46"/>
        <v>470925</v>
      </c>
      <c r="BI26" s="30">
        <f t="shared" ca="1" si="46"/>
        <v>471592.5</v>
      </c>
      <c r="BJ26" s="30">
        <f t="shared" ca="1" si="46"/>
        <v>471847.5</v>
      </c>
      <c r="BK26" s="30">
        <f t="shared" ca="1" si="46"/>
        <v>471922.5</v>
      </c>
      <c r="BL26" s="30">
        <f t="shared" ca="1" si="46"/>
        <v>471952.5</v>
      </c>
      <c r="BM26" s="30">
        <f t="shared" ca="1" si="46"/>
        <v>471960</v>
      </c>
      <c r="BN26" s="30">
        <f t="shared" ca="1" si="46"/>
        <v>471959.99999999994</v>
      </c>
      <c r="BO26" s="30">
        <f t="shared" ca="1" si="46"/>
        <v>471959.99999999994</v>
      </c>
      <c r="BP26" s="30">
        <f t="shared" ca="1" si="46"/>
        <v>471959.99999999994</v>
      </c>
      <c r="BQ26" s="30">
        <f t="shared" ca="1" si="46"/>
        <v>471959.99999999994</v>
      </c>
      <c r="BR26" s="30">
        <f t="shared" ca="1" si="46"/>
        <v>471959.99999999994</v>
      </c>
      <c r="BS26" s="30">
        <f t="shared" ca="1" si="46"/>
        <v>471959.99999999994</v>
      </c>
      <c r="BT26" s="30">
        <f t="shared" ca="1" si="46"/>
        <v>471959.99999999994</v>
      </c>
      <c r="BU26" s="30">
        <f t="shared" ca="1" si="46"/>
        <v>471959.99999999994</v>
      </c>
      <c r="BV26" s="30">
        <f t="shared" si="46"/>
        <v>0</v>
      </c>
      <c r="BW26" s="30">
        <f t="shared" si="46"/>
        <v>0</v>
      </c>
      <c r="BX26" s="30">
        <f t="shared" si="46"/>
        <v>0</v>
      </c>
      <c r="BY26" s="30">
        <f t="shared" si="46"/>
        <v>0</v>
      </c>
      <c r="BZ26" s="30">
        <f t="shared" si="46"/>
        <v>0</v>
      </c>
      <c r="CA26" s="30">
        <f t="shared" si="46"/>
        <v>0</v>
      </c>
      <c r="CB26" s="30">
        <f t="shared" si="46"/>
        <v>0</v>
      </c>
      <c r="CC26" s="30">
        <f t="shared" si="46"/>
        <v>0</v>
      </c>
      <c r="CD26" s="30">
        <f t="shared" si="46"/>
        <v>0</v>
      </c>
      <c r="CE26" s="30">
        <f t="shared" si="46"/>
        <v>0</v>
      </c>
      <c r="CF26" s="30">
        <f t="shared" si="46"/>
        <v>0</v>
      </c>
      <c r="CG26" s="30">
        <f t="shared" si="46"/>
        <v>0</v>
      </c>
      <c r="CH26" s="30">
        <f t="shared" si="46"/>
        <v>0</v>
      </c>
      <c r="CI26" s="30">
        <f t="shared" si="46"/>
        <v>0</v>
      </c>
      <c r="CJ26" s="30">
        <f t="shared" si="46"/>
        <v>0</v>
      </c>
      <c r="CK26" s="30">
        <f t="shared" si="46"/>
        <v>0</v>
      </c>
      <c r="CL26" s="30">
        <f t="shared" ref="CL26:CT26" si="47">IF(CL$5="",0,IF(CL$5=1,$S26,CK352))</f>
        <v>0</v>
      </c>
      <c r="CM26" s="30">
        <f t="shared" si="47"/>
        <v>0</v>
      </c>
      <c r="CN26" s="30">
        <f t="shared" si="47"/>
        <v>0</v>
      </c>
      <c r="CO26" s="30">
        <f t="shared" si="47"/>
        <v>0</v>
      </c>
      <c r="CP26" s="30">
        <f t="shared" si="47"/>
        <v>0</v>
      </c>
      <c r="CQ26" s="30">
        <f t="shared" si="47"/>
        <v>0</v>
      </c>
      <c r="CR26" s="30">
        <f t="shared" si="47"/>
        <v>0</v>
      </c>
      <c r="CS26" s="30">
        <f t="shared" si="47"/>
        <v>0</v>
      </c>
      <c r="CT26" s="30">
        <f t="shared" si="47"/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40"/>
        <v>АКТИВЫ</v>
      </c>
      <c r="G27" s="66" t="str">
        <f t="shared" si="36"/>
        <v>Запасы СиМ</v>
      </c>
      <c r="H27" s="66" t="str">
        <f t="shared" si="41"/>
        <v>Цех-1</v>
      </c>
      <c r="I27" s="27" t="str">
        <f>BP!$F$28</f>
        <v>Соцсборы</v>
      </c>
      <c r="P27" s="30"/>
      <c r="R27" s="24"/>
      <c r="S27" s="93"/>
      <c r="V27" s="85"/>
      <c r="W27" s="29"/>
      <c r="Z27" s="30">
        <f t="shared" ref="Z27:BE27" si="48">IF(Z$5="",0,IF(Z$5=1,$S27,Y353))</f>
        <v>0</v>
      </c>
      <c r="AA27" s="30">
        <f t="shared" ca="1" si="48"/>
        <v>0</v>
      </c>
      <c r="AB27" s="30">
        <f t="shared" ca="1" si="48"/>
        <v>0</v>
      </c>
      <c r="AC27" s="30">
        <f t="shared" ca="1" si="48"/>
        <v>0</v>
      </c>
      <c r="AD27" s="30">
        <f t="shared" ca="1" si="48"/>
        <v>0</v>
      </c>
      <c r="AE27" s="30">
        <f t="shared" ca="1" si="48"/>
        <v>180</v>
      </c>
      <c r="AF27" s="30">
        <f t="shared" ca="1" si="48"/>
        <v>720</v>
      </c>
      <c r="AG27" s="30">
        <f t="shared" ca="1" si="48"/>
        <v>1296</v>
      </c>
      <c r="AH27" s="30">
        <f t="shared" ca="1" si="48"/>
        <v>1894.5</v>
      </c>
      <c r="AI27" s="30">
        <f t="shared" ca="1" si="48"/>
        <v>2416.5</v>
      </c>
      <c r="AJ27" s="30">
        <f t="shared" ca="1" si="48"/>
        <v>3174.3</v>
      </c>
      <c r="AK27" s="30">
        <f t="shared" ca="1" si="48"/>
        <v>5154.3</v>
      </c>
      <c r="AL27" s="30">
        <f t="shared" ca="1" si="48"/>
        <v>8487.9000000000015</v>
      </c>
      <c r="AM27" s="30">
        <f t="shared" ca="1" si="48"/>
        <v>13273.650000000003</v>
      </c>
      <c r="AN27" s="30">
        <f t="shared" ca="1" si="48"/>
        <v>19336.5</v>
      </c>
      <c r="AO27" s="30">
        <f t="shared" ca="1" si="48"/>
        <v>26152.649999999994</v>
      </c>
      <c r="AP27" s="30">
        <f t="shared" ca="1" si="48"/>
        <v>33416.099999999991</v>
      </c>
      <c r="AQ27" s="30">
        <f t="shared" ca="1" si="48"/>
        <v>40911.749999999993</v>
      </c>
      <c r="AR27" s="30">
        <f t="shared" ca="1" si="48"/>
        <v>48530.25</v>
      </c>
      <c r="AS27" s="30">
        <f t="shared" ca="1" si="48"/>
        <v>56202.75</v>
      </c>
      <c r="AT27" s="30">
        <f t="shared" ca="1" si="48"/>
        <v>63888.75</v>
      </c>
      <c r="AU27" s="30">
        <f t="shared" ca="1" si="48"/>
        <v>71581.5</v>
      </c>
      <c r="AV27" s="30">
        <f t="shared" ca="1" si="48"/>
        <v>79276.5</v>
      </c>
      <c r="AW27" s="30">
        <f t="shared" ca="1" si="48"/>
        <v>86971.5</v>
      </c>
      <c r="AX27" s="30">
        <f t="shared" ca="1" si="48"/>
        <v>94666.5</v>
      </c>
      <c r="AY27" s="30">
        <f t="shared" ca="1" si="48"/>
        <v>102361.5</v>
      </c>
      <c r="AZ27" s="30">
        <f t="shared" ca="1" si="48"/>
        <v>110056.5</v>
      </c>
      <c r="BA27" s="30">
        <f t="shared" ca="1" si="48"/>
        <v>117751.5</v>
      </c>
      <c r="BB27" s="30">
        <f t="shared" ca="1" si="48"/>
        <v>124996.5</v>
      </c>
      <c r="BC27" s="30">
        <f t="shared" ca="1" si="48"/>
        <v>130891.5</v>
      </c>
      <c r="BD27" s="30">
        <f t="shared" ca="1" si="48"/>
        <v>135346.5</v>
      </c>
      <c r="BE27" s="30">
        <f t="shared" ca="1" si="48"/>
        <v>138305.25</v>
      </c>
      <c r="BF27" s="30">
        <f t="shared" ref="BF27:CK27" ca="1" si="49">IF(BF$5="",0,IF(BF$5=1,$S27,BE353))</f>
        <v>139959</v>
      </c>
      <c r="BG27" s="30">
        <f t="shared" ca="1" si="49"/>
        <v>140843.25</v>
      </c>
      <c r="BH27" s="30">
        <f t="shared" ca="1" si="49"/>
        <v>141277.5</v>
      </c>
      <c r="BI27" s="30">
        <f t="shared" ca="1" si="49"/>
        <v>141477.75</v>
      </c>
      <c r="BJ27" s="30">
        <f t="shared" ca="1" si="49"/>
        <v>141554.25</v>
      </c>
      <c r="BK27" s="30">
        <f t="shared" ca="1" si="49"/>
        <v>141576.75</v>
      </c>
      <c r="BL27" s="30">
        <f t="shared" ca="1" si="49"/>
        <v>141585.75</v>
      </c>
      <c r="BM27" s="30">
        <f t="shared" ca="1" si="49"/>
        <v>141588</v>
      </c>
      <c r="BN27" s="30">
        <f t="shared" ca="1" si="49"/>
        <v>141587.99999999997</v>
      </c>
      <c r="BO27" s="30">
        <f t="shared" ca="1" si="49"/>
        <v>141587.99999999997</v>
      </c>
      <c r="BP27" s="30">
        <f t="shared" ca="1" si="49"/>
        <v>141587.99999999997</v>
      </c>
      <c r="BQ27" s="30">
        <f t="shared" ca="1" si="49"/>
        <v>141587.99999999997</v>
      </c>
      <c r="BR27" s="30">
        <f t="shared" ca="1" si="49"/>
        <v>141587.99999999997</v>
      </c>
      <c r="BS27" s="30">
        <f t="shared" ca="1" si="49"/>
        <v>141587.99999999997</v>
      </c>
      <c r="BT27" s="30">
        <f t="shared" ca="1" si="49"/>
        <v>141587.99999999997</v>
      </c>
      <c r="BU27" s="30">
        <f t="shared" ca="1" si="49"/>
        <v>141587.99999999997</v>
      </c>
      <c r="BV27" s="30">
        <f t="shared" si="49"/>
        <v>0</v>
      </c>
      <c r="BW27" s="30">
        <f t="shared" si="49"/>
        <v>0</v>
      </c>
      <c r="BX27" s="30">
        <f t="shared" si="49"/>
        <v>0</v>
      </c>
      <c r="BY27" s="30">
        <f t="shared" si="49"/>
        <v>0</v>
      </c>
      <c r="BZ27" s="30">
        <f t="shared" si="49"/>
        <v>0</v>
      </c>
      <c r="CA27" s="30">
        <f t="shared" si="49"/>
        <v>0</v>
      </c>
      <c r="CB27" s="30">
        <f t="shared" si="49"/>
        <v>0</v>
      </c>
      <c r="CC27" s="30">
        <f t="shared" si="49"/>
        <v>0</v>
      </c>
      <c r="CD27" s="30">
        <f t="shared" si="49"/>
        <v>0</v>
      </c>
      <c r="CE27" s="30">
        <f t="shared" si="49"/>
        <v>0</v>
      </c>
      <c r="CF27" s="30">
        <f t="shared" si="49"/>
        <v>0</v>
      </c>
      <c r="CG27" s="30">
        <f t="shared" si="49"/>
        <v>0</v>
      </c>
      <c r="CH27" s="30">
        <f t="shared" si="49"/>
        <v>0</v>
      </c>
      <c r="CI27" s="30">
        <f t="shared" si="49"/>
        <v>0</v>
      </c>
      <c r="CJ27" s="30">
        <f t="shared" si="49"/>
        <v>0</v>
      </c>
      <c r="CK27" s="30">
        <f t="shared" si="49"/>
        <v>0</v>
      </c>
      <c r="CL27" s="30">
        <f t="shared" ref="CL27:CT27" si="50">IF(CL$5="",0,IF(CL$5=1,$S27,CK353))</f>
        <v>0</v>
      </c>
      <c r="CM27" s="30">
        <f t="shared" si="50"/>
        <v>0</v>
      </c>
      <c r="CN27" s="30">
        <f t="shared" si="50"/>
        <v>0</v>
      </c>
      <c r="CO27" s="30">
        <f t="shared" si="50"/>
        <v>0</v>
      </c>
      <c r="CP27" s="30">
        <f t="shared" si="50"/>
        <v>0</v>
      </c>
      <c r="CQ27" s="30">
        <f t="shared" si="50"/>
        <v>0</v>
      </c>
      <c r="CR27" s="30">
        <f t="shared" si="50"/>
        <v>0</v>
      </c>
      <c r="CS27" s="30">
        <f t="shared" si="50"/>
        <v>0</v>
      </c>
      <c r="CT27" s="30">
        <f t="shared" si="50"/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40"/>
        <v>АКТИВЫ</v>
      </c>
      <c r="G28" s="66" t="str">
        <f t="shared" si="36"/>
        <v>Запасы СиМ</v>
      </c>
      <c r="H28" s="66" t="str">
        <f t="shared" si="41"/>
        <v>Цех-1</v>
      </c>
      <c r="I28" s="27" t="str">
        <f>BP!$F$29</f>
        <v>ЭлЭн</v>
      </c>
      <c r="P28" s="30"/>
      <c r="R28" s="24"/>
      <c r="S28" s="93"/>
      <c r="V28" s="85"/>
      <c r="W28" s="29"/>
      <c r="Z28" s="30">
        <f t="shared" ref="Z28:BE28" si="51">IF(Z$5="",0,IF(Z$5=1,$S28,Y354))</f>
        <v>0</v>
      </c>
      <c r="AA28" s="30">
        <f t="shared" ca="1" si="51"/>
        <v>0</v>
      </c>
      <c r="AB28" s="30">
        <f t="shared" ca="1" si="51"/>
        <v>0</v>
      </c>
      <c r="AC28" s="30">
        <f t="shared" ca="1" si="51"/>
        <v>0</v>
      </c>
      <c r="AD28" s="30">
        <f t="shared" ca="1" si="51"/>
        <v>0</v>
      </c>
      <c r="AE28" s="30">
        <f t="shared" ca="1" si="51"/>
        <v>107.33333333333333</v>
      </c>
      <c r="AF28" s="30">
        <f t="shared" ca="1" si="51"/>
        <v>429.33333333333331</v>
      </c>
      <c r="AG28" s="30">
        <f t="shared" ca="1" si="51"/>
        <v>772.8</v>
      </c>
      <c r="AH28" s="30">
        <f t="shared" ca="1" si="51"/>
        <v>1129.6833333333334</v>
      </c>
      <c r="AI28" s="30">
        <f t="shared" ca="1" si="51"/>
        <v>1440.9499999999998</v>
      </c>
      <c r="AJ28" s="30">
        <f t="shared" ca="1" si="51"/>
        <v>1892.823333333333</v>
      </c>
      <c r="AK28" s="30">
        <f t="shared" ca="1" si="51"/>
        <v>3073.4900000000002</v>
      </c>
      <c r="AL28" s="30">
        <f t="shared" ca="1" si="51"/>
        <v>5061.3033333333333</v>
      </c>
      <c r="AM28" s="30">
        <f t="shared" ca="1" si="51"/>
        <v>7915.0283333333318</v>
      </c>
      <c r="AN28" s="30">
        <f t="shared" ca="1" si="51"/>
        <v>11530.283333333333</v>
      </c>
      <c r="AO28" s="30">
        <f t="shared" ca="1" si="51"/>
        <v>15594.728333333333</v>
      </c>
      <c r="AP28" s="30">
        <f t="shared" ca="1" si="51"/>
        <v>19925.896666666667</v>
      </c>
      <c r="AQ28" s="30">
        <f t="shared" ca="1" si="51"/>
        <v>24395.524999999998</v>
      </c>
      <c r="AR28" s="30">
        <f t="shared" ca="1" si="51"/>
        <v>28938.408333333336</v>
      </c>
      <c r="AS28" s="30">
        <f t="shared" ca="1" si="51"/>
        <v>33513.491666666661</v>
      </c>
      <c r="AT28" s="30">
        <f t="shared" ca="1" si="51"/>
        <v>38096.625000000007</v>
      </c>
      <c r="AU28" s="30">
        <f t="shared" ca="1" si="51"/>
        <v>42683.78333333334</v>
      </c>
      <c r="AV28" s="30">
        <f t="shared" ca="1" si="51"/>
        <v>47272.283333333347</v>
      </c>
      <c r="AW28" s="30">
        <f t="shared" ca="1" si="51"/>
        <v>51860.783333333347</v>
      </c>
      <c r="AX28" s="30">
        <f t="shared" ca="1" si="51"/>
        <v>56449.283333333347</v>
      </c>
      <c r="AY28" s="30">
        <f t="shared" ca="1" si="51"/>
        <v>61037.783333333347</v>
      </c>
      <c r="AZ28" s="30">
        <f t="shared" ca="1" si="51"/>
        <v>65626.283333333355</v>
      </c>
      <c r="BA28" s="30">
        <f t="shared" ca="1" si="51"/>
        <v>70214.783333333355</v>
      </c>
      <c r="BB28" s="30">
        <f t="shared" ca="1" si="51"/>
        <v>74534.950000000012</v>
      </c>
      <c r="BC28" s="30">
        <f t="shared" ca="1" si="51"/>
        <v>78050.116666666683</v>
      </c>
      <c r="BD28" s="30">
        <f t="shared" ca="1" si="51"/>
        <v>80706.616666666669</v>
      </c>
      <c r="BE28" s="30">
        <f t="shared" ca="1" si="51"/>
        <v>82470.908333333369</v>
      </c>
      <c r="BF28" s="30">
        <f t="shared" ref="BF28:CK28" ca="1" si="52">IF(BF$5="",0,IF(BF$5=1,$S28,BE354))</f>
        <v>83457.033333333369</v>
      </c>
      <c r="BG28" s="30">
        <f t="shared" ca="1" si="52"/>
        <v>83984.308333333378</v>
      </c>
      <c r="BH28" s="30">
        <f t="shared" ca="1" si="52"/>
        <v>84243.250000000044</v>
      </c>
      <c r="BI28" s="30">
        <f t="shared" ca="1" si="52"/>
        <v>84362.658333333384</v>
      </c>
      <c r="BJ28" s="30">
        <f t="shared" ca="1" si="52"/>
        <v>84408.275000000052</v>
      </c>
      <c r="BK28" s="30">
        <f t="shared" ca="1" si="52"/>
        <v>84421.691666666738</v>
      </c>
      <c r="BL28" s="30">
        <f t="shared" ca="1" si="52"/>
        <v>84427.058333333393</v>
      </c>
      <c r="BM28" s="30">
        <f t="shared" ca="1" si="52"/>
        <v>84428.400000000081</v>
      </c>
      <c r="BN28" s="30">
        <f t="shared" ca="1" si="52"/>
        <v>84428.400000000096</v>
      </c>
      <c r="BO28" s="30">
        <f t="shared" ca="1" si="52"/>
        <v>84428.400000000096</v>
      </c>
      <c r="BP28" s="30">
        <f t="shared" ca="1" si="52"/>
        <v>84428.400000000096</v>
      </c>
      <c r="BQ28" s="30">
        <f t="shared" ca="1" si="52"/>
        <v>84428.400000000096</v>
      </c>
      <c r="BR28" s="30">
        <f t="shared" ca="1" si="52"/>
        <v>84428.400000000096</v>
      </c>
      <c r="BS28" s="30">
        <f t="shared" ca="1" si="52"/>
        <v>84428.400000000096</v>
      </c>
      <c r="BT28" s="30">
        <f t="shared" ca="1" si="52"/>
        <v>84428.400000000096</v>
      </c>
      <c r="BU28" s="30">
        <f t="shared" ca="1" si="52"/>
        <v>84428.400000000096</v>
      </c>
      <c r="BV28" s="30">
        <f t="shared" si="52"/>
        <v>0</v>
      </c>
      <c r="BW28" s="30">
        <f t="shared" si="52"/>
        <v>0</v>
      </c>
      <c r="BX28" s="30">
        <f t="shared" si="52"/>
        <v>0</v>
      </c>
      <c r="BY28" s="30">
        <f t="shared" si="52"/>
        <v>0</v>
      </c>
      <c r="BZ28" s="30">
        <f t="shared" si="52"/>
        <v>0</v>
      </c>
      <c r="CA28" s="30">
        <f t="shared" si="52"/>
        <v>0</v>
      </c>
      <c r="CB28" s="30">
        <f t="shared" si="52"/>
        <v>0</v>
      </c>
      <c r="CC28" s="30">
        <f t="shared" si="52"/>
        <v>0</v>
      </c>
      <c r="CD28" s="30">
        <f t="shared" si="52"/>
        <v>0</v>
      </c>
      <c r="CE28" s="30">
        <f t="shared" si="52"/>
        <v>0</v>
      </c>
      <c r="CF28" s="30">
        <f t="shared" si="52"/>
        <v>0</v>
      </c>
      <c r="CG28" s="30">
        <f t="shared" si="52"/>
        <v>0</v>
      </c>
      <c r="CH28" s="30">
        <f t="shared" si="52"/>
        <v>0</v>
      </c>
      <c r="CI28" s="30">
        <f t="shared" si="52"/>
        <v>0</v>
      </c>
      <c r="CJ28" s="30">
        <f t="shared" si="52"/>
        <v>0</v>
      </c>
      <c r="CK28" s="30">
        <f t="shared" si="52"/>
        <v>0</v>
      </c>
      <c r="CL28" s="30">
        <f t="shared" ref="CL28:CT28" si="53">IF(CL$5="",0,IF(CL$5=1,$S28,CK354))</f>
        <v>0</v>
      </c>
      <c r="CM28" s="30">
        <f t="shared" si="53"/>
        <v>0</v>
      </c>
      <c r="CN28" s="30">
        <f t="shared" si="53"/>
        <v>0</v>
      </c>
      <c r="CO28" s="30">
        <f t="shared" si="53"/>
        <v>0</v>
      </c>
      <c r="CP28" s="30">
        <f t="shared" si="53"/>
        <v>0</v>
      </c>
      <c r="CQ28" s="30">
        <f t="shared" si="53"/>
        <v>0</v>
      </c>
      <c r="CR28" s="30">
        <f t="shared" si="53"/>
        <v>0</v>
      </c>
      <c r="CS28" s="30">
        <f t="shared" si="53"/>
        <v>0</v>
      </c>
      <c r="CT28" s="30">
        <f t="shared" si="53"/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$F$335</f>
        <v>АКТИВЫ</v>
      </c>
      <c r="G30" s="66" t="str">
        <f t="shared" si="36"/>
        <v>Запасы СиМ</v>
      </c>
      <c r="H30" s="31" t="str">
        <f>BP!$F$24</f>
        <v>Вн.пр-во</v>
      </c>
      <c r="P30" s="30"/>
      <c r="R30" s="24"/>
      <c r="S30" s="30"/>
      <c r="V30" s="85"/>
      <c r="W30" s="29"/>
      <c r="Z30" s="30">
        <f>SUM(Z31:Z37)</f>
        <v>0</v>
      </c>
      <c r="AA30" s="30">
        <f t="shared" ref="AA30:CL30" ca="1" si="54">SUM(AA31:AA37)</f>
        <v>0</v>
      </c>
      <c r="AB30" s="30">
        <f t="shared" ca="1" si="54"/>
        <v>0</v>
      </c>
      <c r="AC30" s="30">
        <f t="shared" ca="1" si="54"/>
        <v>0</v>
      </c>
      <c r="AD30" s="30">
        <f t="shared" ca="1" si="54"/>
        <v>0</v>
      </c>
      <c r="AE30" s="30">
        <f t="shared" ca="1" si="54"/>
        <v>0</v>
      </c>
      <c r="AF30" s="30">
        <f t="shared" ca="1" si="54"/>
        <v>11387.333333333334</v>
      </c>
      <c r="AG30" s="30">
        <f t="shared" ca="1" si="54"/>
        <v>62336.666666666664</v>
      </c>
      <c r="AH30" s="30">
        <f t="shared" ca="1" si="54"/>
        <v>149138.13333333333</v>
      </c>
      <c r="AI30" s="30">
        <f t="shared" ca="1" si="54"/>
        <v>240720.48333333334</v>
      </c>
      <c r="AJ30" s="30">
        <f t="shared" ca="1" si="54"/>
        <v>329561.63333333336</v>
      </c>
      <c r="AK30" s="30">
        <f t="shared" ca="1" si="54"/>
        <v>426185.5733333333</v>
      </c>
      <c r="AL30" s="30">
        <f t="shared" ca="1" si="54"/>
        <v>622120.91333333333</v>
      </c>
      <c r="AM30" s="30">
        <f t="shared" ca="1" si="54"/>
        <v>1017674.9933333333</v>
      </c>
      <c r="AN30" s="30">
        <f t="shared" ca="1" si="54"/>
        <v>1631337.1316666668</v>
      </c>
      <c r="AO30" s="30">
        <f t="shared" ca="1" si="54"/>
        <v>2461224.2116666664</v>
      </c>
      <c r="AP30" s="30">
        <f t="shared" ca="1" si="54"/>
        <v>3457873.4116666666</v>
      </c>
      <c r="AQ30" s="30">
        <f t="shared" ca="1" si="54"/>
        <v>4553075.125</v>
      </c>
      <c r="AR30" s="30">
        <f t="shared" ca="1" si="54"/>
        <v>5704683.0216666665</v>
      </c>
      <c r="AS30" s="30">
        <f t="shared" ca="1" si="54"/>
        <v>6885718.4333333336</v>
      </c>
      <c r="AT30" s="30">
        <f t="shared" ca="1" si="54"/>
        <v>8081627.4000000004</v>
      </c>
      <c r="AU30" s="30">
        <f t="shared" ca="1" si="54"/>
        <v>9283426.6166666672</v>
      </c>
      <c r="AV30" s="30">
        <f t="shared" ca="1" si="54"/>
        <v>10486911.908333333</v>
      </c>
      <c r="AW30" s="30">
        <f t="shared" ca="1" si="54"/>
        <v>11691169.066666666</v>
      </c>
      <c r="AX30" s="30">
        <f t="shared" ca="1" si="54"/>
        <v>12895636.066666666</v>
      </c>
      <c r="AY30" s="30">
        <f t="shared" ca="1" si="54"/>
        <v>14100103.066666666</v>
      </c>
      <c r="AZ30" s="30">
        <f t="shared" ca="1" si="54"/>
        <v>15304570.066666666</v>
      </c>
      <c r="BA30" s="30">
        <f t="shared" ca="1" si="54"/>
        <v>16509037.066666666</v>
      </c>
      <c r="BB30" s="30">
        <f t="shared" ca="1" si="54"/>
        <v>17713504.066666666</v>
      </c>
      <c r="BC30" s="30">
        <f t="shared" ca="1" si="54"/>
        <v>18889502.733333334</v>
      </c>
      <c r="BD30" s="30">
        <f t="shared" ca="1" si="54"/>
        <v>19938128.066666666</v>
      </c>
      <c r="BE30" s="30">
        <f t="shared" ca="1" si="54"/>
        <v>20769749.733333334</v>
      </c>
      <c r="BF30" s="30">
        <f t="shared" ca="1" si="54"/>
        <v>21372415.524999999</v>
      </c>
      <c r="BG30" s="30">
        <f t="shared" ca="1" si="54"/>
        <v>21752978.441666666</v>
      </c>
      <c r="BH30" s="30">
        <f t="shared" ca="1" si="54"/>
        <v>21963152.341666665</v>
      </c>
      <c r="BI30" s="30">
        <f t="shared" ca="1" si="54"/>
        <v>22073092.058333334</v>
      </c>
      <c r="BJ30" s="30">
        <f t="shared" ca="1" si="54"/>
        <v>22126259.908333335</v>
      </c>
      <c r="BK30" s="30">
        <f t="shared" ca="1" si="54"/>
        <v>22149775.433333334</v>
      </c>
      <c r="BL30" s="30">
        <f t="shared" ca="1" si="54"/>
        <v>22158333.466666665</v>
      </c>
      <c r="BM30" s="30">
        <f t="shared" ca="1" si="54"/>
        <v>22161001.25</v>
      </c>
      <c r="BN30" s="30">
        <f t="shared" ca="1" si="54"/>
        <v>22161982.958333332</v>
      </c>
      <c r="BO30" s="30">
        <f t="shared" ca="1" si="54"/>
        <v>22162192.800000001</v>
      </c>
      <c r="BP30" s="30">
        <f t="shared" ca="1" si="54"/>
        <v>22162192.800000001</v>
      </c>
      <c r="BQ30" s="30">
        <f t="shared" ca="1" si="54"/>
        <v>22162192.800000001</v>
      </c>
      <c r="BR30" s="30">
        <f t="shared" ca="1" si="54"/>
        <v>22162192.800000001</v>
      </c>
      <c r="BS30" s="30">
        <f t="shared" ca="1" si="54"/>
        <v>22162192.800000001</v>
      </c>
      <c r="BT30" s="30">
        <f t="shared" ca="1" si="54"/>
        <v>22162192.800000001</v>
      </c>
      <c r="BU30" s="30">
        <f t="shared" ca="1" si="54"/>
        <v>22162192.800000001</v>
      </c>
      <c r="BV30" s="30">
        <f t="shared" si="54"/>
        <v>0</v>
      </c>
      <c r="BW30" s="30">
        <f t="shared" si="54"/>
        <v>0</v>
      </c>
      <c r="BX30" s="30">
        <f t="shared" si="54"/>
        <v>0</v>
      </c>
      <c r="BY30" s="30">
        <f t="shared" si="54"/>
        <v>0</v>
      </c>
      <c r="BZ30" s="30">
        <f t="shared" si="54"/>
        <v>0</v>
      </c>
      <c r="CA30" s="30">
        <f t="shared" si="54"/>
        <v>0</v>
      </c>
      <c r="CB30" s="30">
        <f t="shared" si="54"/>
        <v>0</v>
      </c>
      <c r="CC30" s="30">
        <f t="shared" si="54"/>
        <v>0</v>
      </c>
      <c r="CD30" s="30">
        <f t="shared" si="54"/>
        <v>0</v>
      </c>
      <c r="CE30" s="30">
        <f t="shared" si="54"/>
        <v>0</v>
      </c>
      <c r="CF30" s="30">
        <f t="shared" si="54"/>
        <v>0</v>
      </c>
      <c r="CG30" s="30">
        <f t="shared" si="54"/>
        <v>0</v>
      </c>
      <c r="CH30" s="30">
        <f t="shared" si="54"/>
        <v>0</v>
      </c>
      <c r="CI30" s="30">
        <f t="shared" si="54"/>
        <v>0</v>
      </c>
      <c r="CJ30" s="30">
        <f t="shared" si="54"/>
        <v>0</v>
      </c>
      <c r="CK30" s="30">
        <f t="shared" si="54"/>
        <v>0</v>
      </c>
      <c r="CL30" s="30">
        <f t="shared" si="54"/>
        <v>0</v>
      </c>
      <c r="CM30" s="30">
        <f t="shared" ref="CM30:CT30" si="55">SUM(CM31:CM37)</f>
        <v>0</v>
      </c>
      <c r="CN30" s="30">
        <f t="shared" si="55"/>
        <v>0</v>
      </c>
      <c r="CO30" s="30">
        <f t="shared" si="55"/>
        <v>0</v>
      </c>
      <c r="CP30" s="30">
        <f t="shared" si="55"/>
        <v>0</v>
      </c>
      <c r="CQ30" s="30">
        <f t="shared" si="55"/>
        <v>0</v>
      </c>
      <c r="CR30" s="30">
        <f t="shared" si="55"/>
        <v>0</v>
      </c>
      <c r="CS30" s="30">
        <f t="shared" si="55"/>
        <v>0</v>
      </c>
      <c r="CT30" s="30">
        <f t="shared" si="55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$F$335</f>
        <v>АКТИВЫ</v>
      </c>
      <c r="G31" s="66" t="str">
        <f t="shared" si="36"/>
        <v>Запасы СиМ</v>
      </c>
      <c r="H31" s="66" t="str">
        <f>$H$356</f>
        <v>Вн.пр-во</v>
      </c>
      <c r="I31" s="27" t="str">
        <f>BP!$F$21</f>
        <v>Основа</v>
      </c>
      <c r="P31" s="30"/>
      <c r="R31" s="24"/>
      <c r="S31" s="93"/>
      <c r="V31" s="85"/>
      <c r="W31" s="29"/>
      <c r="Z31" s="30">
        <f t="shared" ref="Z31:BE31" si="56">IF(Z$5="",0,IF(Z$5=1,$S31,Y357))</f>
        <v>0</v>
      </c>
      <c r="AA31" s="30">
        <f t="shared" ca="1" si="56"/>
        <v>0</v>
      </c>
      <c r="AB31" s="30">
        <f t="shared" ca="1" si="56"/>
        <v>0</v>
      </c>
      <c r="AC31" s="30">
        <f t="shared" ca="1" si="56"/>
        <v>0</v>
      </c>
      <c r="AD31" s="30">
        <f t="shared" ca="1" si="56"/>
        <v>0</v>
      </c>
      <c r="AE31" s="30">
        <f t="shared" ca="1" si="56"/>
        <v>0</v>
      </c>
      <c r="AF31" s="30">
        <f t="shared" ca="1" si="56"/>
        <v>3500</v>
      </c>
      <c r="AG31" s="30">
        <f t="shared" ca="1" si="56"/>
        <v>17500</v>
      </c>
      <c r="AH31" s="30">
        <f t="shared" ca="1" si="56"/>
        <v>39200</v>
      </c>
      <c r="AI31" s="30">
        <f t="shared" ca="1" si="56"/>
        <v>62037.5</v>
      </c>
      <c r="AJ31" s="30">
        <f t="shared" ca="1" si="56"/>
        <v>83825</v>
      </c>
      <c r="AK31" s="30">
        <f t="shared" ca="1" si="56"/>
        <v>108710</v>
      </c>
      <c r="AL31" s="30">
        <f t="shared" ca="1" si="56"/>
        <v>161945</v>
      </c>
      <c r="AM31" s="30">
        <f t="shared" ca="1" si="56"/>
        <v>265265</v>
      </c>
      <c r="AN31" s="30">
        <f t="shared" ca="1" si="56"/>
        <v>423141.25</v>
      </c>
      <c r="AO31" s="30">
        <f t="shared" ca="1" si="56"/>
        <v>634086.25</v>
      </c>
      <c r="AP31" s="30">
        <f t="shared" ca="1" si="56"/>
        <v>884511.25</v>
      </c>
      <c r="AQ31" s="30">
        <f t="shared" ca="1" si="56"/>
        <v>1158281.25</v>
      </c>
      <c r="AR31" s="30">
        <f t="shared" ca="1" si="56"/>
        <v>1445263.75</v>
      </c>
      <c r="AS31" s="30">
        <f t="shared" ca="1" si="56"/>
        <v>1739150</v>
      </c>
      <c r="AT31" s="30">
        <f t="shared" ca="1" si="56"/>
        <v>2036475</v>
      </c>
      <c r="AU31" s="30">
        <f t="shared" ca="1" si="56"/>
        <v>2335112.5</v>
      </c>
      <c r="AV31" s="30">
        <f t="shared" ca="1" si="56"/>
        <v>2634143.75</v>
      </c>
      <c r="AW31" s="30">
        <f t="shared" ca="1" si="56"/>
        <v>2933350</v>
      </c>
      <c r="AX31" s="30">
        <f t="shared" ca="1" si="56"/>
        <v>3232600</v>
      </c>
      <c r="AY31" s="30">
        <f t="shared" ca="1" si="56"/>
        <v>3531850</v>
      </c>
      <c r="AZ31" s="30">
        <f t="shared" ca="1" si="56"/>
        <v>3831100</v>
      </c>
      <c r="BA31" s="30">
        <f t="shared" ca="1" si="56"/>
        <v>4130350</v>
      </c>
      <c r="BB31" s="30">
        <f t="shared" ca="1" si="56"/>
        <v>4429600</v>
      </c>
      <c r="BC31" s="30">
        <f t="shared" ca="1" si="56"/>
        <v>4720100</v>
      </c>
      <c r="BD31" s="30">
        <f t="shared" ca="1" si="56"/>
        <v>4975600</v>
      </c>
      <c r="BE31" s="30">
        <f t="shared" ca="1" si="56"/>
        <v>5176850</v>
      </c>
      <c r="BF31" s="30">
        <f t="shared" ref="BF31:CK31" ca="1" si="57">IF(BF$5="",0,IF(BF$5=1,$S31,BE357))</f>
        <v>5321006.25</v>
      </c>
      <c r="BG31" s="30">
        <f t="shared" ca="1" si="57"/>
        <v>5410693.75</v>
      </c>
      <c r="BH31" s="30">
        <f t="shared" ca="1" si="57"/>
        <v>5460043.75</v>
      </c>
      <c r="BI31" s="30">
        <f t="shared" ca="1" si="57"/>
        <v>5485681.25</v>
      </c>
      <c r="BJ31" s="30">
        <f t="shared" ca="1" si="57"/>
        <v>5498018.75</v>
      </c>
      <c r="BK31" s="30">
        <f t="shared" ca="1" si="57"/>
        <v>5503400</v>
      </c>
      <c r="BL31" s="30">
        <f t="shared" ca="1" si="57"/>
        <v>5505325</v>
      </c>
      <c r="BM31" s="30">
        <f t="shared" ca="1" si="57"/>
        <v>5505937.5</v>
      </c>
      <c r="BN31" s="30">
        <f t="shared" ca="1" si="57"/>
        <v>5506156.25</v>
      </c>
      <c r="BO31" s="30">
        <f t="shared" ca="1" si="57"/>
        <v>5506200</v>
      </c>
      <c r="BP31" s="30">
        <f t="shared" ca="1" si="57"/>
        <v>5506200</v>
      </c>
      <c r="BQ31" s="30">
        <f t="shared" ca="1" si="57"/>
        <v>5506200</v>
      </c>
      <c r="BR31" s="30">
        <f t="shared" ca="1" si="57"/>
        <v>5506200</v>
      </c>
      <c r="BS31" s="30">
        <f t="shared" ca="1" si="57"/>
        <v>5506200</v>
      </c>
      <c r="BT31" s="30">
        <f t="shared" ca="1" si="57"/>
        <v>5506200</v>
      </c>
      <c r="BU31" s="30">
        <f t="shared" ca="1" si="57"/>
        <v>5506200</v>
      </c>
      <c r="BV31" s="30">
        <f t="shared" si="57"/>
        <v>0</v>
      </c>
      <c r="BW31" s="30">
        <f t="shared" si="57"/>
        <v>0</v>
      </c>
      <c r="BX31" s="30">
        <f t="shared" si="57"/>
        <v>0</v>
      </c>
      <c r="BY31" s="30">
        <f t="shared" si="57"/>
        <v>0</v>
      </c>
      <c r="BZ31" s="30">
        <f t="shared" si="57"/>
        <v>0</v>
      </c>
      <c r="CA31" s="30">
        <f t="shared" si="57"/>
        <v>0</v>
      </c>
      <c r="CB31" s="30">
        <f t="shared" si="57"/>
        <v>0</v>
      </c>
      <c r="CC31" s="30">
        <f t="shared" si="57"/>
        <v>0</v>
      </c>
      <c r="CD31" s="30">
        <f t="shared" si="57"/>
        <v>0</v>
      </c>
      <c r="CE31" s="30">
        <f t="shared" si="57"/>
        <v>0</v>
      </c>
      <c r="CF31" s="30">
        <f t="shared" si="57"/>
        <v>0</v>
      </c>
      <c r="CG31" s="30">
        <f t="shared" si="57"/>
        <v>0</v>
      </c>
      <c r="CH31" s="30">
        <f t="shared" si="57"/>
        <v>0</v>
      </c>
      <c r="CI31" s="30">
        <f t="shared" si="57"/>
        <v>0</v>
      </c>
      <c r="CJ31" s="30">
        <f t="shared" si="57"/>
        <v>0</v>
      </c>
      <c r="CK31" s="30">
        <f t="shared" si="57"/>
        <v>0</v>
      </c>
      <c r="CL31" s="30">
        <f t="shared" ref="CL31:CT31" si="58">IF(CL$5="",0,IF(CL$5=1,$S31,CK357))</f>
        <v>0</v>
      </c>
      <c r="CM31" s="30">
        <f t="shared" si="58"/>
        <v>0</v>
      </c>
      <c r="CN31" s="30">
        <f t="shared" si="58"/>
        <v>0</v>
      </c>
      <c r="CO31" s="30">
        <f t="shared" si="58"/>
        <v>0</v>
      </c>
      <c r="CP31" s="30">
        <f t="shared" si="58"/>
        <v>0</v>
      </c>
      <c r="CQ31" s="30">
        <f t="shared" si="58"/>
        <v>0</v>
      </c>
      <c r="CR31" s="30">
        <f t="shared" si="58"/>
        <v>0</v>
      </c>
      <c r="CS31" s="30">
        <f t="shared" si="58"/>
        <v>0</v>
      </c>
      <c r="CT31" s="30">
        <f t="shared" si="58"/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59">$F$335</f>
        <v>АКТИВЫ</v>
      </c>
      <c r="G32" s="66" t="str">
        <f t="shared" si="36"/>
        <v>Запасы СиМ</v>
      </c>
      <c r="H32" s="66" t="str">
        <f t="shared" ref="H32:H36" si="60">$H$356</f>
        <v>Вн.пр-во</v>
      </c>
      <c r="I32" s="27" t="str">
        <f>BP!$F$22</f>
        <v>Сырье</v>
      </c>
      <c r="P32" s="30"/>
      <c r="R32" s="24"/>
      <c r="S32" s="93"/>
      <c r="V32" s="85"/>
      <c r="W32" s="29"/>
      <c r="Z32" s="30">
        <f t="shared" ref="Z32:BE32" si="61">IF(Z$5="",0,IF(Z$5=1,$S32,Y358))</f>
        <v>0</v>
      </c>
      <c r="AA32" s="30">
        <f t="shared" ca="1" si="61"/>
        <v>0</v>
      </c>
      <c r="AB32" s="30">
        <f t="shared" ca="1" si="61"/>
        <v>0</v>
      </c>
      <c r="AC32" s="30">
        <f t="shared" ca="1" si="61"/>
        <v>0</v>
      </c>
      <c r="AD32" s="30">
        <f t="shared" ca="1" si="61"/>
        <v>0</v>
      </c>
      <c r="AE32" s="30">
        <f t="shared" ca="1" si="61"/>
        <v>0</v>
      </c>
      <c r="AF32" s="30">
        <f t="shared" ca="1" si="61"/>
        <v>400</v>
      </c>
      <c r="AG32" s="30">
        <f t="shared" ca="1" si="61"/>
        <v>2000</v>
      </c>
      <c r="AH32" s="30">
        <f t="shared" ca="1" si="61"/>
        <v>4480</v>
      </c>
      <c r="AI32" s="30">
        <f t="shared" ca="1" si="61"/>
        <v>7090</v>
      </c>
      <c r="AJ32" s="30">
        <f t="shared" ca="1" si="61"/>
        <v>9580</v>
      </c>
      <c r="AK32" s="30">
        <f t="shared" ca="1" si="61"/>
        <v>12424</v>
      </c>
      <c r="AL32" s="30">
        <f t="shared" ca="1" si="61"/>
        <v>18508</v>
      </c>
      <c r="AM32" s="30">
        <f t="shared" ca="1" si="61"/>
        <v>30316</v>
      </c>
      <c r="AN32" s="30">
        <f t="shared" ca="1" si="61"/>
        <v>48359</v>
      </c>
      <c r="AO32" s="30">
        <f t="shared" ca="1" si="61"/>
        <v>72467</v>
      </c>
      <c r="AP32" s="30">
        <f t="shared" ca="1" si="61"/>
        <v>101087</v>
      </c>
      <c r="AQ32" s="30">
        <f t="shared" ca="1" si="61"/>
        <v>132375</v>
      </c>
      <c r="AR32" s="30">
        <f t="shared" ca="1" si="61"/>
        <v>165173</v>
      </c>
      <c r="AS32" s="30">
        <f t="shared" ca="1" si="61"/>
        <v>198760</v>
      </c>
      <c r="AT32" s="30">
        <f t="shared" ca="1" si="61"/>
        <v>232740</v>
      </c>
      <c r="AU32" s="30">
        <f t="shared" ca="1" si="61"/>
        <v>266870</v>
      </c>
      <c r="AV32" s="30">
        <f t="shared" ca="1" si="61"/>
        <v>301045</v>
      </c>
      <c r="AW32" s="30">
        <f t="shared" ca="1" si="61"/>
        <v>335240</v>
      </c>
      <c r="AX32" s="30">
        <f t="shared" ca="1" si="61"/>
        <v>369440</v>
      </c>
      <c r="AY32" s="30">
        <f t="shared" ca="1" si="61"/>
        <v>403640</v>
      </c>
      <c r="AZ32" s="30">
        <f t="shared" ca="1" si="61"/>
        <v>437840</v>
      </c>
      <c r="BA32" s="30">
        <f t="shared" ca="1" si="61"/>
        <v>472040</v>
      </c>
      <c r="BB32" s="30">
        <f t="shared" ca="1" si="61"/>
        <v>506240</v>
      </c>
      <c r="BC32" s="30">
        <f t="shared" ca="1" si="61"/>
        <v>539440</v>
      </c>
      <c r="BD32" s="30">
        <f t="shared" ca="1" si="61"/>
        <v>568640</v>
      </c>
      <c r="BE32" s="30">
        <f t="shared" ca="1" si="61"/>
        <v>591640</v>
      </c>
      <c r="BF32" s="30">
        <f t="shared" ref="BF32:CK32" ca="1" si="62">IF(BF$5="",0,IF(BF$5=1,$S32,BE358))</f>
        <v>608115</v>
      </c>
      <c r="BG32" s="30">
        <f t="shared" ca="1" si="62"/>
        <v>618365</v>
      </c>
      <c r="BH32" s="30">
        <f t="shared" ca="1" si="62"/>
        <v>624005</v>
      </c>
      <c r="BI32" s="30">
        <f t="shared" ca="1" si="62"/>
        <v>626935</v>
      </c>
      <c r="BJ32" s="30">
        <f t="shared" ca="1" si="62"/>
        <v>628345</v>
      </c>
      <c r="BK32" s="30">
        <f t="shared" ca="1" si="62"/>
        <v>628960</v>
      </c>
      <c r="BL32" s="30">
        <f t="shared" ca="1" si="62"/>
        <v>629180</v>
      </c>
      <c r="BM32" s="30">
        <f t="shared" ca="1" si="62"/>
        <v>629250</v>
      </c>
      <c r="BN32" s="30">
        <f t="shared" ca="1" si="62"/>
        <v>629275</v>
      </c>
      <c r="BO32" s="30">
        <f t="shared" ca="1" si="62"/>
        <v>629280</v>
      </c>
      <c r="BP32" s="30">
        <f t="shared" ca="1" si="62"/>
        <v>629280</v>
      </c>
      <c r="BQ32" s="30">
        <f t="shared" ca="1" si="62"/>
        <v>629280</v>
      </c>
      <c r="BR32" s="30">
        <f t="shared" ca="1" si="62"/>
        <v>629280</v>
      </c>
      <c r="BS32" s="30">
        <f t="shared" ca="1" si="62"/>
        <v>629280</v>
      </c>
      <c r="BT32" s="30">
        <f t="shared" ca="1" si="62"/>
        <v>629280</v>
      </c>
      <c r="BU32" s="30">
        <f t="shared" ca="1" si="62"/>
        <v>629280</v>
      </c>
      <c r="BV32" s="30">
        <f t="shared" si="62"/>
        <v>0</v>
      </c>
      <c r="BW32" s="30">
        <f t="shared" si="62"/>
        <v>0</v>
      </c>
      <c r="BX32" s="30">
        <f t="shared" si="62"/>
        <v>0</v>
      </c>
      <c r="BY32" s="30">
        <f t="shared" si="62"/>
        <v>0</v>
      </c>
      <c r="BZ32" s="30">
        <f t="shared" si="62"/>
        <v>0</v>
      </c>
      <c r="CA32" s="30">
        <f t="shared" si="62"/>
        <v>0</v>
      </c>
      <c r="CB32" s="30">
        <f t="shared" si="62"/>
        <v>0</v>
      </c>
      <c r="CC32" s="30">
        <f t="shared" si="62"/>
        <v>0</v>
      </c>
      <c r="CD32" s="30">
        <f t="shared" si="62"/>
        <v>0</v>
      </c>
      <c r="CE32" s="30">
        <f t="shared" si="62"/>
        <v>0</v>
      </c>
      <c r="CF32" s="30">
        <f t="shared" si="62"/>
        <v>0</v>
      </c>
      <c r="CG32" s="30">
        <f t="shared" si="62"/>
        <v>0</v>
      </c>
      <c r="CH32" s="30">
        <f t="shared" si="62"/>
        <v>0</v>
      </c>
      <c r="CI32" s="30">
        <f t="shared" si="62"/>
        <v>0</v>
      </c>
      <c r="CJ32" s="30">
        <f t="shared" si="62"/>
        <v>0</v>
      </c>
      <c r="CK32" s="30">
        <f t="shared" si="62"/>
        <v>0</v>
      </c>
      <c r="CL32" s="30">
        <f t="shared" ref="CL32:CT32" si="63">IF(CL$5="",0,IF(CL$5=1,$S32,CK358))</f>
        <v>0</v>
      </c>
      <c r="CM32" s="30">
        <f t="shared" si="63"/>
        <v>0</v>
      </c>
      <c r="CN32" s="30">
        <f t="shared" si="63"/>
        <v>0</v>
      </c>
      <c r="CO32" s="30">
        <f t="shared" si="63"/>
        <v>0</v>
      </c>
      <c r="CP32" s="30">
        <f t="shared" si="63"/>
        <v>0</v>
      </c>
      <c r="CQ32" s="30">
        <f t="shared" si="63"/>
        <v>0</v>
      </c>
      <c r="CR32" s="30">
        <f t="shared" si="63"/>
        <v>0</v>
      </c>
      <c r="CS32" s="30">
        <f t="shared" si="63"/>
        <v>0</v>
      </c>
      <c r="CT32" s="30">
        <f t="shared" si="63"/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59"/>
        <v>АКТИВЫ</v>
      </c>
      <c r="G33" s="66" t="str">
        <f t="shared" si="36"/>
        <v>Запасы СиМ</v>
      </c>
      <c r="H33" s="66" t="str">
        <f t="shared" si="60"/>
        <v>Вн.пр-во</v>
      </c>
      <c r="I33" s="27" t="str">
        <f>BP!$F$24</f>
        <v>Вн.пр-во</v>
      </c>
      <c r="P33" s="30"/>
      <c r="R33" s="24"/>
      <c r="S33" s="93"/>
      <c r="V33" s="85"/>
      <c r="W33" s="29"/>
      <c r="Z33" s="30">
        <f t="shared" ref="Z33:BE33" si="64">IF(Z$5="",0,IF(Z$5=1,$S33,Y359))</f>
        <v>0</v>
      </c>
      <c r="AA33" s="30">
        <f t="shared" ca="1" si="64"/>
        <v>0</v>
      </c>
      <c r="AB33" s="30">
        <f t="shared" ca="1" si="64"/>
        <v>0</v>
      </c>
      <c r="AC33" s="30">
        <f t="shared" ca="1" si="64"/>
        <v>0</v>
      </c>
      <c r="AD33" s="30">
        <f t="shared" ca="1" si="64"/>
        <v>0</v>
      </c>
      <c r="AE33" s="30">
        <f t="shared" ca="1" si="64"/>
        <v>0</v>
      </c>
      <c r="AF33" s="30">
        <f t="shared" ca="1" si="64"/>
        <v>6600</v>
      </c>
      <c r="AG33" s="30">
        <f t="shared" ca="1" si="64"/>
        <v>38400</v>
      </c>
      <c r="AH33" s="30">
        <f t="shared" ca="1" si="64"/>
        <v>95520</v>
      </c>
      <c r="AI33" s="30">
        <f t="shared" ca="1" si="64"/>
        <v>155865</v>
      </c>
      <c r="AJ33" s="30">
        <f t="shared" ca="1" si="64"/>
        <v>214905</v>
      </c>
      <c r="AK33" s="30">
        <f t="shared" ca="1" si="64"/>
        <v>277491</v>
      </c>
      <c r="AL33" s="30">
        <f t="shared" ca="1" si="64"/>
        <v>400611</v>
      </c>
      <c r="AM33" s="30">
        <f t="shared" ca="1" si="64"/>
        <v>654843</v>
      </c>
      <c r="AN33" s="30">
        <f t="shared" ca="1" si="64"/>
        <v>1052560.5</v>
      </c>
      <c r="AO33" s="30">
        <f t="shared" ca="1" si="64"/>
        <v>1593915</v>
      </c>
      <c r="AP33" s="30">
        <f t="shared" ca="1" si="64"/>
        <v>2248030.5</v>
      </c>
      <c r="AQ33" s="30">
        <f t="shared" ca="1" si="64"/>
        <v>2968767</v>
      </c>
      <c r="AR33" s="30">
        <f t="shared" ca="1" si="64"/>
        <v>3727837.5</v>
      </c>
      <c r="AS33" s="30">
        <f t="shared" ca="1" si="64"/>
        <v>4506892.5</v>
      </c>
      <c r="AT33" s="30">
        <f t="shared" ca="1" si="64"/>
        <v>5296117.5</v>
      </c>
      <c r="AU33" s="30">
        <f t="shared" ca="1" si="64"/>
        <v>6089437.5</v>
      </c>
      <c r="AV33" s="30">
        <f t="shared" ca="1" si="64"/>
        <v>6883905</v>
      </c>
      <c r="AW33" s="30">
        <f t="shared" ca="1" si="64"/>
        <v>7678905</v>
      </c>
      <c r="AX33" s="30">
        <f t="shared" ca="1" si="64"/>
        <v>8474055</v>
      </c>
      <c r="AY33" s="30">
        <f t="shared" ca="1" si="64"/>
        <v>9269205</v>
      </c>
      <c r="AZ33" s="30">
        <f t="shared" ca="1" si="64"/>
        <v>10064355</v>
      </c>
      <c r="BA33" s="30">
        <f t="shared" ca="1" si="64"/>
        <v>10859505</v>
      </c>
      <c r="BB33" s="30">
        <f t="shared" ca="1" si="64"/>
        <v>11654655</v>
      </c>
      <c r="BC33" s="30">
        <f t="shared" ca="1" si="64"/>
        <v>12433305</v>
      </c>
      <c r="BD33" s="30">
        <f t="shared" ca="1" si="64"/>
        <v>13132455</v>
      </c>
      <c r="BE33" s="30">
        <f t="shared" ca="1" si="64"/>
        <v>13688805</v>
      </c>
      <c r="BF33" s="30">
        <f t="shared" ref="BF33:CK33" ca="1" si="65">IF(BF$5="",0,IF(BF$5=1,$S33,BE359))</f>
        <v>14094292.5</v>
      </c>
      <c r="BG33" s="30">
        <f t="shared" ca="1" si="65"/>
        <v>14352180</v>
      </c>
      <c r="BH33" s="30">
        <f t="shared" ca="1" si="65"/>
        <v>14494852.5</v>
      </c>
      <c r="BI33" s="30">
        <f t="shared" ca="1" si="65"/>
        <v>14569725</v>
      </c>
      <c r="BJ33" s="30">
        <f t="shared" ca="1" si="65"/>
        <v>14606017.5</v>
      </c>
      <c r="BK33" s="30">
        <f t="shared" ca="1" si="65"/>
        <v>14622172.5</v>
      </c>
      <c r="BL33" s="30">
        <f t="shared" ca="1" si="65"/>
        <v>14628097.5</v>
      </c>
      <c r="BM33" s="30">
        <f t="shared" ca="1" si="65"/>
        <v>14629927.5</v>
      </c>
      <c r="BN33" s="30">
        <f t="shared" ca="1" si="65"/>
        <v>14630610</v>
      </c>
      <c r="BO33" s="30">
        <f t="shared" ca="1" si="65"/>
        <v>14630760</v>
      </c>
      <c r="BP33" s="30">
        <f t="shared" ca="1" si="65"/>
        <v>14630759.999999998</v>
      </c>
      <c r="BQ33" s="30">
        <f t="shared" ca="1" si="65"/>
        <v>14630759.999999998</v>
      </c>
      <c r="BR33" s="30">
        <f t="shared" ca="1" si="65"/>
        <v>14630759.999999998</v>
      </c>
      <c r="BS33" s="30">
        <f t="shared" ca="1" si="65"/>
        <v>14630759.999999998</v>
      </c>
      <c r="BT33" s="30">
        <f t="shared" ca="1" si="65"/>
        <v>14630759.999999998</v>
      </c>
      <c r="BU33" s="30">
        <f t="shared" ca="1" si="65"/>
        <v>14630759.999999998</v>
      </c>
      <c r="BV33" s="30">
        <f t="shared" si="65"/>
        <v>0</v>
      </c>
      <c r="BW33" s="30">
        <f t="shared" si="65"/>
        <v>0</v>
      </c>
      <c r="BX33" s="30">
        <f t="shared" si="65"/>
        <v>0</v>
      </c>
      <c r="BY33" s="30">
        <f t="shared" si="65"/>
        <v>0</v>
      </c>
      <c r="BZ33" s="30">
        <f t="shared" si="65"/>
        <v>0</v>
      </c>
      <c r="CA33" s="30">
        <f t="shared" si="65"/>
        <v>0</v>
      </c>
      <c r="CB33" s="30">
        <f t="shared" si="65"/>
        <v>0</v>
      </c>
      <c r="CC33" s="30">
        <f t="shared" si="65"/>
        <v>0</v>
      </c>
      <c r="CD33" s="30">
        <f t="shared" si="65"/>
        <v>0</v>
      </c>
      <c r="CE33" s="30">
        <f t="shared" si="65"/>
        <v>0</v>
      </c>
      <c r="CF33" s="30">
        <f t="shared" si="65"/>
        <v>0</v>
      </c>
      <c r="CG33" s="30">
        <f t="shared" si="65"/>
        <v>0</v>
      </c>
      <c r="CH33" s="30">
        <f t="shared" si="65"/>
        <v>0</v>
      </c>
      <c r="CI33" s="30">
        <f t="shared" si="65"/>
        <v>0</v>
      </c>
      <c r="CJ33" s="30">
        <f t="shared" si="65"/>
        <v>0</v>
      </c>
      <c r="CK33" s="30">
        <f t="shared" si="65"/>
        <v>0</v>
      </c>
      <c r="CL33" s="30">
        <f t="shared" ref="CL33:CT33" si="66">IF(CL$5="",0,IF(CL$5=1,$S33,CK359))</f>
        <v>0</v>
      </c>
      <c r="CM33" s="30">
        <f t="shared" si="66"/>
        <v>0</v>
      </c>
      <c r="CN33" s="30">
        <f t="shared" si="66"/>
        <v>0</v>
      </c>
      <c r="CO33" s="30">
        <f t="shared" si="66"/>
        <v>0</v>
      </c>
      <c r="CP33" s="30">
        <f t="shared" si="66"/>
        <v>0</v>
      </c>
      <c r="CQ33" s="30">
        <f t="shared" si="66"/>
        <v>0</v>
      </c>
      <c r="CR33" s="30">
        <f t="shared" si="66"/>
        <v>0</v>
      </c>
      <c r="CS33" s="30">
        <f t="shared" si="66"/>
        <v>0</v>
      </c>
      <c r="CT33" s="30">
        <f t="shared" si="66"/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59"/>
        <v>АКТИВЫ</v>
      </c>
      <c r="G34" s="66" t="str">
        <f t="shared" si="36"/>
        <v>Запасы СиМ</v>
      </c>
      <c r="H34" s="66" t="str">
        <f t="shared" si="60"/>
        <v>Вн.пр-во</v>
      </c>
      <c r="I34" s="27" t="str">
        <f>BP!$F$26</f>
        <v>ФОТ првПерс</v>
      </c>
      <c r="P34" s="30"/>
      <c r="R34" s="24"/>
      <c r="S34" s="93"/>
      <c r="V34" s="85"/>
      <c r="W34" s="29"/>
      <c r="Z34" s="30">
        <f t="shared" ref="Z34:BE34" si="67">IF(Z$5="",0,IF(Z$5=1,$S34,Y360))</f>
        <v>0</v>
      </c>
      <c r="AA34" s="30">
        <f t="shared" ca="1" si="67"/>
        <v>0</v>
      </c>
      <c r="AB34" s="30">
        <f t="shared" ca="1" si="67"/>
        <v>0</v>
      </c>
      <c r="AC34" s="30">
        <f t="shared" ca="1" si="67"/>
        <v>0</v>
      </c>
      <c r="AD34" s="30">
        <f t="shared" ca="1" si="67"/>
        <v>0</v>
      </c>
      <c r="AE34" s="30">
        <f t="shared" ca="1" si="67"/>
        <v>0</v>
      </c>
      <c r="AF34" s="30">
        <f t="shared" ca="1" si="67"/>
        <v>600</v>
      </c>
      <c r="AG34" s="30">
        <f t="shared" ca="1" si="67"/>
        <v>3000</v>
      </c>
      <c r="AH34" s="30">
        <f t="shared" ca="1" si="67"/>
        <v>6720</v>
      </c>
      <c r="AI34" s="30">
        <f t="shared" ca="1" si="67"/>
        <v>10635</v>
      </c>
      <c r="AJ34" s="30">
        <f t="shared" ca="1" si="67"/>
        <v>14370</v>
      </c>
      <c r="AK34" s="30">
        <f t="shared" ca="1" si="67"/>
        <v>18636</v>
      </c>
      <c r="AL34" s="30">
        <f t="shared" ca="1" si="67"/>
        <v>27762</v>
      </c>
      <c r="AM34" s="30">
        <f t="shared" ca="1" si="67"/>
        <v>45474</v>
      </c>
      <c r="AN34" s="30">
        <f t="shared" ca="1" si="67"/>
        <v>72538.5</v>
      </c>
      <c r="AO34" s="30">
        <f t="shared" ca="1" si="67"/>
        <v>108700.5</v>
      </c>
      <c r="AP34" s="30">
        <f t="shared" ca="1" si="67"/>
        <v>151630.5</v>
      </c>
      <c r="AQ34" s="30">
        <f t="shared" ca="1" si="67"/>
        <v>198562.5</v>
      </c>
      <c r="AR34" s="30">
        <f t="shared" ca="1" si="67"/>
        <v>247759.5</v>
      </c>
      <c r="AS34" s="30">
        <f t="shared" ca="1" si="67"/>
        <v>298140</v>
      </c>
      <c r="AT34" s="30">
        <f t="shared" ca="1" si="67"/>
        <v>349110</v>
      </c>
      <c r="AU34" s="30">
        <f t="shared" ca="1" si="67"/>
        <v>400305</v>
      </c>
      <c r="AV34" s="30">
        <f t="shared" ca="1" si="67"/>
        <v>451567.5</v>
      </c>
      <c r="AW34" s="30">
        <f t="shared" ca="1" si="67"/>
        <v>502860</v>
      </c>
      <c r="AX34" s="30">
        <f t="shared" ca="1" si="67"/>
        <v>554160</v>
      </c>
      <c r="AY34" s="30">
        <f t="shared" ca="1" si="67"/>
        <v>605460</v>
      </c>
      <c r="AZ34" s="30">
        <f t="shared" ca="1" si="67"/>
        <v>656760</v>
      </c>
      <c r="BA34" s="30">
        <f t="shared" ca="1" si="67"/>
        <v>708060</v>
      </c>
      <c r="BB34" s="30">
        <f t="shared" ca="1" si="67"/>
        <v>759360</v>
      </c>
      <c r="BC34" s="30">
        <f t="shared" ca="1" si="67"/>
        <v>809160</v>
      </c>
      <c r="BD34" s="30">
        <f t="shared" ca="1" si="67"/>
        <v>852960</v>
      </c>
      <c r="BE34" s="30">
        <f t="shared" ca="1" si="67"/>
        <v>887460</v>
      </c>
      <c r="BF34" s="30">
        <f t="shared" ref="BF34:CK34" ca="1" si="68">IF(BF$5="",0,IF(BF$5=1,$S34,BE360))</f>
        <v>912172.5</v>
      </c>
      <c r="BG34" s="30">
        <f t="shared" ca="1" si="68"/>
        <v>927547.5</v>
      </c>
      <c r="BH34" s="30">
        <f t="shared" ca="1" si="68"/>
        <v>936007.5</v>
      </c>
      <c r="BI34" s="30">
        <f t="shared" ca="1" si="68"/>
        <v>940402.5</v>
      </c>
      <c r="BJ34" s="30">
        <f t="shared" ca="1" si="68"/>
        <v>942517.5</v>
      </c>
      <c r="BK34" s="30">
        <f t="shared" ca="1" si="68"/>
        <v>943440</v>
      </c>
      <c r="BL34" s="30">
        <f t="shared" ca="1" si="68"/>
        <v>943770</v>
      </c>
      <c r="BM34" s="30">
        <f t="shared" ca="1" si="68"/>
        <v>943875</v>
      </c>
      <c r="BN34" s="30">
        <f t="shared" ca="1" si="68"/>
        <v>943912.5</v>
      </c>
      <c r="BO34" s="30">
        <f t="shared" ca="1" si="68"/>
        <v>943920</v>
      </c>
      <c r="BP34" s="30">
        <f t="shared" ca="1" si="68"/>
        <v>943920</v>
      </c>
      <c r="BQ34" s="30">
        <f t="shared" ca="1" si="68"/>
        <v>943920</v>
      </c>
      <c r="BR34" s="30">
        <f t="shared" ca="1" si="68"/>
        <v>943920</v>
      </c>
      <c r="BS34" s="30">
        <f t="shared" ca="1" si="68"/>
        <v>943920</v>
      </c>
      <c r="BT34" s="30">
        <f t="shared" ca="1" si="68"/>
        <v>943920</v>
      </c>
      <c r="BU34" s="30">
        <f t="shared" ca="1" si="68"/>
        <v>943920</v>
      </c>
      <c r="BV34" s="30">
        <f t="shared" si="68"/>
        <v>0</v>
      </c>
      <c r="BW34" s="30">
        <f t="shared" si="68"/>
        <v>0</v>
      </c>
      <c r="BX34" s="30">
        <f t="shared" si="68"/>
        <v>0</v>
      </c>
      <c r="BY34" s="30">
        <f t="shared" si="68"/>
        <v>0</v>
      </c>
      <c r="BZ34" s="30">
        <f t="shared" si="68"/>
        <v>0</v>
      </c>
      <c r="CA34" s="30">
        <f t="shared" si="68"/>
        <v>0</v>
      </c>
      <c r="CB34" s="30">
        <f t="shared" si="68"/>
        <v>0</v>
      </c>
      <c r="CC34" s="30">
        <f t="shared" si="68"/>
        <v>0</v>
      </c>
      <c r="CD34" s="30">
        <f t="shared" si="68"/>
        <v>0</v>
      </c>
      <c r="CE34" s="30">
        <f t="shared" si="68"/>
        <v>0</v>
      </c>
      <c r="CF34" s="30">
        <f t="shared" si="68"/>
        <v>0</v>
      </c>
      <c r="CG34" s="30">
        <f t="shared" si="68"/>
        <v>0</v>
      </c>
      <c r="CH34" s="30">
        <f t="shared" si="68"/>
        <v>0</v>
      </c>
      <c r="CI34" s="30">
        <f t="shared" si="68"/>
        <v>0</v>
      </c>
      <c r="CJ34" s="30">
        <f t="shared" si="68"/>
        <v>0</v>
      </c>
      <c r="CK34" s="30">
        <f t="shared" si="68"/>
        <v>0</v>
      </c>
      <c r="CL34" s="30">
        <f t="shared" ref="CL34:CT34" si="69">IF(CL$5="",0,IF(CL$5=1,$S34,CK360))</f>
        <v>0</v>
      </c>
      <c r="CM34" s="30">
        <f t="shared" si="69"/>
        <v>0</v>
      </c>
      <c r="CN34" s="30">
        <f t="shared" si="69"/>
        <v>0</v>
      </c>
      <c r="CO34" s="30">
        <f t="shared" si="69"/>
        <v>0</v>
      </c>
      <c r="CP34" s="30">
        <f t="shared" si="69"/>
        <v>0</v>
      </c>
      <c r="CQ34" s="30">
        <f t="shared" si="69"/>
        <v>0</v>
      </c>
      <c r="CR34" s="30">
        <f t="shared" si="69"/>
        <v>0</v>
      </c>
      <c r="CS34" s="30">
        <f t="shared" si="69"/>
        <v>0</v>
      </c>
      <c r="CT34" s="30">
        <f t="shared" si="69"/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59"/>
        <v>АКТИВЫ</v>
      </c>
      <c r="G35" s="66" t="str">
        <f t="shared" si="36"/>
        <v>Запасы СиМ</v>
      </c>
      <c r="H35" s="66" t="str">
        <f t="shared" si="60"/>
        <v>Вн.пр-во</v>
      </c>
      <c r="I35" s="27" t="str">
        <f>BP!$F$28</f>
        <v>Соцсборы</v>
      </c>
      <c r="P35" s="30"/>
      <c r="R35" s="24"/>
      <c r="S35" s="93"/>
      <c r="V35" s="85"/>
      <c r="W35" s="29"/>
      <c r="Z35" s="30">
        <f t="shared" ref="Z35:BE35" si="70">IF(Z$5="",0,IF(Z$5=1,$S35,Y361))</f>
        <v>0</v>
      </c>
      <c r="AA35" s="30">
        <f t="shared" ca="1" si="70"/>
        <v>0</v>
      </c>
      <c r="AB35" s="30">
        <f t="shared" ca="1" si="70"/>
        <v>0</v>
      </c>
      <c r="AC35" s="30">
        <f t="shared" ca="1" si="70"/>
        <v>0</v>
      </c>
      <c r="AD35" s="30">
        <f t="shared" ca="1" si="70"/>
        <v>0</v>
      </c>
      <c r="AE35" s="30">
        <f t="shared" ca="1" si="70"/>
        <v>0</v>
      </c>
      <c r="AF35" s="30">
        <f t="shared" ca="1" si="70"/>
        <v>180</v>
      </c>
      <c r="AG35" s="30">
        <f t="shared" ca="1" si="70"/>
        <v>900</v>
      </c>
      <c r="AH35" s="30">
        <f t="shared" ca="1" si="70"/>
        <v>2016</v>
      </c>
      <c r="AI35" s="30">
        <f t="shared" ca="1" si="70"/>
        <v>3190.5</v>
      </c>
      <c r="AJ35" s="30">
        <f t="shared" ca="1" si="70"/>
        <v>4311</v>
      </c>
      <c r="AK35" s="30">
        <f t="shared" ca="1" si="70"/>
        <v>5590.8</v>
      </c>
      <c r="AL35" s="30">
        <f t="shared" ca="1" si="70"/>
        <v>8328.6</v>
      </c>
      <c r="AM35" s="30">
        <f t="shared" ca="1" si="70"/>
        <v>13642.199999999999</v>
      </c>
      <c r="AN35" s="30">
        <f t="shared" ca="1" si="70"/>
        <v>21761.55</v>
      </c>
      <c r="AO35" s="30">
        <f t="shared" ca="1" si="70"/>
        <v>32610.15</v>
      </c>
      <c r="AP35" s="30">
        <f t="shared" ca="1" si="70"/>
        <v>45489.15</v>
      </c>
      <c r="AQ35" s="30">
        <f t="shared" ca="1" si="70"/>
        <v>59568.75</v>
      </c>
      <c r="AR35" s="30">
        <f t="shared" ca="1" si="70"/>
        <v>74327.850000000006</v>
      </c>
      <c r="AS35" s="30">
        <f t="shared" ca="1" si="70"/>
        <v>89442</v>
      </c>
      <c r="AT35" s="30">
        <f t="shared" ca="1" si="70"/>
        <v>104733</v>
      </c>
      <c r="AU35" s="30">
        <f t="shared" ca="1" si="70"/>
        <v>120091.5</v>
      </c>
      <c r="AV35" s="30">
        <f t="shared" ca="1" si="70"/>
        <v>135470.25</v>
      </c>
      <c r="AW35" s="30">
        <f t="shared" ca="1" si="70"/>
        <v>150858</v>
      </c>
      <c r="AX35" s="30">
        <f t="shared" ca="1" si="70"/>
        <v>166248</v>
      </c>
      <c r="AY35" s="30">
        <f t="shared" ca="1" si="70"/>
        <v>181638</v>
      </c>
      <c r="AZ35" s="30">
        <f t="shared" ca="1" si="70"/>
        <v>197028</v>
      </c>
      <c r="BA35" s="30">
        <f t="shared" ca="1" si="70"/>
        <v>212418</v>
      </c>
      <c r="BB35" s="30">
        <f t="shared" ca="1" si="70"/>
        <v>227808</v>
      </c>
      <c r="BC35" s="30">
        <f t="shared" ca="1" si="70"/>
        <v>242748</v>
      </c>
      <c r="BD35" s="30">
        <f t="shared" ca="1" si="70"/>
        <v>255888</v>
      </c>
      <c r="BE35" s="30">
        <f t="shared" ca="1" si="70"/>
        <v>266238</v>
      </c>
      <c r="BF35" s="30">
        <f t="shared" ref="BF35:CK35" ca="1" si="71">IF(BF$5="",0,IF(BF$5=1,$S35,BE361))</f>
        <v>273651.75</v>
      </c>
      <c r="BG35" s="30">
        <f t="shared" ca="1" si="71"/>
        <v>278264.25</v>
      </c>
      <c r="BH35" s="30">
        <f t="shared" ca="1" si="71"/>
        <v>280802.25</v>
      </c>
      <c r="BI35" s="30">
        <f t="shared" ca="1" si="71"/>
        <v>282120.75</v>
      </c>
      <c r="BJ35" s="30">
        <f t="shared" ca="1" si="71"/>
        <v>282755.25</v>
      </c>
      <c r="BK35" s="30">
        <f t="shared" ca="1" si="71"/>
        <v>283032</v>
      </c>
      <c r="BL35" s="30">
        <f t="shared" ca="1" si="71"/>
        <v>283131</v>
      </c>
      <c r="BM35" s="30">
        <f t="shared" ca="1" si="71"/>
        <v>283162.5</v>
      </c>
      <c r="BN35" s="30">
        <f t="shared" ca="1" si="71"/>
        <v>283173.75</v>
      </c>
      <c r="BO35" s="30">
        <f t="shared" ca="1" si="71"/>
        <v>283176</v>
      </c>
      <c r="BP35" s="30">
        <f t="shared" ca="1" si="71"/>
        <v>283176</v>
      </c>
      <c r="BQ35" s="30">
        <f t="shared" ca="1" si="71"/>
        <v>283176</v>
      </c>
      <c r="BR35" s="30">
        <f t="shared" ca="1" si="71"/>
        <v>283176</v>
      </c>
      <c r="BS35" s="30">
        <f t="shared" ca="1" si="71"/>
        <v>283176</v>
      </c>
      <c r="BT35" s="30">
        <f t="shared" ca="1" si="71"/>
        <v>283176</v>
      </c>
      <c r="BU35" s="30">
        <f t="shared" ca="1" si="71"/>
        <v>283176</v>
      </c>
      <c r="BV35" s="30">
        <f t="shared" si="71"/>
        <v>0</v>
      </c>
      <c r="BW35" s="30">
        <f t="shared" si="71"/>
        <v>0</v>
      </c>
      <c r="BX35" s="30">
        <f t="shared" si="71"/>
        <v>0</v>
      </c>
      <c r="BY35" s="30">
        <f t="shared" si="71"/>
        <v>0</v>
      </c>
      <c r="BZ35" s="30">
        <f t="shared" si="71"/>
        <v>0</v>
      </c>
      <c r="CA35" s="30">
        <f t="shared" si="71"/>
        <v>0</v>
      </c>
      <c r="CB35" s="30">
        <f t="shared" si="71"/>
        <v>0</v>
      </c>
      <c r="CC35" s="30">
        <f t="shared" si="71"/>
        <v>0</v>
      </c>
      <c r="CD35" s="30">
        <f t="shared" si="71"/>
        <v>0</v>
      </c>
      <c r="CE35" s="30">
        <f t="shared" si="71"/>
        <v>0</v>
      </c>
      <c r="CF35" s="30">
        <f t="shared" si="71"/>
        <v>0</v>
      </c>
      <c r="CG35" s="30">
        <f t="shared" si="71"/>
        <v>0</v>
      </c>
      <c r="CH35" s="30">
        <f t="shared" si="71"/>
        <v>0</v>
      </c>
      <c r="CI35" s="30">
        <f t="shared" si="71"/>
        <v>0</v>
      </c>
      <c r="CJ35" s="30">
        <f t="shared" si="71"/>
        <v>0</v>
      </c>
      <c r="CK35" s="30">
        <f t="shared" si="71"/>
        <v>0</v>
      </c>
      <c r="CL35" s="30">
        <f t="shared" ref="CL35:CT35" si="72">IF(CL$5="",0,IF(CL$5=1,$S35,CK361))</f>
        <v>0</v>
      </c>
      <c r="CM35" s="30">
        <f t="shared" si="72"/>
        <v>0</v>
      </c>
      <c r="CN35" s="30">
        <f t="shared" si="72"/>
        <v>0</v>
      </c>
      <c r="CO35" s="30">
        <f t="shared" si="72"/>
        <v>0</v>
      </c>
      <c r="CP35" s="30">
        <f t="shared" si="72"/>
        <v>0</v>
      </c>
      <c r="CQ35" s="30">
        <f t="shared" si="72"/>
        <v>0</v>
      </c>
      <c r="CR35" s="30">
        <f t="shared" si="72"/>
        <v>0</v>
      </c>
      <c r="CS35" s="30">
        <f t="shared" si="72"/>
        <v>0</v>
      </c>
      <c r="CT35" s="30">
        <f t="shared" si="72"/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59"/>
        <v>АКТИВЫ</v>
      </c>
      <c r="G36" s="66" t="str">
        <f t="shared" si="36"/>
        <v>Запасы СиМ</v>
      </c>
      <c r="H36" s="66" t="str">
        <f t="shared" si="60"/>
        <v>Вн.пр-во</v>
      </c>
      <c r="I36" s="27" t="str">
        <f>BP!$F$29</f>
        <v>ЭлЭн</v>
      </c>
      <c r="P36" s="30"/>
      <c r="R36" s="24"/>
      <c r="S36" s="93"/>
      <c r="V36" s="85"/>
      <c r="W36" s="29"/>
      <c r="Z36" s="30">
        <f t="shared" ref="Z36:BE36" si="73">IF(Z$5="",0,IF(Z$5=1,$S36,Y362))</f>
        <v>0</v>
      </c>
      <c r="AA36" s="30">
        <f t="shared" ca="1" si="73"/>
        <v>0</v>
      </c>
      <c r="AB36" s="30">
        <f t="shared" ca="1" si="73"/>
        <v>0</v>
      </c>
      <c r="AC36" s="30">
        <f t="shared" ca="1" si="73"/>
        <v>0</v>
      </c>
      <c r="AD36" s="30">
        <f t="shared" ca="1" si="73"/>
        <v>0</v>
      </c>
      <c r="AE36" s="30">
        <f t="shared" ca="1" si="73"/>
        <v>0</v>
      </c>
      <c r="AF36" s="30">
        <f t="shared" ca="1" si="73"/>
        <v>107.33333333333333</v>
      </c>
      <c r="AG36" s="30">
        <f t="shared" ca="1" si="73"/>
        <v>536.66666666666663</v>
      </c>
      <c r="AH36" s="30">
        <f t="shared" ca="1" si="73"/>
        <v>1202.1333333333334</v>
      </c>
      <c r="AI36" s="30">
        <f t="shared" ca="1" si="73"/>
        <v>1902.4833333333331</v>
      </c>
      <c r="AJ36" s="30">
        <f t="shared" ca="1" si="73"/>
        <v>2570.6333333333332</v>
      </c>
      <c r="AK36" s="30">
        <f t="shared" ca="1" si="73"/>
        <v>3333.7733333333335</v>
      </c>
      <c r="AL36" s="30">
        <f t="shared" ca="1" si="73"/>
        <v>4966.3133333333335</v>
      </c>
      <c r="AM36" s="30">
        <f t="shared" ca="1" si="73"/>
        <v>8134.7933333333331</v>
      </c>
      <c r="AN36" s="30">
        <f t="shared" ca="1" si="73"/>
        <v>12976.331666666665</v>
      </c>
      <c r="AO36" s="30">
        <f t="shared" ca="1" si="73"/>
        <v>19445.311666666665</v>
      </c>
      <c r="AP36" s="30">
        <f t="shared" ca="1" si="73"/>
        <v>27125.011666666658</v>
      </c>
      <c r="AQ36" s="30">
        <f t="shared" ca="1" si="73"/>
        <v>35520.624999999993</v>
      </c>
      <c r="AR36" s="30">
        <f t="shared" ca="1" si="73"/>
        <v>44321.421666666662</v>
      </c>
      <c r="AS36" s="30">
        <f t="shared" ca="1" si="73"/>
        <v>53333.93333333332</v>
      </c>
      <c r="AT36" s="30">
        <f t="shared" ca="1" si="73"/>
        <v>62451.899999999994</v>
      </c>
      <c r="AU36" s="30">
        <f t="shared" ca="1" si="73"/>
        <v>71610.116666666669</v>
      </c>
      <c r="AV36" s="30">
        <f t="shared" ca="1" si="73"/>
        <v>80780.408333333326</v>
      </c>
      <c r="AW36" s="30">
        <f t="shared" ca="1" si="73"/>
        <v>89956.066666666651</v>
      </c>
      <c r="AX36" s="30">
        <f t="shared" ca="1" si="73"/>
        <v>99133.066666666637</v>
      </c>
      <c r="AY36" s="30">
        <f t="shared" ca="1" si="73"/>
        <v>108310.06666666664</v>
      </c>
      <c r="AZ36" s="30">
        <f t="shared" ca="1" si="73"/>
        <v>117487.06666666664</v>
      </c>
      <c r="BA36" s="30">
        <f t="shared" ca="1" si="73"/>
        <v>126664.06666666664</v>
      </c>
      <c r="BB36" s="30">
        <f t="shared" ca="1" si="73"/>
        <v>135841.06666666665</v>
      </c>
      <c r="BC36" s="30">
        <f t="shared" ca="1" si="73"/>
        <v>144749.73333333334</v>
      </c>
      <c r="BD36" s="30">
        <f t="shared" ca="1" si="73"/>
        <v>152585.06666666665</v>
      </c>
      <c r="BE36" s="30">
        <f t="shared" ca="1" si="73"/>
        <v>158756.73333333328</v>
      </c>
      <c r="BF36" s="30">
        <f t="shared" ref="BF36:CK36" ca="1" si="74">IF(BF$5="",0,IF(BF$5=1,$S36,BE362))</f>
        <v>163177.52499999994</v>
      </c>
      <c r="BG36" s="30">
        <f t="shared" ca="1" si="74"/>
        <v>165927.94166666659</v>
      </c>
      <c r="BH36" s="30">
        <f t="shared" ca="1" si="74"/>
        <v>167441.34166666662</v>
      </c>
      <c r="BI36" s="30">
        <f t="shared" ca="1" si="74"/>
        <v>168227.55833333329</v>
      </c>
      <c r="BJ36" s="30">
        <f t="shared" ca="1" si="74"/>
        <v>168605.90833333327</v>
      </c>
      <c r="BK36" s="30">
        <f t="shared" ca="1" si="74"/>
        <v>168770.93333333323</v>
      </c>
      <c r="BL36" s="30">
        <f t="shared" ca="1" si="74"/>
        <v>168829.96666666656</v>
      </c>
      <c r="BM36" s="30">
        <f t="shared" ca="1" si="74"/>
        <v>168848.74999999988</v>
      </c>
      <c r="BN36" s="30">
        <f t="shared" ca="1" si="74"/>
        <v>168855.45833333323</v>
      </c>
      <c r="BO36" s="30">
        <f t="shared" ca="1" si="74"/>
        <v>168856.79999999987</v>
      </c>
      <c r="BP36" s="30">
        <f t="shared" ca="1" si="74"/>
        <v>168856.79999999987</v>
      </c>
      <c r="BQ36" s="30">
        <f t="shared" ca="1" si="74"/>
        <v>168856.79999999987</v>
      </c>
      <c r="BR36" s="30">
        <f t="shared" ca="1" si="74"/>
        <v>168856.79999999987</v>
      </c>
      <c r="BS36" s="30">
        <f t="shared" ca="1" si="74"/>
        <v>168856.79999999987</v>
      </c>
      <c r="BT36" s="30">
        <f t="shared" ca="1" si="74"/>
        <v>168856.79999999987</v>
      </c>
      <c r="BU36" s="30">
        <f t="shared" ca="1" si="74"/>
        <v>168856.79999999987</v>
      </c>
      <c r="BV36" s="30">
        <f t="shared" si="74"/>
        <v>0</v>
      </c>
      <c r="BW36" s="30">
        <f t="shared" si="74"/>
        <v>0</v>
      </c>
      <c r="BX36" s="30">
        <f t="shared" si="74"/>
        <v>0</v>
      </c>
      <c r="BY36" s="30">
        <f t="shared" si="74"/>
        <v>0</v>
      </c>
      <c r="BZ36" s="30">
        <f t="shared" si="74"/>
        <v>0</v>
      </c>
      <c r="CA36" s="30">
        <f t="shared" si="74"/>
        <v>0</v>
      </c>
      <c r="CB36" s="30">
        <f t="shared" si="74"/>
        <v>0</v>
      </c>
      <c r="CC36" s="30">
        <f t="shared" si="74"/>
        <v>0</v>
      </c>
      <c r="CD36" s="30">
        <f t="shared" si="74"/>
        <v>0</v>
      </c>
      <c r="CE36" s="30">
        <f t="shared" si="74"/>
        <v>0</v>
      </c>
      <c r="CF36" s="30">
        <f t="shared" si="74"/>
        <v>0</v>
      </c>
      <c r="CG36" s="30">
        <f t="shared" si="74"/>
        <v>0</v>
      </c>
      <c r="CH36" s="30">
        <f t="shared" si="74"/>
        <v>0</v>
      </c>
      <c r="CI36" s="30">
        <f t="shared" si="74"/>
        <v>0</v>
      </c>
      <c r="CJ36" s="30">
        <f t="shared" si="74"/>
        <v>0</v>
      </c>
      <c r="CK36" s="30">
        <f t="shared" si="74"/>
        <v>0</v>
      </c>
      <c r="CL36" s="30">
        <f t="shared" ref="CL36:CT36" si="75">IF(CL$5="",0,IF(CL$5=1,$S36,CK362))</f>
        <v>0</v>
      </c>
      <c r="CM36" s="30">
        <f t="shared" si="75"/>
        <v>0</v>
      </c>
      <c r="CN36" s="30">
        <f t="shared" si="75"/>
        <v>0</v>
      </c>
      <c r="CO36" s="30">
        <f t="shared" si="75"/>
        <v>0</v>
      </c>
      <c r="CP36" s="30">
        <f t="shared" si="75"/>
        <v>0</v>
      </c>
      <c r="CQ36" s="30">
        <f t="shared" si="75"/>
        <v>0</v>
      </c>
      <c r="CR36" s="30">
        <f t="shared" si="75"/>
        <v>0</v>
      </c>
      <c r="CS36" s="30">
        <f t="shared" si="75"/>
        <v>0</v>
      </c>
      <c r="CT36" s="30">
        <f t="shared" si="75"/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$F$335</f>
        <v>АКТИВЫ</v>
      </c>
      <c r="G38" s="66" t="str">
        <f t="shared" si="36"/>
        <v>Запасы СиМ</v>
      </c>
      <c r="H38" s="31" t="str">
        <f>$H$364</f>
        <v>Цех-2</v>
      </c>
      <c r="P38" s="30"/>
      <c r="R38" s="24"/>
      <c r="S38" s="30"/>
      <c r="V38" s="85"/>
      <c r="W38" s="29"/>
      <c r="Z38" s="30">
        <f>SUM(Z39:Z48)</f>
        <v>0</v>
      </c>
      <c r="AA38" s="30">
        <f t="shared" ref="AA38:CL38" ca="1" si="76">SUM(AA39:AA48)</f>
        <v>0</v>
      </c>
      <c r="AB38" s="30">
        <f t="shared" ca="1" si="76"/>
        <v>0</v>
      </c>
      <c r="AC38" s="30">
        <f t="shared" ca="1" si="76"/>
        <v>0</v>
      </c>
      <c r="AD38" s="30">
        <f t="shared" ca="1" si="76"/>
        <v>0</v>
      </c>
      <c r="AE38" s="30">
        <f t="shared" ca="1" si="76"/>
        <v>0</v>
      </c>
      <c r="AF38" s="30">
        <f t="shared" ca="1" si="76"/>
        <v>0</v>
      </c>
      <c r="AG38" s="30">
        <f t="shared" ca="1" si="76"/>
        <v>0</v>
      </c>
      <c r="AH38" s="30">
        <f t="shared" ca="1" si="76"/>
        <v>19803.333333333332</v>
      </c>
      <c r="AI38" s="30">
        <f t="shared" ca="1" si="76"/>
        <v>79213.333333333328</v>
      </c>
      <c r="AJ38" s="30">
        <f t="shared" ca="1" si="76"/>
        <v>142584</v>
      </c>
      <c r="AK38" s="30">
        <f t="shared" ca="1" si="76"/>
        <v>208430.08333333337</v>
      </c>
      <c r="AL38" s="30">
        <f t="shared" ca="1" si="76"/>
        <v>265859.75</v>
      </c>
      <c r="AM38" s="30">
        <f t="shared" ca="1" si="76"/>
        <v>349231.78333333333</v>
      </c>
      <c r="AN38" s="30">
        <f t="shared" ca="1" si="76"/>
        <v>567068.44999999995</v>
      </c>
      <c r="AO38" s="30">
        <f t="shared" ca="1" si="76"/>
        <v>933826.18333333347</v>
      </c>
      <c r="AP38" s="30">
        <f t="shared" ca="1" si="76"/>
        <v>1460347.3083333333</v>
      </c>
      <c r="AQ38" s="30">
        <f t="shared" ca="1" si="76"/>
        <v>2127373.0833333335</v>
      </c>
      <c r="AR38" s="30">
        <f t="shared" ca="1" si="76"/>
        <v>2877275.8083333331</v>
      </c>
      <c r="AS38" s="30">
        <f t="shared" ca="1" si="76"/>
        <v>3676389.8166666669</v>
      </c>
      <c r="AT38" s="30">
        <f t="shared" ca="1" si="76"/>
        <v>4501050.125</v>
      </c>
      <c r="AU38" s="30">
        <f t="shared" ca="1" si="76"/>
        <v>5339226.208333333</v>
      </c>
      <c r="AV38" s="30">
        <f t="shared" ca="1" si="76"/>
        <v>6183343.291666667</v>
      </c>
      <c r="AW38" s="30">
        <f t="shared" ca="1" si="76"/>
        <v>7028945.625</v>
      </c>
      <c r="AX38" s="30">
        <f t="shared" ca="1" si="76"/>
        <v>7875290.5833333321</v>
      </c>
      <c r="AY38" s="30">
        <f t="shared" ca="1" si="76"/>
        <v>8721883.083333334</v>
      </c>
      <c r="AZ38" s="30">
        <f t="shared" ca="1" si="76"/>
        <v>9568475.583333334</v>
      </c>
      <c r="BA38" s="30">
        <f t="shared" ca="1" si="76"/>
        <v>10415068.083333334</v>
      </c>
      <c r="BB38" s="30">
        <f t="shared" ca="1" si="76"/>
        <v>11261660.583333334</v>
      </c>
      <c r="BC38" s="30">
        <f t="shared" ca="1" si="76"/>
        <v>12108253.083333334</v>
      </c>
      <c r="BD38" s="30">
        <f t="shared" ca="1" si="76"/>
        <v>12954845.583333334</v>
      </c>
      <c r="BE38" s="30">
        <f t="shared" ca="1" si="76"/>
        <v>13751929.75</v>
      </c>
      <c r="BF38" s="30">
        <f t="shared" ca="1" si="76"/>
        <v>14400488.916666664</v>
      </c>
      <c r="BG38" s="30">
        <f t="shared" ca="1" si="76"/>
        <v>14890621.416666664</v>
      </c>
      <c r="BH38" s="30">
        <f t="shared" ca="1" si="76"/>
        <v>15216138.708333334</v>
      </c>
      <c r="BI38" s="30">
        <f t="shared" ca="1" si="76"/>
        <v>15398081.833333334</v>
      </c>
      <c r="BJ38" s="30">
        <f t="shared" ca="1" si="76"/>
        <v>15495365.708333334</v>
      </c>
      <c r="BK38" s="30">
        <f t="shared" ca="1" si="76"/>
        <v>15543141.25</v>
      </c>
      <c r="BL38" s="30">
        <f t="shared" ca="1" si="76"/>
        <v>15565172.458333334</v>
      </c>
      <c r="BM38" s="30">
        <f t="shared" ca="1" si="76"/>
        <v>15573588.875</v>
      </c>
      <c r="BN38" s="30">
        <f t="shared" ca="1" si="76"/>
        <v>15576064.291666664</v>
      </c>
      <c r="BO38" s="30">
        <f t="shared" ca="1" si="76"/>
        <v>15577054.458333334</v>
      </c>
      <c r="BP38" s="30">
        <f t="shared" ca="1" si="76"/>
        <v>15577302</v>
      </c>
      <c r="BQ38" s="30">
        <f t="shared" ca="1" si="76"/>
        <v>15577301.999999998</v>
      </c>
      <c r="BR38" s="30">
        <f t="shared" ca="1" si="76"/>
        <v>15577301.999999998</v>
      </c>
      <c r="BS38" s="30">
        <f t="shared" ca="1" si="76"/>
        <v>15577301.999999998</v>
      </c>
      <c r="BT38" s="30">
        <f t="shared" ca="1" si="76"/>
        <v>15577301.999999998</v>
      </c>
      <c r="BU38" s="30">
        <f t="shared" ca="1" si="76"/>
        <v>15577301.999999998</v>
      </c>
      <c r="BV38" s="30">
        <f t="shared" si="76"/>
        <v>0</v>
      </c>
      <c r="BW38" s="30">
        <f t="shared" si="76"/>
        <v>0</v>
      </c>
      <c r="BX38" s="30">
        <f t="shared" si="76"/>
        <v>0</v>
      </c>
      <c r="BY38" s="30">
        <f t="shared" si="76"/>
        <v>0</v>
      </c>
      <c r="BZ38" s="30">
        <f t="shared" si="76"/>
        <v>0</v>
      </c>
      <c r="CA38" s="30">
        <f t="shared" si="76"/>
        <v>0</v>
      </c>
      <c r="CB38" s="30">
        <f t="shared" si="76"/>
        <v>0</v>
      </c>
      <c r="CC38" s="30">
        <f t="shared" si="76"/>
        <v>0</v>
      </c>
      <c r="CD38" s="30">
        <f t="shared" si="76"/>
        <v>0</v>
      </c>
      <c r="CE38" s="30">
        <f t="shared" si="76"/>
        <v>0</v>
      </c>
      <c r="CF38" s="30">
        <f t="shared" si="76"/>
        <v>0</v>
      </c>
      <c r="CG38" s="30">
        <f t="shared" si="76"/>
        <v>0</v>
      </c>
      <c r="CH38" s="30">
        <f t="shared" si="76"/>
        <v>0</v>
      </c>
      <c r="CI38" s="30">
        <f t="shared" si="76"/>
        <v>0</v>
      </c>
      <c r="CJ38" s="30">
        <f t="shared" si="76"/>
        <v>0</v>
      </c>
      <c r="CK38" s="30">
        <f t="shared" si="76"/>
        <v>0</v>
      </c>
      <c r="CL38" s="30">
        <f t="shared" si="76"/>
        <v>0</v>
      </c>
      <c r="CM38" s="30">
        <f t="shared" ref="CM38:CT38" si="77">SUM(CM39:CM48)</f>
        <v>0</v>
      </c>
      <c r="CN38" s="30">
        <f t="shared" si="77"/>
        <v>0</v>
      </c>
      <c r="CO38" s="30">
        <f t="shared" si="77"/>
        <v>0</v>
      </c>
      <c r="CP38" s="30">
        <f t="shared" si="77"/>
        <v>0</v>
      </c>
      <c r="CQ38" s="30">
        <f t="shared" si="77"/>
        <v>0</v>
      </c>
      <c r="CR38" s="30">
        <f t="shared" si="77"/>
        <v>0</v>
      </c>
      <c r="CS38" s="30">
        <f t="shared" si="77"/>
        <v>0</v>
      </c>
      <c r="CT38" s="30">
        <f t="shared" si="77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$F$335</f>
        <v>АКТИВЫ</v>
      </c>
      <c r="G39" s="66" t="str">
        <f t="shared" si="36"/>
        <v>Запасы СиМ</v>
      </c>
      <c r="H39" s="66" t="str">
        <f>$H$364</f>
        <v>Цех-2</v>
      </c>
      <c r="I39" s="27" t="str">
        <f>BP!$F$21</f>
        <v>Основа</v>
      </c>
      <c r="P39" s="30"/>
      <c r="R39" s="24"/>
      <c r="S39" s="93"/>
      <c r="V39" s="85"/>
      <c r="W39" s="29"/>
      <c r="Z39" s="30">
        <f t="shared" ref="Z39:BE39" si="78">IF(Z$5="",0,IF(Z$5=1,$S39,Y365))</f>
        <v>0</v>
      </c>
      <c r="AA39" s="30">
        <f t="shared" ca="1" si="78"/>
        <v>0</v>
      </c>
      <c r="AB39" s="30">
        <f t="shared" ca="1" si="78"/>
        <v>0</v>
      </c>
      <c r="AC39" s="30">
        <f t="shared" ca="1" si="78"/>
        <v>0</v>
      </c>
      <c r="AD39" s="30">
        <f t="shared" ca="1" si="78"/>
        <v>0</v>
      </c>
      <c r="AE39" s="30">
        <f t="shared" ca="1" si="78"/>
        <v>0</v>
      </c>
      <c r="AF39" s="30">
        <f t="shared" ca="1" si="78"/>
        <v>0</v>
      </c>
      <c r="AG39" s="30">
        <f t="shared" ca="1" si="78"/>
        <v>0</v>
      </c>
      <c r="AH39" s="30">
        <f t="shared" ca="1" si="78"/>
        <v>3500</v>
      </c>
      <c r="AI39" s="30">
        <f t="shared" ca="1" si="78"/>
        <v>14000</v>
      </c>
      <c r="AJ39" s="30">
        <f t="shared" ca="1" si="78"/>
        <v>25200</v>
      </c>
      <c r="AK39" s="30">
        <f t="shared" ca="1" si="78"/>
        <v>36837.5</v>
      </c>
      <c r="AL39" s="30">
        <f t="shared" ca="1" si="78"/>
        <v>46987.5</v>
      </c>
      <c r="AM39" s="30">
        <f t="shared" ca="1" si="78"/>
        <v>61722.500000000015</v>
      </c>
      <c r="AN39" s="30">
        <f t="shared" ca="1" si="78"/>
        <v>100222.50000000001</v>
      </c>
      <c r="AO39" s="30">
        <f t="shared" ca="1" si="78"/>
        <v>165042.5</v>
      </c>
      <c r="AP39" s="30">
        <f t="shared" ca="1" si="78"/>
        <v>258098.75</v>
      </c>
      <c r="AQ39" s="30">
        <f t="shared" ca="1" si="78"/>
        <v>375987.5</v>
      </c>
      <c r="AR39" s="30">
        <f t="shared" ca="1" si="78"/>
        <v>508523.75</v>
      </c>
      <c r="AS39" s="30">
        <f t="shared" ca="1" si="78"/>
        <v>649757.5</v>
      </c>
      <c r="AT39" s="30">
        <f t="shared" ca="1" si="78"/>
        <v>795506.25</v>
      </c>
      <c r="AU39" s="30">
        <f t="shared" ca="1" si="78"/>
        <v>943643.75</v>
      </c>
      <c r="AV39" s="30">
        <f t="shared" ca="1" si="78"/>
        <v>1092831.25</v>
      </c>
      <c r="AW39" s="30">
        <f t="shared" ca="1" si="78"/>
        <v>1242281.25</v>
      </c>
      <c r="AX39" s="30">
        <f t="shared" ca="1" si="78"/>
        <v>1391862.5</v>
      </c>
      <c r="AY39" s="30">
        <f t="shared" ca="1" si="78"/>
        <v>1541487.5</v>
      </c>
      <c r="AZ39" s="30">
        <f t="shared" ca="1" si="78"/>
        <v>1691112.5</v>
      </c>
      <c r="BA39" s="30">
        <f t="shared" ca="1" si="78"/>
        <v>1840737.5</v>
      </c>
      <c r="BB39" s="30">
        <f t="shared" ca="1" si="78"/>
        <v>1990362.5</v>
      </c>
      <c r="BC39" s="30">
        <f t="shared" ca="1" si="78"/>
        <v>2139987.5</v>
      </c>
      <c r="BD39" s="30">
        <f t="shared" ca="1" si="78"/>
        <v>2289612.5</v>
      </c>
      <c r="BE39" s="30">
        <f t="shared" ca="1" si="78"/>
        <v>2430487.5</v>
      </c>
      <c r="BF39" s="30">
        <f t="shared" ref="BF39:CK39" ca="1" si="79">IF(BF$5="",0,IF(BF$5=1,$S39,BE365))</f>
        <v>2545112.5</v>
      </c>
      <c r="BG39" s="30">
        <f t="shared" ca="1" si="79"/>
        <v>2631737.5</v>
      </c>
      <c r="BH39" s="30">
        <f t="shared" ca="1" si="79"/>
        <v>2689268.75</v>
      </c>
      <c r="BI39" s="30">
        <f t="shared" ca="1" si="79"/>
        <v>2721425</v>
      </c>
      <c r="BJ39" s="30">
        <f t="shared" ca="1" si="79"/>
        <v>2738618.75</v>
      </c>
      <c r="BK39" s="30">
        <f t="shared" ca="1" si="79"/>
        <v>2747062.5</v>
      </c>
      <c r="BL39" s="30">
        <f t="shared" ca="1" si="79"/>
        <v>2750956.25</v>
      </c>
      <c r="BM39" s="30">
        <f t="shared" ca="1" si="79"/>
        <v>2752443.75</v>
      </c>
      <c r="BN39" s="30">
        <f t="shared" ca="1" si="79"/>
        <v>2752881.25</v>
      </c>
      <c r="BO39" s="30">
        <f t="shared" ca="1" si="79"/>
        <v>2753056.25</v>
      </c>
      <c r="BP39" s="30">
        <f t="shared" ca="1" si="79"/>
        <v>2753100</v>
      </c>
      <c r="BQ39" s="30">
        <f t="shared" ca="1" si="79"/>
        <v>2753099.9999999995</v>
      </c>
      <c r="BR39" s="30">
        <f t="shared" ca="1" si="79"/>
        <v>2753099.9999999995</v>
      </c>
      <c r="BS39" s="30">
        <f t="shared" ca="1" si="79"/>
        <v>2753099.9999999995</v>
      </c>
      <c r="BT39" s="30">
        <f t="shared" ca="1" si="79"/>
        <v>2753099.9999999995</v>
      </c>
      <c r="BU39" s="30">
        <f t="shared" ca="1" si="79"/>
        <v>2753099.9999999995</v>
      </c>
      <c r="BV39" s="30">
        <f t="shared" si="79"/>
        <v>0</v>
      </c>
      <c r="BW39" s="30">
        <f t="shared" si="79"/>
        <v>0</v>
      </c>
      <c r="BX39" s="30">
        <f t="shared" si="79"/>
        <v>0</v>
      </c>
      <c r="BY39" s="30">
        <f t="shared" si="79"/>
        <v>0</v>
      </c>
      <c r="BZ39" s="30">
        <f t="shared" si="79"/>
        <v>0</v>
      </c>
      <c r="CA39" s="30">
        <f t="shared" si="79"/>
        <v>0</v>
      </c>
      <c r="CB39" s="30">
        <f t="shared" si="79"/>
        <v>0</v>
      </c>
      <c r="CC39" s="30">
        <f t="shared" si="79"/>
        <v>0</v>
      </c>
      <c r="CD39" s="30">
        <f t="shared" si="79"/>
        <v>0</v>
      </c>
      <c r="CE39" s="30">
        <f t="shared" si="79"/>
        <v>0</v>
      </c>
      <c r="CF39" s="30">
        <f t="shared" si="79"/>
        <v>0</v>
      </c>
      <c r="CG39" s="30">
        <f t="shared" si="79"/>
        <v>0</v>
      </c>
      <c r="CH39" s="30">
        <f t="shared" si="79"/>
        <v>0</v>
      </c>
      <c r="CI39" s="30">
        <f t="shared" si="79"/>
        <v>0</v>
      </c>
      <c r="CJ39" s="30">
        <f t="shared" si="79"/>
        <v>0</v>
      </c>
      <c r="CK39" s="30">
        <f t="shared" si="79"/>
        <v>0</v>
      </c>
      <c r="CL39" s="30">
        <f t="shared" ref="CL39:CT39" si="80">IF(CL$5="",0,IF(CL$5=1,$S39,CK365))</f>
        <v>0</v>
      </c>
      <c r="CM39" s="30">
        <f t="shared" si="80"/>
        <v>0</v>
      </c>
      <c r="CN39" s="30">
        <f t="shared" si="80"/>
        <v>0</v>
      </c>
      <c r="CO39" s="30">
        <f t="shared" si="80"/>
        <v>0</v>
      </c>
      <c r="CP39" s="30">
        <f t="shared" si="80"/>
        <v>0</v>
      </c>
      <c r="CQ39" s="30">
        <f t="shared" si="80"/>
        <v>0</v>
      </c>
      <c r="CR39" s="30">
        <f t="shared" si="80"/>
        <v>0</v>
      </c>
      <c r="CS39" s="30">
        <f t="shared" si="80"/>
        <v>0</v>
      </c>
      <c r="CT39" s="30">
        <f t="shared" si="80"/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81">$F$335</f>
        <v>АКТИВЫ</v>
      </c>
      <c r="G40" s="66" t="str">
        <f t="shared" si="36"/>
        <v>Запасы СиМ</v>
      </c>
      <c r="H40" s="66" t="str">
        <f t="shared" ref="H40:H47" si="82">$H$364</f>
        <v>Цех-2</v>
      </c>
      <c r="I40" s="27" t="str">
        <f>BP!$F$22</f>
        <v>Сырье</v>
      </c>
      <c r="P40" s="30"/>
      <c r="R40" s="24"/>
      <c r="S40" s="93"/>
      <c r="V40" s="85"/>
      <c r="W40" s="29"/>
      <c r="Z40" s="30">
        <f t="shared" ref="Z40:BE40" si="83">IF(Z$5="",0,IF(Z$5=1,$S40,Y366))</f>
        <v>0</v>
      </c>
      <c r="AA40" s="30">
        <f t="shared" ca="1" si="83"/>
        <v>0</v>
      </c>
      <c r="AB40" s="30">
        <f t="shared" ca="1" si="83"/>
        <v>0</v>
      </c>
      <c r="AC40" s="30">
        <f t="shared" ca="1" si="83"/>
        <v>0</v>
      </c>
      <c r="AD40" s="30">
        <f t="shared" ca="1" si="83"/>
        <v>0</v>
      </c>
      <c r="AE40" s="30">
        <f t="shared" ca="1" si="83"/>
        <v>0</v>
      </c>
      <c r="AF40" s="30">
        <f t="shared" ca="1" si="83"/>
        <v>0</v>
      </c>
      <c r="AG40" s="30">
        <f t="shared" ca="1" si="83"/>
        <v>0</v>
      </c>
      <c r="AH40" s="30">
        <f t="shared" ca="1" si="83"/>
        <v>400</v>
      </c>
      <c r="AI40" s="30">
        <f t="shared" ca="1" si="83"/>
        <v>1600</v>
      </c>
      <c r="AJ40" s="30">
        <f t="shared" ca="1" si="83"/>
        <v>2880</v>
      </c>
      <c r="AK40" s="30">
        <f t="shared" ca="1" si="83"/>
        <v>4210</v>
      </c>
      <c r="AL40" s="30">
        <f t="shared" ca="1" si="83"/>
        <v>5370</v>
      </c>
      <c r="AM40" s="30">
        <f t="shared" ca="1" si="83"/>
        <v>7054</v>
      </c>
      <c r="AN40" s="30">
        <f t="shared" ca="1" si="83"/>
        <v>11454</v>
      </c>
      <c r="AO40" s="30">
        <f t="shared" ca="1" si="83"/>
        <v>18862</v>
      </c>
      <c r="AP40" s="30">
        <f t="shared" ca="1" si="83"/>
        <v>29496.999999999996</v>
      </c>
      <c r="AQ40" s="30">
        <f t="shared" ca="1" si="83"/>
        <v>42970</v>
      </c>
      <c r="AR40" s="30">
        <f t="shared" ca="1" si="83"/>
        <v>58117</v>
      </c>
      <c r="AS40" s="30">
        <f t="shared" ca="1" si="83"/>
        <v>74258</v>
      </c>
      <c r="AT40" s="30">
        <f t="shared" ca="1" si="83"/>
        <v>90914.999999999985</v>
      </c>
      <c r="AU40" s="30">
        <f t="shared" ca="1" si="83"/>
        <v>107845</v>
      </c>
      <c r="AV40" s="30">
        <f t="shared" ca="1" si="83"/>
        <v>124895</v>
      </c>
      <c r="AW40" s="30">
        <f t="shared" ca="1" si="83"/>
        <v>141975</v>
      </c>
      <c r="AX40" s="30">
        <f t="shared" ca="1" si="83"/>
        <v>159070</v>
      </c>
      <c r="AY40" s="30">
        <f t="shared" ca="1" si="83"/>
        <v>176170</v>
      </c>
      <c r="AZ40" s="30">
        <f t="shared" ca="1" si="83"/>
        <v>193270</v>
      </c>
      <c r="BA40" s="30">
        <f t="shared" ca="1" si="83"/>
        <v>210370</v>
      </c>
      <c r="BB40" s="30">
        <f t="shared" ca="1" si="83"/>
        <v>227470</v>
      </c>
      <c r="BC40" s="30">
        <f t="shared" ca="1" si="83"/>
        <v>244570</v>
      </c>
      <c r="BD40" s="30">
        <f t="shared" ca="1" si="83"/>
        <v>261670</v>
      </c>
      <c r="BE40" s="30">
        <f t="shared" ca="1" si="83"/>
        <v>277770</v>
      </c>
      <c r="BF40" s="30">
        <f t="shared" ref="BF40:CK40" ca="1" si="84">IF(BF$5="",0,IF(BF$5=1,$S40,BE366))</f>
        <v>290870</v>
      </c>
      <c r="BG40" s="30">
        <f t="shared" ca="1" si="84"/>
        <v>300770</v>
      </c>
      <c r="BH40" s="30">
        <f t="shared" ca="1" si="84"/>
        <v>307345</v>
      </c>
      <c r="BI40" s="30">
        <f t="shared" ca="1" si="84"/>
        <v>311020</v>
      </c>
      <c r="BJ40" s="30">
        <f t="shared" ca="1" si="84"/>
        <v>312985</v>
      </c>
      <c r="BK40" s="30">
        <f t="shared" ca="1" si="84"/>
        <v>313950</v>
      </c>
      <c r="BL40" s="30">
        <f t="shared" ca="1" si="84"/>
        <v>314395</v>
      </c>
      <c r="BM40" s="30">
        <f t="shared" ca="1" si="84"/>
        <v>314565</v>
      </c>
      <c r="BN40" s="30">
        <f t="shared" ca="1" si="84"/>
        <v>314615</v>
      </c>
      <c r="BO40" s="30">
        <f t="shared" ca="1" si="84"/>
        <v>314635</v>
      </c>
      <c r="BP40" s="30">
        <f t="shared" ca="1" si="84"/>
        <v>314640</v>
      </c>
      <c r="BQ40" s="30">
        <f t="shared" ca="1" si="84"/>
        <v>314639.99999999994</v>
      </c>
      <c r="BR40" s="30">
        <f t="shared" ca="1" si="84"/>
        <v>314639.99999999994</v>
      </c>
      <c r="BS40" s="30">
        <f t="shared" ca="1" si="84"/>
        <v>314639.99999999994</v>
      </c>
      <c r="BT40" s="30">
        <f t="shared" ca="1" si="84"/>
        <v>314639.99999999994</v>
      </c>
      <c r="BU40" s="30">
        <f t="shared" ca="1" si="84"/>
        <v>314639.99999999994</v>
      </c>
      <c r="BV40" s="30">
        <f t="shared" si="84"/>
        <v>0</v>
      </c>
      <c r="BW40" s="30">
        <f t="shared" si="84"/>
        <v>0</v>
      </c>
      <c r="BX40" s="30">
        <f t="shared" si="84"/>
        <v>0</v>
      </c>
      <c r="BY40" s="30">
        <f t="shared" si="84"/>
        <v>0</v>
      </c>
      <c r="BZ40" s="30">
        <f t="shared" si="84"/>
        <v>0</v>
      </c>
      <c r="CA40" s="30">
        <f t="shared" si="84"/>
        <v>0</v>
      </c>
      <c r="CB40" s="30">
        <f t="shared" si="84"/>
        <v>0</v>
      </c>
      <c r="CC40" s="30">
        <f t="shared" si="84"/>
        <v>0</v>
      </c>
      <c r="CD40" s="30">
        <f t="shared" si="84"/>
        <v>0</v>
      </c>
      <c r="CE40" s="30">
        <f t="shared" si="84"/>
        <v>0</v>
      </c>
      <c r="CF40" s="30">
        <f t="shared" si="84"/>
        <v>0</v>
      </c>
      <c r="CG40" s="30">
        <f t="shared" si="84"/>
        <v>0</v>
      </c>
      <c r="CH40" s="30">
        <f t="shared" si="84"/>
        <v>0</v>
      </c>
      <c r="CI40" s="30">
        <f t="shared" si="84"/>
        <v>0</v>
      </c>
      <c r="CJ40" s="30">
        <f t="shared" si="84"/>
        <v>0</v>
      </c>
      <c r="CK40" s="30">
        <f t="shared" si="84"/>
        <v>0</v>
      </c>
      <c r="CL40" s="30">
        <f t="shared" ref="CL40:CT40" si="85">IF(CL$5="",0,IF(CL$5=1,$S40,CK366))</f>
        <v>0</v>
      </c>
      <c r="CM40" s="30">
        <f t="shared" si="85"/>
        <v>0</v>
      </c>
      <c r="CN40" s="30">
        <f t="shared" si="85"/>
        <v>0</v>
      </c>
      <c r="CO40" s="30">
        <f t="shared" si="85"/>
        <v>0</v>
      </c>
      <c r="CP40" s="30">
        <f t="shared" si="85"/>
        <v>0</v>
      </c>
      <c r="CQ40" s="30">
        <f t="shared" si="85"/>
        <v>0</v>
      </c>
      <c r="CR40" s="30">
        <f t="shared" si="85"/>
        <v>0</v>
      </c>
      <c r="CS40" s="30">
        <f t="shared" si="85"/>
        <v>0</v>
      </c>
      <c r="CT40" s="30">
        <f t="shared" si="85"/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81"/>
        <v>АКТИВЫ</v>
      </c>
      <c r="G41" s="66" t="str">
        <f t="shared" si="36"/>
        <v>Запасы СиМ</v>
      </c>
      <c r="H41" s="66" t="str">
        <f t="shared" si="82"/>
        <v>Цех-2</v>
      </c>
      <c r="I41" s="27" t="str">
        <f>BP!$F$23</f>
        <v>Материал</v>
      </c>
      <c r="P41" s="30"/>
      <c r="R41" s="24"/>
      <c r="S41" s="93"/>
      <c r="V41" s="85"/>
      <c r="W41" s="29"/>
      <c r="Z41" s="30">
        <f t="shared" ref="Z41:BE41" si="86">IF(Z$5="",0,IF(Z$5=1,$S41,Y367))</f>
        <v>0</v>
      </c>
      <c r="AA41" s="30">
        <f t="shared" ca="1" si="86"/>
        <v>0</v>
      </c>
      <c r="AB41" s="30">
        <f t="shared" ca="1" si="86"/>
        <v>0</v>
      </c>
      <c r="AC41" s="30">
        <f t="shared" ca="1" si="86"/>
        <v>0</v>
      </c>
      <c r="AD41" s="30">
        <f t="shared" ca="1" si="86"/>
        <v>0</v>
      </c>
      <c r="AE41" s="30">
        <f t="shared" ca="1" si="86"/>
        <v>0</v>
      </c>
      <c r="AF41" s="30">
        <f t="shared" ca="1" si="86"/>
        <v>0</v>
      </c>
      <c r="AG41" s="30">
        <f t="shared" ca="1" si="86"/>
        <v>0</v>
      </c>
      <c r="AH41" s="30">
        <f t="shared" ca="1" si="86"/>
        <v>466.66666666666669</v>
      </c>
      <c r="AI41" s="30">
        <f t="shared" ca="1" si="86"/>
        <v>1866.6666666666667</v>
      </c>
      <c r="AJ41" s="30">
        <f t="shared" ca="1" si="86"/>
        <v>3360</v>
      </c>
      <c r="AK41" s="30">
        <f t="shared" ca="1" si="86"/>
        <v>4911.6666666666679</v>
      </c>
      <c r="AL41" s="30">
        <f t="shared" ca="1" si="86"/>
        <v>6265.0000000000009</v>
      </c>
      <c r="AM41" s="30">
        <f t="shared" ca="1" si="86"/>
        <v>8229.6666666666715</v>
      </c>
      <c r="AN41" s="30">
        <f t="shared" ca="1" si="86"/>
        <v>13363.000000000002</v>
      </c>
      <c r="AO41" s="30">
        <f t="shared" ca="1" si="86"/>
        <v>22005.666666666672</v>
      </c>
      <c r="AP41" s="30">
        <f t="shared" ca="1" si="86"/>
        <v>34413.166666666672</v>
      </c>
      <c r="AQ41" s="30">
        <f t="shared" ca="1" si="86"/>
        <v>50131.666666666679</v>
      </c>
      <c r="AR41" s="30">
        <f t="shared" ca="1" si="86"/>
        <v>67803.166666666672</v>
      </c>
      <c r="AS41" s="30">
        <f t="shared" ca="1" si="86"/>
        <v>86634.333333333328</v>
      </c>
      <c r="AT41" s="30">
        <f t="shared" ca="1" si="86"/>
        <v>106067.49999999999</v>
      </c>
      <c r="AU41" s="30">
        <f t="shared" ca="1" si="86"/>
        <v>125819.16666666666</v>
      </c>
      <c r="AV41" s="30">
        <f t="shared" ca="1" si="86"/>
        <v>145710.83333333331</v>
      </c>
      <c r="AW41" s="30">
        <f t="shared" ca="1" si="86"/>
        <v>165637.49999999997</v>
      </c>
      <c r="AX41" s="30">
        <f t="shared" ca="1" si="86"/>
        <v>185581.66666666663</v>
      </c>
      <c r="AY41" s="30">
        <f t="shared" ca="1" si="86"/>
        <v>205531.66666666663</v>
      </c>
      <c r="AZ41" s="30">
        <f t="shared" ca="1" si="86"/>
        <v>225481.66666666663</v>
      </c>
      <c r="BA41" s="30">
        <f t="shared" ca="1" si="86"/>
        <v>245431.66666666663</v>
      </c>
      <c r="BB41" s="30">
        <f t="shared" ca="1" si="86"/>
        <v>265381.66666666663</v>
      </c>
      <c r="BC41" s="30">
        <f t="shared" ca="1" si="86"/>
        <v>285331.66666666657</v>
      </c>
      <c r="BD41" s="30">
        <f t="shared" ca="1" si="86"/>
        <v>305281.66666666657</v>
      </c>
      <c r="BE41" s="30">
        <f t="shared" ca="1" si="86"/>
        <v>324064.99999999983</v>
      </c>
      <c r="BF41" s="30">
        <f t="shared" ref="BF41:CK41" ca="1" si="87">IF(BF$5="",0,IF(BF$5=1,$S41,BE367))</f>
        <v>339348.33333333326</v>
      </c>
      <c r="BG41" s="30">
        <f t="shared" ca="1" si="87"/>
        <v>350898.33333333326</v>
      </c>
      <c r="BH41" s="30">
        <f t="shared" ca="1" si="87"/>
        <v>358569.16666666663</v>
      </c>
      <c r="BI41" s="30">
        <f t="shared" ca="1" si="87"/>
        <v>362856.66666666657</v>
      </c>
      <c r="BJ41" s="30">
        <f t="shared" ca="1" si="87"/>
        <v>365149.16666666657</v>
      </c>
      <c r="BK41" s="30">
        <f t="shared" ca="1" si="87"/>
        <v>366274.99999999983</v>
      </c>
      <c r="BL41" s="30">
        <f t="shared" ca="1" si="87"/>
        <v>366794.16666666651</v>
      </c>
      <c r="BM41" s="30">
        <f t="shared" ca="1" si="87"/>
        <v>366992.49999999983</v>
      </c>
      <c r="BN41" s="30">
        <f t="shared" ca="1" si="87"/>
        <v>367050.83333333326</v>
      </c>
      <c r="BO41" s="30">
        <f t="shared" ca="1" si="87"/>
        <v>367074.16666666663</v>
      </c>
      <c r="BP41" s="30">
        <f t="shared" ca="1" si="87"/>
        <v>367080.00000000006</v>
      </c>
      <c r="BQ41" s="30">
        <f t="shared" ca="1" si="87"/>
        <v>367080.00000000006</v>
      </c>
      <c r="BR41" s="30">
        <f t="shared" ca="1" si="87"/>
        <v>367080.00000000006</v>
      </c>
      <c r="BS41" s="30">
        <f t="shared" ca="1" si="87"/>
        <v>367080.00000000006</v>
      </c>
      <c r="BT41" s="30">
        <f t="shared" ca="1" si="87"/>
        <v>367080.00000000006</v>
      </c>
      <c r="BU41" s="30">
        <f t="shared" ca="1" si="87"/>
        <v>367080.00000000006</v>
      </c>
      <c r="BV41" s="30">
        <f t="shared" si="87"/>
        <v>0</v>
      </c>
      <c r="BW41" s="30">
        <f t="shared" si="87"/>
        <v>0</v>
      </c>
      <c r="BX41" s="30">
        <f t="shared" si="87"/>
        <v>0</v>
      </c>
      <c r="BY41" s="30">
        <f t="shared" si="87"/>
        <v>0</v>
      </c>
      <c r="BZ41" s="30">
        <f t="shared" si="87"/>
        <v>0</v>
      </c>
      <c r="CA41" s="30">
        <f t="shared" si="87"/>
        <v>0</v>
      </c>
      <c r="CB41" s="30">
        <f t="shared" si="87"/>
        <v>0</v>
      </c>
      <c r="CC41" s="30">
        <f t="shared" si="87"/>
        <v>0</v>
      </c>
      <c r="CD41" s="30">
        <f t="shared" si="87"/>
        <v>0</v>
      </c>
      <c r="CE41" s="30">
        <f t="shared" si="87"/>
        <v>0</v>
      </c>
      <c r="CF41" s="30">
        <f t="shared" si="87"/>
        <v>0</v>
      </c>
      <c r="CG41" s="30">
        <f t="shared" si="87"/>
        <v>0</v>
      </c>
      <c r="CH41" s="30">
        <f t="shared" si="87"/>
        <v>0</v>
      </c>
      <c r="CI41" s="30">
        <f t="shared" si="87"/>
        <v>0</v>
      </c>
      <c r="CJ41" s="30">
        <f t="shared" si="87"/>
        <v>0</v>
      </c>
      <c r="CK41" s="30">
        <f t="shared" si="87"/>
        <v>0</v>
      </c>
      <c r="CL41" s="30">
        <f t="shared" ref="CL41:CT41" si="88">IF(CL$5="",0,IF(CL$5=1,$S41,CK367))</f>
        <v>0</v>
      </c>
      <c r="CM41" s="30">
        <f t="shared" si="88"/>
        <v>0</v>
      </c>
      <c r="CN41" s="30">
        <f t="shared" si="88"/>
        <v>0</v>
      </c>
      <c r="CO41" s="30">
        <f t="shared" si="88"/>
        <v>0</v>
      </c>
      <c r="CP41" s="30">
        <f t="shared" si="88"/>
        <v>0</v>
      </c>
      <c r="CQ41" s="30">
        <f t="shared" si="88"/>
        <v>0</v>
      </c>
      <c r="CR41" s="30">
        <f t="shared" si="88"/>
        <v>0</v>
      </c>
      <c r="CS41" s="30">
        <f t="shared" si="88"/>
        <v>0</v>
      </c>
      <c r="CT41" s="30">
        <f t="shared" si="88"/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81"/>
        <v>АКТИВЫ</v>
      </c>
      <c r="G42" s="66" t="str">
        <f t="shared" si="36"/>
        <v>Запасы СиМ</v>
      </c>
      <c r="H42" s="66" t="str">
        <f t="shared" si="82"/>
        <v>Цех-2</v>
      </c>
      <c r="I42" s="27" t="str">
        <f>BP!$F$24</f>
        <v>Вн.пр-во</v>
      </c>
      <c r="P42" s="30"/>
      <c r="R42" s="24"/>
      <c r="S42" s="93"/>
      <c r="V42" s="85"/>
      <c r="W42" s="29"/>
      <c r="Z42" s="30">
        <f t="shared" ref="Z42:BE42" si="89">IF(Z$5="",0,IF(Z$5=1,$S42,Y368))</f>
        <v>0</v>
      </c>
      <c r="AA42" s="30">
        <f t="shared" ca="1" si="89"/>
        <v>0</v>
      </c>
      <c r="AB42" s="30">
        <f t="shared" ca="1" si="89"/>
        <v>0</v>
      </c>
      <c r="AC42" s="30">
        <f t="shared" ca="1" si="89"/>
        <v>0</v>
      </c>
      <c r="AD42" s="30">
        <f t="shared" ca="1" si="89"/>
        <v>0</v>
      </c>
      <c r="AE42" s="30">
        <f t="shared" ca="1" si="89"/>
        <v>0</v>
      </c>
      <c r="AF42" s="30">
        <f t="shared" ca="1" si="89"/>
        <v>0</v>
      </c>
      <c r="AG42" s="30">
        <f t="shared" ca="1" si="89"/>
        <v>0</v>
      </c>
      <c r="AH42" s="30">
        <f t="shared" ca="1" si="89"/>
        <v>12000</v>
      </c>
      <c r="AI42" s="30">
        <f t="shared" ca="1" si="89"/>
        <v>48000</v>
      </c>
      <c r="AJ42" s="30">
        <f t="shared" ca="1" si="89"/>
        <v>86400</v>
      </c>
      <c r="AK42" s="30">
        <f t="shared" ca="1" si="89"/>
        <v>126300</v>
      </c>
      <c r="AL42" s="30">
        <f t="shared" ca="1" si="89"/>
        <v>161100</v>
      </c>
      <c r="AM42" s="30">
        <f t="shared" ca="1" si="89"/>
        <v>211620</v>
      </c>
      <c r="AN42" s="30">
        <f t="shared" ca="1" si="89"/>
        <v>343620</v>
      </c>
      <c r="AO42" s="30">
        <f t="shared" ca="1" si="89"/>
        <v>565860</v>
      </c>
      <c r="AP42" s="30">
        <f t="shared" ca="1" si="89"/>
        <v>884910</v>
      </c>
      <c r="AQ42" s="30">
        <f t="shared" ca="1" si="89"/>
        <v>1289100</v>
      </c>
      <c r="AR42" s="30">
        <f t="shared" ca="1" si="89"/>
        <v>1743510</v>
      </c>
      <c r="AS42" s="30">
        <f t="shared" ca="1" si="89"/>
        <v>2227740</v>
      </c>
      <c r="AT42" s="30">
        <f t="shared" ca="1" si="89"/>
        <v>2727450</v>
      </c>
      <c r="AU42" s="30">
        <f t="shared" ca="1" si="89"/>
        <v>3235350</v>
      </c>
      <c r="AV42" s="30">
        <f t="shared" ca="1" si="89"/>
        <v>3746850</v>
      </c>
      <c r="AW42" s="30">
        <f t="shared" ca="1" si="89"/>
        <v>4259250</v>
      </c>
      <c r="AX42" s="30">
        <f t="shared" ca="1" si="89"/>
        <v>4772100</v>
      </c>
      <c r="AY42" s="30">
        <f t="shared" ca="1" si="89"/>
        <v>5285100</v>
      </c>
      <c r="AZ42" s="30">
        <f t="shared" ca="1" si="89"/>
        <v>5798100</v>
      </c>
      <c r="BA42" s="30">
        <f t="shared" ca="1" si="89"/>
        <v>6311100</v>
      </c>
      <c r="BB42" s="30">
        <f t="shared" ca="1" si="89"/>
        <v>6824100</v>
      </c>
      <c r="BC42" s="30">
        <f t="shared" ca="1" si="89"/>
        <v>7337100</v>
      </c>
      <c r="BD42" s="30">
        <f t="shared" ca="1" si="89"/>
        <v>7850100</v>
      </c>
      <c r="BE42" s="30">
        <f t="shared" ca="1" si="89"/>
        <v>8333100</v>
      </c>
      <c r="BF42" s="30">
        <f t="shared" ref="BF42:CK42" ca="1" si="90">IF(BF$5="",0,IF(BF$5=1,$S42,BE368))</f>
        <v>8726100</v>
      </c>
      <c r="BG42" s="30">
        <f t="shared" ca="1" si="90"/>
        <v>9023100</v>
      </c>
      <c r="BH42" s="30">
        <f t="shared" ca="1" si="90"/>
        <v>9220350</v>
      </c>
      <c r="BI42" s="30">
        <f t="shared" ca="1" si="90"/>
        <v>9330600</v>
      </c>
      <c r="BJ42" s="30">
        <f t="shared" ca="1" si="90"/>
        <v>9389550</v>
      </c>
      <c r="BK42" s="30">
        <f t="shared" ca="1" si="90"/>
        <v>9418500</v>
      </c>
      <c r="BL42" s="30">
        <f t="shared" ca="1" si="90"/>
        <v>9431850</v>
      </c>
      <c r="BM42" s="30">
        <f t="shared" ca="1" si="90"/>
        <v>9436950</v>
      </c>
      <c r="BN42" s="30">
        <f t="shared" ca="1" si="90"/>
        <v>9438450</v>
      </c>
      <c r="BO42" s="30">
        <f t="shared" ca="1" si="90"/>
        <v>9439050</v>
      </c>
      <c r="BP42" s="30">
        <f t="shared" ca="1" si="90"/>
        <v>9439200</v>
      </c>
      <c r="BQ42" s="30">
        <f t="shared" ca="1" si="90"/>
        <v>9439199.9999999981</v>
      </c>
      <c r="BR42" s="30">
        <f t="shared" ca="1" si="90"/>
        <v>9439199.9999999981</v>
      </c>
      <c r="BS42" s="30">
        <f t="shared" ca="1" si="90"/>
        <v>9439199.9999999981</v>
      </c>
      <c r="BT42" s="30">
        <f t="shared" ca="1" si="90"/>
        <v>9439199.9999999981</v>
      </c>
      <c r="BU42" s="30">
        <f t="shared" ca="1" si="90"/>
        <v>9439199.9999999981</v>
      </c>
      <c r="BV42" s="30">
        <f t="shared" si="90"/>
        <v>0</v>
      </c>
      <c r="BW42" s="30">
        <f t="shared" si="90"/>
        <v>0</v>
      </c>
      <c r="BX42" s="30">
        <f t="shared" si="90"/>
        <v>0</v>
      </c>
      <c r="BY42" s="30">
        <f t="shared" si="90"/>
        <v>0</v>
      </c>
      <c r="BZ42" s="30">
        <f t="shared" si="90"/>
        <v>0</v>
      </c>
      <c r="CA42" s="30">
        <f t="shared" si="90"/>
        <v>0</v>
      </c>
      <c r="CB42" s="30">
        <f t="shared" si="90"/>
        <v>0</v>
      </c>
      <c r="CC42" s="30">
        <f t="shared" si="90"/>
        <v>0</v>
      </c>
      <c r="CD42" s="30">
        <f t="shared" si="90"/>
        <v>0</v>
      </c>
      <c r="CE42" s="30">
        <f t="shared" si="90"/>
        <v>0</v>
      </c>
      <c r="CF42" s="30">
        <f t="shared" si="90"/>
        <v>0</v>
      </c>
      <c r="CG42" s="30">
        <f t="shared" si="90"/>
        <v>0</v>
      </c>
      <c r="CH42" s="30">
        <f t="shared" si="90"/>
        <v>0</v>
      </c>
      <c r="CI42" s="30">
        <f t="shared" si="90"/>
        <v>0</v>
      </c>
      <c r="CJ42" s="30">
        <f t="shared" si="90"/>
        <v>0</v>
      </c>
      <c r="CK42" s="30">
        <f t="shared" si="90"/>
        <v>0</v>
      </c>
      <c r="CL42" s="30">
        <f t="shared" ref="CL42:CT42" si="91">IF(CL$5="",0,IF(CL$5=1,$S42,CK368))</f>
        <v>0</v>
      </c>
      <c r="CM42" s="30">
        <f t="shared" si="91"/>
        <v>0</v>
      </c>
      <c r="CN42" s="30">
        <f t="shared" si="91"/>
        <v>0</v>
      </c>
      <c r="CO42" s="30">
        <f t="shared" si="91"/>
        <v>0</v>
      </c>
      <c r="CP42" s="30">
        <f t="shared" si="91"/>
        <v>0</v>
      </c>
      <c r="CQ42" s="30">
        <f t="shared" si="91"/>
        <v>0</v>
      </c>
      <c r="CR42" s="30">
        <f t="shared" si="91"/>
        <v>0</v>
      </c>
      <c r="CS42" s="30">
        <f t="shared" si="91"/>
        <v>0</v>
      </c>
      <c r="CT42" s="30">
        <f t="shared" si="91"/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81"/>
        <v>АКТИВЫ</v>
      </c>
      <c r="G43" s="66" t="str">
        <f t="shared" si="36"/>
        <v>Запасы СиМ</v>
      </c>
      <c r="H43" s="66" t="str">
        <f t="shared" si="82"/>
        <v>Цех-2</v>
      </c>
      <c r="I43" s="27" t="str">
        <f>BP!$F$25</f>
        <v>Упаковка</v>
      </c>
      <c r="P43" s="30"/>
      <c r="R43" s="24"/>
      <c r="S43" s="93"/>
      <c r="V43" s="85"/>
      <c r="W43" s="29"/>
      <c r="Z43" s="30">
        <f t="shared" ref="Z43:BE43" si="92">IF(Z$5="",0,IF(Z$5=1,$S43,Y369))</f>
        <v>0</v>
      </c>
      <c r="AA43" s="30">
        <f t="shared" ca="1" si="92"/>
        <v>0</v>
      </c>
      <c r="AB43" s="30">
        <f t="shared" ca="1" si="92"/>
        <v>0</v>
      </c>
      <c r="AC43" s="30">
        <f t="shared" ca="1" si="92"/>
        <v>0</v>
      </c>
      <c r="AD43" s="30">
        <f t="shared" ca="1" si="92"/>
        <v>0</v>
      </c>
      <c r="AE43" s="30">
        <f t="shared" ca="1" si="92"/>
        <v>0</v>
      </c>
      <c r="AF43" s="30">
        <f t="shared" ca="1" si="92"/>
        <v>0</v>
      </c>
      <c r="AG43" s="30">
        <f t="shared" ca="1" si="92"/>
        <v>0</v>
      </c>
      <c r="AH43" s="30">
        <f t="shared" ca="1" si="92"/>
        <v>1333.3333333333335</v>
      </c>
      <c r="AI43" s="30">
        <f t="shared" ca="1" si="92"/>
        <v>5333.3333333333339</v>
      </c>
      <c r="AJ43" s="30">
        <f t="shared" ca="1" si="92"/>
        <v>9600</v>
      </c>
      <c r="AK43" s="30">
        <f t="shared" ca="1" si="92"/>
        <v>14033.333333333336</v>
      </c>
      <c r="AL43" s="30">
        <f t="shared" ca="1" si="92"/>
        <v>17900</v>
      </c>
      <c r="AM43" s="30">
        <f t="shared" ca="1" si="92"/>
        <v>23513.333333333336</v>
      </c>
      <c r="AN43" s="30">
        <f t="shared" ca="1" si="92"/>
        <v>38180</v>
      </c>
      <c r="AO43" s="30">
        <f t="shared" ca="1" si="92"/>
        <v>62873.333333333343</v>
      </c>
      <c r="AP43" s="30">
        <f t="shared" ca="1" si="92"/>
        <v>98323.333333333343</v>
      </c>
      <c r="AQ43" s="30">
        <f t="shared" ca="1" si="92"/>
        <v>143233.33333333334</v>
      </c>
      <c r="AR43" s="30">
        <f t="shared" ca="1" si="92"/>
        <v>193723.33333333334</v>
      </c>
      <c r="AS43" s="30">
        <f t="shared" ca="1" si="92"/>
        <v>247526.66666666666</v>
      </c>
      <c r="AT43" s="30">
        <f t="shared" ca="1" si="92"/>
        <v>303049.99999999994</v>
      </c>
      <c r="AU43" s="30">
        <f t="shared" ca="1" si="92"/>
        <v>359483.33333333326</v>
      </c>
      <c r="AV43" s="30">
        <f t="shared" ca="1" si="92"/>
        <v>416316.66666666663</v>
      </c>
      <c r="AW43" s="30">
        <f t="shared" ca="1" si="92"/>
        <v>473249.99999999994</v>
      </c>
      <c r="AX43" s="30">
        <f t="shared" ca="1" si="92"/>
        <v>530233.33333333326</v>
      </c>
      <c r="AY43" s="30">
        <f t="shared" ca="1" si="92"/>
        <v>587233.33333333314</v>
      </c>
      <c r="AZ43" s="30">
        <f t="shared" ca="1" si="92"/>
        <v>644233.33333333314</v>
      </c>
      <c r="BA43" s="30">
        <f t="shared" ca="1" si="92"/>
        <v>701233.33333333314</v>
      </c>
      <c r="BB43" s="30">
        <f t="shared" ca="1" si="92"/>
        <v>758233.33333333314</v>
      </c>
      <c r="BC43" s="30">
        <f t="shared" ca="1" si="92"/>
        <v>815233.33333333314</v>
      </c>
      <c r="BD43" s="30">
        <f t="shared" ca="1" si="92"/>
        <v>872233.33333333314</v>
      </c>
      <c r="BE43" s="30">
        <f t="shared" ca="1" si="92"/>
        <v>925899.99999999965</v>
      </c>
      <c r="BF43" s="30">
        <f t="shared" ref="BF43:CK43" ca="1" si="93">IF(BF$5="",0,IF(BF$5=1,$S43,BE369))</f>
        <v>969566.66666666651</v>
      </c>
      <c r="BG43" s="30">
        <f t="shared" ca="1" si="93"/>
        <v>1002566.6666666665</v>
      </c>
      <c r="BH43" s="30">
        <f t="shared" ca="1" si="93"/>
        <v>1024483.3333333333</v>
      </c>
      <c r="BI43" s="30">
        <f t="shared" ca="1" si="93"/>
        <v>1036733.3333333331</v>
      </c>
      <c r="BJ43" s="30">
        <f t="shared" ca="1" si="93"/>
        <v>1043283.3333333331</v>
      </c>
      <c r="BK43" s="30">
        <f t="shared" ca="1" si="93"/>
        <v>1046499.9999999997</v>
      </c>
      <c r="BL43" s="30">
        <f t="shared" ca="1" si="93"/>
        <v>1047983.333333333</v>
      </c>
      <c r="BM43" s="30">
        <f t="shared" ca="1" si="93"/>
        <v>1048549.9999999997</v>
      </c>
      <c r="BN43" s="30">
        <f t="shared" ca="1" si="93"/>
        <v>1048716.6666666665</v>
      </c>
      <c r="BO43" s="30">
        <f t="shared" ca="1" si="93"/>
        <v>1048783.3333333333</v>
      </c>
      <c r="BP43" s="30">
        <f t="shared" ca="1" si="93"/>
        <v>1048800</v>
      </c>
      <c r="BQ43" s="30">
        <f t="shared" ca="1" si="93"/>
        <v>1048799.9999999998</v>
      </c>
      <c r="BR43" s="30">
        <f t="shared" ca="1" si="93"/>
        <v>1048799.9999999998</v>
      </c>
      <c r="BS43" s="30">
        <f t="shared" ca="1" si="93"/>
        <v>1048799.9999999998</v>
      </c>
      <c r="BT43" s="30">
        <f t="shared" ca="1" si="93"/>
        <v>1048799.9999999998</v>
      </c>
      <c r="BU43" s="30">
        <f t="shared" ca="1" si="93"/>
        <v>1048799.9999999998</v>
      </c>
      <c r="BV43" s="30">
        <f t="shared" si="93"/>
        <v>0</v>
      </c>
      <c r="BW43" s="30">
        <f t="shared" si="93"/>
        <v>0</v>
      </c>
      <c r="BX43" s="30">
        <f t="shared" si="93"/>
        <v>0</v>
      </c>
      <c r="BY43" s="30">
        <f t="shared" si="93"/>
        <v>0</v>
      </c>
      <c r="BZ43" s="30">
        <f t="shared" si="93"/>
        <v>0</v>
      </c>
      <c r="CA43" s="30">
        <f t="shared" si="93"/>
        <v>0</v>
      </c>
      <c r="CB43" s="30">
        <f t="shared" si="93"/>
        <v>0</v>
      </c>
      <c r="CC43" s="30">
        <f t="shared" si="93"/>
        <v>0</v>
      </c>
      <c r="CD43" s="30">
        <f t="shared" si="93"/>
        <v>0</v>
      </c>
      <c r="CE43" s="30">
        <f t="shared" si="93"/>
        <v>0</v>
      </c>
      <c r="CF43" s="30">
        <f t="shared" si="93"/>
        <v>0</v>
      </c>
      <c r="CG43" s="30">
        <f t="shared" si="93"/>
        <v>0</v>
      </c>
      <c r="CH43" s="30">
        <f t="shared" si="93"/>
        <v>0</v>
      </c>
      <c r="CI43" s="30">
        <f t="shared" si="93"/>
        <v>0</v>
      </c>
      <c r="CJ43" s="30">
        <f t="shared" si="93"/>
        <v>0</v>
      </c>
      <c r="CK43" s="30">
        <f t="shared" si="93"/>
        <v>0</v>
      </c>
      <c r="CL43" s="30">
        <f t="shared" ref="CL43:CT43" si="94">IF(CL$5="",0,IF(CL$5=1,$S43,CK369))</f>
        <v>0</v>
      </c>
      <c r="CM43" s="30">
        <f t="shared" si="94"/>
        <v>0</v>
      </c>
      <c r="CN43" s="30">
        <f t="shared" si="94"/>
        <v>0</v>
      </c>
      <c r="CO43" s="30">
        <f t="shared" si="94"/>
        <v>0</v>
      </c>
      <c r="CP43" s="30">
        <f t="shared" si="94"/>
        <v>0</v>
      </c>
      <c r="CQ43" s="30">
        <f t="shared" si="94"/>
        <v>0</v>
      </c>
      <c r="CR43" s="30">
        <f t="shared" si="94"/>
        <v>0</v>
      </c>
      <c r="CS43" s="30">
        <f t="shared" si="94"/>
        <v>0</v>
      </c>
      <c r="CT43" s="30">
        <f t="shared" si="94"/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81"/>
        <v>АКТИВЫ</v>
      </c>
      <c r="G44" s="66" t="str">
        <f t="shared" si="36"/>
        <v>Запасы СиМ</v>
      </c>
      <c r="H44" s="66" t="str">
        <f t="shared" si="82"/>
        <v>Цех-2</v>
      </c>
      <c r="I44" s="27" t="str">
        <f>BP!$F$26</f>
        <v>ФОТ првПерс</v>
      </c>
      <c r="P44" s="30"/>
      <c r="R44" s="24"/>
      <c r="S44" s="93"/>
      <c r="V44" s="85"/>
      <c r="W44" s="29"/>
      <c r="Z44" s="30">
        <f t="shared" ref="Z44:BE44" si="95">IF(Z$5="",0,IF(Z$5=1,$S44,Y370))</f>
        <v>0</v>
      </c>
      <c r="AA44" s="30">
        <f t="shared" ca="1" si="95"/>
        <v>0</v>
      </c>
      <c r="AB44" s="30">
        <f t="shared" ca="1" si="95"/>
        <v>0</v>
      </c>
      <c r="AC44" s="30">
        <f t="shared" ca="1" si="95"/>
        <v>0</v>
      </c>
      <c r="AD44" s="30">
        <f t="shared" ca="1" si="95"/>
        <v>0</v>
      </c>
      <c r="AE44" s="30">
        <f t="shared" ca="1" si="95"/>
        <v>0</v>
      </c>
      <c r="AF44" s="30">
        <f t="shared" ca="1" si="95"/>
        <v>0</v>
      </c>
      <c r="AG44" s="30">
        <f t="shared" ca="1" si="95"/>
        <v>0</v>
      </c>
      <c r="AH44" s="30">
        <f t="shared" ca="1" si="95"/>
        <v>1000</v>
      </c>
      <c r="AI44" s="30">
        <f t="shared" ca="1" si="95"/>
        <v>4000</v>
      </c>
      <c r="AJ44" s="30">
        <f t="shared" ca="1" si="95"/>
        <v>7200</v>
      </c>
      <c r="AK44" s="30">
        <f t="shared" ca="1" si="95"/>
        <v>10525</v>
      </c>
      <c r="AL44" s="30">
        <f t="shared" ca="1" si="95"/>
        <v>13425</v>
      </c>
      <c r="AM44" s="30">
        <f t="shared" ca="1" si="95"/>
        <v>17635.000000000004</v>
      </c>
      <c r="AN44" s="30">
        <f t="shared" ca="1" si="95"/>
        <v>28635.000000000004</v>
      </c>
      <c r="AO44" s="30">
        <f t="shared" ca="1" si="95"/>
        <v>47155</v>
      </c>
      <c r="AP44" s="30">
        <f t="shared" ca="1" si="95"/>
        <v>73742.5</v>
      </c>
      <c r="AQ44" s="30">
        <f t="shared" ca="1" si="95"/>
        <v>107425</v>
      </c>
      <c r="AR44" s="30">
        <f t="shared" ca="1" si="95"/>
        <v>145292.5</v>
      </c>
      <c r="AS44" s="30">
        <f t="shared" ca="1" si="95"/>
        <v>185645</v>
      </c>
      <c r="AT44" s="30">
        <f t="shared" ca="1" si="95"/>
        <v>227287.5</v>
      </c>
      <c r="AU44" s="30">
        <f t="shared" ca="1" si="95"/>
        <v>269612.5</v>
      </c>
      <c r="AV44" s="30">
        <f t="shared" ca="1" si="95"/>
        <v>312237.5</v>
      </c>
      <c r="AW44" s="30">
        <f t="shared" ca="1" si="95"/>
        <v>354937.5</v>
      </c>
      <c r="AX44" s="30">
        <f t="shared" ca="1" si="95"/>
        <v>397675</v>
      </c>
      <c r="AY44" s="30">
        <f t="shared" ca="1" si="95"/>
        <v>440425</v>
      </c>
      <c r="AZ44" s="30">
        <f t="shared" ca="1" si="95"/>
        <v>483175</v>
      </c>
      <c r="BA44" s="30">
        <f t="shared" ca="1" si="95"/>
        <v>525925</v>
      </c>
      <c r="BB44" s="30">
        <f t="shared" ca="1" si="95"/>
        <v>568675</v>
      </c>
      <c r="BC44" s="30">
        <f t="shared" ca="1" si="95"/>
        <v>611425</v>
      </c>
      <c r="BD44" s="30">
        <f t="shared" ca="1" si="95"/>
        <v>654175</v>
      </c>
      <c r="BE44" s="30">
        <f t="shared" ca="1" si="95"/>
        <v>694425</v>
      </c>
      <c r="BF44" s="30">
        <f t="shared" ref="BF44:CK44" ca="1" si="96">IF(BF$5="",0,IF(BF$5=1,$S44,BE370))</f>
        <v>727175</v>
      </c>
      <c r="BG44" s="30">
        <f t="shared" ca="1" si="96"/>
        <v>751925</v>
      </c>
      <c r="BH44" s="30">
        <f t="shared" ca="1" si="96"/>
        <v>768362.5</v>
      </c>
      <c r="BI44" s="30">
        <f t="shared" ca="1" si="96"/>
        <v>777550</v>
      </c>
      <c r="BJ44" s="30">
        <f t="shared" ca="1" si="96"/>
        <v>782462.5</v>
      </c>
      <c r="BK44" s="30">
        <f t="shared" ca="1" si="96"/>
        <v>784875</v>
      </c>
      <c r="BL44" s="30">
        <f t="shared" ca="1" si="96"/>
        <v>785987.5</v>
      </c>
      <c r="BM44" s="30">
        <f t="shared" ca="1" si="96"/>
        <v>786412.5</v>
      </c>
      <c r="BN44" s="30">
        <f t="shared" ca="1" si="96"/>
        <v>786537.5</v>
      </c>
      <c r="BO44" s="30">
        <f t="shared" ca="1" si="96"/>
        <v>786587.5</v>
      </c>
      <c r="BP44" s="30">
        <f t="shared" ca="1" si="96"/>
        <v>786600</v>
      </c>
      <c r="BQ44" s="30">
        <f t="shared" ca="1" si="96"/>
        <v>786599.99999999988</v>
      </c>
      <c r="BR44" s="30">
        <f t="shared" ca="1" si="96"/>
        <v>786599.99999999988</v>
      </c>
      <c r="BS44" s="30">
        <f t="shared" ca="1" si="96"/>
        <v>786599.99999999988</v>
      </c>
      <c r="BT44" s="30">
        <f t="shared" ca="1" si="96"/>
        <v>786599.99999999988</v>
      </c>
      <c r="BU44" s="30">
        <f t="shared" ca="1" si="96"/>
        <v>786599.99999999988</v>
      </c>
      <c r="BV44" s="30">
        <f t="shared" si="96"/>
        <v>0</v>
      </c>
      <c r="BW44" s="30">
        <f t="shared" si="96"/>
        <v>0</v>
      </c>
      <c r="BX44" s="30">
        <f t="shared" si="96"/>
        <v>0</v>
      </c>
      <c r="BY44" s="30">
        <f t="shared" si="96"/>
        <v>0</v>
      </c>
      <c r="BZ44" s="30">
        <f t="shared" si="96"/>
        <v>0</v>
      </c>
      <c r="CA44" s="30">
        <f t="shared" si="96"/>
        <v>0</v>
      </c>
      <c r="CB44" s="30">
        <f t="shared" si="96"/>
        <v>0</v>
      </c>
      <c r="CC44" s="30">
        <f t="shared" si="96"/>
        <v>0</v>
      </c>
      <c r="CD44" s="30">
        <f t="shared" si="96"/>
        <v>0</v>
      </c>
      <c r="CE44" s="30">
        <f t="shared" si="96"/>
        <v>0</v>
      </c>
      <c r="CF44" s="30">
        <f t="shared" si="96"/>
        <v>0</v>
      </c>
      <c r="CG44" s="30">
        <f t="shared" si="96"/>
        <v>0</v>
      </c>
      <c r="CH44" s="30">
        <f t="shared" si="96"/>
        <v>0</v>
      </c>
      <c r="CI44" s="30">
        <f t="shared" si="96"/>
        <v>0</v>
      </c>
      <c r="CJ44" s="30">
        <f t="shared" si="96"/>
        <v>0</v>
      </c>
      <c r="CK44" s="30">
        <f t="shared" si="96"/>
        <v>0</v>
      </c>
      <c r="CL44" s="30">
        <f t="shared" ref="CL44:CT44" si="97">IF(CL$5="",0,IF(CL$5=1,$S44,CK370))</f>
        <v>0</v>
      </c>
      <c r="CM44" s="30">
        <f t="shared" si="97"/>
        <v>0</v>
      </c>
      <c r="CN44" s="30">
        <f t="shared" si="97"/>
        <v>0</v>
      </c>
      <c r="CO44" s="30">
        <f t="shared" si="97"/>
        <v>0</v>
      </c>
      <c r="CP44" s="30">
        <f t="shared" si="97"/>
        <v>0</v>
      </c>
      <c r="CQ44" s="30">
        <f t="shared" si="97"/>
        <v>0</v>
      </c>
      <c r="CR44" s="30">
        <f t="shared" si="97"/>
        <v>0</v>
      </c>
      <c r="CS44" s="30">
        <f t="shared" si="97"/>
        <v>0</v>
      </c>
      <c r="CT44" s="30">
        <f t="shared" si="97"/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81"/>
        <v>АКТИВЫ</v>
      </c>
      <c r="G45" s="66" t="str">
        <f t="shared" si="36"/>
        <v>Запасы СиМ</v>
      </c>
      <c r="H45" s="66" t="str">
        <f t="shared" si="82"/>
        <v>Цех-2</v>
      </c>
      <c r="I45" s="27" t="str">
        <f>BP!$F$27</f>
        <v>ФОТ упак</v>
      </c>
      <c r="P45" s="30"/>
      <c r="R45" s="24"/>
      <c r="S45" s="93"/>
      <c r="V45" s="85"/>
      <c r="W45" s="29"/>
      <c r="Z45" s="30">
        <f t="shared" ref="Z45:BE45" si="98">IF(Z$5="",0,IF(Z$5=1,$S45,Y371))</f>
        <v>0</v>
      </c>
      <c r="AA45" s="30">
        <f t="shared" ca="1" si="98"/>
        <v>0</v>
      </c>
      <c r="AB45" s="30">
        <f t="shared" ca="1" si="98"/>
        <v>0</v>
      </c>
      <c r="AC45" s="30">
        <f t="shared" ca="1" si="98"/>
        <v>0</v>
      </c>
      <c r="AD45" s="30">
        <f t="shared" ca="1" si="98"/>
        <v>0</v>
      </c>
      <c r="AE45" s="30">
        <f t="shared" ca="1" si="98"/>
        <v>0</v>
      </c>
      <c r="AF45" s="30">
        <f t="shared" ca="1" si="98"/>
        <v>0</v>
      </c>
      <c r="AG45" s="30">
        <f t="shared" ca="1" si="98"/>
        <v>0</v>
      </c>
      <c r="AH45" s="30">
        <f t="shared" ca="1" si="98"/>
        <v>500</v>
      </c>
      <c r="AI45" s="30">
        <f t="shared" ca="1" si="98"/>
        <v>2000</v>
      </c>
      <c r="AJ45" s="30">
        <f t="shared" ca="1" si="98"/>
        <v>3600</v>
      </c>
      <c r="AK45" s="30">
        <f t="shared" ca="1" si="98"/>
        <v>5262.5</v>
      </c>
      <c r="AL45" s="30">
        <f t="shared" ca="1" si="98"/>
        <v>6712.5</v>
      </c>
      <c r="AM45" s="30">
        <f t="shared" ca="1" si="98"/>
        <v>8817.5000000000018</v>
      </c>
      <c r="AN45" s="30">
        <f t="shared" ca="1" si="98"/>
        <v>14317.500000000002</v>
      </c>
      <c r="AO45" s="30">
        <f t="shared" ca="1" si="98"/>
        <v>23577.5</v>
      </c>
      <c r="AP45" s="30">
        <f t="shared" ca="1" si="98"/>
        <v>36871.25</v>
      </c>
      <c r="AQ45" s="30">
        <f t="shared" ca="1" si="98"/>
        <v>53712.5</v>
      </c>
      <c r="AR45" s="30">
        <f t="shared" ca="1" si="98"/>
        <v>72646.25</v>
      </c>
      <c r="AS45" s="30">
        <f t="shared" ca="1" si="98"/>
        <v>92822.5</v>
      </c>
      <c r="AT45" s="30">
        <f t="shared" ca="1" si="98"/>
        <v>113643.75</v>
      </c>
      <c r="AU45" s="30">
        <f t="shared" ca="1" si="98"/>
        <v>134806.25</v>
      </c>
      <c r="AV45" s="30">
        <f t="shared" ca="1" si="98"/>
        <v>156118.75</v>
      </c>
      <c r="AW45" s="30">
        <f t="shared" ca="1" si="98"/>
        <v>177468.75</v>
      </c>
      <c r="AX45" s="30">
        <f t="shared" ca="1" si="98"/>
        <v>198837.5</v>
      </c>
      <c r="AY45" s="30">
        <f t="shared" ca="1" si="98"/>
        <v>220212.5</v>
      </c>
      <c r="AZ45" s="30">
        <f t="shared" ca="1" si="98"/>
        <v>241587.5</v>
      </c>
      <c r="BA45" s="30">
        <f t="shared" ca="1" si="98"/>
        <v>262962.5</v>
      </c>
      <c r="BB45" s="30">
        <f t="shared" ca="1" si="98"/>
        <v>284337.5</v>
      </c>
      <c r="BC45" s="30">
        <f t="shared" ca="1" si="98"/>
        <v>305712.5</v>
      </c>
      <c r="BD45" s="30">
        <f t="shared" ca="1" si="98"/>
        <v>327087.5</v>
      </c>
      <c r="BE45" s="30">
        <f t="shared" ca="1" si="98"/>
        <v>347212.5</v>
      </c>
      <c r="BF45" s="30">
        <f t="shared" ref="BF45:CK45" ca="1" si="99">IF(BF$5="",0,IF(BF$5=1,$S45,BE371))</f>
        <v>363587.5</v>
      </c>
      <c r="BG45" s="30">
        <f t="shared" ca="1" si="99"/>
        <v>375962.5</v>
      </c>
      <c r="BH45" s="30">
        <f t="shared" ca="1" si="99"/>
        <v>384181.25</v>
      </c>
      <c r="BI45" s="30">
        <f t="shared" ca="1" si="99"/>
        <v>388775</v>
      </c>
      <c r="BJ45" s="30">
        <f t="shared" ca="1" si="99"/>
        <v>391231.25</v>
      </c>
      <c r="BK45" s="30">
        <f t="shared" ca="1" si="99"/>
        <v>392437.5</v>
      </c>
      <c r="BL45" s="30">
        <f t="shared" ca="1" si="99"/>
        <v>392993.75</v>
      </c>
      <c r="BM45" s="30">
        <f t="shared" ca="1" si="99"/>
        <v>393206.25</v>
      </c>
      <c r="BN45" s="30">
        <f t="shared" ca="1" si="99"/>
        <v>393268.75</v>
      </c>
      <c r="BO45" s="30">
        <f t="shared" ca="1" si="99"/>
        <v>393293.75</v>
      </c>
      <c r="BP45" s="30">
        <f t="shared" ca="1" si="99"/>
        <v>393300</v>
      </c>
      <c r="BQ45" s="30">
        <f t="shared" ca="1" si="99"/>
        <v>393299.99999999994</v>
      </c>
      <c r="BR45" s="30">
        <f t="shared" ca="1" si="99"/>
        <v>393299.99999999994</v>
      </c>
      <c r="BS45" s="30">
        <f t="shared" ca="1" si="99"/>
        <v>393299.99999999994</v>
      </c>
      <c r="BT45" s="30">
        <f t="shared" ca="1" si="99"/>
        <v>393299.99999999994</v>
      </c>
      <c r="BU45" s="30">
        <f t="shared" ca="1" si="99"/>
        <v>393299.99999999994</v>
      </c>
      <c r="BV45" s="30">
        <f t="shared" si="99"/>
        <v>0</v>
      </c>
      <c r="BW45" s="30">
        <f t="shared" si="99"/>
        <v>0</v>
      </c>
      <c r="BX45" s="30">
        <f t="shared" si="99"/>
        <v>0</v>
      </c>
      <c r="BY45" s="30">
        <f t="shared" si="99"/>
        <v>0</v>
      </c>
      <c r="BZ45" s="30">
        <f t="shared" si="99"/>
        <v>0</v>
      </c>
      <c r="CA45" s="30">
        <f t="shared" si="99"/>
        <v>0</v>
      </c>
      <c r="CB45" s="30">
        <f t="shared" si="99"/>
        <v>0</v>
      </c>
      <c r="CC45" s="30">
        <f t="shared" si="99"/>
        <v>0</v>
      </c>
      <c r="CD45" s="30">
        <f t="shared" si="99"/>
        <v>0</v>
      </c>
      <c r="CE45" s="30">
        <f t="shared" si="99"/>
        <v>0</v>
      </c>
      <c r="CF45" s="30">
        <f t="shared" si="99"/>
        <v>0</v>
      </c>
      <c r="CG45" s="30">
        <f t="shared" si="99"/>
        <v>0</v>
      </c>
      <c r="CH45" s="30">
        <f t="shared" si="99"/>
        <v>0</v>
      </c>
      <c r="CI45" s="30">
        <f t="shared" si="99"/>
        <v>0</v>
      </c>
      <c r="CJ45" s="30">
        <f t="shared" si="99"/>
        <v>0</v>
      </c>
      <c r="CK45" s="30">
        <f t="shared" si="99"/>
        <v>0</v>
      </c>
      <c r="CL45" s="30">
        <f t="shared" ref="CL45:CT45" si="100">IF(CL$5="",0,IF(CL$5=1,$S45,CK371))</f>
        <v>0</v>
      </c>
      <c r="CM45" s="30">
        <f t="shared" si="100"/>
        <v>0</v>
      </c>
      <c r="CN45" s="30">
        <f t="shared" si="100"/>
        <v>0</v>
      </c>
      <c r="CO45" s="30">
        <f t="shared" si="100"/>
        <v>0</v>
      </c>
      <c r="CP45" s="30">
        <f t="shared" si="100"/>
        <v>0</v>
      </c>
      <c r="CQ45" s="30">
        <f t="shared" si="100"/>
        <v>0</v>
      </c>
      <c r="CR45" s="30">
        <f t="shared" si="100"/>
        <v>0</v>
      </c>
      <c r="CS45" s="30">
        <f t="shared" si="100"/>
        <v>0</v>
      </c>
      <c r="CT45" s="30">
        <f t="shared" si="100"/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81"/>
        <v>АКТИВЫ</v>
      </c>
      <c r="G46" s="66" t="str">
        <f t="shared" si="36"/>
        <v>Запасы СиМ</v>
      </c>
      <c r="H46" s="66" t="str">
        <f t="shared" si="82"/>
        <v>Цех-2</v>
      </c>
      <c r="I46" s="27" t="str">
        <f>BP!$F$28</f>
        <v>Соцсборы</v>
      </c>
      <c r="P46" s="30"/>
      <c r="R46" s="24"/>
      <c r="S46" s="93"/>
      <c r="V46" s="85"/>
      <c r="W46" s="29"/>
      <c r="Z46" s="30">
        <f t="shared" ref="Z46:BE46" si="101">IF(Z$5="",0,IF(Z$5=1,$S46,Y372))</f>
        <v>0</v>
      </c>
      <c r="AA46" s="30">
        <f t="shared" ca="1" si="101"/>
        <v>0</v>
      </c>
      <c r="AB46" s="30">
        <f t="shared" ca="1" si="101"/>
        <v>0</v>
      </c>
      <c r="AC46" s="30">
        <f t="shared" ca="1" si="101"/>
        <v>0</v>
      </c>
      <c r="AD46" s="30">
        <f t="shared" ca="1" si="101"/>
        <v>0</v>
      </c>
      <c r="AE46" s="30">
        <f t="shared" ca="1" si="101"/>
        <v>0</v>
      </c>
      <c r="AF46" s="30">
        <f t="shared" ca="1" si="101"/>
        <v>0</v>
      </c>
      <c r="AG46" s="30">
        <f t="shared" ca="1" si="101"/>
        <v>0</v>
      </c>
      <c r="AH46" s="30">
        <f t="shared" ca="1" si="101"/>
        <v>450</v>
      </c>
      <c r="AI46" s="30">
        <f t="shared" ca="1" si="101"/>
        <v>1800</v>
      </c>
      <c r="AJ46" s="30">
        <f t="shared" ca="1" si="101"/>
        <v>3240</v>
      </c>
      <c r="AK46" s="30">
        <f t="shared" ca="1" si="101"/>
        <v>4736.25</v>
      </c>
      <c r="AL46" s="30">
        <f t="shared" ca="1" si="101"/>
        <v>6041.25</v>
      </c>
      <c r="AM46" s="30">
        <f t="shared" ca="1" si="101"/>
        <v>7935.75</v>
      </c>
      <c r="AN46" s="30">
        <f t="shared" ca="1" si="101"/>
        <v>12885.75</v>
      </c>
      <c r="AO46" s="30">
        <f t="shared" ca="1" si="101"/>
        <v>21219.75</v>
      </c>
      <c r="AP46" s="30">
        <f t="shared" ca="1" si="101"/>
        <v>33184.125</v>
      </c>
      <c r="AQ46" s="30">
        <f t="shared" ca="1" si="101"/>
        <v>48341.25</v>
      </c>
      <c r="AR46" s="30">
        <f t="shared" ca="1" si="101"/>
        <v>65381.625</v>
      </c>
      <c r="AS46" s="30">
        <f t="shared" ca="1" si="101"/>
        <v>83540.25</v>
      </c>
      <c r="AT46" s="30">
        <f t="shared" ca="1" si="101"/>
        <v>102279.375</v>
      </c>
      <c r="AU46" s="30">
        <f t="shared" ca="1" si="101"/>
        <v>121325.625</v>
      </c>
      <c r="AV46" s="30">
        <f t="shared" ca="1" si="101"/>
        <v>140506.875</v>
      </c>
      <c r="AW46" s="30">
        <f t="shared" ca="1" si="101"/>
        <v>159721.875</v>
      </c>
      <c r="AX46" s="30">
        <f t="shared" ca="1" si="101"/>
        <v>178953.75</v>
      </c>
      <c r="AY46" s="30">
        <f t="shared" ca="1" si="101"/>
        <v>198191.25</v>
      </c>
      <c r="AZ46" s="30">
        <f t="shared" ca="1" si="101"/>
        <v>217428.75</v>
      </c>
      <c r="BA46" s="30">
        <f t="shared" ca="1" si="101"/>
        <v>236666.25</v>
      </c>
      <c r="BB46" s="30">
        <f t="shared" ca="1" si="101"/>
        <v>255903.75</v>
      </c>
      <c r="BC46" s="30">
        <f t="shared" ca="1" si="101"/>
        <v>275141.25</v>
      </c>
      <c r="BD46" s="30">
        <f t="shared" ca="1" si="101"/>
        <v>294378.75</v>
      </c>
      <c r="BE46" s="30">
        <f t="shared" ca="1" si="101"/>
        <v>312491.25</v>
      </c>
      <c r="BF46" s="30">
        <f t="shared" ref="BF46:CK46" ca="1" si="102">IF(BF$5="",0,IF(BF$5=1,$S46,BE372))</f>
        <v>327228.75</v>
      </c>
      <c r="BG46" s="30">
        <f t="shared" ca="1" si="102"/>
        <v>338366.25</v>
      </c>
      <c r="BH46" s="30">
        <f t="shared" ca="1" si="102"/>
        <v>345763.125</v>
      </c>
      <c r="BI46" s="30">
        <f t="shared" ca="1" si="102"/>
        <v>349897.5</v>
      </c>
      <c r="BJ46" s="30">
        <f t="shared" ca="1" si="102"/>
        <v>352108.125</v>
      </c>
      <c r="BK46" s="30">
        <f t="shared" ca="1" si="102"/>
        <v>353193.75</v>
      </c>
      <c r="BL46" s="30">
        <f t="shared" ca="1" si="102"/>
        <v>353694.375</v>
      </c>
      <c r="BM46" s="30">
        <f t="shared" ca="1" si="102"/>
        <v>353885.625</v>
      </c>
      <c r="BN46" s="30">
        <f t="shared" ca="1" si="102"/>
        <v>353941.875</v>
      </c>
      <c r="BO46" s="30">
        <f t="shared" ca="1" si="102"/>
        <v>353964.375</v>
      </c>
      <c r="BP46" s="30">
        <f t="shared" ca="1" si="102"/>
        <v>353970</v>
      </c>
      <c r="BQ46" s="30">
        <f t="shared" ca="1" si="102"/>
        <v>353969.99999999994</v>
      </c>
      <c r="BR46" s="30">
        <f t="shared" ca="1" si="102"/>
        <v>353969.99999999994</v>
      </c>
      <c r="BS46" s="30">
        <f t="shared" ca="1" si="102"/>
        <v>353969.99999999994</v>
      </c>
      <c r="BT46" s="30">
        <f t="shared" ca="1" si="102"/>
        <v>353969.99999999994</v>
      </c>
      <c r="BU46" s="30">
        <f t="shared" ca="1" si="102"/>
        <v>353969.99999999994</v>
      </c>
      <c r="BV46" s="30">
        <f t="shared" si="102"/>
        <v>0</v>
      </c>
      <c r="BW46" s="30">
        <f t="shared" si="102"/>
        <v>0</v>
      </c>
      <c r="BX46" s="30">
        <f t="shared" si="102"/>
        <v>0</v>
      </c>
      <c r="BY46" s="30">
        <f t="shared" si="102"/>
        <v>0</v>
      </c>
      <c r="BZ46" s="30">
        <f t="shared" si="102"/>
        <v>0</v>
      </c>
      <c r="CA46" s="30">
        <f t="shared" si="102"/>
        <v>0</v>
      </c>
      <c r="CB46" s="30">
        <f t="shared" si="102"/>
        <v>0</v>
      </c>
      <c r="CC46" s="30">
        <f t="shared" si="102"/>
        <v>0</v>
      </c>
      <c r="CD46" s="30">
        <f t="shared" si="102"/>
        <v>0</v>
      </c>
      <c r="CE46" s="30">
        <f t="shared" si="102"/>
        <v>0</v>
      </c>
      <c r="CF46" s="30">
        <f t="shared" si="102"/>
        <v>0</v>
      </c>
      <c r="CG46" s="30">
        <f t="shared" si="102"/>
        <v>0</v>
      </c>
      <c r="CH46" s="30">
        <f t="shared" si="102"/>
        <v>0</v>
      </c>
      <c r="CI46" s="30">
        <f t="shared" si="102"/>
        <v>0</v>
      </c>
      <c r="CJ46" s="30">
        <f t="shared" si="102"/>
        <v>0</v>
      </c>
      <c r="CK46" s="30">
        <f t="shared" si="102"/>
        <v>0</v>
      </c>
      <c r="CL46" s="30">
        <f t="shared" ref="CL46:CT46" si="103">IF(CL$5="",0,IF(CL$5=1,$S46,CK372))</f>
        <v>0</v>
      </c>
      <c r="CM46" s="30">
        <f t="shared" si="103"/>
        <v>0</v>
      </c>
      <c r="CN46" s="30">
        <f t="shared" si="103"/>
        <v>0</v>
      </c>
      <c r="CO46" s="30">
        <f t="shared" si="103"/>
        <v>0</v>
      </c>
      <c r="CP46" s="30">
        <f t="shared" si="103"/>
        <v>0</v>
      </c>
      <c r="CQ46" s="30">
        <f t="shared" si="103"/>
        <v>0</v>
      </c>
      <c r="CR46" s="30">
        <f t="shared" si="103"/>
        <v>0</v>
      </c>
      <c r="CS46" s="30">
        <f t="shared" si="103"/>
        <v>0</v>
      </c>
      <c r="CT46" s="30">
        <f t="shared" si="103"/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81"/>
        <v>АКТИВЫ</v>
      </c>
      <c r="G47" s="66" t="str">
        <f t="shared" si="36"/>
        <v>Запасы СиМ</v>
      </c>
      <c r="H47" s="66" t="str">
        <f t="shared" si="82"/>
        <v>Цех-2</v>
      </c>
      <c r="I47" s="27" t="str">
        <f>BP!$F$29</f>
        <v>ЭлЭн</v>
      </c>
      <c r="P47" s="30"/>
      <c r="R47" s="24"/>
      <c r="S47" s="93"/>
      <c r="V47" s="85"/>
      <c r="W47" s="29"/>
      <c r="Z47" s="30">
        <f t="shared" ref="Z47:BE47" si="104">IF(Z$5="",0,IF(Z$5=1,$S47,Y373))</f>
        <v>0</v>
      </c>
      <c r="AA47" s="30">
        <f t="shared" ca="1" si="104"/>
        <v>0</v>
      </c>
      <c r="AB47" s="30">
        <f t="shared" ca="1" si="104"/>
        <v>0</v>
      </c>
      <c r="AC47" s="30">
        <f t="shared" ca="1" si="104"/>
        <v>0</v>
      </c>
      <c r="AD47" s="30">
        <f t="shared" ca="1" si="104"/>
        <v>0</v>
      </c>
      <c r="AE47" s="30">
        <f t="shared" ca="1" si="104"/>
        <v>0</v>
      </c>
      <c r="AF47" s="30">
        <f t="shared" ca="1" si="104"/>
        <v>0</v>
      </c>
      <c r="AG47" s="30">
        <f t="shared" ca="1" si="104"/>
        <v>0</v>
      </c>
      <c r="AH47" s="30">
        <f t="shared" ca="1" si="104"/>
        <v>153.33333333333337</v>
      </c>
      <c r="AI47" s="30">
        <f t="shared" ca="1" si="104"/>
        <v>613.33333333333348</v>
      </c>
      <c r="AJ47" s="30">
        <f t="shared" ca="1" si="104"/>
        <v>1104.0000000000002</v>
      </c>
      <c r="AK47" s="30">
        <f t="shared" ca="1" si="104"/>
        <v>1613.8333333333337</v>
      </c>
      <c r="AL47" s="30">
        <f t="shared" ca="1" si="104"/>
        <v>2058.5000000000005</v>
      </c>
      <c r="AM47" s="30">
        <f t="shared" ca="1" si="104"/>
        <v>2704.0333333333342</v>
      </c>
      <c r="AN47" s="30">
        <f t="shared" ca="1" si="104"/>
        <v>4390.7000000000016</v>
      </c>
      <c r="AO47" s="30">
        <f t="shared" ca="1" si="104"/>
        <v>7230.4333333333343</v>
      </c>
      <c r="AP47" s="30">
        <f t="shared" ca="1" si="104"/>
        <v>11307.183333333334</v>
      </c>
      <c r="AQ47" s="30">
        <f t="shared" ca="1" si="104"/>
        <v>16471.833333333336</v>
      </c>
      <c r="AR47" s="30">
        <f t="shared" ca="1" si="104"/>
        <v>22278.183333333342</v>
      </c>
      <c r="AS47" s="30">
        <f t="shared" ca="1" si="104"/>
        <v>28465.566666666677</v>
      </c>
      <c r="AT47" s="30">
        <f t="shared" ca="1" si="104"/>
        <v>34850.750000000007</v>
      </c>
      <c r="AU47" s="30">
        <f t="shared" ca="1" si="104"/>
        <v>41340.583333333343</v>
      </c>
      <c r="AV47" s="30">
        <f t="shared" ca="1" si="104"/>
        <v>47876.416666666679</v>
      </c>
      <c r="AW47" s="30">
        <f t="shared" ca="1" si="104"/>
        <v>54423.750000000015</v>
      </c>
      <c r="AX47" s="30">
        <f t="shared" ca="1" si="104"/>
        <v>60976.83333333335</v>
      </c>
      <c r="AY47" s="30">
        <f t="shared" ca="1" si="104"/>
        <v>67531.833333333343</v>
      </c>
      <c r="AZ47" s="30">
        <f t="shared" ca="1" si="104"/>
        <v>74086.833333333343</v>
      </c>
      <c r="BA47" s="30">
        <f t="shared" ca="1" si="104"/>
        <v>80641.833333333343</v>
      </c>
      <c r="BB47" s="30">
        <f t="shared" ca="1" si="104"/>
        <v>87196.833333333343</v>
      </c>
      <c r="BC47" s="30">
        <f t="shared" ca="1" si="104"/>
        <v>93751.833333333343</v>
      </c>
      <c r="BD47" s="30">
        <f t="shared" ca="1" si="104"/>
        <v>100306.83333333334</v>
      </c>
      <c r="BE47" s="30">
        <f t="shared" ca="1" si="104"/>
        <v>106478.50000000003</v>
      </c>
      <c r="BF47" s="30">
        <f t="shared" ref="BF47:CK47" ca="1" si="105">IF(BF$5="",0,IF(BF$5=1,$S47,BE373))</f>
        <v>111500.1666666667</v>
      </c>
      <c r="BG47" s="30">
        <f t="shared" ca="1" si="105"/>
        <v>115295.16666666669</v>
      </c>
      <c r="BH47" s="30">
        <f t="shared" ca="1" si="105"/>
        <v>117815.58333333334</v>
      </c>
      <c r="BI47" s="30">
        <f t="shared" ca="1" si="105"/>
        <v>119224.33333333334</v>
      </c>
      <c r="BJ47" s="30">
        <f t="shared" ca="1" si="105"/>
        <v>119977.58333333334</v>
      </c>
      <c r="BK47" s="30">
        <f t="shared" ca="1" si="105"/>
        <v>120347.50000000003</v>
      </c>
      <c r="BL47" s="30">
        <f t="shared" ca="1" si="105"/>
        <v>120518.08333333334</v>
      </c>
      <c r="BM47" s="30">
        <f t="shared" ca="1" si="105"/>
        <v>120583.25000000003</v>
      </c>
      <c r="BN47" s="30">
        <f t="shared" ca="1" si="105"/>
        <v>120602.41666666669</v>
      </c>
      <c r="BO47" s="30">
        <f t="shared" ca="1" si="105"/>
        <v>120610.08333333334</v>
      </c>
      <c r="BP47" s="30">
        <f t="shared" ca="1" si="105"/>
        <v>120612.00000000003</v>
      </c>
      <c r="BQ47" s="30">
        <f t="shared" ca="1" si="105"/>
        <v>120612.00000000003</v>
      </c>
      <c r="BR47" s="30">
        <f t="shared" ca="1" si="105"/>
        <v>120612.00000000003</v>
      </c>
      <c r="BS47" s="30">
        <f t="shared" ca="1" si="105"/>
        <v>120612.00000000003</v>
      </c>
      <c r="BT47" s="30">
        <f t="shared" ca="1" si="105"/>
        <v>120612.00000000003</v>
      </c>
      <c r="BU47" s="30">
        <f t="shared" ca="1" si="105"/>
        <v>120612.00000000003</v>
      </c>
      <c r="BV47" s="30">
        <f t="shared" si="105"/>
        <v>0</v>
      </c>
      <c r="BW47" s="30">
        <f t="shared" si="105"/>
        <v>0</v>
      </c>
      <c r="BX47" s="30">
        <f t="shared" si="105"/>
        <v>0</v>
      </c>
      <c r="BY47" s="30">
        <f t="shared" si="105"/>
        <v>0</v>
      </c>
      <c r="BZ47" s="30">
        <f t="shared" si="105"/>
        <v>0</v>
      </c>
      <c r="CA47" s="30">
        <f t="shared" si="105"/>
        <v>0</v>
      </c>
      <c r="CB47" s="30">
        <f t="shared" si="105"/>
        <v>0</v>
      </c>
      <c r="CC47" s="30">
        <f t="shared" si="105"/>
        <v>0</v>
      </c>
      <c r="CD47" s="30">
        <f t="shared" si="105"/>
        <v>0</v>
      </c>
      <c r="CE47" s="30">
        <f t="shared" si="105"/>
        <v>0</v>
      </c>
      <c r="CF47" s="30">
        <f t="shared" si="105"/>
        <v>0</v>
      </c>
      <c r="CG47" s="30">
        <f t="shared" si="105"/>
        <v>0</v>
      </c>
      <c r="CH47" s="30">
        <f t="shared" si="105"/>
        <v>0</v>
      </c>
      <c r="CI47" s="30">
        <f t="shared" si="105"/>
        <v>0</v>
      </c>
      <c r="CJ47" s="30">
        <f t="shared" si="105"/>
        <v>0</v>
      </c>
      <c r="CK47" s="30">
        <f t="shared" si="105"/>
        <v>0</v>
      </c>
      <c r="CL47" s="30">
        <f t="shared" ref="CL47:CT47" si="106">IF(CL$5="",0,IF(CL$5=1,$S47,CK373))</f>
        <v>0</v>
      </c>
      <c r="CM47" s="30">
        <f t="shared" si="106"/>
        <v>0</v>
      </c>
      <c r="CN47" s="30">
        <f t="shared" si="106"/>
        <v>0</v>
      </c>
      <c r="CO47" s="30">
        <f t="shared" si="106"/>
        <v>0</v>
      </c>
      <c r="CP47" s="30">
        <f t="shared" si="106"/>
        <v>0</v>
      </c>
      <c r="CQ47" s="30">
        <f t="shared" si="106"/>
        <v>0</v>
      </c>
      <c r="CR47" s="30">
        <f t="shared" si="106"/>
        <v>0</v>
      </c>
      <c r="CS47" s="30">
        <f t="shared" si="106"/>
        <v>0</v>
      </c>
      <c r="CT47" s="30">
        <f t="shared" si="106"/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$F$335</f>
        <v>АКТИВЫ</v>
      </c>
      <c r="G49" s="6" t="str">
        <f>$G$375</f>
        <v>Склад ГП</v>
      </c>
      <c r="Z49" s="7">
        <f>SUM(Z50:Z59)</f>
        <v>0</v>
      </c>
      <c r="AA49" s="7">
        <f t="shared" ref="AA49" ca="1" si="107">SUM(AA50:AA59)</f>
        <v>0</v>
      </c>
      <c r="AB49" s="7">
        <f t="shared" ref="AB49" ca="1" si="108">SUM(AB50:AB59)</f>
        <v>0</v>
      </c>
      <c r="AC49" s="7">
        <f t="shared" ref="AC49" ca="1" si="109">SUM(AC50:AC59)</f>
        <v>0</v>
      </c>
      <c r="AD49" s="7">
        <f t="shared" ref="AD49" ca="1" si="110">SUM(AD50:AD59)</f>
        <v>0</v>
      </c>
      <c r="AE49" s="7">
        <f t="shared" ref="AE49" ca="1" si="111">SUM(AE50:AE59)</f>
        <v>0</v>
      </c>
      <c r="AF49" s="7">
        <f t="shared" ref="AF49" ca="1" si="112">SUM(AF50:AF59)</f>
        <v>0</v>
      </c>
      <c r="AG49" s="7">
        <f t="shared" ref="AG49" ca="1" si="113">SUM(AG50:AG59)</f>
        <v>0</v>
      </c>
      <c r="AH49" s="7">
        <f t="shared" ref="AH49" ca="1" si="114">SUM(AH50:AH59)</f>
        <v>0</v>
      </c>
      <c r="AI49" s="7">
        <f t="shared" ref="AI49" ca="1" si="115">SUM(AI50:AI59)</f>
        <v>17823</v>
      </c>
      <c r="AJ49" s="7">
        <f t="shared" ref="AJ49" ca="1" si="116">SUM(AJ50:AJ59)</f>
        <v>79213.333333333328</v>
      </c>
      <c r="AK49" s="7">
        <f t="shared" ref="AK49" ca="1" si="117">SUM(AK50:AK59)</f>
        <v>162981.43333333332</v>
      </c>
      <c r="AL49" s="7">
        <f t="shared" ref="AL49" ca="1" si="118">SUM(AL50:AL59)</f>
        <v>257492.84166666667</v>
      </c>
      <c r="AM49" s="7">
        <f t="shared" ref="AM49" ca="1" si="119">SUM(AM50:AM59)</f>
        <v>347994.07500000001</v>
      </c>
      <c r="AN49" s="7">
        <f t="shared" ref="AN49" ca="1" si="120">SUM(AN50:AN59)</f>
        <v>459046.21750000003</v>
      </c>
      <c r="AO49" s="7">
        <f t="shared" ref="AO49" ca="1" si="121">SUM(AO50:AO59)</f>
        <v>700354.78499999992</v>
      </c>
      <c r="AP49" s="7">
        <f t="shared" ref="AP49" ca="1" si="122">SUM(AP50:AP59)</f>
        <v>1132948.7</v>
      </c>
      <c r="AQ49" s="7">
        <f t="shared" ref="AQ49" ca="1" si="123">SUM(AQ50:AQ59)</f>
        <v>1790364.9075</v>
      </c>
      <c r="AR49" s="7">
        <f t="shared" ref="AR49" ca="1" si="124">SUM(AR50:AR59)</f>
        <v>2667202.0483333333</v>
      </c>
      <c r="AS49" s="7">
        <f t="shared" ref="AS49" ca="1" si="125">SUM(AS50:AS59)</f>
        <v>3706240.86625</v>
      </c>
      <c r="AT49" s="7">
        <f t="shared" ref="AT49" ca="1" si="126">SUM(AT50:AT59)</f>
        <v>4851784.4862500001</v>
      </c>
      <c r="AU49" s="7">
        <f t="shared" ref="AU49" ca="1" si="127">SUM(AU50:AU59)</f>
        <v>6059461.0645833332</v>
      </c>
      <c r="AV49" s="7">
        <f t="shared" ref="AV49" ca="1" si="128">SUM(AV50:AV59)</f>
        <v>7301045.9004166676</v>
      </c>
      <c r="AW49" s="7">
        <f t="shared" ref="AW49" ca="1" si="129">SUM(AW50:AW59)</f>
        <v>8559676.4554166663</v>
      </c>
      <c r="AX49" s="7">
        <f t="shared" ref="AX49" ca="1" si="130">SUM(AX50:AX59)</f>
        <v>9825324.8166666664</v>
      </c>
      <c r="AY49" s="7">
        <f t="shared" ref="AY49" ca="1" si="131">SUM(AY50:AY59)</f>
        <v>11093802.579166668</v>
      </c>
      <c r="AZ49" s="7">
        <f t="shared" ref="AZ49" ca="1" si="132">SUM(AZ50:AZ59)</f>
        <v>12363320.016666668</v>
      </c>
      <c r="BA49" s="7">
        <f t="shared" ref="BA49" ca="1" si="133">SUM(BA50:BA59)</f>
        <v>13633122.127083335</v>
      </c>
      <c r="BB49" s="7">
        <f t="shared" ref="BB49" ca="1" si="134">SUM(BB50:BB59)</f>
        <v>14902998.5</v>
      </c>
      <c r="BC49" s="7">
        <f t="shared" ref="BC49" ca="1" si="135">SUM(BC50:BC59)</f>
        <v>16172887.25</v>
      </c>
      <c r="BD49" s="7">
        <f t="shared" ref="BD49" ca="1" si="136">SUM(BD50:BD59)</f>
        <v>17442776</v>
      </c>
      <c r="BE49" s="7">
        <f t="shared" ref="BE49" ca="1" si="137">SUM(BE50:BE59)</f>
        <v>18712664.75</v>
      </c>
      <c r="BF49" s="7">
        <f t="shared" ref="BF49" ca="1" si="138">SUM(BF50:BF59)</f>
        <v>19937996</v>
      </c>
      <c r="BG49" s="7">
        <f t="shared" ref="BG49" ca="1" si="139">SUM(BG50:BG59)</f>
        <v>21009851.416666668</v>
      </c>
      <c r="BH49" s="7">
        <f t="shared" ref="BH49" ca="1" si="140">SUM(BH50:BH59)</f>
        <v>21872286.583333332</v>
      </c>
      <c r="BI49" s="7">
        <f t="shared" ref="BI49" ca="1" si="141">SUM(BI50:BI59)</f>
        <v>22498443.229166672</v>
      </c>
      <c r="BJ49" s="7">
        <f t="shared" ref="BJ49" ca="1" si="142">SUM(BJ50:BJ59)</f>
        <v>22898346.791666672</v>
      </c>
      <c r="BK49" s="7">
        <f t="shared" ref="BK49" ca="1" si="143">SUM(BK50:BK59)</f>
        <v>23132013.747916669</v>
      </c>
      <c r="BL49" s="7">
        <f t="shared" ref="BL49" ca="1" si="144">SUM(BL50:BL59)</f>
        <v>23257492.618749999</v>
      </c>
      <c r="BM49" s="7">
        <f t="shared" ref="BM49" ca="1" si="145">SUM(BM50:BM59)</f>
        <v>23320120.66041667</v>
      </c>
      <c r="BN49" s="7">
        <f t="shared" ref="BN49" ca="1" si="146">SUM(BN50:BN59)</f>
        <v>23348538.443750001</v>
      </c>
      <c r="BO49" s="7">
        <f t="shared" ref="BO49" ca="1" si="147">SUM(BO50:BO59)</f>
        <v>23359826.34375</v>
      </c>
      <c r="BP49" s="7">
        <f t="shared" ref="BP49" ca="1" si="148">SUM(BP50:BP59)</f>
        <v>23364071.683333334</v>
      </c>
      <c r="BQ49" s="7">
        <f t="shared" ref="BQ49" ca="1" si="149">SUM(BQ50:BQ59)</f>
        <v>23365482.670833334</v>
      </c>
      <c r="BR49" s="7">
        <f t="shared" ref="BR49" ca="1" si="150">SUM(BR50:BR59)</f>
        <v>23365853.983333334</v>
      </c>
      <c r="BS49" s="7">
        <f t="shared" ref="BS49" ca="1" si="151">SUM(BS50:BS59)</f>
        <v>23365940.622916669</v>
      </c>
      <c r="BT49" s="7">
        <f t="shared" ref="BT49" ca="1" si="152">SUM(BT50:BT59)</f>
        <v>23365953</v>
      </c>
      <c r="BU49" s="7">
        <f t="shared" ref="BU49" ca="1" si="153">SUM(BU50:BU59)</f>
        <v>23365953</v>
      </c>
      <c r="BV49" s="7">
        <f t="shared" ref="BV49" si="154">SUM(BV50:BV59)</f>
        <v>0</v>
      </c>
      <c r="BW49" s="7">
        <f t="shared" ref="BW49" si="155">SUM(BW50:BW59)</f>
        <v>0</v>
      </c>
      <c r="BX49" s="7">
        <f t="shared" ref="BX49" si="156">SUM(BX50:BX59)</f>
        <v>0</v>
      </c>
      <c r="BY49" s="7">
        <f t="shared" ref="BY49" si="157">SUM(BY50:BY59)</f>
        <v>0</v>
      </c>
      <c r="BZ49" s="7">
        <f t="shared" ref="BZ49" si="158">SUM(BZ50:BZ59)</f>
        <v>0</v>
      </c>
      <c r="CA49" s="7">
        <f t="shared" ref="CA49" si="159">SUM(CA50:CA59)</f>
        <v>0</v>
      </c>
      <c r="CB49" s="7">
        <f t="shared" ref="CB49" si="160">SUM(CB50:CB59)</f>
        <v>0</v>
      </c>
      <c r="CC49" s="7">
        <f t="shared" ref="CC49" si="161">SUM(CC50:CC59)</f>
        <v>0</v>
      </c>
      <c r="CD49" s="7">
        <f t="shared" ref="CD49" si="162">SUM(CD50:CD59)</f>
        <v>0</v>
      </c>
      <c r="CE49" s="7">
        <f t="shared" ref="CE49" si="163">SUM(CE50:CE59)</f>
        <v>0</v>
      </c>
      <c r="CF49" s="7">
        <f t="shared" ref="CF49" si="164">SUM(CF50:CF59)</f>
        <v>0</v>
      </c>
      <c r="CG49" s="7">
        <f t="shared" ref="CG49" si="165">SUM(CG50:CG59)</f>
        <v>0</v>
      </c>
      <c r="CH49" s="7">
        <f t="shared" ref="CH49" si="166">SUM(CH50:CH59)</f>
        <v>0</v>
      </c>
      <c r="CI49" s="7">
        <f t="shared" ref="CI49" si="167">SUM(CI50:CI59)</f>
        <v>0</v>
      </c>
      <c r="CJ49" s="7">
        <f t="shared" ref="CJ49" si="168">SUM(CJ50:CJ59)</f>
        <v>0</v>
      </c>
      <c r="CK49" s="7">
        <f t="shared" ref="CK49" si="169">SUM(CK50:CK59)</f>
        <v>0</v>
      </c>
      <c r="CL49" s="7">
        <f t="shared" ref="CL49" si="170">SUM(CL50:CL59)</f>
        <v>0</v>
      </c>
      <c r="CM49" s="7">
        <f t="shared" ref="CM49" si="171">SUM(CM50:CM59)</f>
        <v>0</v>
      </c>
      <c r="CN49" s="7">
        <f t="shared" ref="CN49" si="172">SUM(CN50:CN59)</f>
        <v>0</v>
      </c>
      <c r="CO49" s="7">
        <f t="shared" ref="CO49" si="173">SUM(CO50:CO59)</f>
        <v>0</v>
      </c>
      <c r="CP49" s="7">
        <f t="shared" ref="CP49" si="174">SUM(CP50:CP59)</f>
        <v>0</v>
      </c>
      <c r="CQ49" s="7">
        <f t="shared" ref="CQ49" si="175">SUM(CQ50:CQ59)</f>
        <v>0</v>
      </c>
      <c r="CR49" s="7">
        <f t="shared" ref="CR49" si="176">SUM(CR50:CR59)</f>
        <v>0</v>
      </c>
      <c r="CS49" s="7">
        <f t="shared" ref="CS49" si="177">SUM(CS50:CS59)</f>
        <v>0</v>
      </c>
      <c r="CT49" s="7">
        <f t="shared" ref="CT49" si="178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$F$335</f>
        <v>АКТИВЫ</v>
      </c>
      <c r="G50" s="66" t="str">
        <f>$G$375</f>
        <v>Склад ГП</v>
      </c>
      <c r="H50" s="27" t="str">
        <f>BP!$F$21</f>
        <v>Основа</v>
      </c>
      <c r="P50" s="30"/>
      <c r="R50" s="24"/>
      <c r="S50" s="93"/>
      <c r="V50" s="85"/>
      <c r="W50" s="29"/>
      <c r="Z50" s="30">
        <f t="shared" ref="Z50:BE50" si="179">IF(Z$5="",0,IF(Z$5=1,$S50,Y376))</f>
        <v>0</v>
      </c>
      <c r="AA50" s="30">
        <f t="shared" ca="1" si="179"/>
        <v>0</v>
      </c>
      <c r="AB50" s="30">
        <f t="shared" ca="1" si="179"/>
        <v>0</v>
      </c>
      <c r="AC50" s="30">
        <f t="shared" ca="1" si="179"/>
        <v>0</v>
      </c>
      <c r="AD50" s="30">
        <f t="shared" ca="1" si="179"/>
        <v>0</v>
      </c>
      <c r="AE50" s="30">
        <f t="shared" ca="1" si="179"/>
        <v>0</v>
      </c>
      <c r="AF50" s="30">
        <f t="shared" ca="1" si="179"/>
        <v>0</v>
      </c>
      <c r="AG50" s="30">
        <f t="shared" ca="1" si="179"/>
        <v>0</v>
      </c>
      <c r="AH50" s="30">
        <f t="shared" ca="1" si="179"/>
        <v>0</v>
      </c>
      <c r="AI50" s="30">
        <f t="shared" ca="1" si="179"/>
        <v>3150</v>
      </c>
      <c r="AJ50" s="30">
        <f t="shared" ca="1" si="179"/>
        <v>14000</v>
      </c>
      <c r="AK50" s="30">
        <f t="shared" ca="1" si="179"/>
        <v>28805</v>
      </c>
      <c r="AL50" s="30">
        <f t="shared" ca="1" si="179"/>
        <v>45508.75</v>
      </c>
      <c r="AM50" s="30">
        <f t="shared" ca="1" si="179"/>
        <v>61503.75</v>
      </c>
      <c r="AN50" s="30">
        <f t="shared" ca="1" si="179"/>
        <v>81130.875</v>
      </c>
      <c r="AO50" s="30">
        <f t="shared" ca="1" si="179"/>
        <v>123779.24999999999</v>
      </c>
      <c r="AP50" s="30">
        <f t="shared" ca="1" si="179"/>
        <v>200235</v>
      </c>
      <c r="AQ50" s="30">
        <f t="shared" ca="1" si="179"/>
        <v>316425.375</v>
      </c>
      <c r="AR50" s="30">
        <f t="shared" ca="1" si="179"/>
        <v>471395.75</v>
      </c>
      <c r="AS50" s="30">
        <f t="shared" ca="1" si="179"/>
        <v>655033.3125</v>
      </c>
      <c r="AT50" s="30">
        <f t="shared" ca="1" si="179"/>
        <v>857494.3125</v>
      </c>
      <c r="AU50" s="30">
        <f t="shared" ca="1" si="179"/>
        <v>1070936.5625</v>
      </c>
      <c r="AV50" s="30">
        <f t="shared" ca="1" si="179"/>
        <v>1290371.6875</v>
      </c>
      <c r="AW50" s="30">
        <f t="shared" ca="1" si="179"/>
        <v>1512819.4375</v>
      </c>
      <c r="AX50" s="30">
        <f t="shared" ca="1" si="179"/>
        <v>1736507.5</v>
      </c>
      <c r="AY50" s="30">
        <f t="shared" ca="1" si="179"/>
        <v>1960695.625</v>
      </c>
      <c r="AZ50" s="30">
        <f t="shared" ca="1" si="179"/>
        <v>2185067.5</v>
      </c>
      <c r="BA50" s="30">
        <f t="shared" ca="1" si="179"/>
        <v>2409489.6875</v>
      </c>
      <c r="BB50" s="30">
        <f t="shared" ca="1" si="179"/>
        <v>2633925</v>
      </c>
      <c r="BC50" s="30">
        <f t="shared" ca="1" si="179"/>
        <v>2858362.5</v>
      </c>
      <c r="BD50" s="30">
        <f t="shared" ca="1" si="179"/>
        <v>3082800</v>
      </c>
      <c r="BE50" s="30">
        <f t="shared" ca="1" si="179"/>
        <v>3307237.5</v>
      </c>
      <c r="BF50" s="30">
        <f t="shared" ref="BF50:CK50" ca="1" si="180">IF(BF$5="",0,IF(BF$5=1,$S50,BE376))</f>
        <v>3523800</v>
      </c>
      <c r="BG50" s="30">
        <f t="shared" ca="1" si="180"/>
        <v>3713237.5</v>
      </c>
      <c r="BH50" s="30">
        <f t="shared" ca="1" si="180"/>
        <v>3865662.5</v>
      </c>
      <c r="BI50" s="30">
        <f t="shared" ca="1" si="180"/>
        <v>3976328.125</v>
      </c>
      <c r="BJ50" s="30">
        <f t="shared" ca="1" si="180"/>
        <v>4047006.25</v>
      </c>
      <c r="BK50" s="30">
        <f t="shared" ca="1" si="180"/>
        <v>4088304.0625</v>
      </c>
      <c r="BL50" s="30">
        <f t="shared" ca="1" si="180"/>
        <v>4110480.9375</v>
      </c>
      <c r="BM50" s="30">
        <f t="shared" ca="1" si="180"/>
        <v>4121549.6875</v>
      </c>
      <c r="BN50" s="30">
        <f t="shared" ca="1" si="180"/>
        <v>4126572.1875</v>
      </c>
      <c r="BO50" s="30">
        <f t="shared" ca="1" si="180"/>
        <v>4128567.1875</v>
      </c>
      <c r="BP50" s="30">
        <f t="shared" ca="1" si="180"/>
        <v>4129317.5</v>
      </c>
      <c r="BQ50" s="30">
        <f t="shared" ca="1" si="180"/>
        <v>4129566.875</v>
      </c>
      <c r="BR50" s="30">
        <f t="shared" ca="1" si="180"/>
        <v>4129632.5</v>
      </c>
      <c r="BS50" s="30">
        <f t="shared" ca="1" si="180"/>
        <v>4129647.8124999995</v>
      </c>
      <c r="BT50" s="30">
        <f t="shared" ca="1" si="180"/>
        <v>4129649.9999999995</v>
      </c>
      <c r="BU50" s="30">
        <f t="shared" ca="1" si="180"/>
        <v>4129649.9999999995</v>
      </c>
      <c r="BV50" s="30">
        <f t="shared" si="180"/>
        <v>0</v>
      </c>
      <c r="BW50" s="30">
        <f t="shared" si="180"/>
        <v>0</v>
      </c>
      <c r="BX50" s="30">
        <f t="shared" si="180"/>
        <v>0</v>
      </c>
      <c r="BY50" s="30">
        <f t="shared" si="180"/>
        <v>0</v>
      </c>
      <c r="BZ50" s="30">
        <f t="shared" si="180"/>
        <v>0</v>
      </c>
      <c r="CA50" s="30">
        <f t="shared" si="180"/>
        <v>0</v>
      </c>
      <c r="CB50" s="30">
        <f t="shared" si="180"/>
        <v>0</v>
      </c>
      <c r="CC50" s="30">
        <f t="shared" si="180"/>
        <v>0</v>
      </c>
      <c r="CD50" s="30">
        <f t="shared" si="180"/>
        <v>0</v>
      </c>
      <c r="CE50" s="30">
        <f t="shared" si="180"/>
        <v>0</v>
      </c>
      <c r="CF50" s="30">
        <f t="shared" si="180"/>
        <v>0</v>
      </c>
      <c r="CG50" s="30">
        <f t="shared" si="180"/>
        <v>0</v>
      </c>
      <c r="CH50" s="30">
        <f t="shared" si="180"/>
        <v>0</v>
      </c>
      <c r="CI50" s="30">
        <f t="shared" si="180"/>
        <v>0</v>
      </c>
      <c r="CJ50" s="30">
        <f t="shared" si="180"/>
        <v>0</v>
      </c>
      <c r="CK50" s="30">
        <f t="shared" si="180"/>
        <v>0</v>
      </c>
      <c r="CL50" s="30">
        <f t="shared" ref="CL50:CT50" si="181">IF(CL$5="",0,IF(CL$5=1,$S50,CK376))</f>
        <v>0</v>
      </c>
      <c r="CM50" s="30">
        <f t="shared" si="181"/>
        <v>0</v>
      </c>
      <c r="CN50" s="30">
        <f t="shared" si="181"/>
        <v>0</v>
      </c>
      <c r="CO50" s="30">
        <f t="shared" si="181"/>
        <v>0</v>
      </c>
      <c r="CP50" s="30">
        <f t="shared" si="181"/>
        <v>0</v>
      </c>
      <c r="CQ50" s="30">
        <f t="shared" si="181"/>
        <v>0</v>
      </c>
      <c r="CR50" s="30">
        <f t="shared" si="181"/>
        <v>0</v>
      </c>
      <c r="CS50" s="30">
        <f t="shared" si="181"/>
        <v>0</v>
      </c>
      <c r="CT50" s="30">
        <f t="shared" si="181"/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182">$F$335</f>
        <v>АКТИВЫ</v>
      </c>
      <c r="G51" s="66" t="str">
        <f t="shared" ref="G51:G58" si="183">$G$375</f>
        <v>Склад ГП</v>
      </c>
      <c r="H51" s="27" t="str">
        <f>BP!$F$22</f>
        <v>Сырье</v>
      </c>
      <c r="P51" s="30"/>
      <c r="R51" s="24"/>
      <c r="S51" s="93"/>
      <c r="V51" s="85"/>
      <c r="W51" s="29"/>
      <c r="Z51" s="30">
        <f t="shared" ref="Z51:BE51" si="184">IF(Z$5="",0,IF(Z$5=1,$S51,Y377))</f>
        <v>0</v>
      </c>
      <c r="AA51" s="30">
        <f t="shared" ca="1" si="184"/>
        <v>0</v>
      </c>
      <c r="AB51" s="30">
        <f t="shared" ca="1" si="184"/>
        <v>0</v>
      </c>
      <c r="AC51" s="30">
        <f t="shared" ca="1" si="184"/>
        <v>0</v>
      </c>
      <c r="AD51" s="30">
        <f t="shared" ca="1" si="184"/>
        <v>0</v>
      </c>
      <c r="AE51" s="30">
        <f t="shared" ca="1" si="184"/>
        <v>0</v>
      </c>
      <c r="AF51" s="30">
        <f t="shared" ca="1" si="184"/>
        <v>0</v>
      </c>
      <c r="AG51" s="30">
        <f t="shared" ca="1" si="184"/>
        <v>0</v>
      </c>
      <c r="AH51" s="30">
        <f t="shared" ca="1" si="184"/>
        <v>0</v>
      </c>
      <c r="AI51" s="30">
        <f t="shared" ca="1" si="184"/>
        <v>360</v>
      </c>
      <c r="AJ51" s="30">
        <f t="shared" ca="1" si="184"/>
        <v>1600</v>
      </c>
      <c r="AK51" s="30">
        <f t="shared" ca="1" si="184"/>
        <v>3292</v>
      </c>
      <c r="AL51" s="30">
        <f t="shared" ca="1" si="184"/>
        <v>5201</v>
      </c>
      <c r="AM51" s="30">
        <f t="shared" ca="1" si="184"/>
        <v>7029</v>
      </c>
      <c r="AN51" s="30">
        <f t="shared" ca="1" si="184"/>
        <v>9272.0999999999985</v>
      </c>
      <c r="AO51" s="30">
        <f t="shared" ca="1" si="184"/>
        <v>14146.199999999997</v>
      </c>
      <c r="AP51" s="30">
        <f t="shared" ca="1" si="184"/>
        <v>22883.999999999996</v>
      </c>
      <c r="AQ51" s="30">
        <f t="shared" ca="1" si="184"/>
        <v>36162.899999999994</v>
      </c>
      <c r="AR51" s="30">
        <f t="shared" ca="1" si="184"/>
        <v>53873.799999999996</v>
      </c>
      <c r="AS51" s="30">
        <f t="shared" ca="1" si="184"/>
        <v>74860.949999999983</v>
      </c>
      <c r="AT51" s="30">
        <f t="shared" ca="1" si="184"/>
        <v>97999.35</v>
      </c>
      <c r="AU51" s="30">
        <f t="shared" ca="1" si="184"/>
        <v>122392.75</v>
      </c>
      <c r="AV51" s="30">
        <f t="shared" ca="1" si="184"/>
        <v>147471.04999999999</v>
      </c>
      <c r="AW51" s="30">
        <f t="shared" ca="1" si="184"/>
        <v>172893.64999999997</v>
      </c>
      <c r="AX51" s="30">
        <f t="shared" ca="1" si="184"/>
        <v>198457.99999999994</v>
      </c>
      <c r="AY51" s="30">
        <f t="shared" ca="1" si="184"/>
        <v>224079.49999999994</v>
      </c>
      <c r="AZ51" s="30">
        <f t="shared" ca="1" si="184"/>
        <v>249721.99999999994</v>
      </c>
      <c r="BA51" s="30">
        <f t="shared" ca="1" si="184"/>
        <v>275370.24999999994</v>
      </c>
      <c r="BB51" s="30">
        <f t="shared" ca="1" si="184"/>
        <v>301019.99999999994</v>
      </c>
      <c r="BC51" s="30">
        <f t="shared" ca="1" si="184"/>
        <v>326670</v>
      </c>
      <c r="BD51" s="30">
        <f t="shared" ca="1" si="184"/>
        <v>352320</v>
      </c>
      <c r="BE51" s="30">
        <f t="shared" ca="1" si="184"/>
        <v>377970</v>
      </c>
      <c r="BF51" s="30">
        <f t="shared" ref="BF51:CK51" ca="1" si="185">IF(BF$5="",0,IF(BF$5=1,$S51,BE377))</f>
        <v>402720</v>
      </c>
      <c r="BG51" s="30">
        <f t="shared" ca="1" si="185"/>
        <v>424370</v>
      </c>
      <c r="BH51" s="30">
        <f t="shared" ca="1" si="185"/>
        <v>441790</v>
      </c>
      <c r="BI51" s="30">
        <f t="shared" ca="1" si="185"/>
        <v>454437.5</v>
      </c>
      <c r="BJ51" s="30">
        <f t="shared" ca="1" si="185"/>
        <v>462515</v>
      </c>
      <c r="BK51" s="30">
        <f t="shared" ca="1" si="185"/>
        <v>467234.75</v>
      </c>
      <c r="BL51" s="30">
        <f t="shared" ca="1" si="185"/>
        <v>469769.25</v>
      </c>
      <c r="BM51" s="30">
        <f t="shared" ca="1" si="185"/>
        <v>471034.25</v>
      </c>
      <c r="BN51" s="30">
        <f t="shared" ca="1" si="185"/>
        <v>471608.25</v>
      </c>
      <c r="BO51" s="30">
        <f t="shared" ca="1" si="185"/>
        <v>471836.25</v>
      </c>
      <c r="BP51" s="30">
        <f t="shared" ca="1" si="185"/>
        <v>471921.99999999994</v>
      </c>
      <c r="BQ51" s="30">
        <f t="shared" ca="1" si="185"/>
        <v>471950.5</v>
      </c>
      <c r="BR51" s="30">
        <f t="shared" ca="1" si="185"/>
        <v>471957.99999999994</v>
      </c>
      <c r="BS51" s="30">
        <f t="shared" ca="1" si="185"/>
        <v>471959.74999999994</v>
      </c>
      <c r="BT51" s="30">
        <f t="shared" ca="1" si="185"/>
        <v>471960</v>
      </c>
      <c r="BU51" s="30">
        <f t="shared" ca="1" si="185"/>
        <v>471959.99999999994</v>
      </c>
      <c r="BV51" s="30">
        <f t="shared" si="185"/>
        <v>0</v>
      </c>
      <c r="BW51" s="30">
        <f t="shared" si="185"/>
        <v>0</v>
      </c>
      <c r="BX51" s="30">
        <f t="shared" si="185"/>
        <v>0</v>
      </c>
      <c r="BY51" s="30">
        <f t="shared" si="185"/>
        <v>0</v>
      </c>
      <c r="BZ51" s="30">
        <f t="shared" si="185"/>
        <v>0</v>
      </c>
      <c r="CA51" s="30">
        <f t="shared" si="185"/>
        <v>0</v>
      </c>
      <c r="CB51" s="30">
        <f t="shared" si="185"/>
        <v>0</v>
      </c>
      <c r="CC51" s="30">
        <f t="shared" si="185"/>
        <v>0</v>
      </c>
      <c r="CD51" s="30">
        <f t="shared" si="185"/>
        <v>0</v>
      </c>
      <c r="CE51" s="30">
        <f t="shared" si="185"/>
        <v>0</v>
      </c>
      <c r="CF51" s="30">
        <f t="shared" si="185"/>
        <v>0</v>
      </c>
      <c r="CG51" s="30">
        <f t="shared" si="185"/>
        <v>0</v>
      </c>
      <c r="CH51" s="30">
        <f t="shared" si="185"/>
        <v>0</v>
      </c>
      <c r="CI51" s="30">
        <f t="shared" si="185"/>
        <v>0</v>
      </c>
      <c r="CJ51" s="30">
        <f t="shared" si="185"/>
        <v>0</v>
      </c>
      <c r="CK51" s="30">
        <f t="shared" si="185"/>
        <v>0</v>
      </c>
      <c r="CL51" s="30">
        <f t="shared" ref="CL51:CT51" si="186">IF(CL$5="",0,IF(CL$5=1,$S51,CK377))</f>
        <v>0</v>
      </c>
      <c r="CM51" s="30">
        <f t="shared" si="186"/>
        <v>0</v>
      </c>
      <c r="CN51" s="30">
        <f t="shared" si="186"/>
        <v>0</v>
      </c>
      <c r="CO51" s="30">
        <f t="shared" si="186"/>
        <v>0</v>
      </c>
      <c r="CP51" s="30">
        <f t="shared" si="186"/>
        <v>0</v>
      </c>
      <c r="CQ51" s="30">
        <f t="shared" si="186"/>
        <v>0</v>
      </c>
      <c r="CR51" s="30">
        <f t="shared" si="186"/>
        <v>0</v>
      </c>
      <c r="CS51" s="30">
        <f t="shared" si="186"/>
        <v>0</v>
      </c>
      <c r="CT51" s="30">
        <f t="shared" si="186"/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182"/>
        <v>АКТИВЫ</v>
      </c>
      <c r="G52" s="66" t="str">
        <f t="shared" si="183"/>
        <v>Склад ГП</v>
      </c>
      <c r="H52" s="27" t="str">
        <f>BP!$F$23</f>
        <v>Материал</v>
      </c>
      <c r="P52" s="30"/>
      <c r="R52" s="24"/>
      <c r="S52" s="93"/>
      <c r="V52" s="85"/>
      <c r="W52" s="29"/>
      <c r="Z52" s="30">
        <f t="shared" ref="Z52:BE52" si="187">IF(Z$5="",0,IF(Z$5=1,$S52,Y378))</f>
        <v>0</v>
      </c>
      <c r="AA52" s="30">
        <f t="shared" ca="1" si="187"/>
        <v>0</v>
      </c>
      <c r="AB52" s="30">
        <f t="shared" ca="1" si="187"/>
        <v>0</v>
      </c>
      <c r="AC52" s="30">
        <f t="shared" ca="1" si="187"/>
        <v>0</v>
      </c>
      <c r="AD52" s="30">
        <f t="shared" ca="1" si="187"/>
        <v>0</v>
      </c>
      <c r="AE52" s="30">
        <f t="shared" ca="1" si="187"/>
        <v>0</v>
      </c>
      <c r="AF52" s="30">
        <f t="shared" ca="1" si="187"/>
        <v>0</v>
      </c>
      <c r="AG52" s="30">
        <f t="shared" ca="1" si="187"/>
        <v>0</v>
      </c>
      <c r="AH52" s="30">
        <f t="shared" ca="1" si="187"/>
        <v>0</v>
      </c>
      <c r="AI52" s="30">
        <f t="shared" ca="1" si="187"/>
        <v>420</v>
      </c>
      <c r="AJ52" s="30">
        <f t="shared" ca="1" si="187"/>
        <v>1866.666666666667</v>
      </c>
      <c r="AK52" s="30">
        <f t="shared" ca="1" si="187"/>
        <v>3840.666666666667</v>
      </c>
      <c r="AL52" s="30">
        <f t="shared" ca="1" si="187"/>
        <v>6067.8333333333339</v>
      </c>
      <c r="AM52" s="30">
        <f t="shared" ca="1" si="187"/>
        <v>8200.5</v>
      </c>
      <c r="AN52" s="30">
        <f t="shared" ca="1" si="187"/>
        <v>10817.450000000004</v>
      </c>
      <c r="AO52" s="30">
        <f t="shared" ca="1" si="187"/>
        <v>16503.900000000001</v>
      </c>
      <c r="AP52" s="30">
        <f t="shared" ca="1" si="187"/>
        <v>26698</v>
      </c>
      <c r="AQ52" s="30">
        <f t="shared" ca="1" si="187"/>
        <v>42190.049999999988</v>
      </c>
      <c r="AR52" s="30">
        <f t="shared" ca="1" si="187"/>
        <v>62852.766666666663</v>
      </c>
      <c r="AS52" s="30">
        <f t="shared" ca="1" si="187"/>
        <v>87337.774999999994</v>
      </c>
      <c r="AT52" s="30">
        <f t="shared" ca="1" si="187"/>
        <v>114332.575</v>
      </c>
      <c r="AU52" s="30">
        <f t="shared" ca="1" si="187"/>
        <v>142791.54166666669</v>
      </c>
      <c r="AV52" s="30">
        <f t="shared" ca="1" si="187"/>
        <v>172049.55833333335</v>
      </c>
      <c r="AW52" s="30">
        <f t="shared" ca="1" si="187"/>
        <v>201709.25833333339</v>
      </c>
      <c r="AX52" s="30">
        <f t="shared" ca="1" si="187"/>
        <v>231534.3333333334</v>
      </c>
      <c r="AY52" s="30">
        <f t="shared" ca="1" si="187"/>
        <v>261426.08333333346</v>
      </c>
      <c r="AZ52" s="30">
        <f t="shared" ca="1" si="187"/>
        <v>291342.33333333343</v>
      </c>
      <c r="BA52" s="30">
        <f t="shared" ca="1" si="187"/>
        <v>321265.2916666668</v>
      </c>
      <c r="BB52" s="30">
        <f t="shared" ca="1" si="187"/>
        <v>351190.00000000017</v>
      </c>
      <c r="BC52" s="30">
        <f t="shared" ca="1" si="187"/>
        <v>381115.00000000017</v>
      </c>
      <c r="BD52" s="30">
        <f t="shared" ca="1" si="187"/>
        <v>411040.00000000017</v>
      </c>
      <c r="BE52" s="30">
        <f t="shared" ca="1" si="187"/>
        <v>440965.00000000017</v>
      </c>
      <c r="BF52" s="30">
        <f t="shared" ref="BF52:CK52" ca="1" si="188">IF(BF$5="",0,IF(BF$5=1,$S52,BE378))</f>
        <v>469840.00000000023</v>
      </c>
      <c r="BG52" s="30">
        <f t="shared" ca="1" si="188"/>
        <v>495098.3333333336</v>
      </c>
      <c r="BH52" s="30">
        <f t="shared" ca="1" si="188"/>
        <v>515421.66666666698</v>
      </c>
      <c r="BI52" s="30">
        <f t="shared" ca="1" si="188"/>
        <v>530177.08333333372</v>
      </c>
      <c r="BJ52" s="30">
        <f t="shared" ca="1" si="188"/>
        <v>539600.83333333372</v>
      </c>
      <c r="BK52" s="30">
        <f t="shared" ca="1" si="188"/>
        <v>545107.20833333372</v>
      </c>
      <c r="BL52" s="30">
        <f t="shared" ca="1" si="188"/>
        <v>548064.12500000035</v>
      </c>
      <c r="BM52" s="30">
        <f t="shared" ca="1" si="188"/>
        <v>549539.9583333336</v>
      </c>
      <c r="BN52" s="30">
        <f t="shared" ca="1" si="188"/>
        <v>550209.62500000023</v>
      </c>
      <c r="BO52" s="30">
        <f t="shared" ca="1" si="188"/>
        <v>550475.62500000023</v>
      </c>
      <c r="BP52" s="30">
        <f t="shared" ca="1" si="188"/>
        <v>550575.66666666698</v>
      </c>
      <c r="BQ52" s="30">
        <f t="shared" ca="1" si="188"/>
        <v>550608.91666666698</v>
      </c>
      <c r="BR52" s="30">
        <f t="shared" ca="1" si="188"/>
        <v>550617.66666666698</v>
      </c>
      <c r="BS52" s="30">
        <f t="shared" ca="1" si="188"/>
        <v>550619.7083333336</v>
      </c>
      <c r="BT52" s="30">
        <f t="shared" ca="1" si="188"/>
        <v>550620.00000000035</v>
      </c>
      <c r="BU52" s="30">
        <f t="shared" ca="1" si="188"/>
        <v>550620.00000000047</v>
      </c>
      <c r="BV52" s="30">
        <f t="shared" si="188"/>
        <v>0</v>
      </c>
      <c r="BW52" s="30">
        <f t="shared" si="188"/>
        <v>0</v>
      </c>
      <c r="BX52" s="30">
        <f t="shared" si="188"/>
        <v>0</v>
      </c>
      <c r="BY52" s="30">
        <f t="shared" si="188"/>
        <v>0</v>
      </c>
      <c r="BZ52" s="30">
        <f t="shared" si="188"/>
        <v>0</v>
      </c>
      <c r="CA52" s="30">
        <f t="shared" si="188"/>
        <v>0</v>
      </c>
      <c r="CB52" s="30">
        <f t="shared" si="188"/>
        <v>0</v>
      </c>
      <c r="CC52" s="30">
        <f t="shared" si="188"/>
        <v>0</v>
      </c>
      <c r="CD52" s="30">
        <f t="shared" si="188"/>
        <v>0</v>
      </c>
      <c r="CE52" s="30">
        <f t="shared" si="188"/>
        <v>0</v>
      </c>
      <c r="CF52" s="30">
        <f t="shared" si="188"/>
        <v>0</v>
      </c>
      <c r="CG52" s="30">
        <f t="shared" si="188"/>
        <v>0</v>
      </c>
      <c r="CH52" s="30">
        <f t="shared" si="188"/>
        <v>0</v>
      </c>
      <c r="CI52" s="30">
        <f t="shared" si="188"/>
        <v>0</v>
      </c>
      <c r="CJ52" s="30">
        <f t="shared" si="188"/>
        <v>0</v>
      </c>
      <c r="CK52" s="30">
        <f t="shared" si="188"/>
        <v>0</v>
      </c>
      <c r="CL52" s="30">
        <f t="shared" ref="CL52:CT52" si="189">IF(CL$5="",0,IF(CL$5=1,$S52,CK378))</f>
        <v>0</v>
      </c>
      <c r="CM52" s="30">
        <f t="shared" si="189"/>
        <v>0</v>
      </c>
      <c r="CN52" s="30">
        <f t="shared" si="189"/>
        <v>0</v>
      </c>
      <c r="CO52" s="30">
        <f t="shared" si="189"/>
        <v>0</v>
      </c>
      <c r="CP52" s="30">
        <f t="shared" si="189"/>
        <v>0</v>
      </c>
      <c r="CQ52" s="30">
        <f t="shared" si="189"/>
        <v>0</v>
      </c>
      <c r="CR52" s="30">
        <f t="shared" si="189"/>
        <v>0</v>
      </c>
      <c r="CS52" s="30">
        <f t="shared" si="189"/>
        <v>0</v>
      </c>
      <c r="CT52" s="30">
        <f t="shared" si="189"/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182"/>
        <v>АКТИВЫ</v>
      </c>
      <c r="G53" s="66" t="str">
        <f t="shared" si="183"/>
        <v>Склад ГП</v>
      </c>
      <c r="H53" s="27" t="str">
        <f>BP!$F$24</f>
        <v>Вн.пр-во</v>
      </c>
      <c r="P53" s="30"/>
      <c r="R53" s="24"/>
      <c r="S53" s="93"/>
      <c r="V53" s="85"/>
      <c r="W53" s="29"/>
      <c r="Z53" s="30">
        <f t="shared" ref="Z53:BE53" si="190">IF(Z$5="",0,IF(Z$5=1,$S53,Y379))</f>
        <v>0</v>
      </c>
      <c r="AA53" s="30">
        <f t="shared" ca="1" si="190"/>
        <v>0</v>
      </c>
      <c r="AB53" s="30">
        <f t="shared" ca="1" si="190"/>
        <v>0</v>
      </c>
      <c r="AC53" s="30">
        <f t="shared" ca="1" si="190"/>
        <v>0</v>
      </c>
      <c r="AD53" s="30">
        <f t="shared" ca="1" si="190"/>
        <v>0</v>
      </c>
      <c r="AE53" s="30">
        <f t="shared" ca="1" si="190"/>
        <v>0</v>
      </c>
      <c r="AF53" s="30">
        <f t="shared" ca="1" si="190"/>
        <v>0</v>
      </c>
      <c r="AG53" s="30">
        <f t="shared" ca="1" si="190"/>
        <v>0</v>
      </c>
      <c r="AH53" s="30">
        <f t="shared" ca="1" si="190"/>
        <v>0</v>
      </c>
      <c r="AI53" s="30">
        <f t="shared" ca="1" si="190"/>
        <v>10800</v>
      </c>
      <c r="AJ53" s="30">
        <f t="shared" ca="1" si="190"/>
        <v>48000</v>
      </c>
      <c r="AK53" s="30">
        <f t="shared" ca="1" si="190"/>
        <v>98760</v>
      </c>
      <c r="AL53" s="30">
        <f t="shared" ca="1" si="190"/>
        <v>156030</v>
      </c>
      <c r="AM53" s="30">
        <f t="shared" ca="1" si="190"/>
        <v>210870</v>
      </c>
      <c r="AN53" s="30">
        <f t="shared" ca="1" si="190"/>
        <v>278163</v>
      </c>
      <c r="AO53" s="30">
        <f t="shared" ca="1" si="190"/>
        <v>424386</v>
      </c>
      <c r="AP53" s="30">
        <f t="shared" ca="1" si="190"/>
        <v>686520</v>
      </c>
      <c r="AQ53" s="30">
        <f t="shared" ca="1" si="190"/>
        <v>1084887</v>
      </c>
      <c r="AR53" s="30">
        <f t="shared" ca="1" si="190"/>
        <v>1616214</v>
      </c>
      <c r="AS53" s="30">
        <f t="shared" ca="1" si="190"/>
        <v>2245828.5</v>
      </c>
      <c r="AT53" s="30">
        <f t="shared" ca="1" si="190"/>
        <v>2939980.5</v>
      </c>
      <c r="AU53" s="30">
        <f t="shared" ca="1" si="190"/>
        <v>3671782.5</v>
      </c>
      <c r="AV53" s="30">
        <f t="shared" ca="1" si="190"/>
        <v>4424131.5</v>
      </c>
      <c r="AW53" s="30">
        <f t="shared" ca="1" si="190"/>
        <v>5186809.5</v>
      </c>
      <c r="AX53" s="30">
        <f t="shared" ca="1" si="190"/>
        <v>5953740</v>
      </c>
      <c r="AY53" s="30">
        <f t="shared" ca="1" si="190"/>
        <v>6722385</v>
      </c>
      <c r="AZ53" s="30">
        <f t="shared" ca="1" si="190"/>
        <v>7491660</v>
      </c>
      <c r="BA53" s="30">
        <f t="shared" ca="1" si="190"/>
        <v>8261107.5</v>
      </c>
      <c r="BB53" s="30">
        <f t="shared" ca="1" si="190"/>
        <v>9030600</v>
      </c>
      <c r="BC53" s="30">
        <f t="shared" ca="1" si="190"/>
        <v>9800100</v>
      </c>
      <c r="BD53" s="30">
        <f t="shared" ca="1" si="190"/>
        <v>10569600</v>
      </c>
      <c r="BE53" s="30">
        <f t="shared" ca="1" si="190"/>
        <v>11339100</v>
      </c>
      <c r="BF53" s="30">
        <f t="shared" ref="BF53:CK53" ca="1" si="191">IF(BF$5="",0,IF(BF$5=1,$S53,BE379))</f>
        <v>12081600</v>
      </c>
      <c r="BG53" s="30">
        <f t="shared" ca="1" si="191"/>
        <v>12731100</v>
      </c>
      <c r="BH53" s="30">
        <f t="shared" ca="1" si="191"/>
        <v>13253700</v>
      </c>
      <c r="BI53" s="30">
        <f t="shared" ca="1" si="191"/>
        <v>13633125</v>
      </c>
      <c r="BJ53" s="30">
        <f t="shared" ca="1" si="191"/>
        <v>13875450</v>
      </c>
      <c r="BK53" s="30">
        <f t="shared" ca="1" si="191"/>
        <v>14017042.5</v>
      </c>
      <c r="BL53" s="30">
        <f t="shared" ca="1" si="191"/>
        <v>14093077.5</v>
      </c>
      <c r="BM53" s="30">
        <f t="shared" ca="1" si="191"/>
        <v>14131027.5</v>
      </c>
      <c r="BN53" s="30">
        <f t="shared" ca="1" si="191"/>
        <v>14148247.5</v>
      </c>
      <c r="BO53" s="30">
        <f t="shared" ca="1" si="191"/>
        <v>14155087.5</v>
      </c>
      <c r="BP53" s="30">
        <f t="shared" ca="1" si="191"/>
        <v>14157660</v>
      </c>
      <c r="BQ53" s="30">
        <f t="shared" ca="1" si="191"/>
        <v>14158515</v>
      </c>
      <c r="BR53" s="30">
        <f t="shared" ca="1" si="191"/>
        <v>14158740</v>
      </c>
      <c r="BS53" s="30">
        <f t="shared" ca="1" si="191"/>
        <v>14158792.499999998</v>
      </c>
      <c r="BT53" s="30">
        <f t="shared" ca="1" si="191"/>
        <v>14158799.999999998</v>
      </c>
      <c r="BU53" s="30">
        <f t="shared" ca="1" si="191"/>
        <v>14158799.999999998</v>
      </c>
      <c r="BV53" s="30">
        <f t="shared" si="191"/>
        <v>0</v>
      </c>
      <c r="BW53" s="30">
        <f t="shared" si="191"/>
        <v>0</v>
      </c>
      <c r="BX53" s="30">
        <f t="shared" si="191"/>
        <v>0</v>
      </c>
      <c r="BY53" s="30">
        <f t="shared" si="191"/>
        <v>0</v>
      </c>
      <c r="BZ53" s="30">
        <f t="shared" si="191"/>
        <v>0</v>
      </c>
      <c r="CA53" s="30">
        <f t="shared" si="191"/>
        <v>0</v>
      </c>
      <c r="CB53" s="30">
        <f t="shared" si="191"/>
        <v>0</v>
      </c>
      <c r="CC53" s="30">
        <f t="shared" si="191"/>
        <v>0</v>
      </c>
      <c r="CD53" s="30">
        <f t="shared" si="191"/>
        <v>0</v>
      </c>
      <c r="CE53" s="30">
        <f t="shared" si="191"/>
        <v>0</v>
      </c>
      <c r="CF53" s="30">
        <f t="shared" si="191"/>
        <v>0</v>
      </c>
      <c r="CG53" s="30">
        <f t="shared" si="191"/>
        <v>0</v>
      </c>
      <c r="CH53" s="30">
        <f t="shared" si="191"/>
        <v>0</v>
      </c>
      <c r="CI53" s="30">
        <f t="shared" si="191"/>
        <v>0</v>
      </c>
      <c r="CJ53" s="30">
        <f t="shared" si="191"/>
        <v>0</v>
      </c>
      <c r="CK53" s="30">
        <f t="shared" si="191"/>
        <v>0</v>
      </c>
      <c r="CL53" s="30">
        <f t="shared" ref="CL53:CT53" si="192">IF(CL$5="",0,IF(CL$5=1,$S53,CK379))</f>
        <v>0</v>
      </c>
      <c r="CM53" s="30">
        <f t="shared" si="192"/>
        <v>0</v>
      </c>
      <c r="CN53" s="30">
        <f t="shared" si="192"/>
        <v>0</v>
      </c>
      <c r="CO53" s="30">
        <f t="shared" si="192"/>
        <v>0</v>
      </c>
      <c r="CP53" s="30">
        <f t="shared" si="192"/>
        <v>0</v>
      </c>
      <c r="CQ53" s="30">
        <f t="shared" si="192"/>
        <v>0</v>
      </c>
      <c r="CR53" s="30">
        <f t="shared" si="192"/>
        <v>0</v>
      </c>
      <c r="CS53" s="30">
        <f t="shared" si="192"/>
        <v>0</v>
      </c>
      <c r="CT53" s="30">
        <f t="shared" si="192"/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182"/>
        <v>АКТИВЫ</v>
      </c>
      <c r="G54" s="66" t="str">
        <f t="shared" si="183"/>
        <v>Склад ГП</v>
      </c>
      <c r="H54" s="27" t="str">
        <f>BP!$F$25</f>
        <v>Упаковка</v>
      </c>
      <c r="P54" s="30"/>
      <c r="R54" s="24"/>
      <c r="S54" s="93"/>
      <c r="V54" s="85"/>
      <c r="W54" s="29"/>
      <c r="Z54" s="30">
        <f t="shared" ref="Z54:BE54" si="193">IF(Z$5="",0,IF(Z$5=1,$S54,Y380))</f>
        <v>0</v>
      </c>
      <c r="AA54" s="30">
        <f t="shared" ca="1" si="193"/>
        <v>0</v>
      </c>
      <c r="AB54" s="30">
        <f t="shared" ca="1" si="193"/>
        <v>0</v>
      </c>
      <c r="AC54" s="30">
        <f t="shared" ca="1" si="193"/>
        <v>0</v>
      </c>
      <c r="AD54" s="30">
        <f t="shared" ca="1" si="193"/>
        <v>0</v>
      </c>
      <c r="AE54" s="30">
        <f t="shared" ca="1" si="193"/>
        <v>0</v>
      </c>
      <c r="AF54" s="30">
        <f t="shared" ca="1" si="193"/>
        <v>0</v>
      </c>
      <c r="AG54" s="30">
        <f t="shared" ca="1" si="193"/>
        <v>0</v>
      </c>
      <c r="AH54" s="30">
        <f t="shared" ca="1" si="193"/>
        <v>0</v>
      </c>
      <c r="AI54" s="30">
        <f t="shared" ca="1" si="193"/>
        <v>1200.0000000000002</v>
      </c>
      <c r="AJ54" s="30">
        <f t="shared" ca="1" si="193"/>
        <v>5333.3333333333339</v>
      </c>
      <c r="AK54" s="30">
        <f t="shared" ca="1" si="193"/>
        <v>10973.333333333334</v>
      </c>
      <c r="AL54" s="30">
        <f t="shared" ca="1" si="193"/>
        <v>17336.666666666668</v>
      </c>
      <c r="AM54" s="30">
        <f t="shared" ca="1" si="193"/>
        <v>23430.000000000004</v>
      </c>
      <c r="AN54" s="30">
        <f t="shared" ca="1" si="193"/>
        <v>30907.000000000011</v>
      </c>
      <c r="AO54" s="30">
        <f t="shared" ca="1" si="193"/>
        <v>47154.000000000015</v>
      </c>
      <c r="AP54" s="30">
        <f t="shared" ca="1" si="193"/>
        <v>76280</v>
      </c>
      <c r="AQ54" s="30">
        <f t="shared" ca="1" si="193"/>
        <v>120543.00000000001</v>
      </c>
      <c r="AR54" s="30">
        <f t="shared" ca="1" si="193"/>
        <v>179579.33333333337</v>
      </c>
      <c r="AS54" s="30">
        <f t="shared" ca="1" si="193"/>
        <v>249536.50000000006</v>
      </c>
      <c r="AT54" s="30">
        <f t="shared" ca="1" si="193"/>
        <v>326664.50000000006</v>
      </c>
      <c r="AU54" s="30">
        <f t="shared" ca="1" si="193"/>
        <v>407975.83333333331</v>
      </c>
      <c r="AV54" s="30">
        <f t="shared" ca="1" si="193"/>
        <v>491570.16666666674</v>
      </c>
      <c r="AW54" s="30">
        <f t="shared" ca="1" si="193"/>
        <v>576312.16666666674</v>
      </c>
      <c r="AX54" s="30">
        <f t="shared" ca="1" si="193"/>
        <v>661526.66666666674</v>
      </c>
      <c r="AY54" s="30">
        <f t="shared" ca="1" si="193"/>
        <v>746931.66666666663</v>
      </c>
      <c r="AZ54" s="30">
        <f t="shared" ca="1" si="193"/>
        <v>832406.66666666663</v>
      </c>
      <c r="BA54" s="30">
        <f t="shared" ca="1" si="193"/>
        <v>917900.83333333326</v>
      </c>
      <c r="BB54" s="30">
        <f t="shared" ca="1" si="193"/>
        <v>1003399.9999999998</v>
      </c>
      <c r="BC54" s="30">
        <f t="shared" ca="1" si="193"/>
        <v>1088899.9999999995</v>
      </c>
      <c r="BD54" s="30">
        <f t="shared" ca="1" si="193"/>
        <v>1174399.9999999995</v>
      </c>
      <c r="BE54" s="30">
        <f t="shared" ca="1" si="193"/>
        <v>1259899.9999999995</v>
      </c>
      <c r="BF54" s="30">
        <f t="shared" ref="BF54:CK54" ca="1" si="194">IF(BF$5="",0,IF(BF$5=1,$S54,BE380))</f>
        <v>1342399.9999999995</v>
      </c>
      <c r="BG54" s="30">
        <f t="shared" ca="1" si="194"/>
        <v>1414566.666666666</v>
      </c>
      <c r="BH54" s="30">
        <f t="shared" ca="1" si="194"/>
        <v>1472633.333333333</v>
      </c>
      <c r="BI54" s="30">
        <f t="shared" ca="1" si="194"/>
        <v>1514791.6666666665</v>
      </c>
      <c r="BJ54" s="30">
        <f t="shared" ca="1" si="194"/>
        <v>1541716.6666666665</v>
      </c>
      <c r="BK54" s="30">
        <f t="shared" ca="1" si="194"/>
        <v>1557449.1666666665</v>
      </c>
      <c r="BL54" s="30">
        <f t="shared" ca="1" si="194"/>
        <v>1565897.4999999998</v>
      </c>
      <c r="BM54" s="30">
        <f t="shared" ca="1" si="194"/>
        <v>1570114.1666666663</v>
      </c>
      <c r="BN54" s="30">
        <f t="shared" ca="1" si="194"/>
        <v>1572027.4999999993</v>
      </c>
      <c r="BO54" s="30">
        <f t="shared" ca="1" si="194"/>
        <v>1572787.4999999993</v>
      </c>
      <c r="BP54" s="30">
        <f t="shared" ca="1" si="194"/>
        <v>1573073.333333333</v>
      </c>
      <c r="BQ54" s="30">
        <f t="shared" ca="1" si="194"/>
        <v>1573168.333333333</v>
      </c>
      <c r="BR54" s="30">
        <f t="shared" ca="1" si="194"/>
        <v>1573193.333333333</v>
      </c>
      <c r="BS54" s="30">
        <f t="shared" ca="1" si="194"/>
        <v>1573199.166666666</v>
      </c>
      <c r="BT54" s="30">
        <f t="shared" ca="1" si="194"/>
        <v>1573199.9999999991</v>
      </c>
      <c r="BU54" s="30">
        <f t="shared" ca="1" si="194"/>
        <v>1573199.9999999988</v>
      </c>
      <c r="BV54" s="30">
        <f t="shared" si="194"/>
        <v>0</v>
      </c>
      <c r="BW54" s="30">
        <f t="shared" si="194"/>
        <v>0</v>
      </c>
      <c r="BX54" s="30">
        <f t="shared" si="194"/>
        <v>0</v>
      </c>
      <c r="BY54" s="30">
        <f t="shared" si="194"/>
        <v>0</v>
      </c>
      <c r="BZ54" s="30">
        <f t="shared" si="194"/>
        <v>0</v>
      </c>
      <c r="CA54" s="30">
        <f t="shared" si="194"/>
        <v>0</v>
      </c>
      <c r="CB54" s="30">
        <f t="shared" si="194"/>
        <v>0</v>
      </c>
      <c r="CC54" s="30">
        <f t="shared" si="194"/>
        <v>0</v>
      </c>
      <c r="CD54" s="30">
        <f t="shared" si="194"/>
        <v>0</v>
      </c>
      <c r="CE54" s="30">
        <f t="shared" si="194"/>
        <v>0</v>
      </c>
      <c r="CF54" s="30">
        <f t="shared" si="194"/>
        <v>0</v>
      </c>
      <c r="CG54" s="30">
        <f t="shared" si="194"/>
        <v>0</v>
      </c>
      <c r="CH54" s="30">
        <f t="shared" si="194"/>
        <v>0</v>
      </c>
      <c r="CI54" s="30">
        <f t="shared" si="194"/>
        <v>0</v>
      </c>
      <c r="CJ54" s="30">
        <f t="shared" si="194"/>
        <v>0</v>
      </c>
      <c r="CK54" s="30">
        <f t="shared" si="194"/>
        <v>0</v>
      </c>
      <c r="CL54" s="30">
        <f t="shared" ref="CL54:CT54" si="195">IF(CL$5="",0,IF(CL$5=1,$S54,CK380))</f>
        <v>0</v>
      </c>
      <c r="CM54" s="30">
        <f t="shared" si="195"/>
        <v>0</v>
      </c>
      <c r="CN54" s="30">
        <f t="shared" si="195"/>
        <v>0</v>
      </c>
      <c r="CO54" s="30">
        <f t="shared" si="195"/>
        <v>0</v>
      </c>
      <c r="CP54" s="30">
        <f t="shared" si="195"/>
        <v>0</v>
      </c>
      <c r="CQ54" s="30">
        <f t="shared" si="195"/>
        <v>0</v>
      </c>
      <c r="CR54" s="30">
        <f t="shared" si="195"/>
        <v>0</v>
      </c>
      <c r="CS54" s="30">
        <f t="shared" si="195"/>
        <v>0</v>
      </c>
      <c r="CT54" s="30">
        <f t="shared" si="195"/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182"/>
        <v>АКТИВЫ</v>
      </c>
      <c r="G55" s="66" t="str">
        <f t="shared" si="183"/>
        <v>Склад ГП</v>
      </c>
      <c r="H55" s="27" t="str">
        <f>BP!$F$26</f>
        <v>ФОТ првПерс</v>
      </c>
      <c r="P55" s="30"/>
      <c r="R55" s="24"/>
      <c r="S55" s="93"/>
      <c r="V55" s="85"/>
      <c r="W55" s="29"/>
      <c r="Z55" s="30">
        <f t="shared" ref="Z55:BE55" si="196">IF(Z$5="",0,IF(Z$5=1,$S55,Y381))</f>
        <v>0</v>
      </c>
      <c r="AA55" s="30">
        <f t="shared" ca="1" si="196"/>
        <v>0</v>
      </c>
      <c r="AB55" s="30">
        <f t="shared" ca="1" si="196"/>
        <v>0</v>
      </c>
      <c r="AC55" s="30">
        <f t="shared" ca="1" si="196"/>
        <v>0</v>
      </c>
      <c r="AD55" s="30">
        <f t="shared" ca="1" si="196"/>
        <v>0</v>
      </c>
      <c r="AE55" s="30">
        <f t="shared" ca="1" si="196"/>
        <v>0</v>
      </c>
      <c r="AF55" s="30">
        <f t="shared" ca="1" si="196"/>
        <v>0</v>
      </c>
      <c r="AG55" s="30">
        <f t="shared" ca="1" si="196"/>
        <v>0</v>
      </c>
      <c r="AH55" s="30">
        <f t="shared" ca="1" si="196"/>
        <v>0</v>
      </c>
      <c r="AI55" s="30">
        <f t="shared" ca="1" si="196"/>
        <v>900</v>
      </c>
      <c r="AJ55" s="30">
        <f t="shared" ca="1" si="196"/>
        <v>4000</v>
      </c>
      <c r="AK55" s="30">
        <f t="shared" ca="1" si="196"/>
        <v>8230</v>
      </c>
      <c r="AL55" s="30">
        <f t="shared" ca="1" si="196"/>
        <v>13002.5</v>
      </c>
      <c r="AM55" s="30">
        <f t="shared" ca="1" si="196"/>
        <v>17572.5</v>
      </c>
      <c r="AN55" s="30">
        <f t="shared" ca="1" si="196"/>
        <v>23180.25</v>
      </c>
      <c r="AO55" s="30">
        <f t="shared" ca="1" si="196"/>
        <v>35365.5</v>
      </c>
      <c r="AP55" s="30">
        <f t="shared" ca="1" si="196"/>
        <v>57210</v>
      </c>
      <c r="AQ55" s="30">
        <f t="shared" ca="1" si="196"/>
        <v>90407.25</v>
      </c>
      <c r="AR55" s="30">
        <f t="shared" ca="1" si="196"/>
        <v>134684.5</v>
      </c>
      <c r="AS55" s="30">
        <f t="shared" ca="1" si="196"/>
        <v>187152.375</v>
      </c>
      <c r="AT55" s="30">
        <f t="shared" ca="1" si="196"/>
        <v>244998.375</v>
      </c>
      <c r="AU55" s="30">
        <f t="shared" ca="1" si="196"/>
        <v>305981.875</v>
      </c>
      <c r="AV55" s="30">
        <f t="shared" ca="1" si="196"/>
        <v>368677.625</v>
      </c>
      <c r="AW55" s="30">
        <f t="shared" ca="1" si="196"/>
        <v>432234.125</v>
      </c>
      <c r="AX55" s="30">
        <f t="shared" ca="1" si="196"/>
        <v>496145</v>
      </c>
      <c r="AY55" s="30">
        <f t="shared" ca="1" si="196"/>
        <v>560198.75</v>
      </c>
      <c r="AZ55" s="30">
        <f t="shared" ca="1" si="196"/>
        <v>624305</v>
      </c>
      <c r="BA55" s="30">
        <f t="shared" ca="1" si="196"/>
        <v>688425.625</v>
      </c>
      <c r="BB55" s="30">
        <f t="shared" ca="1" si="196"/>
        <v>752550</v>
      </c>
      <c r="BC55" s="30">
        <f t="shared" ca="1" si="196"/>
        <v>816675</v>
      </c>
      <c r="BD55" s="30">
        <f t="shared" ca="1" si="196"/>
        <v>880800</v>
      </c>
      <c r="BE55" s="30">
        <f t="shared" ca="1" si="196"/>
        <v>944925</v>
      </c>
      <c r="BF55" s="30">
        <f t="shared" ref="BF55:CK55" ca="1" si="197">IF(BF$5="",0,IF(BF$5=1,$S55,BE381))</f>
        <v>1006800</v>
      </c>
      <c r="BG55" s="30">
        <f t="shared" ca="1" si="197"/>
        <v>1060925</v>
      </c>
      <c r="BH55" s="30">
        <f t="shared" ca="1" si="197"/>
        <v>1104475</v>
      </c>
      <c r="BI55" s="30">
        <f t="shared" ca="1" si="197"/>
        <v>1136093.75</v>
      </c>
      <c r="BJ55" s="30">
        <f t="shared" ca="1" si="197"/>
        <v>1156287.5</v>
      </c>
      <c r="BK55" s="30">
        <f t="shared" ca="1" si="197"/>
        <v>1168086.875</v>
      </c>
      <c r="BL55" s="30">
        <f t="shared" ca="1" si="197"/>
        <v>1174423.125</v>
      </c>
      <c r="BM55" s="30">
        <f t="shared" ca="1" si="197"/>
        <v>1177585.625</v>
      </c>
      <c r="BN55" s="30">
        <f t="shared" ca="1" si="197"/>
        <v>1179020.625</v>
      </c>
      <c r="BO55" s="30">
        <f t="shared" ca="1" si="197"/>
        <v>1179590.625</v>
      </c>
      <c r="BP55" s="30">
        <f t="shared" ca="1" si="197"/>
        <v>1179805</v>
      </c>
      <c r="BQ55" s="30">
        <f t="shared" ca="1" si="197"/>
        <v>1179876.25</v>
      </c>
      <c r="BR55" s="30">
        <f t="shared" ca="1" si="197"/>
        <v>1179895</v>
      </c>
      <c r="BS55" s="30">
        <f t="shared" ca="1" si="197"/>
        <v>1179899.375</v>
      </c>
      <c r="BT55" s="30">
        <f t="shared" ca="1" si="197"/>
        <v>1179900</v>
      </c>
      <c r="BU55" s="30">
        <f t="shared" ca="1" si="197"/>
        <v>1179900</v>
      </c>
      <c r="BV55" s="30">
        <f t="shared" si="197"/>
        <v>0</v>
      </c>
      <c r="BW55" s="30">
        <f t="shared" si="197"/>
        <v>0</v>
      </c>
      <c r="BX55" s="30">
        <f t="shared" si="197"/>
        <v>0</v>
      </c>
      <c r="BY55" s="30">
        <f t="shared" si="197"/>
        <v>0</v>
      </c>
      <c r="BZ55" s="30">
        <f t="shared" si="197"/>
        <v>0</v>
      </c>
      <c r="CA55" s="30">
        <f t="shared" si="197"/>
        <v>0</v>
      </c>
      <c r="CB55" s="30">
        <f t="shared" si="197"/>
        <v>0</v>
      </c>
      <c r="CC55" s="30">
        <f t="shared" si="197"/>
        <v>0</v>
      </c>
      <c r="CD55" s="30">
        <f t="shared" si="197"/>
        <v>0</v>
      </c>
      <c r="CE55" s="30">
        <f t="shared" si="197"/>
        <v>0</v>
      </c>
      <c r="CF55" s="30">
        <f t="shared" si="197"/>
        <v>0</v>
      </c>
      <c r="CG55" s="30">
        <f t="shared" si="197"/>
        <v>0</v>
      </c>
      <c r="CH55" s="30">
        <f t="shared" si="197"/>
        <v>0</v>
      </c>
      <c r="CI55" s="30">
        <f t="shared" si="197"/>
        <v>0</v>
      </c>
      <c r="CJ55" s="30">
        <f t="shared" si="197"/>
        <v>0</v>
      </c>
      <c r="CK55" s="30">
        <f t="shared" si="197"/>
        <v>0</v>
      </c>
      <c r="CL55" s="30">
        <f t="shared" ref="CL55:CT55" si="198">IF(CL$5="",0,IF(CL$5=1,$S55,CK381))</f>
        <v>0</v>
      </c>
      <c r="CM55" s="30">
        <f t="shared" si="198"/>
        <v>0</v>
      </c>
      <c r="CN55" s="30">
        <f t="shared" si="198"/>
        <v>0</v>
      </c>
      <c r="CO55" s="30">
        <f t="shared" si="198"/>
        <v>0</v>
      </c>
      <c r="CP55" s="30">
        <f t="shared" si="198"/>
        <v>0</v>
      </c>
      <c r="CQ55" s="30">
        <f t="shared" si="198"/>
        <v>0</v>
      </c>
      <c r="CR55" s="30">
        <f t="shared" si="198"/>
        <v>0</v>
      </c>
      <c r="CS55" s="30">
        <f t="shared" si="198"/>
        <v>0</v>
      </c>
      <c r="CT55" s="30">
        <f t="shared" si="198"/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182"/>
        <v>АКТИВЫ</v>
      </c>
      <c r="G56" s="66" t="str">
        <f t="shared" si="183"/>
        <v>Склад ГП</v>
      </c>
      <c r="H56" s="27" t="str">
        <f>BP!$F$27</f>
        <v>ФОТ упак</v>
      </c>
      <c r="P56" s="30"/>
      <c r="R56" s="24"/>
      <c r="S56" s="93"/>
      <c r="V56" s="85"/>
      <c r="W56" s="29"/>
      <c r="Z56" s="30">
        <f t="shared" ref="Z56:BE56" si="199">IF(Z$5="",0,IF(Z$5=1,$S56,Y382))</f>
        <v>0</v>
      </c>
      <c r="AA56" s="30">
        <f t="shared" ca="1" si="199"/>
        <v>0</v>
      </c>
      <c r="AB56" s="30">
        <f t="shared" ca="1" si="199"/>
        <v>0</v>
      </c>
      <c r="AC56" s="30">
        <f t="shared" ca="1" si="199"/>
        <v>0</v>
      </c>
      <c r="AD56" s="30">
        <f t="shared" ca="1" si="199"/>
        <v>0</v>
      </c>
      <c r="AE56" s="30">
        <f t="shared" ca="1" si="199"/>
        <v>0</v>
      </c>
      <c r="AF56" s="30">
        <f t="shared" ca="1" si="199"/>
        <v>0</v>
      </c>
      <c r="AG56" s="30">
        <f t="shared" ca="1" si="199"/>
        <v>0</v>
      </c>
      <c r="AH56" s="30">
        <f t="shared" ca="1" si="199"/>
        <v>0</v>
      </c>
      <c r="AI56" s="30">
        <f t="shared" ca="1" si="199"/>
        <v>450</v>
      </c>
      <c r="AJ56" s="30">
        <f t="shared" ca="1" si="199"/>
        <v>2000</v>
      </c>
      <c r="AK56" s="30">
        <f t="shared" ca="1" si="199"/>
        <v>4115</v>
      </c>
      <c r="AL56" s="30">
        <f t="shared" ca="1" si="199"/>
        <v>6501.25</v>
      </c>
      <c r="AM56" s="30">
        <f t="shared" ca="1" si="199"/>
        <v>8786.25</v>
      </c>
      <c r="AN56" s="30">
        <f t="shared" ca="1" si="199"/>
        <v>11590.125</v>
      </c>
      <c r="AO56" s="30">
        <f t="shared" ca="1" si="199"/>
        <v>17682.75</v>
      </c>
      <c r="AP56" s="30">
        <f t="shared" ca="1" si="199"/>
        <v>28605</v>
      </c>
      <c r="AQ56" s="30">
        <f t="shared" ca="1" si="199"/>
        <v>45203.625</v>
      </c>
      <c r="AR56" s="30">
        <f t="shared" ca="1" si="199"/>
        <v>67342.25</v>
      </c>
      <c r="AS56" s="30">
        <f t="shared" ca="1" si="199"/>
        <v>93576.1875</v>
      </c>
      <c r="AT56" s="30">
        <f t="shared" ca="1" si="199"/>
        <v>122499.1875</v>
      </c>
      <c r="AU56" s="30">
        <f t="shared" ca="1" si="199"/>
        <v>152990.9375</v>
      </c>
      <c r="AV56" s="30">
        <f t="shared" ca="1" si="199"/>
        <v>184338.8125</v>
      </c>
      <c r="AW56" s="30">
        <f t="shared" ca="1" si="199"/>
        <v>216117.0625</v>
      </c>
      <c r="AX56" s="30">
        <f t="shared" ca="1" si="199"/>
        <v>248072.5</v>
      </c>
      <c r="AY56" s="30">
        <f t="shared" ca="1" si="199"/>
        <v>280099.375</v>
      </c>
      <c r="AZ56" s="30">
        <f t="shared" ca="1" si="199"/>
        <v>312152.5</v>
      </c>
      <c r="BA56" s="30">
        <f t="shared" ca="1" si="199"/>
        <v>344212.8125</v>
      </c>
      <c r="BB56" s="30">
        <f t="shared" ca="1" si="199"/>
        <v>376275</v>
      </c>
      <c r="BC56" s="30">
        <f t="shared" ca="1" si="199"/>
        <v>408337.5</v>
      </c>
      <c r="BD56" s="30">
        <f t="shared" ca="1" si="199"/>
        <v>440400</v>
      </c>
      <c r="BE56" s="30">
        <f t="shared" ca="1" si="199"/>
        <v>472462.5</v>
      </c>
      <c r="BF56" s="30">
        <f t="shared" ref="BF56:CK56" ca="1" si="200">IF(BF$5="",0,IF(BF$5=1,$S56,BE382))</f>
        <v>503400</v>
      </c>
      <c r="BG56" s="30">
        <f t="shared" ca="1" si="200"/>
        <v>530462.5</v>
      </c>
      <c r="BH56" s="30">
        <f t="shared" ca="1" si="200"/>
        <v>552237.5</v>
      </c>
      <c r="BI56" s="30">
        <f t="shared" ca="1" si="200"/>
        <v>568046.875</v>
      </c>
      <c r="BJ56" s="30">
        <f t="shared" ca="1" si="200"/>
        <v>578143.75</v>
      </c>
      <c r="BK56" s="30">
        <f t="shared" ca="1" si="200"/>
        <v>584043.4375</v>
      </c>
      <c r="BL56" s="30">
        <f t="shared" ca="1" si="200"/>
        <v>587211.5625</v>
      </c>
      <c r="BM56" s="30">
        <f t="shared" ca="1" si="200"/>
        <v>588792.8125</v>
      </c>
      <c r="BN56" s="30">
        <f t="shared" ca="1" si="200"/>
        <v>589510.3125</v>
      </c>
      <c r="BO56" s="30">
        <f t="shared" ca="1" si="200"/>
        <v>589795.3125</v>
      </c>
      <c r="BP56" s="30">
        <f t="shared" ca="1" si="200"/>
        <v>589902.5</v>
      </c>
      <c r="BQ56" s="30">
        <f t="shared" ca="1" si="200"/>
        <v>589938.125</v>
      </c>
      <c r="BR56" s="30">
        <f t="shared" ca="1" si="200"/>
        <v>589947.5</v>
      </c>
      <c r="BS56" s="30">
        <f t="shared" ca="1" si="200"/>
        <v>589949.6875</v>
      </c>
      <c r="BT56" s="30">
        <f t="shared" ca="1" si="200"/>
        <v>589950</v>
      </c>
      <c r="BU56" s="30">
        <f t="shared" ca="1" si="200"/>
        <v>589950</v>
      </c>
      <c r="BV56" s="30">
        <f t="shared" si="200"/>
        <v>0</v>
      </c>
      <c r="BW56" s="30">
        <f t="shared" si="200"/>
        <v>0</v>
      </c>
      <c r="BX56" s="30">
        <f t="shared" si="200"/>
        <v>0</v>
      </c>
      <c r="BY56" s="30">
        <f t="shared" si="200"/>
        <v>0</v>
      </c>
      <c r="BZ56" s="30">
        <f t="shared" si="200"/>
        <v>0</v>
      </c>
      <c r="CA56" s="30">
        <f t="shared" si="200"/>
        <v>0</v>
      </c>
      <c r="CB56" s="30">
        <f t="shared" si="200"/>
        <v>0</v>
      </c>
      <c r="CC56" s="30">
        <f t="shared" si="200"/>
        <v>0</v>
      </c>
      <c r="CD56" s="30">
        <f t="shared" si="200"/>
        <v>0</v>
      </c>
      <c r="CE56" s="30">
        <f t="shared" si="200"/>
        <v>0</v>
      </c>
      <c r="CF56" s="30">
        <f t="shared" si="200"/>
        <v>0</v>
      </c>
      <c r="CG56" s="30">
        <f t="shared" si="200"/>
        <v>0</v>
      </c>
      <c r="CH56" s="30">
        <f t="shared" si="200"/>
        <v>0</v>
      </c>
      <c r="CI56" s="30">
        <f t="shared" si="200"/>
        <v>0</v>
      </c>
      <c r="CJ56" s="30">
        <f t="shared" si="200"/>
        <v>0</v>
      </c>
      <c r="CK56" s="30">
        <f t="shared" si="200"/>
        <v>0</v>
      </c>
      <c r="CL56" s="30">
        <f t="shared" ref="CL56:CT56" si="201">IF(CL$5="",0,IF(CL$5=1,$S56,CK382))</f>
        <v>0</v>
      </c>
      <c r="CM56" s="30">
        <f t="shared" si="201"/>
        <v>0</v>
      </c>
      <c r="CN56" s="30">
        <f t="shared" si="201"/>
        <v>0</v>
      </c>
      <c r="CO56" s="30">
        <f t="shared" si="201"/>
        <v>0</v>
      </c>
      <c r="CP56" s="30">
        <f t="shared" si="201"/>
        <v>0</v>
      </c>
      <c r="CQ56" s="30">
        <f t="shared" si="201"/>
        <v>0</v>
      </c>
      <c r="CR56" s="30">
        <f t="shared" si="201"/>
        <v>0</v>
      </c>
      <c r="CS56" s="30">
        <f t="shared" si="201"/>
        <v>0</v>
      </c>
      <c r="CT56" s="30">
        <f t="shared" si="201"/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182"/>
        <v>АКТИВЫ</v>
      </c>
      <c r="G57" s="66" t="str">
        <f t="shared" si="183"/>
        <v>Склад ГП</v>
      </c>
      <c r="H57" s="27" t="str">
        <f>BP!$F$28</f>
        <v>Соцсборы</v>
      </c>
      <c r="P57" s="30"/>
      <c r="R57" s="24"/>
      <c r="S57" s="93"/>
      <c r="V57" s="85"/>
      <c r="W57" s="29"/>
      <c r="Z57" s="30">
        <f t="shared" ref="Z57:BE57" si="202">IF(Z$5="",0,IF(Z$5=1,$S57,Y383))</f>
        <v>0</v>
      </c>
      <c r="AA57" s="30">
        <f t="shared" ca="1" si="202"/>
        <v>0</v>
      </c>
      <c r="AB57" s="30">
        <f t="shared" ca="1" si="202"/>
        <v>0</v>
      </c>
      <c r="AC57" s="30">
        <f t="shared" ca="1" si="202"/>
        <v>0</v>
      </c>
      <c r="AD57" s="30">
        <f t="shared" ca="1" si="202"/>
        <v>0</v>
      </c>
      <c r="AE57" s="30">
        <f t="shared" ca="1" si="202"/>
        <v>0</v>
      </c>
      <c r="AF57" s="30">
        <f t="shared" ca="1" si="202"/>
        <v>0</v>
      </c>
      <c r="AG57" s="30">
        <f t="shared" ca="1" si="202"/>
        <v>0</v>
      </c>
      <c r="AH57" s="30">
        <f t="shared" ca="1" si="202"/>
        <v>0</v>
      </c>
      <c r="AI57" s="30">
        <f t="shared" ca="1" si="202"/>
        <v>405</v>
      </c>
      <c r="AJ57" s="30">
        <f t="shared" ca="1" si="202"/>
        <v>1800</v>
      </c>
      <c r="AK57" s="30">
        <f t="shared" ca="1" si="202"/>
        <v>3703.5</v>
      </c>
      <c r="AL57" s="30">
        <f t="shared" ca="1" si="202"/>
        <v>5851.125</v>
      </c>
      <c r="AM57" s="30">
        <f t="shared" ca="1" si="202"/>
        <v>7907.625</v>
      </c>
      <c r="AN57" s="30">
        <f t="shared" ca="1" si="202"/>
        <v>10431.112499999999</v>
      </c>
      <c r="AO57" s="30">
        <f t="shared" ca="1" si="202"/>
        <v>15914.475000000002</v>
      </c>
      <c r="AP57" s="30">
        <f t="shared" ca="1" si="202"/>
        <v>25744.500000000004</v>
      </c>
      <c r="AQ57" s="30">
        <f t="shared" ca="1" si="202"/>
        <v>40683.262499999997</v>
      </c>
      <c r="AR57" s="30">
        <f t="shared" ca="1" si="202"/>
        <v>60608.024999999994</v>
      </c>
      <c r="AS57" s="30">
        <f t="shared" ca="1" si="202"/>
        <v>84218.568750000006</v>
      </c>
      <c r="AT57" s="30">
        <f t="shared" ca="1" si="202"/>
        <v>110249.26875</v>
      </c>
      <c r="AU57" s="30">
        <f t="shared" ca="1" si="202"/>
        <v>137691.84375</v>
      </c>
      <c r="AV57" s="30">
        <f t="shared" ca="1" si="202"/>
        <v>165904.93124999999</v>
      </c>
      <c r="AW57" s="30">
        <f t="shared" ca="1" si="202"/>
        <v>194505.35625000001</v>
      </c>
      <c r="AX57" s="30">
        <f t="shared" ca="1" si="202"/>
        <v>223265.25</v>
      </c>
      <c r="AY57" s="30">
        <f t="shared" ca="1" si="202"/>
        <v>252089.4375</v>
      </c>
      <c r="AZ57" s="30">
        <f t="shared" ca="1" si="202"/>
        <v>280937.25</v>
      </c>
      <c r="BA57" s="30">
        <f t="shared" ca="1" si="202"/>
        <v>309791.53125</v>
      </c>
      <c r="BB57" s="30">
        <f t="shared" ca="1" si="202"/>
        <v>338647.5</v>
      </c>
      <c r="BC57" s="30">
        <f t="shared" ca="1" si="202"/>
        <v>367503.75</v>
      </c>
      <c r="BD57" s="30">
        <f t="shared" ca="1" si="202"/>
        <v>396360</v>
      </c>
      <c r="BE57" s="30">
        <f t="shared" ca="1" si="202"/>
        <v>425216.25</v>
      </c>
      <c r="BF57" s="30">
        <f t="shared" ref="BF57:CK57" ca="1" si="203">IF(BF$5="",0,IF(BF$5=1,$S57,BE383))</f>
        <v>453060</v>
      </c>
      <c r="BG57" s="30">
        <f t="shared" ca="1" si="203"/>
        <v>477416.25</v>
      </c>
      <c r="BH57" s="30">
        <f t="shared" ca="1" si="203"/>
        <v>497013.75</v>
      </c>
      <c r="BI57" s="30">
        <f t="shared" ca="1" si="203"/>
        <v>511242.1875</v>
      </c>
      <c r="BJ57" s="30">
        <f t="shared" ca="1" si="203"/>
        <v>520329.375</v>
      </c>
      <c r="BK57" s="30">
        <f t="shared" ca="1" si="203"/>
        <v>525639.09375</v>
      </c>
      <c r="BL57" s="30">
        <f t="shared" ca="1" si="203"/>
        <v>528490.40625</v>
      </c>
      <c r="BM57" s="30">
        <f t="shared" ca="1" si="203"/>
        <v>529913.53125</v>
      </c>
      <c r="BN57" s="30">
        <f t="shared" ca="1" si="203"/>
        <v>530559.28125</v>
      </c>
      <c r="BO57" s="30">
        <f t="shared" ca="1" si="203"/>
        <v>530815.78125</v>
      </c>
      <c r="BP57" s="30">
        <f t="shared" ca="1" si="203"/>
        <v>530912.25</v>
      </c>
      <c r="BQ57" s="30">
        <f t="shared" ca="1" si="203"/>
        <v>530944.3125</v>
      </c>
      <c r="BR57" s="30">
        <f t="shared" ca="1" si="203"/>
        <v>530952.75</v>
      </c>
      <c r="BS57" s="30">
        <f t="shared" ca="1" si="203"/>
        <v>530954.71875</v>
      </c>
      <c r="BT57" s="30">
        <f t="shared" ca="1" si="203"/>
        <v>530955</v>
      </c>
      <c r="BU57" s="30">
        <f t="shared" ca="1" si="203"/>
        <v>530955</v>
      </c>
      <c r="BV57" s="30">
        <f t="shared" si="203"/>
        <v>0</v>
      </c>
      <c r="BW57" s="30">
        <f t="shared" si="203"/>
        <v>0</v>
      </c>
      <c r="BX57" s="30">
        <f t="shared" si="203"/>
        <v>0</v>
      </c>
      <c r="BY57" s="30">
        <f t="shared" si="203"/>
        <v>0</v>
      </c>
      <c r="BZ57" s="30">
        <f t="shared" si="203"/>
        <v>0</v>
      </c>
      <c r="CA57" s="30">
        <f t="shared" si="203"/>
        <v>0</v>
      </c>
      <c r="CB57" s="30">
        <f t="shared" si="203"/>
        <v>0</v>
      </c>
      <c r="CC57" s="30">
        <f t="shared" si="203"/>
        <v>0</v>
      </c>
      <c r="CD57" s="30">
        <f t="shared" si="203"/>
        <v>0</v>
      </c>
      <c r="CE57" s="30">
        <f t="shared" si="203"/>
        <v>0</v>
      </c>
      <c r="CF57" s="30">
        <f t="shared" si="203"/>
        <v>0</v>
      </c>
      <c r="CG57" s="30">
        <f t="shared" si="203"/>
        <v>0</v>
      </c>
      <c r="CH57" s="30">
        <f t="shared" si="203"/>
        <v>0</v>
      </c>
      <c r="CI57" s="30">
        <f t="shared" si="203"/>
        <v>0</v>
      </c>
      <c r="CJ57" s="30">
        <f t="shared" si="203"/>
        <v>0</v>
      </c>
      <c r="CK57" s="30">
        <f t="shared" si="203"/>
        <v>0</v>
      </c>
      <c r="CL57" s="30">
        <f t="shared" ref="CL57:CT57" si="204">IF(CL$5="",0,IF(CL$5=1,$S57,CK383))</f>
        <v>0</v>
      </c>
      <c r="CM57" s="30">
        <f t="shared" si="204"/>
        <v>0</v>
      </c>
      <c r="CN57" s="30">
        <f t="shared" si="204"/>
        <v>0</v>
      </c>
      <c r="CO57" s="30">
        <f t="shared" si="204"/>
        <v>0</v>
      </c>
      <c r="CP57" s="30">
        <f t="shared" si="204"/>
        <v>0</v>
      </c>
      <c r="CQ57" s="30">
        <f t="shared" si="204"/>
        <v>0</v>
      </c>
      <c r="CR57" s="30">
        <f t="shared" si="204"/>
        <v>0</v>
      </c>
      <c r="CS57" s="30">
        <f t="shared" si="204"/>
        <v>0</v>
      </c>
      <c r="CT57" s="30">
        <f t="shared" si="204"/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182"/>
        <v>АКТИВЫ</v>
      </c>
      <c r="G58" s="66" t="str">
        <f t="shared" si="183"/>
        <v>Склад ГП</v>
      </c>
      <c r="H58" s="27" t="str">
        <f>BP!$F$29</f>
        <v>ЭлЭн</v>
      </c>
      <c r="P58" s="30"/>
      <c r="R58" s="24"/>
      <c r="S58" s="93"/>
      <c r="V58" s="85"/>
      <c r="W58" s="29"/>
      <c r="Z58" s="30">
        <f t="shared" ref="Z58:BE58" si="205">IF(Z$5="",0,IF(Z$5=1,$S58,Y384))</f>
        <v>0</v>
      </c>
      <c r="AA58" s="30">
        <f t="shared" ca="1" si="205"/>
        <v>0</v>
      </c>
      <c r="AB58" s="30">
        <f t="shared" ca="1" si="205"/>
        <v>0</v>
      </c>
      <c r="AC58" s="30">
        <f t="shared" ca="1" si="205"/>
        <v>0</v>
      </c>
      <c r="AD58" s="30">
        <f t="shared" ca="1" si="205"/>
        <v>0</v>
      </c>
      <c r="AE58" s="30">
        <f t="shared" ca="1" si="205"/>
        <v>0</v>
      </c>
      <c r="AF58" s="30">
        <f t="shared" ca="1" si="205"/>
        <v>0</v>
      </c>
      <c r="AG58" s="30">
        <f t="shared" ca="1" si="205"/>
        <v>0</v>
      </c>
      <c r="AH58" s="30">
        <f t="shared" ca="1" si="205"/>
        <v>0</v>
      </c>
      <c r="AI58" s="30">
        <f t="shared" ca="1" si="205"/>
        <v>138.00000000000003</v>
      </c>
      <c r="AJ58" s="30">
        <f t="shared" ca="1" si="205"/>
        <v>613.33333333333348</v>
      </c>
      <c r="AK58" s="30">
        <f t="shared" ca="1" si="205"/>
        <v>1261.9333333333336</v>
      </c>
      <c r="AL58" s="30">
        <f t="shared" ca="1" si="205"/>
        <v>1993.7166666666672</v>
      </c>
      <c r="AM58" s="30">
        <f t="shared" ca="1" si="205"/>
        <v>2694.4500000000007</v>
      </c>
      <c r="AN58" s="30">
        <f t="shared" ca="1" si="205"/>
        <v>3554.3050000000012</v>
      </c>
      <c r="AO58" s="30">
        <f t="shared" ca="1" si="205"/>
        <v>5422.7100000000009</v>
      </c>
      <c r="AP58" s="30">
        <f t="shared" ca="1" si="205"/>
        <v>8772.2000000000007</v>
      </c>
      <c r="AQ58" s="30">
        <f t="shared" ca="1" si="205"/>
        <v>13862.445</v>
      </c>
      <c r="AR58" s="30">
        <f t="shared" ca="1" si="205"/>
        <v>20651.623333333333</v>
      </c>
      <c r="AS58" s="30">
        <f t="shared" ca="1" si="205"/>
        <v>28696.697500000002</v>
      </c>
      <c r="AT58" s="30">
        <f t="shared" ca="1" si="205"/>
        <v>37566.417500000003</v>
      </c>
      <c r="AU58" s="30">
        <f t="shared" ca="1" si="205"/>
        <v>46917.22083333334</v>
      </c>
      <c r="AV58" s="30">
        <f t="shared" ca="1" si="205"/>
        <v>56530.569166666661</v>
      </c>
      <c r="AW58" s="30">
        <f t="shared" ca="1" si="205"/>
        <v>66275.89916666667</v>
      </c>
      <c r="AX58" s="30">
        <f t="shared" ca="1" si="205"/>
        <v>76075.56666666668</v>
      </c>
      <c r="AY58" s="30">
        <f t="shared" ca="1" si="205"/>
        <v>85897.141666666677</v>
      </c>
      <c r="AZ58" s="30">
        <f t="shared" ca="1" si="205"/>
        <v>95726.766666666692</v>
      </c>
      <c r="BA58" s="30">
        <f t="shared" ca="1" si="205"/>
        <v>105558.59583333335</v>
      </c>
      <c r="BB58" s="30">
        <f t="shared" ca="1" si="205"/>
        <v>115391.00000000001</v>
      </c>
      <c r="BC58" s="30">
        <f t="shared" ca="1" si="205"/>
        <v>125223.50000000003</v>
      </c>
      <c r="BD58" s="30">
        <f t="shared" ca="1" si="205"/>
        <v>135056.00000000003</v>
      </c>
      <c r="BE58" s="30">
        <f t="shared" ca="1" si="205"/>
        <v>144888.50000000003</v>
      </c>
      <c r="BF58" s="30">
        <f t="shared" ref="BF58:CK58" ca="1" si="206">IF(BF$5="",0,IF(BF$5=1,$S58,BE384))</f>
        <v>154376.00000000006</v>
      </c>
      <c r="BG58" s="30">
        <f t="shared" ca="1" si="206"/>
        <v>162675.16666666674</v>
      </c>
      <c r="BH58" s="30">
        <f t="shared" ca="1" si="206"/>
        <v>169352.83333333343</v>
      </c>
      <c r="BI58" s="30">
        <f t="shared" ca="1" si="206"/>
        <v>174201.04166666674</v>
      </c>
      <c r="BJ58" s="30">
        <f t="shared" ca="1" si="206"/>
        <v>177297.41666666674</v>
      </c>
      <c r="BK58" s="30">
        <f t="shared" ca="1" si="206"/>
        <v>179106.65416666676</v>
      </c>
      <c r="BL58" s="30">
        <f t="shared" ca="1" si="206"/>
        <v>180078.21250000011</v>
      </c>
      <c r="BM58" s="30">
        <f t="shared" ca="1" si="206"/>
        <v>180563.12916666677</v>
      </c>
      <c r="BN58" s="30">
        <f t="shared" ca="1" si="206"/>
        <v>180783.16250000009</v>
      </c>
      <c r="BO58" s="30">
        <f t="shared" ca="1" si="206"/>
        <v>180870.56250000009</v>
      </c>
      <c r="BP58" s="30">
        <f t="shared" ca="1" si="206"/>
        <v>180903.43333333341</v>
      </c>
      <c r="BQ58" s="30">
        <f t="shared" ca="1" si="206"/>
        <v>180914.35833333345</v>
      </c>
      <c r="BR58" s="30">
        <f t="shared" ca="1" si="206"/>
        <v>180917.23333333351</v>
      </c>
      <c r="BS58" s="30">
        <f t="shared" ca="1" si="206"/>
        <v>180917.90416666682</v>
      </c>
      <c r="BT58" s="30">
        <f t="shared" ca="1" si="206"/>
        <v>180918.00000000015</v>
      </c>
      <c r="BU58" s="30">
        <f t="shared" ca="1" si="206"/>
        <v>180918.00000000015</v>
      </c>
      <c r="BV58" s="30">
        <f t="shared" si="206"/>
        <v>0</v>
      </c>
      <c r="BW58" s="30">
        <f t="shared" si="206"/>
        <v>0</v>
      </c>
      <c r="BX58" s="30">
        <f t="shared" si="206"/>
        <v>0</v>
      </c>
      <c r="BY58" s="30">
        <f t="shared" si="206"/>
        <v>0</v>
      </c>
      <c r="BZ58" s="30">
        <f t="shared" si="206"/>
        <v>0</v>
      </c>
      <c r="CA58" s="30">
        <f t="shared" si="206"/>
        <v>0</v>
      </c>
      <c r="CB58" s="30">
        <f t="shared" si="206"/>
        <v>0</v>
      </c>
      <c r="CC58" s="30">
        <f t="shared" si="206"/>
        <v>0</v>
      </c>
      <c r="CD58" s="30">
        <f t="shared" si="206"/>
        <v>0</v>
      </c>
      <c r="CE58" s="30">
        <f t="shared" si="206"/>
        <v>0</v>
      </c>
      <c r="CF58" s="30">
        <f t="shared" si="206"/>
        <v>0</v>
      </c>
      <c r="CG58" s="30">
        <f t="shared" si="206"/>
        <v>0</v>
      </c>
      <c r="CH58" s="30">
        <f t="shared" si="206"/>
        <v>0</v>
      </c>
      <c r="CI58" s="30">
        <f t="shared" si="206"/>
        <v>0</v>
      </c>
      <c r="CJ58" s="30">
        <f t="shared" si="206"/>
        <v>0</v>
      </c>
      <c r="CK58" s="30">
        <f t="shared" si="206"/>
        <v>0</v>
      </c>
      <c r="CL58" s="30">
        <f t="shared" ref="CL58:CT58" si="207">IF(CL$5="",0,IF(CL$5=1,$S58,CK384))</f>
        <v>0</v>
      </c>
      <c r="CM58" s="30">
        <f t="shared" si="207"/>
        <v>0</v>
      </c>
      <c r="CN58" s="30">
        <f t="shared" si="207"/>
        <v>0</v>
      </c>
      <c r="CO58" s="30">
        <f t="shared" si="207"/>
        <v>0</v>
      </c>
      <c r="CP58" s="30">
        <f t="shared" si="207"/>
        <v>0</v>
      </c>
      <c r="CQ58" s="30">
        <f t="shared" si="207"/>
        <v>0</v>
      </c>
      <c r="CR58" s="30">
        <f t="shared" si="207"/>
        <v>0</v>
      </c>
      <c r="CS58" s="30">
        <f t="shared" si="207"/>
        <v>0</v>
      </c>
      <c r="CT58" s="30">
        <f t="shared" si="207"/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$F$335</f>
        <v>АКТИВЫ</v>
      </c>
      <c r="G60" s="6" t="str">
        <f>G386</f>
        <v>Деб.задолженность Учр. по опл УК</v>
      </c>
      <c r="S60" s="93"/>
      <c r="T60" s="27"/>
      <c r="U60" s="27"/>
      <c r="V60" s="85"/>
      <c r="W60" s="29"/>
      <c r="X60" s="27"/>
      <c r="Y60" s="27"/>
      <c r="Z60" s="30">
        <f t="shared" ref="Z60:BE60" si="208">IF(Z$5="",0,IF(Z$5=1,$S60,Y386))</f>
        <v>0</v>
      </c>
      <c r="AA60" s="30">
        <f t="shared" si="208"/>
        <v>15000000</v>
      </c>
      <c r="AB60" s="30">
        <f t="shared" si="208"/>
        <v>15000000</v>
      </c>
      <c r="AC60" s="30">
        <f t="shared" si="208"/>
        <v>15000000</v>
      </c>
      <c r="AD60" s="30">
        <f t="shared" si="208"/>
        <v>15000000</v>
      </c>
      <c r="AE60" s="30">
        <f t="shared" si="208"/>
        <v>15000000</v>
      </c>
      <c r="AF60" s="30">
        <f t="shared" si="208"/>
        <v>15000000</v>
      </c>
      <c r="AG60" s="30">
        <f t="shared" si="208"/>
        <v>15000000</v>
      </c>
      <c r="AH60" s="30">
        <f t="shared" si="208"/>
        <v>15000000</v>
      </c>
      <c r="AI60" s="30">
        <f t="shared" si="208"/>
        <v>15000000</v>
      </c>
      <c r="AJ60" s="30">
        <f t="shared" si="208"/>
        <v>15000000</v>
      </c>
      <c r="AK60" s="30">
        <f t="shared" si="208"/>
        <v>15000000</v>
      </c>
      <c r="AL60" s="30">
        <f t="shared" si="208"/>
        <v>15000000</v>
      </c>
      <c r="AM60" s="30">
        <f t="shared" si="208"/>
        <v>15000000</v>
      </c>
      <c r="AN60" s="30">
        <f t="shared" si="208"/>
        <v>15000000</v>
      </c>
      <c r="AO60" s="30">
        <f t="shared" si="208"/>
        <v>15000000</v>
      </c>
      <c r="AP60" s="30">
        <f t="shared" si="208"/>
        <v>15000000</v>
      </c>
      <c r="AQ60" s="30">
        <f t="shared" si="208"/>
        <v>15000000</v>
      </c>
      <c r="AR60" s="30">
        <f t="shared" si="208"/>
        <v>15000000</v>
      </c>
      <c r="AS60" s="30">
        <f t="shared" si="208"/>
        <v>15000000</v>
      </c>
      <c r="AT60" s="30">
        <f t="shared" si="208"/>
        <v>15000000</v>
      </c>
      <c r="AU60" s="30">
        <f t="shared" si="208"/>
        <v>15000000</v>
      </c>
      <c r="AV60" s="30">
        <f t="shared" si="208"/>
        <v>15000000</v>
      </c>
      <c r="AW60" s="30">
        <f t="shared" si="208"/>
        <v>15000000</v>
      </c>
      <c r="AX60" s="30">
        <f t="shared" si="208"/>
        <v>15000000</v>
      </c>
      <c r="AY60" s="30">
        <f t="shared" si="208"/>
        <v>15000000</v>
      </c>
      <c r="AZ60" s="30">
        <f t="shared" si="208"/>
        <v>15000000</v>
      </c>
      <c r="BA60" s="30">
        <f t="shared" si="208"/>
        <v>15000000</v>
      </c>
      <c r="BB60" s="30">
        <f t="shared" si="208"/>
        <v>15000000</v>
      </c>
      <c r="BC60" s="30">
        <f t="shared" si="208"/>
        <v>15000000</v>
      </c>
      <c r="BD60" s="30">
        <f t="shared" si="208"/>
        <v>15000000</v>
      </c>
      <c r="BE60" s="30">
        <f t="shared" si="208"/>
        <v>15000000</v>
      </c>
      <c r="BF60" s="30">
        <f t="shared" ref="BF60:CK60" si="209">IF(BF$5="",0,IF(BF$5=1,$S60,BE386))</f>
        <v>15000000</v>
      </c>
      <c r="BG60" s="30">
        <f t="shared" si="209"/>
        <v>15000000</v>
      </c>
      <c r="BH60" s="30">
        <f t="shared" si="209"/>
        <v>15000000</v>
      </c>
      <c r="BI60" s="30">
        <f t="shared" si="209"/>
        <v>15000000</v>
      </c>
      <c r="BJ60" s="30">
        <f t="shared" si="209"/>
        <v>15000000</v>
      </c>
      <c r="BK60" s="30">
        <f t="shared" si="209"/>
        <v>15000000</v>
      </c>
      <c r="BL60" s="30">
        <f t="shared" si="209"/>
        <v>15000000</v>
      </c>
      <c r="BM60" s="30">
        <f t="shared" si="209"/>
        <v>15000000</v>
      </c>
      <c r="BN60" s="30">
        <f t="shared" si="209"/>
        <v>15000000</v>
      </c>
      <c r="BO60" s="30">
        <f t="shared" si="209"/>
        <v>15000000</v>
      </c>
      <c r="BP60" s="30">
        <f t="shared" si="209"/>
        <v>15000000</v>
      </c>
      <c r="BQ60" s="30">
        <f t="shared" si="209"/>
        <v>15000000</v>
      </c>
      <c r="BR60" s="30">
        <f t="shared" si="209"/>
        <v>15000000</v>
      </c>
      <c r="BS60" s="30">
        <f t="shared" si="209"/>
        <v>15000000</v>
      </c>
      <c r="BT60" s="30">
        <f t="shared" si="209"/>
        <v>15000000</v>
      </c>
      <c r="BU60" s="30">
        <f t="shared" si="209"/>
        <v>15000000</v>
      </c>
      <c r="BV60" s="30">
        <f t="shared" si="209"/>
        <v>0</v>
      </c>
      <c r="BW60" s="30">
        <f t="shared" si="209"/>
        <v>0</v>
      </c>
      <c r="BX60" s="30">
        <f t="shared" si="209"/>
        <v>0</v>
      </c>
      <c r="BY60" s="30">
        <f t="shared" si="209"/>
        <v>0</v>
      </c>
      <c r="BZ60" s="30">
        <f t="shared" si="209"/>
        <v>0</v>
      </c>
      <c r="CA60" s="30">
        <f t="shared" si="209"/>
        <v>0</v>
      </c>
      <c r="CB60" s="30">
        <f t="shared" si="209"/>
        <v>0</v>
      </c>
      <c r="CC60" s="30">
        <f t="shared" si="209"/>
        <v>0</v>
      </c>
      <c r="CD60" s="30">
        <f t="shared" si="209"/>
        <v>0</v>
      </c>
      <c r="CE60" s="30">
        <f t="shared" si="209"/>
        <v>0</v>
      </c>
      <c r="CF60" s="30">
        <f t="shared" si="209"/>
        <v>0</v>
      </c>
      <c r="CG60" s="30">
        <f t="shared" si="209"/>
        <v>0</v>
      </c>
      <c r="CH60" s="30">
        <f t="shared" si="209"/>
        <v>0</v>
      </c>
      <c r="CI60" s="30">
        <f t="shared" si="209"/>
        <v>0</v>
      </c>
      <c r="CJ60" s="30">
        <f t="shared" si="209"/>
        <v>0</v>
      </c>
      <c r="CK60" s="30">
        <f t="shared" si="209"/>
        <v>0</v>
      </c>
      <c r="CL60" s="30">
        <f t="shared" ref="CL60:CT60" si="210">IF(CL$5="",0,IF(CL$5=1,$S60,CK386))</f>
        <v>0</v>
      </c>
      <c r="CM60" s="30">
        <f t="shared" si="210"/>
        <v>0</v>
      </c>
      <c r="CN60" s="30">
        <f t="shared" si="210"/>
        <v>0</v>
      </c>
      <c r="CO60" s="30">
        <f t="shared" si="210"/>
        <v>0</v>
      </c>
      <c r="CP60" s="30">
        <f t="shared" si="210"/>
        <v>0</v>
      </c>
      <c r="CQ60" s="30">
        <f t="shared" si="210"/>
        <v>0</v>
      </c>
      <c r="CR60" s="30">
        <f t="shared" si="210"/>
        <v>0</v>
      </c>
      <c r="CS60" s="30">
        <f t="shared" si="210"/>
        <v>0</v>
      </c>
      <c r="CT60" s="30">
        <f t="shared" si="210"/>
        <v>0</v>
      </c>
    </row>
    <row r="61" spans="1:98" x14ac:dyDescent="0.3">
      <c r="A61" s="11">
        <f>ROW()</f>
        <v>61</v>
      </c>
      <c r="F61" s="66" t="str">
        <f>$F$335</f>
        <v>АКТИВЫ</v>
      </c>
      <c r="G61" s="6" t="str">
        <f>G387</f>
        <v>Дебиторская задолженность</v>
      </c>
      <c r="S61" s="93"/>
      <c r="T61" s="27"/>
      <c r="U61" s="27"/>
      <c r="V61" s="85"/>
      <c r="W61" s="29"/>
      <c r="X61" s="27"/>
      <c r="Y61" s="27"/>
      <c r="Z61" s="30">
        <f t="shared" ref="Z61:BE61" si="211">IF(Z$5="",0,IF(Z$5=1,$S61,Y387))</f>
        <v>0</v>
      </c>
      <c r="AA61" s="30">
        <f t="shared" ca="1" si="211"/>
        <v>0</v>
      </c>
      <c r="AB61" s="30">
        <f t="shared" ca="1" si="211"/>
        <v>0</v>
      </c>
      <c r="AC61" s="30">
        <f t="shared" ca="1" si="211"/>
        <v>0</v>
      </c>
      <c r="AD61" s="30">
        <f t="shared" ca="1" si="211"/>
        <v>0</v>
      </c>
      <c r="AE61" s="30">
        <f t="shared" ca="1" si="211"/>
        <v>0</v>
      </c>
      <c r="AF61" s="30">
        <f t="shared" ca="1" si="211"/>
        <v>0</v>
      </c>
      <c r="AG61" s="30">
        <f t="shared" ca="1" si="211"/>
        <v>0</v>
      </c>
      <c r="AH61" s="30">
        <f t="shared" ca="1" si="211"/>
        <v>0</v>
      </c>
      <c r="AI61" s="30">
        <f t="shared" ca="1" si="211"/>
        <v>6292.2000000000007</v>
      </c>
      <c r="AJ61" s="30">
        <f t="shared" ca="1" si="211"/>
        <v>54532.400000000009</v>
      </c>
      <c r="AK61" s="30">
        <f t="shared" ca="1" si="211"/>
        <v>173245.24</v>
      </c>
      <c r="AL61" s="30">
        <f t="shared" ca="1" si="211"/>
        <v>322737.42500000005</v>
      </c>
      <c r="AM61" s="30">
        <f t="shared" ca="1" si="211"/>
        <v>482559.30500000005</v>
      </c>
      <c r="AN61" s="30">
        <f t="shared" ca="1" si="211"/>
        <v>641972.19199999992</v>
      </c>
      <c r="AO61" s="30">
        <f t="shared" ca="1" si="211"/>
        <v>878700.48649999988</v>
      </c>
      <c r="AP61" s="30">
        <f t="shared" ca="1" si="211"/>
        <v>1374643.8252500002</v>
      </c>
      <c r="AQ61" s="30">
        <f t="shared" ca="1" si="211"/>
        <v>2217090.75275</v>
      </c>
      <c r="AR61" s="30">
        <f t="shared" ca="1" si="211"/>
        <v>3442532.35855</v>
      </c>
      <c r="AS61" s="30">
        <f t="shared" ca="1" si="211"/>
        <v>5017312.7135499986</v>
      </c>
      <c r="AT61" s="30">
        <f t="shared" ca="1" si="211"/>
        <v>6837499.8798999991</v>
      </c>
      <c r="AU61" s="30">
        <f t="shared" ca="1" si="211"/>
        <v>8812596.5532749984</v>
      </c>
      <c r="AV61" s="30">
        <f t="shared" ca="1" si="211"/>
        <v>10875789.794499997</v>
      </c>
      <c r="AW61" s="30">
        <f t="shared" ca="1" si="211"/>
        <v>12986207.569774996</v>
      </c>
      <c r="AX61" s="30">
        <f t="shared" ca="1" si="211"/>
        <v>15119467.604099996</v>
      </c>
      <c r="AY61" s="30">
        <f t="shared" ca="1" si="211"/>
        <v>17261676.719874997</v>
      </c>
      <c r="AZ61" s="30">
        <f t="shared" ca="1" si="211"/>
        <v>19407440.142124996</v>
      </c>
      <c r="BA61" s="30">
        <f t="shared" ca="1" si="211"/>
        <v>21554482.978374999</v>
      </c>
      <c r="BB61" s="30">
        <f t="shared" ca="1" si="211"/>
        <v>23701845.668124996</v>
      </c>
      <c r="BC61" s="30">
        <f t="shared" ca="1" si="211"/>
        <v>25849283.077750001</v>
      </c>
      <c r="BD61" s="30">
        <f t="shared" ca="1" si="211"/>
        <v>27996732.285250004</v>
      </c>
      <c r="BE61" s="30">
        <f t="shared" ca="1" si="211"/>
        <v>30144181.49275</v>
      </c>
      <c r="BF61" s="30">
        <f t="shared" ref="BF61:CK61" ca="1" si="212">IF(BF$5="",0,IF(BF$5=1,$S61,BE387))</f>
        <v>32275900.200250003</v>
      </c>
      <c r="BG61" s="30">
        <f t="shared" ca="1" si="212"/>
        <v>34287018.407749996</v>
      </c>
      <c r="BH61" s="30">
        <f t="shared" ca="1" si="212"/>
        <v>36001354.515250012</v>
      </c>
      <c r="BI61" s="30">
        <f t="shared" ca="1" si="212"/>
        <v>37341960.160250001</v>
      </c>
      <c r="BJ61" s="30">
        <f t="shared" ca="1" si="212"/>
        <v>38283011.105250008</v>
      </c>
      <c r="BK61" s="30">
        <f t="shared" ca="1" si="212"/>
        <v>38864856.082750022</v>
      </c>
      <c r="BL61" s="30">
        <f t="shared" ca="1" si="212"/>
        <v>39195707.824000016</v>
      </c>
      <c r="BM61" s="30">
        <f t="shared" ca="1" si="212"/>
        <v>39369483.968375005</v>
      </c>
      <c r="BN61" s="30">
        <f t="shared" ca="1" si="212"/>
        <v>39454251.70025</v>
      </c>
      <c r="BO61" s="30">
        <f t="shared" ca="1" si="212"/>
        <v>39491411.07387501</v>
      </c>
      <c r="BP61" s="30">
        <f t="shared" ca="1" si="212"/>
        <v>39505630.134999998</v>
      </c>
      <c r="BQ61" s="30">
        <f t="shared" ca="1" si="212"/>
        <v>39510874.945875011</v>
      </c>
      <c r="BR61" s="30">
        <f t="shared" ca="1" si="212"/>
        <v>39512560.731125012</v>
      </c>
      <c r="BS61" s="30">
        <f t="shared" ca="1" si="212"/>
        <v>39512967.102375016</v>
      </c>
      <c r="BT61" s="30">
        <f t="shared" ca="1" si="212"/>
        <v>39513053.620125018</v>
      </c>
      <c r="BU61" s="30">
        <f t="shared" ca="1" si="212"/>
        <v>39513065.418000028</v>
      </c>
      <c r="BV61" s="30">
        <f t="shared" si="212"/>
        <v>0</v>
      </c>
      <c r="BW61" s="30">
        <f t="shared" si="212"/>
        <v>0</v>
      </c>
      <c r="BX61" s="30">
        <f t="shared" si="212"/>
        <v>0</v>
      </c>
      <c r="BY61" s="30">
        <f t="shared" si="212"/>
        <v>0</v>
      </c>
      <c r="BZ61" s="30">
        <f t="shared" si="212"/>
        <v>0</v>
      </c>
      <c r="CA61" s="30">
        <f t="shared" si="212"/>
        <v>0</v>
      </c>
      <c r="CB61" s="30">
        <f t="shared" si="212"/>
        <v>0</v>
      </c>
      <c r="CC61" s="30">
        <f t="shared" si="212"/>
        <v>0</v>
      </c>
      <c r="CD61" s="30">
        <f t="shared" si="212"/>
        <v>0</v>
      </c>
      <c r="CE61" s="30">
        <f t="shared" si="212"/>
        <v>0</v>
      </c>
      <c r="CF61" s="30">
        <f t="shared" si="212"/>
        <v>0</v>
      </c>
      <c r="CG61" s="30">
        <f t="shared" si="212"/>
        <v>0</v>
      </c>
      <c r="CH61" s="30">
        <f t="shared" si="212"/>
        <v>0</v>
      </c>
      <c r="CI61" s="30">
        <f t="shared" si="212"/>
        <v>0</v>
      </c>
      <c r="CJ61" s="30">
        <f t="shared" si="212"/>
        <v>0</v>
      </c>
      <c r="CK61" s="30">
        <f t="shared" si="212"/>
        <v>0</v>
      </c>
      <c r="CL61" s="30">
        <f t="shared" ref="CL61:CT61" si="213">IF(CL$5="",0,IF(CL$5=1,$S61,CK387))</f>
        <v>0</v>
      </c>
      <c r="CM61" s="30">
        <f t="shared" si="213"/>
        <v>0</v>
      </c>
      <c r="CN61" s="30">
        <f t="shared" si="213"/>
        <v>0</v>
      </c>
      <c r="CO61" s="30">
        <f t="shared" si="213"/>
        <v>0</v>
      </c>
      <c r="CP61" s="30">
        <f t="shared" si="213"/>
        <v>0</v>
      </c>
      <c r="CQ61" s="30">
        <f t="shared" si="213"/>
        <v>0</v>
      </c>
      <c r="CR61" s="30">
        <f t="shared" si="213"/>
        <v>0</v>
      </c>
      <c r="CS61" s="30">
        <f t="shared" si="213"/>
        <v>0</v>
      </c>
      <c r="CT61" s="30">
        <f t="shared" si="213"/>
        <v>0</v>
      </c>
    </row>
    <row r="62" spans="1:98" x14ac:dyDescent="0.3">
      <c r="A62" s="11">
        <f>ROW()</f>
        <v>62</v>
      </c>
      <c r="F62" s="66" t="str">
        <f>$F$335</f>
        <v>АКТИВЫ</v>
      </c>
      <c r="G62" s="6" t="str">
        <f>G388</f>
        <v>Задолженность бюджета по возмещению НДС по капзатратам</v>
      </c>
      <c r="S62" s="93"/>
      <c r="T62" s="27"/>
      <c r="U62" s="27"/>
      <c r="V62" s="85"/>
      <c r="W62" s="29"/>
      <c r="X62" s="27"/>
      <c r="Y62" s="27"/>
      <c r="Z62" s="30">
        <f t="shared" ref="Z62:BE62" si="214">IF(Z$5="",0,IF(Z$5=1,$S62,Y388))</f>
        <v>0</v>
      </c>
      <c r="AA62" s="30">
        <f t="shared" ca="1" si="214"/>
        <v>833333.33333333349</v>
      </c>
      <c r="AB62" s="30">
        <f t="shared" ca="1" si="214"/>
        <v>3333333.3333333335</v>
      </c>
      <c r="AC62" s="30">
        <f t="shared" ca="1" si="214"/>
        <v>5000000</v>
      </c>
      <c r="AD62" s="30">
        <f t="shared" ca="1" si="214"/>
        <v>4166666.6666666665</v>
      </c>
      <c r="AE62" s="30">
        <f t="shared" ca="1" si="214"/>
        <v>1666666.6666666665</v>
      </c>
      <c r="AF62" s="30">
        <f t="shared" ca="1" si="214"/>
        <v>0</v>
      </c>
      <c r="AG62" s="30">
        <f t="shared" ca="1" si="214"/>
        <v>0</v>
      </c>
      <c r="AH62" s="30">
        <f t="shared" ca="1" si="214"/>
        <v>0</v>
      </c>
      <c r="AI62" s="30">
        <f t="shared" ca="1" si="214"/>
        <v>0</v>
      </c>
      <c r="AJ62" s="30">
        <f t="shared" ca="1" si="214"/>
        <v>0</v>
      </c>
      <c r="AK62" s="30">
        <f t="shared" ca="1" si="214"/>
        <v>0</v>
      </c>
      <c r="AL62" s="30">
        <f t="shared" ca="1" si="214"/>
        <v>0</v>
      </c>
      <c r="AM62" s="30">
        <f t="shared" ca="1" si="214"/>
        <v>0</v>
      </c>
      <c r="AN62" s="30">
        <f t="shared" ca="1" si="214"/>
        <v>0</v>
      </c>
      <c r="AO62" s="30">
        <f t="shared" ca="1" si="214"/>
        <v>0</v>
      </c>
      <c r="AP62" s="30">
        <f t="shared" ca="1" si="214"/>
        <v>0</v>
      </c>
      <c r="AQ62" s="30">
        <f t="shared" ca="1" si="214"/>
        <v>0</v>
      </c>
      <c r="AR62" s="30">
        <f t="shared" ca="1" si="214"/>
        <v>0</v>
      </c>
      <c r="AS62" s="30">
        <f t="shared" ca="1" si="214"/>
        <v>0</v>
      </c>
      <c r="AT62" s="30">
        <f t="shared" ca="1" si="214"/>
        <v>0</v>
      </c>
      <c r="AU62" s="30">
        <f t="shared" ca="1" si="214"/>
        <v>0</v>
      </c>
      <c r="AV62" s="30">
        <f t="shared" ca="1" si="214"/>
        <v>833333.33333333349</v>
      </c>
      <c r="AW62" s="30">
        <f t="shared" ca="1" si="214"/>
        <v>3333333.3333333335</v>
      </c>
      <c r="AX62" s="30">
        <f t="shared" ca="1" si="214"/>
        <v>5000000</v>
      </c>
      <c r="AY62" s="30">
        <f t="shared" ca="1" si="214"/>
        <v>4166666.6666666665</v>
      </c>
      <c r="AZ62" s="30">
        <f t="shared" ca="1" si="214"/>
        <v>1666666.6666666665</v>
      </c>
      <c r="BA62" s="30">
        <f t="shared" ca="1" si="214"/>
        <v>0</v>
      </c>
      <c r="BB62" s="30">
        <f t="shared" ca="1" si="214"/>
        <v>0</v>
      </c>
      <c r="BC62" s="30">
        <f t="shared" ca="1" si="214"/>
        <v>0</v>
      </c>
      <c r="BD62" s="30">
        <f t="shared" ca="1" si="214"/>
        <v>0</v>
      </c>
      <c r="BE62" s="30">
        <f t="shared" ca="1" si="214"/>
        <v>0</v>
      </c>
      <c r="BF62" s="30">
        <f t="shared" ref="BF62:CK62" ca="1" si="215">IF(BF$5="",0,IF(BF$5=1,$S62,BE388))</f>
        <v>0</v>
      </c>
      <c r="BG62" s="30">
        <f t="shared" ca="1" si="215"/>
        <v>0</v>
      </c>
      <c r="BH62" s="30">
        <f t="shared" ca="1" si="215"/>
        <v>0</v>
      </c>
      <c r="BI62" s="30">
        <f t="shared" ca="1" si="215"/>
        <v>0</v>
      </c>
      <c r="BJ62" s="30">
        <f t="shared" ca="1" si="215"/>
        <v>0</v>
      </c>
      <c r="BK62" s="30">
        <f t="shared" ca="1" si="215"/>
        <v>0</v>
      </c>
      <c r="BL62" s="30">
        <f t="shared" ca="1" si="215"/>
        <v>0</v>
      </c>
      <c r="BM62" s="30">
        <f t="shared" ca="1" si="215"/>
        <v>0</v>
      </c>
      <c r="BN62" s="30">
        <f t="shared" ca="1" si="215"/>
        <v>0</v>
      </c>
      <c r="BO62" s="30">
        <f t="shared" ca="1" si="215"/>
        <v>0</v>
      </c>
      <c r="BP62" s="30">
        <f t="shared" ca="1" si="215"/>
        <v>0</v>
      </c>
      <c r="BQ62" s="30">
        <f t="shared" ca="1" si="215"/>
        <v>0</v>
      </c>
      <c r="BR62" s="30">
        <f t="shared" ca="1" si="215"/>
        <v>0</v>
      </c>
      <c r="BS62" s="30">
        <f t="shared" ca="1" si="215"/>
        <v>0</v>
      </c>
      <c r="BT62" s="30">
        <f t="shared" ca="1" si="215"/>
        <v>0</v>
      </c>
      <c r="BU62" s="30">
        <f t="shared" ca="1" si="215"/>
        <v>0</v>
      </c>
      <c r="BV62" s="30">
        <f t="shared" si="215"/>
        <v>0</v>
      </c>
      <c r="BW62" s="30">
        <f t="shared" si="215"/>
        <v>0</v>
      </c>
      <c r="BX62" s="30">
        <f t="shared" si="215"/>
        <v>0</v>
      </c>
      <c r="BY62" s="30">
        <f t="shared" si="215"/>
        <v>0</v>
      </c>
      <c r="BZ62" s="30">
        <f t="shared" si="215"/>
        <v>0</v>
      </c>
      <c r="CA62" s="30">
        <f t="shared" si="215"/>
        <v>0</v>
      </c>
      <c r="CB62" s="30">
        <f t="shared" si="215"/>
        <v>0</v>
      </c>
      <c r="CC62" s="30">
        <f t="shared" si="215"/>
        <v>0</v>
      </c>
      <c r="CD62" s="30">
        <f t="shared" si="215"/>
        <v>0</v>
      </c>
      <c r="CE62" s="30">
        <f t="shared" si="215"/>
        <v>0</v>
      </c>
      <c r="CF62" s="30">
        <f t="shared" si="215"/>
        <v>0</v>
      </c>
      <c r="CG62" s="30">
        <f t="shared" si="215"/>
        <v>0</v>
      </c>
      <c r="CH62" s="30">
        <f t="shared" si="215"/>
        <v>0</v>
      </c>
      <c r="CI62" s="30">
        <f t="shared" si="215"/>
        <v>0</v>
      </c>
      <c r="CJ62" s="30">
        <f t="shared" si="215"/>
        <v>0</v>
      </c>
      <c r="CK62" s="30">
        <f t="shared" si="215"/>
        <v>0</v>
      </c>
      <c r="CL62" s="30">
        <f t="shared" ref="CL62:CT62" si="216">IF(CL$5="",0,IF(CL$5=1,$S62,CK388))</f>
        <v>0</v>
      </c>
      <c r="CM62" s="30">
        <f t="shared" si="216"/>
        <v>0</v>
      </c>
      <c r="CN62" s="30">
        <f t="shared" si="216"/>
        <v>0</v>
      </c>
      <c r="CO62" s="30">
        <f t="shared" si="216"/>
        <v>0</v>
      </c>
      <c r="CP62" s="30">
        <f t="shared" si="216"/>
        <v>0</v>
      </c>
      <c r="CQ62" s="30">
        <f t="shared" si="216"/>
        <v>0</v>
      </c>
      <c r="CR62" s="30">
        <f t="shared" si="216"/>
        <v>0</v>
      </c>
      <c r="CS62" s="30">
        <f t="shared" si="216"/>
        <v>0</v>
      </c>
      <c r="CT62" s="30">
        <f t="shared" si="216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/>
      <c r="Z64" s="10">
        <f>Z66+Z71+Z82+Z83+Z88+Z95+Z96</f>
        <v>0</v>
      </c>
      <c r="AA64" s="10">
        <f t="shared" ref="AA64:CL64" ca="1" si="217">AA66+AA71+AA82+AA83+AA88+AA95+AA96</f>
        <v>-900000.0000000007</v>
      </c>
      <c r="AB64" s="10">
        <f t="shared" ca="1" si="217"/>
        <v>2017878.787878789</v>
      </c>
      <c r="AC64" s="10">
        <f t="shared" ca="1" si="217"/>
        <v>9789410.9090909082</v>
      </c>
      <c r="AD64" s="10">
        <f t="shared" ca="1" si="217"/>
        <v>7144917.3160173157</v>
      </c>
      <c r="AE64" s="10">
        <f t="shared" ca="1" si="217"/>
        <v>4421921.7229437223</v>
      </c>
      <c r="AF64" s="10">
        <f t="shared" ca="1" si="217"/>
        <v>1730519.7965367963</v>
      </c>
      <c r="AG64" s="10">
        <f t="shared" ca="1" si="217"/>
        <v>-923818.4965367968</v>
      </c>
      <c r="AH64" s="10">
        <f t="shared" ca="1" si="217"/>
        <v>-3569874.1729437253</v>
      </c>
      <c r="AI64" s="10">
        <f t="shared" ca="1" si="217"/>
        <v>-6242463.021350652</v>
      </c>
      <c r="AJ64" s="10">
        <f t="shared" ca="1" si="217"/>
        <v>-8936991.6865757611</v>
      </c>
      <c r="AK64" s="10">
        <f t="shared" ca="1" si="217"/>
        <v>-11610563.633806929</v>
      </c>
      <c r="AL64" s="10">
        <f t="shared" ca="1" si="217"/>
        <v>-14212933.517124463</v>
      </c>
      <c r="AM64" s="10">
        <f t="shared" ca="1" si="217"/>
        <v>-16693854.562463963</v>
      </c>
      <c r="AN64" s="10">
        <f t="shared" ca="1" si="217"/>
        <v>-19028667.43622195</v>
      </c>
      <c r="AO64" s="10">
        <f t="shared" ca="1" si="217"/>
        <v>-21159974.427410245</v>
      </c>
      <c r="AP64" s="10">
        <f t="shared" ca="1" si="217"/>
        <v>-22954082.882883083</v>
      </c>
      <c r="AQ64" s="10">
        <f t="shared" ca="1" si="217"/>
        <v>-24273458.953956489</v>
      </c>
      <c r="AR64" s="10">
        <f t="shared" ca="1" si="217"/>
        <v>-24975679.727673873</v>
      </c>
      <c r="AS64" s="10">
        <f t="shared" ca="1" si="217"/>
        <v>-24946458.834576141</v>
      </c>
      <c r="AT64" s="10">
        <f t="shared" ca="1" si="217"/>
        <v>-24127383.535162363</v>
      </c>
      <c r="AU64" s="10">
        <f t="shared" ca="1" si="217"/>
        <v>-27490105.878157813</v>
      </c>
      <c r="AV64" s="10">
        <f t="shared" ca="1" si="217"/>
        <v>-35023193.777696624</v>
      </c>
      <c r="AW64" s="10">
        <f t="shared" ca="1" si="217"/>
        <v>-26721619.538915772</v>
      </c>
      <c r="AX64" s="10">
        <f t="shared" ca="1" si="217"/>
        <v>-12584341.101471571</v>
      </c>
      <c r="AY64" s="10">
        <f t="shared" ca="1" si="217"/>
        <v>-7909884.8906262806</v>
      </c>
      <c r="AZ64" s="10">
        <f t="shared" ca="1" si="217"/>
        <v>-2389321.8197074239</v>
      </c>
      <c r="BA64" s="10">
        <f t="shared" ca="1" si="217"/>
        <v>4006472.479733746</v>
      </c>
      <c r="BB64" s="10">
        <f t="shared" ca="1" si="217"/>
        <v>11290260.537432525</v>
      </c>
      <c r="BC64" s="10">
        <f t="shared" ca="1" si="217"/>
        <v>19445503.928611916</v>
      </c>
      <c r="BD64" s="10">
        <f t="shared" ca="1" si="217"/>
        <v>28421194.04070469</v>
      </c>
      <c r="BE64" s="10">
        <f t="shared" ca="1" si="217"/>
        <v>37501718.549420014</v>
      </c>
      <c r="BF64" s="10">
        <f t="shared" ca="1" si="217"/>
        <v>46192534.150176205</v>
      </c>
      <c r="BG64" s="10">
        <f t="shared" ca="1" si="217"/>
        <v>55372147.845233902</v>
      </c>
      <c r="BH64" s="10">
        <f t="shared" ca="1" si="217"/>
        <v>64905403.561805256</v>
      </c>
      <c r="BI64" s="10">
        <f t="shared" ca="1" si="217"/>
        <v>74674012.8771213</v>
      </c>
      <c r="BJ64" s="10">
        <f t="shared" ca="1" si="217"/>
        <v>84563950.434534296</v>
      </c>
      <c r="BK64" s="10">
        <f t="shared" ca="1" si="217"/>
        <v>94491146.069499582</v>
      </c>
      <c r="BL64" s="10">
        <f t="shared" ca="1" si="217"/>
        <v>104423703.98899102</v>
      </c>
      <c r="BM64" s="10">
        <f t="shared" ca="1" si="217"/>
        <v>114351259.97213604</v>
      </c>
      <c r="BN64" s="10">
        <f t="shared" ca="1" si="217"/>
        <v>124272817.86600566</v>
      </c>
      <c r="BO64" s="10">
        <f t="shared" ca="1" si="217"/>
        <v>134188857.05779986</v>
      </c>
      <c r="BP64" s="10">
        <f t="shared" ca="1" si="217"/>
        <v>144101224.59310821</v>
      </c>
      <c r="BQ64" s="10">
        <f t="shared" ca="1" si="217"/>
        <v>154012119.06636125</v>
      </c>
      <c r="BR64" s="10">
        <f t="shared" ca="1" si="217"/>
        <v>163922350.37747064</v>
      </c>
      <c r="BS64" s="10">
        <f t="shared" ca="1" si="217"/>
        <v>173832293.73453864</v>
      </c>
      <c r="BT64" s="10">
        <f t="shared" ca="1" si="217"/>
        <v>183742157.52175608</v>
      </c>
      <c r="BU64" s="10">
        <f t="shared" ca="1" si="217"/>
        <v>193652003.9770689</v>
      </c>
      <c r="BV64" s="10">
        <f t="shared" si="217"/>
        <v>0</v>
      </c>
      <c r="BW64" s="10">
        <f t="shared" si="217"/>
        <v>0</v>
      </c>
      <c r="BX64" s="10">
        <f t="shared" si="217"/>
        <v>0</v>
      </c>
      <c r="BY64" s="10">
        <f t="shared" si="217"/>
        <v>0</v>
      </c>
      <c r="BZ64" s="10">
        <f t="shared" si="217"/>
        <v>0</v>
      </c>
      <c r="CA64" s="10">
        <f t="shared" si="217"/>
        <v>0</v>
      </c>
      <c r="CB64" s="10">
        <f t="shared" si="217"/>
        <v>0</v>
      </c>
      <c r="CC64" s="10">
        <f t="shared" si="217"/>
        <v>0</v>
      </c>
      <c r="CD64" s="10">
        <f t="shared" si="217"/>
        <v>0</v>
      </c>
      <c r="CE64" s="10">
        <f t="shared" si="217"/>
        <v>0</v>
      </c>
      <c r="CF64" s="10">
        <f t="shared" si="217"/>
        <v>0</v>
      </c>
      <c r="CG64" s="10">
        <f t="shared" si="217"/>
        <v>0</v>
      </c>
      <c r="CH64" s="10">
        <f t="shared" si="217"/>
        <v>0</v>
      </c>
      <c r="CI64" s="10">
        <f t="shared" si="217"/>
        <v>0</v>
      </c>
      <c r="CJ64" s="10">
        <f t="shared" si="217"/>
        <v>0</v>
      </c>
      <c r="CK64" s="10">
        <f t="shared" si="217"/>
        <v>0</v>
      </c>
      <c r="CL64" s="10">
        <f t="shared" si="217"/>
        <v>0</v>
      </c>
      <c r="CM64" s="10">
        <f t="shared" ref="CM64:CT64" si="218">CM66+CM71+CM82+CM83+CM88+CM95+CM96</f>
        <v>0</v>
      </c>
      <c r="CN64" s="10">
        <f t="shared" si="218"/>
        <v>0</v>
      </c>
      <c r="CO64" s="10">
        <f t="shared" si="218"/>
        <v>0</v>
      </c>
      <c r="CP64" s="10">
        <f t="shared" si="218"/>
        <v>0</v>
      </c>
      <c r="CQ64" s="10">
        <f t="shared" si="218"/>
        <v>0</v>
      </c>
      <c r="CR64" s="10">
        <f t="shared" si="218"/>
        <v>0</v>
      </c>
      <c r="CS64" s="10">
        <f t="shared" si="218"/>
        <v>0</v>
      </c>
      <c r="CT64" s="10">
        <f t="shared" si="218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68" si="219">$F$335</f>
        <v>АКТИВЫ</v>
      </c>
      <c r="G66" s="6" t="str">
        <f>G392</f>
        <v>Собственный капитал (СК)</v>
      </c>
      <c r="Z66" s="7">
        <f>SUM(Z67:Z69)</f>
        <v>0</v>
      </c>
      <c r="AA66" s="7">
        <f t="shared" ref="AA66:CL66" ca="1" si="220">SUM(AA67:AA69)</f>
        <v>13287878.787878787</v>
      </c>
      <c r="AB66" s="7">
        <f t="shared" ca="1" si="220"/>
        <v>11484090.90909091</v>
      </c>
      <c r="AC66" s="7">
        <f t="shared" ca="1" si="220"/>
        <v>9463636.3636363633</v>
      </c>
      <c r="AD66" s="7">
        <f t="shared" ca="1" si="220"/>
        <v>7012229.4372294368</v>
      </c>
      <c r="AE66" s="7">
        <f t="shared" ca="1" si="220"/>
        <v>4435822.5108225103</v>
      </c>
      <c r="AF66" s="7">
        <f t="shared" ca="1" si="220"/>
        <v>1776082.2510822508</v>
      </c>
      <c r="AG66" s="7">
        <f t="shared" ca="1" si="220"/>
        <v>-883658.00865800865</v>
      </c>
      <c r="AH66" s="7">
        <f t="shared" ca="1" si="220"/>
        <v>-3543398.26839827</v>
      </c>
      <c r="AI66" s="7">
        <f t="shared" ca="1" si="220"/>
        <v>-6200194.7382900454</v>
      </c>
      <c r="AJ66" s="7">
        <f t="shared" ca="1" si="220"/>
        <v>-8835082.2637878805</v>
      </c>
      <c r="AK66" s="7">
        <f t="shared" ca="1" si="220"/>
        <v>-11418060.898588747</v>
      </c>
      <c r="AL66" s="7">
        <f t="shared" ca="1" si="220"/>
        <v>-13939153.348461583</v>
      </c>
      <c r="AM66" s="7">
        <f t="shared" ca="1" si="220"/>
        <v>-16396612.911182903</v>
      </c>
      <c r="AN66" s="7">
        <f t="shared" ca="1" si="220"/>
        <v>-18792140.937259525</v>
      </c>
      <c r="AO66" s="7">
        <f t="shared" ca="1" si="220"/>
        <v>-21089991.380594864</v>
      </c>
      <c r="AP66" s="7">
        <f t="shared" ca="1" si="220"/>
        <v>-23175200.975726604</v>
      </c>
      <c r="AQ66" s="7">
        <f t="shared" ca="1" si="220"/>
        <v>-24902830.860852659</v>
      </c>
      <c r="AR66" s="7">
        <f t="shared" ca="1" si="220"/>
        <v>-26119064.694621593</v>
      </c>
      <c r="AS66" s="7">
        <f t="shared" ca="1" si="220"/>
        <v>-26690614.646977648</v>
      </c>
      <c r="AT66" s="7">
        <f t="shared" ca="1" si="220"/>
        <v>-26530339.45494768</v>
      </c>
      <c r="AU66" s="7">
        <f t="shared" ca="1" si="220"/>
        <v>-25586928.837465912</v>
      </c>
      <c r="AV66" s="7">
        <f t="shared" ca="1" si="220"/>
        <v>-23833181.032040641</v>
      </c>
      <c r="AW66" s="7">
        <f t="shared" ca="1" si="220"/>
        <v>-21254942.801494859</v>
      </c>
      <c r="AX66" s="7">
        <f t="shared" ca="1" si="220"/>
        <v>-17845851.510564435</v>
      </c>
      <c r="AY66" s="7">
        <f t="shared" ca="1" si="220"/>
        <v>-13901453.902673081</v>
      </c>
      <c r="AZ66" s="7">
        <f t="shared" ca="1" si="220"/>
        <v>-9123386.6840360798</v>
      </c>
      <c r="BA66" s="7">
        <f t="shared" ca="1" si="220"/>
        <v>-3511403.6183564626</v>
      </c>
      <c r="BB66" s="7">
        <f t="shared" ca="1" si="220"/>
        <v>2934535.1935441755</v>
      </c>
      <c r="BC66" s="7">
        <f t="shared" ca="1" si="220"/>
        <v>10214426.340211954</v>
      </c>
      <c r="BD66" s="7">
        <f t="shared" ca="1" si="220"/>
        <v>17662613.341835603</v>
      </c>
      <c r="BE66" s="7">
        <f t="shared" ca="1" si="220"/>
        <v>24820844.963833462</v>
      </c>
      <c r="BF66" s="7">
        <f t="shared" ca="1" si="220"/>
        <v>32640348.358466171</v>
      </c>
      <c r="BG66" s="7">
        <f t="shared" ca="1" si="220"/>
        <v>41077305.636945844</v>
      </c>
      <c r="BH66" s="7">
        <f t="shared" ca="1" si="220"/>
        <v>50027899.017878555</v>
      </c>
      <c r="BI66" s="7">
        <f t="shared" ca="1" si="220"/>
        <v>59368356.131408229</v>
      </c>
      <c r="BJ66" s="7">
        <f t="shared" ca="1" si="220"/>
        <v>68971411.203231841</v>
      </c>
      <c r="BK66" s="7">
        <f t="shared" ca="1" si="220"/>
        <v>78727920.109302431</v>
      </c>
      <c r="BL66" s="7">
        <f t="shared" ca="1" si="220"/>
        <v>88566791.355349541</v>
      </c>
      <c r="BM66" s="7">
        <f t="shared" ca="1" si="220"/>
        <v>98446551.369662926</v>
      </c>
      <c r="BN66" s="7">
        <f t="shared" ca="1" si="220"/>
        <v>108345279.78156836</v>
      </c>
      <c r="BO66" s="7">
        <f t="shared" ca="1" si="220"/>
        <v>118251587.97344629</v>
      </c>
      <c r="BP66" s="7">
        <f t="shared" ca="1" si="220"/>
        <v>128160371.9776831</v>
      </c>
      <c r="BQ66" s="7">
        <f t="shared" ca="1" si="220"/>
        <v>138069974.03639495</v>
      </c>
      <c r="BR66" s="7">
        <f t="shared" ca="1" si="220"/>
        <v>147979799.75884217</v>
      </c>
      <c r="BS66" s="7">
        <f t="shared" ca="1" si="220"/>
        <v>157889652.15598705</v>
      </c>
      <c r="BT66" s="7">
        <f t="shared" ca="1" si="220"/>
        <v>167799499.30848697</v>
      </c>
      <c r="BU66" s="7">
        <f t="shared" ca="1" si="220"/>
        <v>177709343.94550499</v>
      </c>
      <c r="BV66" s="7">
        <f t="shared" si="220"/>
        <v>0</v>
      </c>
      <c r="BW66" s="7">
        <f t="shared" si="220"/>
        <v>0</v>
      </c>
      <c r="BX66" s="7">
        <f t="shared" si="220"/>
        <v>0</v>
      </c>
      <c r="BY66" s="7">
        <f t="shared" si="220"/>
        <v>0</v>
      </c>
      <c r="BZ66" s="7">
        <f t="shared" si="220"/>
        <v>0</v>
      </c>
      <c r="CA66" s="7">
        <f t="shared" si="220"/>
        <v>0</v>
      </c>
      <c r="CB66" s="7">
        <f t="shared" si="220"/>
        <v>0</v>
      </c>
      <c r="CC66" s="7">
        <f t="shared" si="220"/>
        <v>0</v>
      </c>
      <c r="CD66" s="7">
        <f t="shared" si="220"/>
        <v>0</v>
      </c>
      <c r="CE66" s="7">
        <f t="shared" si="220"/>
        <v>0</v>
      </c>
      <c r="CF66" s="7">
        <f t="shared" si="220"/>
        <v>0</v>
      </c>
      <c r="CG66" s="7">
        <f t="shared" si="220"/>
        <v>0</v>
      </c>
      <c r="CH66" s="7">
        <f t="shared" si="220"/>
        <v>0</v>
      </c>
      <c r="CI66" s="7">
        <f t="shared" si="220"/>
        <v>0</v>
      </c>
      <c r="CJ66" s="7">
        <f t="shared" si="220"/>
        <v>0</v>
      </c>
      <c r="CK66" s="7">
        <f t="shared" si="220"/>
        <v>0</v>
      </c>
      <c r="CL66" s="7">
        <f t="shared" si="220"/>
        <v>0</v>
      </c>
      <c r="CM66" s="7">
        <f t="shared" ref="CM66:CT66" si="221">SUM(CM67:CM69)</f>
        <v>0</v>
      </c>
      <c r="CN66" s="7">
        <f t="shared" si="221"/>
        <v>0</v>
      </c>
      <c r="CO66" s="7">
        <f t="shared" si="221"/>
        <v>0</v>
      </c>
      <c r="CP66" s="7">
        <f t="shared" si="221"/>
        <v>0</v>
      </c>
      <c r="CQ66" s="7">
        <f t="shared" si="221"/>
        <v>0</v>
      </c>
      <c r="CR66" s="7">
        <f t="shared" si="221"/>
        <v>0</v>
      </c>
      <c r="CS66" s="7">
        <f t="shared" si="221"/>
        <v>0</v>
      </c>
      <c r="CT66" s="7">
        <f t="shared" si="221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219"/>
        <v>АКТИВЫ</v>
      </c>
      <c r="G67" s="66" t="str">
        <f t="shared" ref="G67:G68" si="222">$G$342</f>
        <v>Запасы СиМ</v>
      </c>
      <c r="H67" s="27" t="str">
        <f t="shared" ref="H67:H68" si="223">H393</f>
        <v>Уставный капитал (УК)</v>
      </c>
      <c r="P67" s="30"/>
      <c r="R67" s="24"/>
      <c r="S67" s="93"/>
      <c r="V67" s="85"/>
      <c r="W67" s="29"/>
      <c r="Z67" s="30">
        <f t="shared" ref="Z67:BE67" si="224">IF(Z$5="",0,IF(Z$5=1,$S67,Y393))</f>
        <v>0</v>
      </c>
      <c r="AA67" s="30">
        <f t="shared" si="224"/>
        <v>15000000</v>
      </c>
      <c r="AB67" s="30">
        <f t="shared" si="224"/>
        <v>15000000</v>
      </c>
      <c r="AC67" s="30">
        <f t="shared" si="224"/>
        <v>15000000</v>
      </c>
      <c r="AD67" s="30">
        <f t="shared" si="224"/>
        <v>15000000</v>
      </c>
      <c r="AE67" s="30">
        <f t="shared" si="224"/>
        <v>15000000</v>
      </c>
      <c r="AF67" s="30">
        <f t="shared" si="224"/>
        <v>15000000</v>
      </c>
      <c r="AG67" s="30">
        <f t="shared" si="224"/>
        <v>15000000</v>
      </c>
      <c r="AH67" s="30">
        <f t="shared" si="224"/>
        <v>15000000</v>
      </c>
      <c r="AI67" s="30">
        <f t="shared" si="224"/>
        <v>15000000</v>
      </c>
      <c r="AJ67" s="30">
        <f t="shared" si="224"/>
        <v>15000000</v>
      </c>
      <c r="AK67" s="30">
        <f t="shared" si="224"/>
        <v>15000000</v>
      </c>
      <c r="AL67" s="30">
        <f t="shared" si="224"/>
        <v>15000000</v>
      </c>
      <c r="AM67" s="30">
        <f t="shared" si="224"/>
        <v>15000000</v>
      </c>
      <c r="AN67" s="30">
        <f t="shared" si="224"/>
        <v>15000000</v>
      </c>
      <c r="AO67" s="30">
        <f t="shared" si="224"/>
        <v>15000000</v>
      </c>
      <c r="AP67" s="30">
        <f t="shared" si="224"/>
        <v>15000000</v>
      </c>
      <c r="AQ67" s="30">
        <f t="shared" si="224"/>
        <v>15000000</v>
      </c>
      <c r="AR67" s="30">
        <f t="shared" si="224"/>
        <v>15000000</v>
      </c>
      <c r="AS67" s="30">
        <f t="shared" si="224"/>
        <v>15000000</v>
      </c>
      <c r="AT67" s="30">
        <f t="shared" si="224"/>
        <v>15000000</v>
      </c>
      <c r="AU67" s="30">
        <f t="shared" si="224"/>
        <v>15000000</v>
      </c>
      <c r="AV67" s="30">
        <f t="shared" si="224"/>
        <v>15000000</v>
      </c>
      <c r="AW67" s="30">
        <f t="shared" si="224"/>
        <v>15000000</v>
      </c>
      <c r="AX67" s="30">
        <f t="shared" si="224"/>
        <v>15000000</v>
      </c>
      <c r="AY67" s="30">
        <f t="shared" si="224"/>
        <v>15000000</v>
      </c>
      <c r="AZ67" s="30">
        <f t="shared" si="224"/>
        <v>15000000</v>
      </c>
      <c r="BA67" s="30">
        <f t="shared" si="224"/>
        <v>15000000</v>
      </c>
      <c r="BB67" s="30">
        <f t="shared" si="224"/>
        <v>15000000</v>
      </c>
      <c r="BC67" s="30">
        <f t="shared" si="224"/>
        <v>15000000</v>
      </c>
      <c r="BD67" s="30">
        <f t="shared" si="224"/>
        <v>15000000</v>
      </c>
      <c r="BE67" s="30">
        <f t="shared" si="224"/>
        <v>15000000</v>
      </c>
      <c r="BF67" s="30">
        <f t="shared" ref="BF67:CK67" si="225">IF(BF$5="",0,IF(BF$5=1,$S67,BE393))</f>
        <v>15000000</v>
      </c>
      <c r="BG67" s="30">
        <f t="shared" si="225"/>
        <v>15000000</v>
      </c>
      <c r="BH67" s="30">
        <f t="shared" si="225"/>
        <v>15000000</v>
      </c>
      <c r="BI67" s="30">
        <f t="shared" si="225"/>
        <v>15000000</v>
      </c>
      <c r="BJ67" s="30">
        <f t="shared" si="225"/>
        <v>15000000</v>
      </c>
      <c r="BK67" s="30">
        <f t="shared" si="225"/>
        <v>15000000</v>
      </c>
      <c r="BL67" s="30">
        <f t="shared" si="225"/>
        <v>15000000</v>
      </c>
      <c r="BM67" s="30">
        <f t="shared" si="225"/>
        <v>15000000</v>
      </c>
      <c r="BN67" s="30">
        <f t="shared" si="225"/>
        <v>15000000</v>
      </c>
      <c r="BO67" s="30">
        <f t="shared" si="225"/>
        <v>15000000</v>
      </c>
      <c r="BP67" s="30">
        <f t="shared" si="225"/>
        <v>15000000</v>
      </c>
      <c r="BQ67" s="30">
        <f t="shared" si="225"/>
        <v>15000000</v>
      </c>
      <c r="BR67" s="30">
        <f t="shared" si="225"/>
        <v>15000000</v>
      </c>
      <c r="BS67" s="30">
        <f t="shared" si="225"/>
        <v>15000000</v>
      </c>
      <c r="BT67" s="30">
        <f t="shared" si="225"/>
        <v>15000000</v>
      </c>
      <c r="BU67" s="30">
        <f t="shared" si="225"/>
        <v>15000000</v>
      </c>
      <c r="BV67" s="30">
        <f t="shared" si="225"/>
        <v>0</v>
      </c>
      <c r="BW67" s="30">
        <f t="shared" si="225"/>
        <v>0</v>
      </c>
      <c r="BX67" s="30">
        <f t="shared" si="225"/>
        <v>0</v>
      </c>
      <c r="BY67" s="30">
        <f t="shared" si="225"/>
        <v>0</v>
      </c>
      <c r="BZ67" s="30">
        <f t="shared" si="225"/>
        <v>0</v>
      </c>
      <c r="CA67" s="30">
        <f t="shared" si="225"/>
        <v>0</v>
      </c>
      <c r="CB67" s="30">
        <f t="shared" si="225"/>
        <v>0</v>
      </c>
      <c r="CC67" s="30">
        <f t="shared" si="225"/>
        <v>0</v>
      </c>
      <c r="CD67" s="30">
        <f t="shared" si="225"/>
        <v>0</v>
      </c>
      <c r="CE67" s="30">
        <f t="shared" si="225"/>
        <v>0</v>
      </c>
      <c r="CF67" s="30">
        <f t="shared" si="225"/>
        <v>0</v>
      </c>
      <c r="CG67" s="30">
        <f t="shared" si="225"/>
        <v>0</v>
      </c>
      <c r="CH67" s="30">
        <f t="shared" si="225"/>
        <v>0</v>
      </c>
      <c r="CI67" s="30">
        <f t="shared" si="225"/>
        <v>0</v>
      </c>
      <c r="CJ67" s="30">
        <f t="shared" si="225"/>
        <v>0</v>
      </c>
      <c r="CK67" s="30">
        <f t="shared" si="225"/>
        <v>0</v>
      </c>
      <c r="CL67" s="30">
        <f t="shared" ref="CL67:CT67" si="226">IF(CL$5="",0,IF(CL$5=1,$S67,CK393))</f>
        <v>0</v>
      </c>
      <c r="CM67" s="30">
        <f t="shared" si="226"/>
        <v>0</v>
      </c>
      <c r="CN67" s="30">
        <f t="shared" si="226"/>
        <v>0</v>
      </c>
      <c r="CO67" s="30">
        <f t="shared" si="226"/>
        <v>0</v>
      </c>
      <c r="CP67" s="30">
        <f t="shared" si="226"/>
        <v>0</v>
      </c>
      <c r="CQ67" s="30">
        <f t="shared" si="226"/>
        <v>0</v>
      </c>
      <c r="CR67" s="30">
        <f t="shared" si="226"/>
        <v>0</v>
      </c>
      <c r="CS67" s="30">
        <f t="shared" si="226"/>
        <v>0</v>
      </c>
      <c r="CT67" s="30">
        <f t="shared" si="226"/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219"/>
        <v>АКТИВЫ</v>
      </c>
      <c r="G68" s="66" t="str">
        <f t="shared" si="222"/>
        <v>Запасы СиМ</v>
      </c>
      <c r="H68" s="27" t="str">
        <f t="shared" si="223"/>
        <v>Нераспределенная прибыль</v>
      </c>
      <c r="P68" s="30"/>
      <c r="R68" s="24"/>
      <c r="S68" s="93"/>
      <c r="V68" s="85"/>
      <c r="W68" s="29"/>
      <c r="Z68" s="30">
        <f t="shared" ref="Z68:BE68" si="227">IF(Z$5="",0,IF(Z$5=1,$S68,Y394))</f>
        <v>0</v>
      </c>
      <c r="AA68" s="30">
        <f t="shared" ca="1" si="227"/>
        <v>-1712121.2121212122</v>
      </c>
      <c r="AB68" s="30">
        <f t="shared" ca="1" si="227"/>
        <v>-3515909.0909090908</v>
      </c>
      <c r="AC68" s="30">
        <f t="shared" ca="1" si="227"/>
        <v>-5536363.6363636367</v>
      </c>
      <c r="AD68" s="30">
        <f t="shared" ca="1" si="227"/>
        <v>-7987770.5627705632</v>
      </c>
      <c r="AE68" s="30">
        <f t="shared" ca="1" si="227"/>
        <v>-10564177.48917749</v>
      </c>
      <c r="AF68" s="30">
        <f t="shared" ca="1" si="227"/>
        <v>-13223917.748917749</v>
      </c>
      <c r="AG68" s="30">
        <f t="shared" ca="1" si="227"/>
        <v>-15883658.008658009</v>
      </c>
      <c r="AH68" s="30">
        <f t="shared" ca="1" si="227"/>
        <v>-18543398.26839827</v>
      </c>
      <c r="AI68" s="30">
        <f t="shared" ca="1" si="227"/>
        <v>-21200194.738290045</v>
      </c>
      <c r="AJ68" s="30">
        <f t="shared" ca="1" si="227"/>
        <v>-23835082.263787881</v>
      </c>
      <c r="AK68" s="30">
        <f t="shared" ca="1" si="227"/>
        <v>-26418060.898588747</v>
      </c>
      <c r="AL68" s="30">
        <f t="shared" ca="1" si="227"/>
        <v>-28939153.348461583</v>
      </c>
      <c r="AM68" s="30">
        <f t="shared" ca="1" si="227"/>
        <v>-31396612.911182903</v>
      </c>
      <c r="AN68" s="30">
        <f t="shared" ca="1" si="227"/>
        <v>-33792140.937259525</v>
      </c>
      <c r="AO68" s="30">
        <f t="shared" ca="1" si="227"/>
        <v>-36089991.380594864</v>
      </c>
      <c r="AP68" s="30">
        <f t="shared" ca="1" si="227"/>
        <v>-38175200.975726604</v>
      </c>
      <c r="AQ68" s="30">
        <f t="shared" ca="1" si="227"/>
        <v>-39902830.860852659</v>
      </c>
      <c r="AR68" s="30">
        <f t="shared" ca="1" si="227"/>
        <v>-41119064.694621593</v>
      </c>
      <c r="AS68" s="30">
        <f t="shared" ca="1" si="227"/>
        <v>-41690614.646977648</v>
      </c>
      <c r="AT68" s="30">
        <f t="shared" ca="1" si="227"/>
        <v>-41530339.45494768</v>
      </c>
      <c r="AU68" s="30">
        <f t="shared" ca="1" si="227"/>
        <v>-40586928.837465912</v>
      </c>
      <c r="AV68" s="30">
        <f t="shared" ca="1" si="227"/>
        <v>-38833181.032040641</v>
      </c>
      <c r="AW68" s="30">
        <f t="shared" ca="1" si="227"/>
        <v>-36254942.801494859</v>
      </c>
      <c r="AX68" s="30">
        <f t="shared" ca="1" si="227"/>
        <v>-32845851.510564435</v>
      </c>
      <c r="AY68" s="30">
        <f t="shared" ca="1" si="227"/>
        <v>-28901453.902673081</v>
      </c>
      <c r="AZ68" s="30">
        <f t="shared" ca="1" si="227"/>
        <v>-24123386.68403608</v>
      </c>
      <c r="BA68" s="30">
        <f t="shared" ca="1" si="227"/>
        <v>-18511403.618356463</v>
      </c>
      <c r="BB68" s="30">
        <f t="shared" ca="1" si="227"/>
        <v>-12065464.806455825</v>
      </c>
      <c r="BC68" s="30">
        <f t="shared" ca="1" si="227"/>
        <v>-4785573.659788046</v>
      </c>
      <c r="BD68" s="30">
        <f t="shared" ca="1" si="227"/>
        <v>2662613.341835605</v>
      </c>
      <c r="BE68" s="30">
        <f t="shared" ca="1" si="227"/>
        <v>9820844.9638334624</v>
      </c>
      <c r="BF68" s="30">
        <f t="shared" ref="BF68:CK68" ca="1" si="228">IF(BF$5="",0,IF(BF$5=1,$S68,BE394))</f>
        <v>17640348.358466171</v>
      </c>
      <c r="BG68" s="30">
        <f t="shared" ca="1" si="228"/>
        <v>26077305.636945844</v>
      </c>
      <c r="BH68" s="30">
        <f t="shared" ca="1" si="228"/>
        <v>35027899.017878555</v>
      </c>
      <c r="BI68" s="30">
        <f t="shared" ca="1" si="228"/>
        <v>44368356.131408229</v>
      </c>
      <c r="BJ68" s="30">
        <f t="shared" ca="1" si="228"/>
        <v>53971411.203231841</v>
      </c>
      <c r="BK68" s="30">
        <f t="shared" ca="1" si="228"/>
        <v>63727920.109302431</v>
      </c>
      <c r="BL68" s="30">
        <f t="shared" ca="1" si="228"/>
        <v>73566791.355349541</v>
      </c>
      <c r="BM68" s="30">
        <f t="shared" ca="1" si="228"/>
        <v>83446551.369662926</v>
      </c>
      <c r="BN68" s="30">
        <f t="shared" ca="1" si="228"/>
        <v>93345279.781568363</v>
      </c>
      <c r="BO68" s="30">
        <f t="shared" ca="1" si="228"/>
        <v>103251587.97344629</v>
      </c>
      <c r="BP68" s="30">
        <f t="shared" ca="1" si="228"/>
        <v>113160371.9776831</v>
      </c>
      <c r="BQ68" s="30">
        <f t="shared" ca="1" si="228"/>
        <v>123069974.03639497</v>
      </c>
      <c r="BR68" s="30">
        <f t="shared" ca="1" si="228"/>
        <v>132979799.75884216</v>
      </c>
      <c r="BS68" s="30">
        <f t="shared" ca="1" si="228"/>
        <v>142889652.15598705</v>
      </c>
      <c r="BT68" s="30">
        <f t="shared" ca="1" si="228"/>
        <v>152799499.30848697</v>
      </c>
      <c r="BU68" s="30">
        <f t="shared" ca="1" si="228"/>
        <v>162709343.94550499</v>
      </c>
      <c r="BV68" s="30">
        <f t="shared" si="228"/>
        <v>0</v>
      </c>
      <c r="BW68" s="30">
        <f t="shared" si="228"/>
        <v>0</v>
      </c>
      <c r="BX68" s="30">
        <f t="shared" si="228"/>
        <v>0</v>
      </c>
      <c r="BY68" s="30">
        <f t="shared" si="228"/>
        <v>0</v>
      </c>
      <c r="BZ68" s="30">
        <f t="shared" si="228"/>
        <v>0</v>
      </c>
      <c r="CA68" s="30">
        <f t="shared" si="228"/>
        <v>0</v>
      </c>
      <c r="CB68" s="30">
        <f t="shared" si="228"/>
        <v>0</v>
      </c>
      <c r="CC68" s="30">
        <f t="shared" si="228"/>
        <v>0</v>
      </c>
      <c r="CD68" s="30">
        <f t="shared" si="228"/>
        <v>0</v>
      </c>
      <c r="CE68" s="30">
        <f t="shared" si="228"/>
        <v>0</v>
      </c>
      <c r="CF68" s="30">
        <f t="shared" si="228"/>
        <v>0</v>
      </c>
      <c r="CG68" s="30">
        <f t="shared" si="228"/>
        <v>0</v>
      </c>
      <c r="CH68" s="30">
        <f t="shared" si="228"/>
        <v>0</v>
      </c>
      <c r="CI68" s="30">
        <f t="shared" si="228"/>
        <v>0</v>
      </c>
      <c r="CJ68" s="30">
        <f t="shared" si="228"/>
        <v>0</v>
      </c>
      <c r="CK68" s="30">
        <f t="shared" si="228"/>
        <v>0</v>
      </c>
      <c r="CL68" s="30">
        <f t="shared" ref="CL68:CT68" si="229">IF(CL$5="",0,IF(CL$5=1,$S68,CK394))</f>
        <v>0</v>
      </c>
      <c r="CM68" s="30">
        <f t="shared" si="229"/>
        <v>0</v>
      </c>
      <c r="CN68" s="30">
        <f t="shared" si="229"/>
        <v>0</v>
      </c>
      <c r="CO68" s="30">
        <f t="shared" si="229"/>
        <v>0</v>
      </c>
      <c r="CP68" s="30">
        <f t="shared" si="229"/>
        <v>0</v>
      </c>
      <c r="CQ68" s="30">
        <f t="shared" si="229"/>
        <v>0</v>
      </c>
      <c r="CR68" s="30">
        <f t="shared" si="229"/>
        <v>0</v>
      </c>
      <c r="CS68" s="30">
        <f t="shared" si="229"/>
        <v>0</v>
      </c>
      <c r="CT68" s="30">
        <f t="shared" si="229"/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">
        <f>ROW()</f>
        <v>70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230">$F$9</f>
        <v>АКТИВЫ</v>
      </c>
      <c r="G71" s="6" t="s">
        <v>82</v>
      </c>
      <c r="Z71" s="7">
        <f>SUM(Z72:Z81)</f>
        <v>0</v>
      </c>
      <c r="AA71" s="7">
        <f t="shared" ref="AA71" ca="1" si="231">SUM(AA72:AA81)</f>
        <v>0</v>
      </c>
      <c r="AB71" s="7">
        <f t="shared" ref="AB71" ca="1" si="232">SUM(AB72:AB81)</f>
        <v>0</v>
      </c>
      <c r="AC71" s="7">
        <f ca="1">SUM(AC72:AC81)</f>
        <v>-4680</v>
      </c>
      <c r="AD71" s="7">
        <f t="shared" ref="AD71" ca="1" si="233">SUM(AD72:AD81)</f>
        <v>-20320</v>
      </c>
      <c r="AE71" s="7">
        <f t="shared" ref="AE71" ca="1" si="234">SUM(AE72:AE81)</f>
        <v>-39187.199999999997</v>
      </c>
      <c r="AF71" s="7">
        <f t="shared" ref="AF71" ca="1" si="235">SUM(AF72:AF81)</f>
        <v>-50541.8</v>
      </c>
      <c r="AG71" s="7">
        <f t="shared" ref="AG71" ca="1" si="236">SUM(AG72:AG81)</f>
        <v>-41325.64</v>
      </c>
      <c r="AH71" s="7">
        <f t="shared" ref="AH71" ca="1" si="237">SUM(AH72:AH81)</f>
        <v>-24101.480000000018</v>
      </c>
      <c r="AI71" s="7">
        <f t="shared" ref="AI71" ca="1" si="238">SUM(AI72:AI81)</f>
        <v>-36781.360000000015</v>
      </c>
      <c r="AJ71" s="7">
        <f t="shared" ref="AJ71" ca="1" si="239">SUM(AJ72:AJ81)</f>
        <v>-96213.271999999997</v>
      </c>
      <c r="AK71" s="7">
        <f t="shared" ref="AK71" ca="1" si="240">SUM(AK72:AK81)</f>
        <v>-192758.18200000003</v>
      </c>
      <c r="AL71" s="7">
        <f t="shared" ref="AL71" ca="1" si="241">SUM(AL72:AL81)</f>
        <v>-277214.22599999991</v>
      </c>
      <c r="AM71" s="7">
        <f t="shared" ref="AM71" ca="1" si="242">SUM(AM72:AM81)</f>
        <v>-297373.31400000013</v>
      </c>
      <c r="AN71" s="7">
        <f t="shared" ref="AN71" ca="1" si="243">SUM(AN72:AN81)</f>
        <v>-227237.65799999997</v>
      </c>
      <c r="AO71" s="7">
        <f t="shared" ref="AO71" ca="1" si="244">SUM(AO72:AO81)</f>
        <v>-63706.869999999988</v>
      </c>
      <c r="AP71" s="7">
        <f t="shared" ref="AP71" ca="1" si="245">SUM(AP72:AP81)</f>
        <v>172642.48699999999</v>
      </c>
      <c r="AQ71" s="7">
        <f t="shared" ref="AQ71" ca="1" si="246">SUM(AQ72:AQ81)</f>
        <v>455360.99</v>
      </c>
      <c r="AR71" s="7">
        <f t="shared" ref="AR71" ca="1" si="247">SUM(AR72:AR81)</f>
        <v>764929.21100000001</v>
      </c>
      <c r="AS71" s="7">
        <f t="shared" ref="AS71" ca="1" si="248">SUM(AS72:AS81)</f>
        <v>1088989.6940000001</v>
      </c>
      <c r="AT71" s="7">
        <f t="shared" ref="AT71" ca="1" si="249">SUM(AT72:AT81)</f>
        <v>1420245.845</v>
      </c>
      <c r="AU71" s="7">
        <f t="shared" ref="AU71" ca="1" si="250">SUM(AU72:AU81)</f>
        <v>1754467.2749999999</v>
      </c>
      <c r="AV71" s="7">
        <f t="shared" ref="AV71" ca="1" si="251">SUM(AV72:AV81)</f>
        <v>2089720.125</v>
      </c>
      <c r="AW71" s="7">
        <f t="shared" ref="AW71" ca="1" si="252">SUM(AW72:AW81)</f>
        <v>2425349.8650000002</v>
      </c>
      <c r="AX71" s="7">
        <f t="shared" ref="AX71" ca="1" si="253">SUM(AX72:AX81)</f>
        <v>2761093.0500000003</v>
      </c>
      <c r="AY71" s="7">
        <f t="shared" ref="AY71" ca="1" si="254">SUM(AY72:AY81)</f>
        <v>3096851.5500000003</v>
      </c>
      <c r="AZ71" s="7">
        <f t="shared" ref="AZ71" ca="1" si="255">SUM(AZ72:AZ81)</f>
        <v>3444310.0500000003</v>
      </c>
      <c r="BA71" s="7">
        <f t="shared" ref="BA71" ca="1" si="256">SUM(BA72:BA81)</f>
        <v>3830868.5500000003</v>
      </c>
      <c r="BB71" s="7">
        <f t="shared" ref="BB71" ca="1" si="257">SUM(BB72:BB81)</f>
        <v>4264595.05</v>
      </c>
      <c r="BC71" s="7">
        <f t="shared" ref="BC71" ca="1" si="258">SUM(BC72:BC81)</f>
        <v>4726708.05</v>
      </c>
      <c r="BD71" s="7">
        <f t="shared" ref="BD71" ca="1" si="259">SUM(BD72:BD81)</f>
        <v>5165780.6500000004</v>
      </c>
      <c r="BE71" s="7">
        <f t="shared" ref="BE71" ca="1" si="260">SUM(BE72:BE81)</f>
        <v>5532542.8500000006</v>
      </c>
      <c r="BF71" s="7">
        <f t="shared" ref="BF71" ca="1" si="261">SUM(BF72:BF81)</f>
        <v>5804004.75</v>
      </c>
      <c r="BG71" s="7">
        <f t="shared" ref="BG71" ca="1" si="262">SUM(BG72:BG81)</f>
        <v>5979126.4299999997</v>
      </c>
      <c r="BH71" s="7">
        <f t="shared" ref="BH71" ca="1" si="263">SUM(BH72:BH81)</f>
        <v>6079724.1349999998</v>
      </c>
      <c r="BI71" s="7">
        <f t="shared" ref="BI71" ca="1" si="264">SUM(BI72:BI81)</f>
        <v>6133176.7000000002</v>
      </c>
      <c r="BJ71" s="7">
        <f t="shared" ref="BJ71" ca="1" si="265">SUM(BJ72:BJ81)</f>
        <v>6159517.7350000003</v>
      </c>
      <c r="BK71" s="7">
        <f t="shared" ref="BK71" ca="1" si="266">SUM(BK72:BK81)</f>
        <v>6171261.1299999999</v>
      </c>
      <c r="BL71" s="7">
        <f t="shared" ref="BL71" ca="1" si="267">SUM(BL72:BL81)</f>
        <v>6175769.6050000004</v>
      </c>
      <c r="BM71" s="7">
        <f t="shared" ref="BM71" ca="1" si="268">SUM(BM72:BM81)</f>
        <v>6177306.6749999998</v>
      </c>
      <c r="BN71" s="7">
        <f t="shared" ref="BN71" ca="1" si="269">SUM(BN72:BN81)</f>
        <v>6177812.3250000002</v>
      </c>
      <c r="BO71" s="7">
        <f t="shared" ref="BO71" ca="1" si="270">SUM(BO72:BO81)</f>
        <v>6177941.085</v>
      </c>
      <c r="BP71" s="7">
        <f t="shared" ref="BP71" ca="1" si="271">SUM(BP72:BP81)</f>
        <v>6177956.3999999985</v>
      </c>
      <c r="BQ71" s="7">
        <f t="shared" ref="BQ71" ca="1" si="272">SUM(BQ72:BQ81)</f>
        <v>6177956.3999999985</v>
      </c>
      <c r="BR71" s="7">
        <f t="shared" ref="BR71" ca="1" si="273">SUM(BR72:BR81)</f>
        <v>6177956.3999999985</v>
      </c>
      <c r="BS71" s="7">
        <f t="shared" ref="BS71" ca="1" si="274">SUM(BS72:BS81)</f>
        <v>6177956.3999999985</v>
      </c>
      <c r="BT71" s="7">
        <f t="shared" ref="BT71" ca="1" si="275">SUM(BT72:BT81)</f>
        <v>6177956.3999999985</v>
      </c>
      <c r="BU71" s="7">
        <f t="shared" ref="BU71" ca="1" si="276">SUM(BU72:BU81)</f>
        <v>6177956.3999999985</v>
      </c>
      <c r="BV71" s="7">
        <f t="shared" ref="BV71" si="277">SUM(BV72:BV81)</f>
        <v>0</v>
      </c>
      <c r="BW71" s="7">
        <f t="shared" ref="BW71" si="278">SUM(BW72:BW81)</f>
        <v>0</v>
      </c>
      <c r="BX71" s="7">
        <f t="shared" ref="BX71" si="279">SUM(BX72:BX81)</f>
        <v>0</v>
      </c>
      <c r="BY71" s="7">
        <f t="shared" ref="BY71" si="280">SUM(BY72:BY81)</f>
        <v>0</v>
      </c>
      <c r="BZ71" s="7">
        <f t="shared" ref="BZ71" si="281">SUM(BZ72:BZ81)</f>
        <v>0</v>
      </c>
      <c r="CA71" s="7">
        <f t="shared" ref="CA71" si="282">SUM(CA72:CA81)</f>
        <v>0</v>
      </c>
      <c r="CB71" s="7">
        <f t="shared" ref="CB71" si="283">SUM(CB72:CB81)</f>
        <v>0</v>
      </c>
      <c r="CC71" s="7">
        <f t="shared" ref="CC71" si="284">SUM(CC72:CC81)</f>
        <v>0</v>
      </c>
      <c r="CD71" s="7">
        <f t="shared" ref="CD71" si="285">SUM(CD72:CD81)</f>
        <v>0</v>
      </c>
      <c r="CE71" s="7">
        <f t="shared" ref="CE71" si="286">SUM(CE72:CE81)</f>
        <v>0</v>
      </c>
      <c r="CF71" s="7">
        <f t="shared" ref="CF71" si="287">SUM(CF72:CF81)</f>
        <v>0</v>
      </c>
      <c r="CG71" s="7">
        <f t="shared" ref="CG71" si="288">SUM(CG72:CG81)</f>
        <v>0</v>
      </c>
      <c r="CH71" s="7">
        <f t="shared" ref="CH71" si="289">SUM(CH72:CH81)</f>
        <v>0</v>
      </c>
      <c r="CI71" s="7">
        <f t="shared" ref="CI71" si="290">SUM(CI72:CI81)</f>
        <v>0</v>
      </c>
      <c r="CJ71" s="7">
        <f t="shared" ref="CJ71" si="291">SUM(CJ72:CJ81)</f>
        <v>0</v>
      </c>
      <c r="CK71" s="7">
        <f t="shared" ref="CK71" si="292">SUM(CK72:CK81)</f>
        <v>0</v>
      </c>
      <c r="CL71" s="7">
        <f t="shared" ref="CL71" si="293">SUM(CL72:CL81)</f>
        <v>0</v>
      </c>
      <c r="CM71" s="7">
        <f t="shared" ref="CM71" si="294">SUM(CM72:CM81)</f>
        <v>0</v>
      </c>
      <c r="CN71" s="7">
        <f t="shared" ref="CN71" si="295">SUM(CN72:CN81)</f>
        <v>0</v>
      </c>
      <c r="CO71" s="7">
        <f t="shared" ref="CO71" si="296">SUM(CO72:CO81)</f>
        <v>0</v>
      </c>
      <c r="CP71" s="7">
        <f t="shared" ref="CP71" si="297">SUM(CP72:CP81)</f>
        <v>0</v>
      </c>
      <c r="CQ71" s="7">
        <f t="shared" ref="CQ71" si="298">SUM(CQ72:CQ81)</f>
        <v>0</v>
      </c>
      <c r="CR71" s="7">
        <f t="shared" ref="CR71" si="299">SUM(CR72:CR81)</f>
        <v>0</v>
      </c>
      <c r="CS71" s="7">
        <f t="shared" ref="CS71" si="300">SUM(CS72:CS81)</f>
        <v>0</v>
      </c>
      <c r="CT71" s="7">
        <f t="shared" ref="CT71" si="301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$F$335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/>
      <c r="Z72" s="30">
        <f t="shared" ref="Z72:BE72" si="302">IF(Z$5="",0,IF(Z$5=1,$S72,Y398))</f>
        <v>0</v>
      </c>
      <c r="AA72" s="30">
        <f t="shared" ca="1" si="302"/>
        <v>0</v>
      </c>
      <c r="AB72" s="30">
        <f t="shared" ca="1" si="302"/>
        <v>0</v>
      </c>
      <c r="AC72" s="30">
        <f t="shared" ca="1" si="302"/>
        <v>-4200</v>
      </c>
      <c r="AD72" s="30">
        <f t="shared" ca="1" si="302"/>
        <v>-16800</v>
      </c>
      <c r="AE72" s="30">
        <f t="shared" ca="1" si="302"/>
        <v>-30240</v>
      </c>
      <c r="AF72" s="30">
        <f t="shared" ca="1" si="302"/>
        <v>-44205</v>
      </c>
      <c r="AG72" s="30">
        <f t="shared" ca="1" si="302"/>
        <v>-56385</v>
      </c>
      <c r="AH72" s="30">
        <f t="shared" ca="1" si="302"/>
        <v>-74067.000000000015</v>
      </c>
      <c r="AI72" s="30">
        <f t="shared" ca="1" si="302"/>
        <v>-120267.00000000001</v>
      </c>
      <c r="AJ72" s="30">
        <f t="shared" ca="1" si="302"/>
        <v>-198051</v>
      </c>
      <c r="AK72" s="30">
        <f t="shared" ca="1" si="302"/>
        <v>-309718.5</v>
      </c>
      <c r="AL72" s="30">
        <f t="shared" ca="1" si="302"/>
        <v>-451185</v>
      </c>
      <c r="AM72" s="30">
        <f t="shared" ca="1" si="302"/>
        <v>-610228.5</v>
      </c>
      <c r="AN72" s="30">
        <f t="shared" ca="1" si="302"/>
        <v>-779709</v>
      </c>
      <c r="AO72" s="30">
        <f t="shared" ca="1" si="302"/>
        <v>-954607.5</v>
      </c>
      <c r="AP72" s="30">
        <f t="shared" ca="1" si="302"/>
        <v>-1132372.5</v>
      </c>
      <c r="AQ72" s="30">
        <f t="shared" ca="1" si="302"/>
        <v>-1311397.5</v>
      </c>
      <c r="AR72" s="30">
        <f t="shared" ca="1" si="302"/>
        <v>-1490737.5</v>
      </c>
      <c r="AS72" s="30">
        <f t="shared" ca="1" si="302"/>
        <v>-1670235</v>
      </c>
      <c r="AT72" s="30">
        <f t="shared" ca="1" si="302"/>
        <v>-1849785</v>
      </c>
      <c r="AU72" s="30">
        <f t="shared" ca="1" si="302"/>
        <v>-2029335</v>
      </c>
      <c r="AV72" s="30">
        <f t="shared" ca="1" si="302"/>
        <v>-2208885</v>
      </c>
      <c r="AW72" s="30">
        <f t="shared" ca="1" si="302"/>
        <v>-2388435</v>
      </c>
      <c r="AX72" s="30">
        <f t="shared" ca="1" si="302"/>
        <v>-2567985</v>
      </c>
      <c r="AY72" s="30">
        <f t="shared" ca="1" si="302"/>
        <v>-2747535</v>
      </c>
      <c r="AZ72" s="30">
        <f t="shared" ca="1" si="302"/>
        <v>-2916585</v>
      </c>
      <c r="BA72" s="30">
        <f t="shared" ca="1" si="302"/>
        <v>-3054135</v>
      </c>
      <c r="BB72" s="30">
        <f t="shared" ca="1" si="302"/>
        <v>-3158085</v>
      </c>
      <c r="BC72" s="30">
        <f t="shared" ca="1" si="302"/>
        <v>-3227122.5</v>
      </c>
      <c r="BD72" s="30">
        <f t="shared" ca="1" si="302"/>
        <v>-3265710</v>
      </c>
      <c r="BE72" s="30">
        <f t="shared" ca="1" si="302"/>
        <v>-3286342.5</v>
      </c>
      <c r="BF72" s="30">
        <f t="shared" ref="BF72:CK72" ca="1" si="303">IF(BF$5="",0,IF(BF$5=1,$S72,BE398))</f>
        <v>-3296475</v>
      </c>
      <c r="BG72" s="30">
        <f t="shared" ca="1" si="303"/>
        <v>-3301147.5</v>
      </c>
      <c r="BH72" s="30">
        <f t="shared" ca="1" si="303"/>
        <v>-3302932.5</v>
      </c>
      <c r="BI72" s="30">
        <f t="shared" ca="1" si="303"/>
        <v>-3303457.5</v>
      </c>
      <c r="BJ72" s="30">
        <f t="shared" ca="1" si="303"/>
        <v>-3303667.5</v>
      </c>
      <c r="BK72" s="30">
        <f t="shared" ca="1" si="303"/>
        <v>-3303720.0000000005</v>
      </c>
      <c r="BL72" s="30">
        <f t="shared" ca="1" si="303"/>
        <v>-3303720.0000000005</v>
      </c>
      <c r="BM72" s="30">
        <f t="shared" ca="1" si="303"/>
        <v>-3303720.0000000005</v>
      </c>
      <c r="BN72" s="30">
        <f t="shared" ca="1" si="303"/>
        <v>-3303720.0000000005</v>
      </c>
      <c r="BO72" s="30">
        <f t="shared" ca="1" si="303"/>
        <v>-3303720.0000000005</v>
      </c>
      <c r="BP72" s="30">
        <f t="shared" ca="1" si="303"/>
        <v>-3303720.0000000005</v>
      </c>
      <c r="BQ72" s="30">
        <f t="shared" ca="1" si="303"/>
        <v>-3303720.0000000005</v>
      </c>
      <c r="BR72" s="30">
        <f t="shared" ca="1" si="303"/>
        <v>-3303720.0000000005</v>
      </c>
      <c r="BS72" s="30">
        <f t="shared" ca="1" si="303"/>
        <v>-3303720.0000000005</v>
      </c>
      <c r="BT72" s="30">
        <f t="shared" ca="1" si="303"/>
        <v>-3303720.0000000005</v>
      </c>
      <c r="BU72" s="30">
        <f t="shared" ca="1" si="303"/>
        <v>-3303720.0000000005</v>
      </c>
      <c r="BV72" s="30">
        <f t="shared" si="303"/>
        <v>0</v>
      </c>
      <c r="BW72" s="30">
        <f t="shared" si="303"/>
        <v>0</v>
      </c>
      <c r="BX72" s="30">
        <f t="shared" si="303"/>
        <v>0</v>
      </c>
      <c r="BY72" s="30">
        <f t="shared" si="303"/>
        <v>0</v>
      </c>
      <c r="BZ72" s="30">
        <f t="shared" si="303"/>
        <v>0</v>
      </c>
      <c r="CA72" s="30">
        <f t="shared" si="303"/>
        <v>0</v>
      </c>
      <c r="CB72" s="30">
        <f t="shared" si="303"/>
        <v>0</v>
      </c>
      <c r="CC72" s="30">
        <f t="shared" si="303"/>
        <v>0</v>
      </c>
      <c r="CD72" s="30">
        <f t="shared" si="303"/>
        <v>0</v>
      </c>
      <c r="CE72" s="30">
        <f t="shared" si="303"/>
        <v>0</v>
      </c>
      <c r="CF72" s="30">
        <f t="shared" si="303"/>
        <v>0</v>
      </c>
      <c r="CG72" s="30">
        <f t="shared" si="303"/>
        <v>0</v>
      </c>
      <c r="CH72" s="30">
        <f t="shared" si="303"/>
        <v>0</v>
      </c>
      <c r="CI72" s="30">
        <f t="shared" si="303"/>
        <v>0</v>
      </c>
      <c r="CJ72" s="30">
        <f t="shared" si="303"/>
        <v>0</v>
      </c>
      <c r="CK72" s="30">
        <f t="shared" si="303"/>
        <v>0</v>
      </c>
      <c r="CL72" s="30">
        <f t="shared" ref="CL72:CT72" si="304">IF(CL$5="",0,IF(CL$5=1,$S72,CK398))</f>
        <v>0</v>
      </c>
      <c r="CM72" s="30">
        <f t="shared" si="304"/>
        <v>0</v>
      </c>
      <c r="CN72" s="30">
        <f t="shared" si="304"/>
        <v>0</v>
      </c>
      <c r="CO72" s="30">
        <f t="shared" si="304"/>
        <v>0</v>
      </c>
      <c r="CP72" s="30">
        <f t="shared" si="304"/>
        <v>0</v>
      </c>
      <c r="CQ72" s="30">
        <f t="shared" si="304"/>
        <v>0</v>
      </c>
      <c r="CR72" s="30">
        <f t="shared" si="304"/>
        <v>0</v>
      </c>
      <c r="CS72" s="30">
        <f t="shared" si="304"/>
        <v>0</v>
      </c>
      <c r="CT72" s="30">
        <f t="shared" si="304"/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$F$335</f>
        <v>АКТИВЫ</v>
      </c>
      <c r="G73" s="66" t="str">
        <f t="shared" ref="G73:G80" si="305">$G$16</f>
        <v>Запасы СиМ</v>
      </c>
      <c r="H73" s="27" t="str">
        <f>BP!$F$22</f>
        <v>Сырье</v>
      </c>
      <c r="P73" s="30"/>
      <c r="R73" s="24"/>
      <c r="S73" s="93"/>
      <c r="V73" s="85"/>
      <c r="W73" s="29"/>
      <c r="Z73" s="30">
        <f t="shared" ref="Z73:BE73" si="306">IF(Z$5="",0,IF(Z$5=1,$S73,Y399))</f>
        <v>0</v>
      </c>
      <c r="AA73" s="30">
        <f t="shared" ca="1" si="306"/>
        <v>0</v>
      </c>
      <c r="AB73" s="30">
        <f t="shared" ca="1" si="306"/>
        <v>0</v>
      </c>
      <c r="AC73" s="30">
        <f t="shared" ca="1" si="306"/>
        <v>-480</v>
      </c>
      <c r="AD73" s="30">
        <f t="shared" ca="1" si="306"/>
        <v>-1920</v>
      </c>
      <c r="AE73" s="30">
        <f t="shared" ca="1" si="306"/>
        <v>-3456</v>
      </c>
      <c r="AF73" s="30">
        <f t="shared" ca="1" si="306"/>
        <v>-5052</v>
      </c>
      <c r="AG73" s="30">
        <f t="shared" ca="1" si="306"/>
        <v>-6444</v>
      </c>
      <c r="AH73" s="30">
        <f t="shared" ca="1" si="306"/>
        <v>-8464.8000000000011</v>
      </c>
      <c r="AI73" s="30">
        <f t="shared" ca="1" si="306"/>
        <v>-13744.800000000001</v>
      </c>
      <c r="AJ73" s="30">
        <f t="shared" ca="1" si="306"/>
        <v>-22634.400000000001</v>
      </c>
      <c r="AK73" s="30">
        <f t="shared" ca="1" si="306"/>
        <v>-35396.399999999994</v>
      </c>
      <c r="AL73" s="30">
        <f t="shared" ca="1" si="306"/>
        <v>-51564</v>
      </c>
      <c r="AM73" s="30">
        <f t="shared" ca="1" si="306"/>
        <v>-69740.399999999994</v>
      </c>
      <c r="AN73" s="30">
        <f t="shared" ca="1" si="306"/>
        <v>-89109.6</v>
      </c>
      <c r="AO73" s="30">
        <f t="shared" ca="1" si="306"/>
        <v>-109098</v>
      </c>
      <c r="AP73" s="30">
        <f t="shared" ca="1" si="306"/>
        <v>-129414</v>
      </c>
      <c r="AQ73" s="30">
        <f t="shared" ca="1" si="306"/>
        <v>-149874</v>
      </c>
      <c r="AR73" s="30">
        <f t="shared" ca="1" si="306"/>
        <v>-170370</v>
      </c>
      <c r="AS73" s="30">
        <f t="shared" ca="1" si="306"/>
        <v>-190884</v>
      </c>
      <c r="AT73" s="30">
        <f t="shared" ca="1" si="306"/>
        <v>-211404</v>
      </c>
      <c r="AU73" s="30">
        <f t="shared" ca="1" si="306"/>
        <v>-231924</v>
      </c>
      <c r="AV73" s="30">
        <f t="shared" ca="1" si="306"/>
        <v>-252444</v>
      </c>
      <c r="AW73" s="30">
        <f t="shared" ca="1" si="306"/>
        <v>-272964</v>
      </c>
      <c r="AX73" s="30">
        <f t="shared" ca="1" si="306"/>
        <v>-293484</v>
      </c>
      <c r="AY73" s="30">
        <f t="shared" ca="1" si="306"/>
        <v>-314004</v>
      </c>
      <c r="AZ73" s="30">
        <f t="shared" ca="1" si="306"/>
        <v>-333324</v>
      </c>
      <c r="BA73" s="30">
        <f t="shared" ca="1" si="306"/>
        <v>-349044</v>
      </c>
      <c r="BB73" s="30">
        <f t="shared" ca="1" si="306"/>
        <v>-360924</v>
      </c>
      <c r="BC73" s="30">
        <f t="shared" ca="1" si="306"/>
        <v>-368814</v>
      </c>
      <c r="BD73" s="30">
        <f t="shared" ca="1" si="306"/>
        <v>-373224</v>
      </c>
      <c r="BE73" s="30">
        <f t="shared" ca="1" si="306"/>
        <v>-375582</v>
      </c>
      <c r="BF73" s="30">
        <f t="shared" ref="BF73:CK73" ca="1" si="307">IF(BF$5="",0,IF(BF$5=1,$S73,BE399))</f>
        <v>-376740</v>
      </c>
      <c r="BG73" s="30">
        <f t="shared" ca="1" si="307"/>
        <v>-377274</v>
      </c>
      <c r="BH73" s="30">
        <f t="shared" ca="1" si="307"/>
        <v>-377478</v>
      </c>
      <c r="BI73" s="30">
        <f t="shared" ca="1" si="307"/>
        <v>-377538</v>
      </c>
      <c r="BJ73" s="30">
        <f t="shared" ca="1" si="307"/>
        <v>-377562</v>
      </c>
      <c r="BK73" s="30">
        <f t="shared" ca="1" si="307"/>
        <v>-377568.00000000006</v>
      </c>
      <c r="BL73" s="30">
        <f t="shared" ca="1" si="307"/>
        <v>-377568.00000000006</v>
      </c>
      <c r="BM73" s="30">
        <f t="shared" ca="1" si="307"/>
        <v>-377568.00000000006</v>
      </c>
      <c r="BN73" s="30">
        <f t="shared" ca="1" si="307"/>
        <v>-377568.00000000006</v>
      </c>
      <c r="BO73" s="30">
        <f t="shared" ca="1" si="307"/>
        <v>-377568.00000000006</v>
      </c>
      <c r="BP73" s="30">
        <f t="shared" ca="1" si="307"/>
        <v>-377568.00000000006</v>
      </c>
      <c r="BQ73" s="30">
        <f t="shared" ca="1" si="307"/>
        <v>-377568.00000000006</v>
      </c>
      <c r="BR73" s="30">
        <f t="shared" ca="1" si="307"/>
        <v>-377568.00000000006</v>
      </c>
      <c r="BS73" s="30">
        <f t="shared" ca="1" si="307"/>
        <v>-377568.00000000006</v>
      </c>
      <c r="BT73" s="30">
        <f t="shared" ca="1" si="307"/>
        <v>-377568.00000000006</v>
      </c>
      <c r="BU73" s="30">
        <f t="shared" ca="1" si="307"/>
        <v>-377568.00000000006</v>
      </c>
      <c r="BV73" s="30">
        <f t="shared" si="307"/>
        <v>0</v>
      </c>
      <c r="BW73" s="30">
        <f t="shared" si="307"/>
        <v>0</v>
      </c>
      <c r="BX73" s="30">
        <f t="shared" si="307"/>
        <v>0</v>
      </c>
      <c r="BY73" s="30">
        <f t="shared" si="307"/>
        <v>0</v>
      </c>
      <c r="BZ73" s="30">
        <f t="shared" si="307"/>
        <v>0</v>
      </c>
      <c r="CA73" s="30">
        <f t="shared" si="307"/>
        <v>0</v>
      </c>
      <c r="CB73" s="30">
        <f t="shared" si="307"/>
        <v>0</v>
      </c>
      <c r="CC73" s="30">
        <f t="shared" si="307"/>
        <v>0</v>
      </c>
      <c r="CD73" s="30">
        <f t="shared" si="307"/>
        <v>0</v>
      </c>
      <c r="CE73" s="30">
        <f t="shared" si="307"/>
        <v>0</v>
      </c>
      <c r="CF73" s="30">
        <f t="shared" si="307"/>
        <v>0</v>
      </c>
      <c r="CG73" s="30">
        <f t="shared" si="307"/>
        <v>0</v>
      </c>
      <c r="CH73" s="30">
        <f t="shared" si="307"/>
        <v>0</v>
      </c>
      <c r="CI73" s="30">
        <f t="shared" si="307"/>
        <v>0</v>
      </c>
      <c r="CJ73" s="30">
        <f t="shared" si="307"/>
        <v>0</v>
      </c>
      <c r="CK73" s="30">
        <f t="shared" si="307"/>
        <v>0</v>
      </c>
      <c r="CL73" s="30">
        <f t="shared" ref="CL73:CT73" si="308">IF(CL$5="",0,IF(CL$5=1,$S73,CK399))</f>
        <v>0</v>
      </c>
      <c r="CM73" s="30">
        <f t="shared" si="308"/>
        <v>0</v>
      </c>
      <c r="CN73" s="30">
        <f t="shared" si="308"/>
        <v>0</v>
      </c>
      <c r="CO73" s="30">
        <f t="shared" si="308"/>
        <v>0</v>
      </c>
      <c r="CP73" s="30">
        <f t="shared" si="308"/>
        <v>0</v>
      </c>
      <c r="CQ73" s="30">
        <f t="shared" si="308"/>
        <v>0</v>
      </c>
      <c r="CR73" s="30">
        <f t="shared" si="308"/>
        <v>0</v>
      </c>
      <c r="CS73" s="30">
        <f t="shared" si="308"/>
        <v>0</v>
      </c>
      <c r="CT73" s="30">
        <f t="shared" si="308"/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$F$335</f>
        <v>АКТИВЫ</v>
      </c>
      <c r="G74" s="66" t="str">
        <f t="shared" si="305"/>
        <v>Запасы СиМ</v>
      </c>
      <c r="H74" s="27" t="str">
        <f>BP!$F$23</f>
        <v>Материал</v>
      </c>
      <c r="P74" s="30"/>
      <c r="R74" s="24"/>
      <c r="S74" s="93"/>
      <c r="V74" s="85"/>
      <c r="W74" s="29"/>
      <c r="Z74" s="30">
        <f t="shared" ref="Z74:BE74" si="309">IF(Z$5="",0,IF(Z$5=1,$S74,Y400))</f>
        <v>0</v>
      </c>
      <c r="AA74" s="30">
        <f t="shared" ca="1" si="309"/>
        <v>0</v>
      </c>
      <c r="AB74" s="30">
        <f t="shared" ca="1" si="309"/>
        <v>0</v>
      </c>
      <c r="AC74" s="30">
        <f t="shared" ca="1" si="309"/>
        <v>0</v>
      </c>
      <c r="AD74" s="30">
        <f t="shared" ca="1" si="309"/>
        <v>0</v>
      </c>
      <c r="AE74" s="30">
        <f t="shared" ca="1" si="309"/>
        <v>0</v>
      </c>
      <c r="AF74" s="30">
        <f t="shared" ca="1" si="309"/>
        <v>0</v>
      </c>
      <c r="AG74" s="30">
        <f t="shared" ca="1" si="309"/>
        <v>0</v>
      </c>
      <c r="AH74" s="30">
        <f t="shared" ca="1" si="309"/>
        <v>0</v>
      </c>
      <c r="AI74" s="30">
        <f t="shared" ca="1" si="309"/>
        <v>0</v>
      </c>
      <c r="AJ74" s="30">
        <f t="shared" ca="1" si="309"/>
        <v>0</v>
      </c>
      <c r="AK74" s="30">
        <f t="shared" ca="1" si="309"/>
        <v>0</v>
      </c>
      <c r="AL74" s="30">
        <f t="shared" ca="1" si="309"/>
        <v>0</v>
      </c>
      <c r="AM74" s="30">
        <f t="shared" ca="1" si="309"/>
        <v>0</v>
      </c>
      <c r="AN74" s="30">
        <f t="shared" ca="1" si="309"/>
        <v>0</v>
      </c>
      <c r="AO74" s="30">
        <f t="shared" ca="1" si="309"/>
        <v>0</v>
      </c>
      <c r="AP74" s="30">
        <f t="shared" ca="1" si="309"/>
        <v>0</v>
      </c>
      <c r="AQ74" s="30">
        <f t="shared" ca="1" si="309"/>
        <v>0</v>
      </c>
      <c r="AR74" s="30">
        <f t="shared" ca="1" si="309"/>
        <v>0</v>
      </c>
      <c r="AS74" s="30">
        <f t="shared" ca="1" si="309"/>
        <v>0</v>
      </c>
      <c r="AT74" s="30">
        <f t="shared" ca="1" si="309"/>
        <v>0</v>
      </c>
      <c r="AU74" s="30">
        <f t="shared" ca="1" si="309"/>
        <v>0</v>
      </c>
      <c r="AV74" s="30">
        <f t="shared" ca="1" si="309"/>
        <v>0</v>
      </c>
      <c r="AW74" s="30">
        <f t="shared" ca="1" si="309"/>
        <v>0</v>
      </c>
      <c r="AX74" s="30">
        <f t="shared" ca="1" si="309"/>
        <v>0</v>
      </c>
      <c r="AY74" s="30">
        <f t="shared" ca="1" si="309"/>
        <v>0</v>
      </c>
      <c r="AZ74" s="30">
        <f t="shared" ca="1" si="309"/>
        <v>0</v>
      </c>
      <c r="BA74" s="30">
        <f t="shared" ca="1" si="309"/>
        <v>0</v>
      </c>
      <c r="BB74" s="30">
        <f t="shared" ca="1" si="309"/>
        <v>0</v>
      </c>
      <c r="BC74" s="30">
        <f t="shared" ca="1" si="309"/>
        <v>0</v>
      </c>
      <c r="BD74" s="30">
        <f t="shared" ca="1" si="309"/>
        <v>0</v>
      </c>
      <c r="BE74" s="30">
        <f t="shared" ca="1" si="309"/>
        <v>0</v>
      </c>
      <c r="BF74" s="30">
        <f t="shared" ref="BF74:CK74" ca="1" si="310">IF(BF$5="",0,IF(BF$5=1,$S74,BE400))</f>
        <v>0</v>
      </c>
      <c r="BG74" s="30">
        <f t="shared" ca="1" si="310"/>
        <v>0</v>
      </c>
      <c r="BH74" s="30">
        <f t="shared" ca="1" si="310"/>
        <v>0</v>
      </c>
      <c r="BI74" s="30">
        <f t="shared" ca="1" si="310"/>
        <v>0</v>
      </c>
      <c r="BJ74" s="30">
        <f t="shared" ca="1" si="310"/>
        <v>0</v>
      </c>
      <c r="BK74" s="30">
        <f t="shared" ca="1" si="310"/>
        <v>0</v>
      </c>
      <c r="BL74" s="30">
        <f t="shared" ca="1" si="310"/>
        <v>0</v>
      </c>
      <c r="BM74" s="30">
        <f t="shared" ca="1" si="310"/>
        <v>0</v>
      </c>
      <c r="BN74" s="30">
        <f t="shared" ca="1" si="310"/>
        <v>0</v>
      </c>
      <c r="BO74" s="30">
        <f t="shared" ca="1" si="310"/>
        <v>0</v>
      </c>
      <c r="BP74" s="30">
        <f t="shared" ca="1" si="310"/>
        <v>0</v>
      </c>
      <c r="BQ74" s="30">
        <f t="shared" ca="1" si="310"/>
        <v>0</v>
      </c>
      <c r="BR74" s="30">
        <f t="shared" ca="1" si="310"/>
        <v>0</v>
      </c>
      <c r="BS74" s="30">
        <f t="shared" ca="1" si="310"/>
        <v>0</v>
      </c>
      <c r="BT74" s="30">
        <f t="shared" ca="1" si="310"/>
        <v>0</v>
      </c>
      <c r="BU74" s="30">
        <f t="shared" ca="1" si="310"/>
        <v>0</v>
      </c>
      <c r="BV74" s="30">
        <f t="shared" si="310"/>
        <v>0</v>
      </c>
      <c r="BW74" s="30">
        <f t="shared" si="310"/>
        <v>0</v>
      </c>
      <c r="BX74" s="30">
        <f t="shared" si="310"/>
        <v>0</v>
      </c>
      <c r="BY74" s="30">
        <f t="shared" si="310"/>
        <v>0</v>
      </c>
      <c r="BZ74" s="30">
        <f t="shared" si="310"/>
        <v>0</v>
      </c>
      <c r="CA74" s="30">
        <f t="shared" si="310"/>
        <v>0</v>
      </c>
      <c r="CB74" s="30">
        <f t="shared" si="310"/>
        <v>0</v>
      </c>
      <c r="CC74" s="30">
        <f t="shared" si="310"/>
        <v>0</v>
      </c>
      <c r="CD74" s="30">
        <f t="shared" si="310"/>
        <v>0</v>
      </c>
      <c r="CE74" s="30">
        <f t="shared" si="310"/>
        <v>0</v>
      </c>
      <c r="CF74" s="30">
        <f t="shared" si="310"/>
        <v>0</v>
      </c>
      <c r="CG74" s="30">
        <f t="shared" si="310"/>
        <v>0</v>
      </c>
      <c r="CH74" s="30">
        <f t="shared" si="310"/>
        <v>0</v>
      </c>
      <c r="CI74" s="30">
        <f t="shared" si="310"/>
        <v>0</v>
      </c>
      <c r="CJ74" s="30">
        <f t="shared" si="310"/>
        <v>0</v>
      </c>
      <c r="CK74" s="30">
        <f t="shared" si="310"/>
        <v>0</v>
      </c>
      <c r="CL74" s="30">
        <f t="shared" ref="CL74:CT74" si="311">IF(CL$5="",0,IF(CL$5=1,$S74,CK400))</f>
        <v>0</v>
      </c>
      <c r="CM74" s="30">
        <f t="shared" si="311"/>
        <v>0</v>
      </c>
      <c r="CN74" s="30">
        <f t="shared" si="311"/>
        <v>0</v>
      </c>
      <c r="CO74" s="30">
        <f t="shared" si="311"/>
        <v>0</v>
      </c>
      <c r="CP74" s="30">
        <f t="shared" si="311"/>
        <v>0</v>
      </c>
      <c r="CQ74" s="30">
        <f t="shared" si="311"/>
        <v>0</v>
      </c>
      <c r="CR74" s="30">
        <f t="shared" si="311"/>
        <v>0</v>
      </c>
      <c r="CS74" s="30">
        <f t="shared" si="311"/>
        <v>0</v>
      </c>
      <c r="CT74" s="30">
        <f t="shared" si="311"/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$F$335</f>
        <v>АКТИВЫ</v>
      </c>
      <c r="G75" s="66" t="str">
        <f t="shared" si="305"/>
        <v>Запасы СиМ</v>
      </c>
      <c r="H75" s="27" t="str">
        <f>BP!$F$24</f>
        <v>Вн.пр-во</v>
      </c>
      <c r="P75" s="30"/>
      <c r="R75" s="24"/>
      <c r="S75" s="93"/>
      <c r="V75" s="85"/>
      <c r="W75" s="29"/>
      <c r="Z75" s="30">
        <f t="shared" ref="Z75:BE75" si="312">IF(Z$5="",0,IF(Z$5=1,$S75,Y401))</f>
        <v>0</v>
      </c>
      <c r="AA75" s="30">
        <f t="shared" ca="1" si="312"/>
        <v>0</v>
      </c>
      <c r="AB75" s="30">
        <f t="shared" ca="1" si="312"/>
        <v>0</v>
      </c>
      <c r="AC75" s="30">
        <f t="shared" ca="1" si="312"/>
        <v>0</v>
      </c>
      <c r="AD75" s="30">
        <f t="shared" ca="1" si="312"/>
        <v>0</v>
      </c>
      <c r="AE75" s="30">
        <f t="shared" ca="1" si="312"/>
        <v>0</v>
      </c>
      <c r="AF75" s="30">
        <f t="shared" ca="1" si="312"/>
        <v>6600</v>
      </c>
      <c r="AG75" s="30">
        <f t="shared" ca="1" si="312"/>
        <v>31800</v>
      </c>
      <c r="AH75" s="30">
        <f t="shared" ca="1" si="312"/>
        <v>69120</v>
      </c>
      <c r="AI75" s="30">
        <f t="shared" ca="1" si="312"/>
        <v>108345</v>
      </c>
      <c r="AJ75" s="30">
        <f t="shared" ca="1" si="312"/>
        <v>145440</v>
      </c>
      <c r="AK75" s="30">
        <f t="shared" ca="1" si="312"/>
        <v>188886</v>
      </c>
      <c r="AL75" s="30">
        <f t="shared" ca="1" si="312"/>
        <v>284220.00000000006</v>
      </c>
      <c r="AM75" s="30">
        <f t="shared" ca="1" si="312"/>
        <v>465851.99999999994</v>
      </c>
      <c r="AN75" s="30">
        <f t="shared" ca="1" si="312"/>
        <v>741337.5</v>
      </c>
      <c r="AO75" s="30">
        <f t="shared" ca="1" si="312"/>
        <v>1107214.5</v>
      </c>
      <c r="AP75" s="30">
        <f t="shared" ca="1" si="312"/>
        <v>1539025.5</v>
      </c>
      <c r="AQ75" s="30">
        <f t="shared" ca="1" si="312"/>
        <v>2009836.5</v>
      </c>
      <c r="AR75" s="30">
        <f t="shared" ca="1" si="312"/>
        <v>2502580.5</v>
      </c>
      <c r="AS75" s="30">
        <f t="shared" ca="1" si="312"/>
        <v>3006795</v>
      </c>
      <c r="AT75" s="30">
        <f t="shared" ca="1" si="312"/>
        <v>3516675</v>
      </c>
      <c r="AU75" s="30">
        <f t="shared" ca="1" si="312"/>
        <v>4028670</v>
      </c>
      <c r="AV75" s="30">
        <f t="shared" ca="1" si="312"/>
        <v>4541317.5</v>
      </c>
      <c r="AW75" s="30">
        <f t="shared" ca="1" si="312"/>
        <v>5054250</v>
      </c>
      <c r="AX75" s="30">
        <f t="shared" ca="1" si="312"/>
        <v>5567250</v>
      </c>
      <c r="AY75" s="30">
        <f t="shared" ca="1" si="312"/>
        <v>6080250</v>
      </c>
      <c r="AZ75" s="30">
        <f t="shared" ca="1" si="312"/>
        <v>6593250</v>
      </c>
      <c r="BA75" s="30">
        <f t="shared" ca="1" si="312"/>
        <v>7106250</v>
      </c>
      <c r="BB75" s="30">
        <f t="shared" ca="1" si="312"/>
        <v>7619250</v>
      </c>
      <c r="BC75" s="30">
        <f t="shared" ca="1" si="312"/>
        <v>8115750</v>
      </c>
      <c r="BD75" s="30">
        <f t="shared" ca="1" si="312"/>
        <v>8549250</v>
      </c>
      <c r="BE75" s="30">
        <f t="shared" ca="1" si="312"/>
        <v>8889450</v>
      </c>
      <c r="BF75" s="30">
        <f t="shared" ref="BF75:CK75" ca="1" si="313">IF(BF$5="",0,IF(BF$5=1,$S75,BE401))</f>
        <v>9131587.5</v>
      </c>
      <c r="BG75" s="30">
        <f t="shared" ca="1" si="313"/>
        <v>9280987.5</v>
      </c>
      <c r="BH75" s="30">
        <f t="shared" ca="1" si="313"/>
        <v>9363022.5</v>
      </c>
      <c r="BI75" s="30">
        <f t="shared" ca="1" si="313"/>
        <v>9405472.5</v>
      </c>
      <c r="BJ75" s="30">
        <f t="shared" ca="1" si="313"/>
        <v>9425842.5</v>
      </c>
      <c r="BK75" s="30">
        <f t="shared" ca="1" si="313"/>
        <v>9434655</v>
      </c>
      <c r="BL75" s="30">
        <f t="shared" ca="1" si="313"/>
        <v>9437775</v>
      </c>
      <c r="BM75" s="30">
        <f t="shared" ca="1" si="313"/>
        <v>9438780</v>
      </c>
      <c r="BN75" s="30">
        <f t="shared" ca="1" si="313"/>
        <v>9439132.5</v>
      </c>
      <c r="BO75" s="30">
        <f t="shared" ca="1" si="313"/>
        <v>9439200</v>
      </c>
      <c r="BP75" s="30">
        <f t="shared" ca="1" si="313"/>
        <v>9439199.9999999981</v>
      </c>
      <c r="BQ75" s="30">
        <f t="shared" ca="1" si="313"/>
        <v>9439199.9999999981</v>
      </c>
      <c r="BR75" s="30">
        <f t="shared" ca="1" si="313"/>
        <v>9439199.9999999981</v>
      </c>
      <c r="BS75" s="30">
        <f t="shared" ca="1" si="313"/>
        <v>9439199.9999999981</v>
      </c>
      <c r="BT75" s="30">
        <f t="shared" ca="1" si="313"/>
        <v>9439199.9999999981</v>
      </c>
      <c r="BU75" s="30">
        <f t="shared" ca="1" si="313"/>
        <v>9439199.9999999981</v>
      </c>
      <c r="BV75" s="30">
        <f t="shared" si="313"/>
        <v>0</v>
      </c>
      <c r="BW75" s="30">
        <f t="shared" si="313"/>
        <v>0</v>
      </c>
      <c r="BX75" s="30">
        <f t="shared" si="313"/>
        <v>0</v>
      </c>
      <c r="BY75" s="30">
        <f t="shared" si="313"/>
        <v>0</v>
      </c>
      <c r="BZ75" s="30">
        <f t="shared" si="313"/>
        <v>0</v>
      </c>
      <c r="CA75" s="30">
        <f t="shared" si="313"/>
        <v>0</v>
      </c>
      <c r="CB75" s="30">
        <f t="shared" si="313"/>
        <v>0</v>
      </c>
      <c r="CC75" s="30">
        <f t="shared" si="313"/>
        <v>0</v>
      </c>
      <c r="CD75" s="30">
        <f t="shared" si="313"/>
        <v>0</v>
      </c>
      <c r="CE75" s="30">
        <f t="shared" si="313"/>
        <v>0</v>
      </c>
      <c r="CF75" s="30">
        <f t="shared" si="313"/>
        <v>0</v>
      </c>
      <c r="CG75" s="30">
        <f t="shared" si="313"/>
        <v>0</v>
      </c>
      <c r="CH75" s="30">
        <f t="shared" si="313"/>
        <v>0</v>
      </c>
      <c r="CI75" s="30">
        <f t="shared" si="313"/>
        <v>0</v>
      </c>
      <c r="CJ75" s="30">
        <f t="shared" si="313"/>
        <v>0</v>
      </c>
      <c r="CK75" s="30">
        <f t="shared" si="313"/>
        <v>0</v>
      </c>
      <c r="CL75" s="30">
        <f t="shared" ref="CL75:CT75" si="314">IF(CL$5="",0,IF(CL$5=1,$S75,CK401))</f>
        <v>0</v>
      </c>
      <c r="CM75" s="30">
        <f t="shared" si="314"/>
        <v>0</v>
      </c>
      <c r="CN75" s="30">
        <f t="shared" si="314"/>
        <v>0</v>
      </c>
      <c r="CO75" s="30">
        <f t="shared" si="314"/>
        <v>0</v>
      </c>
      <c r="CP75" s="30">
        <f t="shared" si="314"/>
        <v>0</v>
      </c>
      <c r="CQ75" s="30">
        <f t="shared" si="314"/>
        <v>0</v>
      </c>
      <c r="CR75" s="30">
        <f t="shared" si="314"/>
        <v>0</v>
      </c>
      <c r="CS75" s="30">
        <f t="shared" si="314"/>
        <v>0</v>
      </c>
      <c r="CT75" s="30">
        <f t="shared" si="314"/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$F$335</f>
        <v>АКТИВЫ</v>
      </c>
      <c r="G76" s="66" t="str">
        <f t="shared" si="305"/>
        <v>Запасы СиМ</v>
      </c>
      <c r="H76" s="27" t="str">
        <f>BP!$F$25</f>
        <v>Упаковка</v>
      </c>
      <c r="P76" s="30"/>
      <c r="R76" s="24"/>
      <c r="S76" s="93"/>
      <c r="V76" s="85"/>
      <c r="W76" s="29"/>
      <c r="Z76" s="30">
        <f t="shared" ref="Z76:BE76" si="315">IF(Z$5="",0,IF(Z$5=1,$S76,Y402))</f>
        <v>0</v>
      </c>
      <c r="AA76" s="30">
        <f t="shared" ca="1" si="315"/>
        <v>0</v>
      </c>
      <c r="AB76" s="30">
        <f t="shared" ca="1" si="315"/>
        <v>0</v>
      </c>
      <c r="AC76" s="30">
        <f t="shared" ca="1" si="315"/>
        <v>0</v>
      </c>
      <c r="AD76" s="30">
        <f t="shared" ca="1" si="315"/>
        <v>-1600</v>
      </c>
      <c r="AE76" s="30">
        <f t="shared" ca="1" si="315"/>
        <v>-6400</v>
      </c>
      <c r="AF76" s="30">
        <f t="shared" ca="1" si="315"/>
        <v>-11520</v>
      </c>
      <c r="AG76" s="30">
        <f t="shared" ca="1" si="315"/>
        <v>-16840</v>
      </c>
      <c r="AH76" s="30">
        <f t="shared" ca="1" si="315"/>
        <v>-21480</v>
      </c>
      <c r="AI76" s="30">
        <f t="shared" ca="1" si="315"/>
        <v>-28216.000000000004</v>
      </c>
      <c r="AJ76" s="30">
        <f t="shared" ca="1" si="315"/>
        <v>-45816</v>
      </c>
      <c r="AK76" s="30">
        <f t="shared" ca="1" si="315"/>
        <v>-75448</v>
      </c>
      <c r="AL76" s="30">
        <f t="shared" ca="1" si="315"/>
        <v>-117988</v>
      </c>
      <c r="AM76" s="30">
        <f t="shared" ca="1" si="315"/>
        <v>-171880</v>
      </c>
      <c r="AN76" s="30">
        <f t="shared" ca="1" si="315"/>
        <v>-232468</v>
      </c>
      <c r="AO76" s="30">
        <f t="shared" ca="1" si="315"/>
        <v>-297032</v>
      </c>
      <c r="AP76" s="30">
        <f t="shared" ca="1" si="315"/>
        <v>-363660</v>
      </c>
      <c r="AQ76" s="30">
        <f t="shared" ca="1" si="315"/>
        <v>-431380</v>
      </c>
      <c r="AR76" s="30">
        <f t="shared" ca="1" si="315"/>
        <v>-499580</v>
      </c>
      <c r="AS76" s="30">
        <f t="shared" ca="1" si="315"/>
        <v>-567900</v>
      </c>
      <c r="AT76" s="30">
        <f t="shared" ca="1" si="315"/>
        <v>-636280</v>
      </c>
      <c r="AU76" s="30">
        <f t="shared" ca="1" si="315"/>
        <v>-704680</v>
      </c>
      <c r="AV76" s="30">
        <f t="shared" ca="1" si="315"/>
        <v>-773080</v>
      </c>
      <c r="AW76" s="30">
        <f t="shared" ca="1" si="315"/>
        <v>-841480</v>
      </c>
      <c r="AX76" s="30">
        <f t="shared" ca="1" si="315"/>
        <v>-909880</v>
      </c>
      <c r="AY76" s="30">
        <f t="shared" ca="1" si="315"/>
        <v>-978280</v>
      </c>
      <c r="AZ76" s="30">
        <f t="shared" ca="1" si="315"/>
        <v>-1046680</v>
      </c>
      <c r="BA76" s="30">
        <f t="shared" ca="1" si="315"/>
        <v>-1111080</v>
      </c>
      <c r="BB76" s="30">
        <f t="shared" ca="1" si="315"/>
        <v>-1163480</v>
      </c>
      <c r="BC76" s="30">
        <f t="shared" ca="1" si="315"/>
        <v>-1203080</v>
      </c>
      <c r="BD76" s="30">
        <f t="shared" ca="1" si="315"/>
        <v>-1229380</v>
      </c>
      <c r="BE76" s="30">
        <f t="shared" ca="1" si="315"/>
        <v>-1244080</v>
      </c>
      <c r="BF76" s="30">
        <f t="shared" ref="BF76:CK76" ca="1" si="316">IF(BF$5="",0,IF(BF$5=1,$S76,BE402))</f>
        <v>-1251940</v>
      </c>
      <c r="BG76" s="30">
        <f t="shared" ca="1" si="316"/>
        <v>-1255800</v>
      </c>
      <c r="BH76" s="30">
        <f t="shared" ca="1" si="316"/>
        <v>-1257580</v>
      </c>
      <c r="BI76" s="30">
        <f t="shared" ca="1" si="316"/>
        <v>-1258260</v>
      </c>
      <c r="BJ76" s="30">
        <f t="shared" ca="1" si="316"/>
        <v>-1258460</v>
      </c>
      <c r="BK76" s="30">
        <f t="shared" ca="1" si="316"/>
        <v>-1258540</v>
      </c>
      <c r="BL76" s="30">
        <f t="shared" ca="1" si="316"/>
        <v>-1258560.0000000002</v>
      </c>
      <c r="BM76" s="30">
        <f t="shared" ca="1" si="316"/>
        <v>-1258560.0000000002</v>
      </c>
      <c r="BN76" s="30">
        <f t="shared" ca="1" si="316"/>
        <v>-1258560.0000000002</v>
      </c>
      <c r="BO76" s="30">
        <f t="shared" ca="1" si="316"/>
        <v>-1258560.0000000002</v>
      </c>
      <c r="BP76" s="30">
        <f t="shared" ca="1" si="316"/>
        <v>-1258560.0000000002</v>
      </c>
      <c r="BQ76" s="30">
        <f t="shared" ca="1" si="316"/>
        <v>-1258560.0000000002</v>
      </c>
      <c r="BR76" s="30">
        <f t="shared" ca="1" si="316"/>
        <v>-1258560.0000000002</v>
      </c>
      <c r="BS76" s="30">
        <f t="shared" ca="1" si="316"/>
        <v>-1258560.0000000002</v>
      </c>
      <c r="BT76" s="30">
        <f t="shared" ca="1" si="316"/>
        <v>-1258560.0000000002</v>
      </c>
      <c r="BU76" s="30">
        <f t="shared" ca="1" si="316"/>
        <v>-1258560.0000000002</v>
      </c>
      <c r="BV76" s="30">
        <f t="shared" si="316"/>
        <v>0</v>
      </c>
      <c r="BW76" s="30">
        <f t="shared" si="316"/>
        <v>0</v>
      </c>
      <c r="BX76" s="30">
        <f t="shared" si="316"/>
        <v>0</v>
      </c>
      <c r="BY76" s="30">
        <f t="shared" si="316"/>
        <v>0</v>
      </c>
      <c r="BZ76" s="30">
        <f t="shared" si="316"/>
        <v>0</v>
      </c>
      <c r="CA76" s="30">
        <f t="shared" si="316"/>
        <v>0</v>
      </c>
      <c r="CB76" s="30">
        <f t="shared" si="316"/>
        <v>0</v>
      </c>
      <c r="CC76" s="30">
        <f t="shared" si="316"/>
        <v>0</v>
      </c>
      <c r="CD76" s="30">
        <f t="shared" si="316"/>
        <v>0</v>
      </c>
      <c r="CE76" s="30">
        <f t="shared" si="316"/>
        <v>0</v>
      </c>
      <c r="CF76" s="30">
        <f t="shared" si="316"/>
        <v>0</v>
      </c>
      <c r="CG76" s="30">
        <f t="shared" si="316"/>
        <v>0</v>
      </c>
      <c r="CH76" s="30">
        <f t="shared" si="316"/>
        <v>0</v>
      </c>
      <c r="CI76" s="30">
        <f t="shared" si="316"/>
        <v>0</v>
      </c>
      <c r="CJ76" s="30">
        <f t="shared" si="316"/>
        <v>0</v>
      </c>
      <c r="CK76" s="30">
        <f t="shared" si="316"/>
        <v>0</v>
      </c>
      <c r="CL76" s="30">
        <f t="shared" ref="CL76:CT76" si="317">IF(CL$5="",0,IF(CL$5=1,$S76,CK402))</f>
        <v>0</v>
      </c>
      <c r="CM76" s="30">
        <f t="shared" si="317"/>
        <v>0</v>
      </c>
      <c r="CN76" s="30">
        <f t="shared" si="317"/>
        <v>0</v>
      </c>
      <c r="CO76" s="30">
        <f t="shared" si="317"/>
        <v>0</v>
      </c>
      <c r="CP76" s="30">
        <f t="shared" si="317"/>
        <v>0</v>
      </c>
      <c r="CQ76" s="30">
        <f t="shared" si="317"/>
        <v>0</v>
      </c>
      <c r="CR76" s="30">
        <f t="shared" si="317"/>
        <v>0</v>
      </c>
      <c r="CS76" s="30">
        <f t="shared" si="317"/>
        <v>0</v>
      </c>
      <c r="CT76" s="30">
        <f t="shared" si="317"/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318">$F$335</f>
        <v>АКТИВЫ</v>
      </c>
      <c r="G77" s="66" t="str">
        <f t="shared" si="305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/>
      <c r="Z77" s="30">
        <f t="shared" ref="Z77:BE77" si="319">IF(Z$5="",0,IF(Z$5=1,$S77,Y403))</f>
        <v>0</v>
      </c>
      <c r="AA77" s="30">
        <f t="shared" ca="1" si="319"/>
        <v>0</v>
      </c>
      <c r="AB77" s="30">
        <f t="shared" ca="1" si="319"/>
        <v>0</v>
      </c>
      <c r="AC77" s="30">
        <f t="shared" ca="1" si="319"/>
        <v>0</v>
      </c>
      <c r="AD77" s="30">
        <f t="shared" ca="1" si="319"/>
        <v>0</v>
      </c>
      <c r="AE77" s="30">
        <f t="shared" ca="1" si="319"/>
        <v>600</v>
      </c>
      <c r="AF77" s="30">
        <f t="shared" ca="1" si="319"/>
        <v>2400</v>
      </c>
      <c r="AG77" s="30">
        <f t="shared" ca="1" si="319"/>
        <v>4320</v>
      </c>
      <c r="AH77" s="30">
        <f t="shared" ca="1" si="319"/>
        <v>6715</v>
      </c>
      <c r="AI77" s="30">
        <f t="shared" ca="1" si="319"/>
        <v>9655</v>
      </c>
      <c r="AJ77" s="30">
        <f t="shared" ca="1" si="319"/>
        <v>13461</v>
      </c>
      <c r="AK77" s="30">
        <f t="shared" ca="1" si="319"/>
        <v>21391</v>
      </c>
      <c r="AL77" s="30">
        <f t="shared" ca="1" si="319"/>
        <v>33663</v>
      </c>
      <c r="AM77" s="30">
        <f t="shared" ca="1" si="319"/>
        <v>51299.5</v>
      </c>
      <c r="AN77" s="30">
        <f t="shared" ca="1" si="319"/>
        <v>75909</v>
      </c>
      <c r="AO77" s="30">
        <f t="shared" ca="1" si="319"/>
        <v>106037.5</v>
      </c>
      <c r="AP77" s="30">
        <f t="shared" ca="1" si="319"/>
        <v>140884</v>
      </c>
      <c r="AQ77" s="30">
        <f t="shared" ca="1" si="319"/>
        <v>179342.5</v>
      </c>
      <c r="AR77" s="30">
        <f t="shared" ca="1" si="319"/>
        <v>219884.5</v>
      </c>
      <c r="AS77" s="30">
        <f t="shared" ca="1" si="319"/>
        <v>261600.5</v>
      </c>
      <c r="AT77" s="30">
        <f t="shared" ca="1" si="319"/>
        <v>303877.5</v>
      </c>
      <c r="AU77" s="30">
        <f t="shared" ca="1" si="319"/>
        <v>346450</v>
      </c>
      <c r="AV77" s="30">
        <f t="shared" ca="1" si="319"/>
        <v>389150</v>
      </c>
      <c r="AW77" s="30">
        <f t="shared" ca="1" si="319"/>
        <v>431880</v>
      </c>
      <c r="AX77" s="30">
        <f t="shared" ca="1" si="319"/>
        <v>474625</v>
      </c>
      <c r="AY77" s="30">
        <f t="shared" ca="1" si="319"/>
        <v>517375</v>
      </c>
      <c r="AZ77" s="30">
        <f t="shared" ca="1" si="319"/>
        <v>560125</v>
      </c>
      <c r="BA77" s="30">
        <f t="shared" ca="1" si="319"/>
        <v>602875</v>
      </c>
      <c r="BB77" s="30">
        <f t="shared" ca="1" si="319"/>
        <v>644125</v>
      </c>
      <c r="BC77" s="30">
        <f t="shared" ca="1" si="319"/>
        <v>680875</v>
      </c>
      <c r="BD77" s="30">
        <f t="shared" ca="1" si="319"/>
        <v>712825</v>
      </c>
      <c r="BE77" s="30">
        <f t="shared" ca="1" si="319"/>
        <v>738787.5</v>
      </c>
      <c r="BF77" s="30">
        <f t="shared" ref="BF77:CK77" ca="1" si="320">IF(BF$5="",0,IF(BF$5=1,$S77,BE403))</f>
        <v>757400</v>
      </c>
      <c r="BG77" s="30">
        <f t="shared" ca="1" si="320"/>
        <v>770247.5</v>
      </c>
      <c r="BH77" s="30">
        <f t="shared" ca="1" si="320"/>
        <v>778270</v>
      </c>
      <c r="BI77" s="30">
        <f t="shared" ca="1" si="320"/>
        <v>782612.5</v>
      </c>
      <c r="BJ77" s="30">
        <f t="shared" ca="1" si="320"/>
        <v>784832.5</v>
      </c>
      <c r="BK77" s="30">
        <f t="shared" ca="1" si="320"/>
        <v>785872.5</v>
      </c>
      <c r="BL77" s="30">
        <f t="shared" ca="1" si="320"/>
        <v>786347.5</v>
      </c>
      <c r="BM77" s="30">
        <f t="shared" ca="1" si="320"/>
        <v>786525</v>
      </c>
      <c r="BN77" s="30">
        <f t="shared" ca="1" si="320"/>
        <v>786575</v>
      </c>
      <c r="BO77" s="30">
        <f t="shared" ca="1" si="320"/>
        <v>786595</v>
      </c>
      <c r="BP77" s="30">
        <f t="shared" ca="1" si="320"/>
        <v>786600</v>
      </c>
      <c r="BQ77" s="30">
        <f t="shared" ca="1" si="320"/>
        <v>786599.99999999988</v>
      </c>
      <c r="BR77" s="30">
        <f t="shared" ca="1" si="320"/>
        <v>786599.99999999988</v>
      </c>
      <c r="BS77" s="30">
        <f t="shared" ca="1" si="320"/>
        <v>786599.99999999988</v>
      </c>
      <c r="BT77" s="30">
        <f t="shared" ca="1" si="320"/>
        <v>786599.99999999988</v>
      </c>
      <c r="BU77" s="30">
        <f t="shared" ca="1" si="320"/>
        <v>786599.99999999988</v>
      </c>
      <c r="BV77" s="30">
        <f t="shared" si="320"/>
        <v>0</v>
      </c>
      <c r="BW77" s="30">
        <f t="shared" si="320"/>
        <v>0</v>
      </c>
      <c r="BX77" s="30">
        <f t="shared" si="320"/>
        <v>0</v>
      </c>
      <c r="BY77" s="30">
        <f t="shared" si="320"/>
        <v>0</v>
      </c>
      <c r="BZ77" s="30">
        <f t="shared" si="320"/>
        <v>0</v>
      </c>
      <c r="CA77" s="30">
        <f t="shared" si="320"/>
        <v>0</v>
      </c>
      <c r="CB77" s="30">
        <f t="shared" si="320"/>
        <v>0</v>
      </c>
      <c r="CC77" s="30">
        <f t="shared" si="320"/>
        <v>0</v>
      </c>
      <c r="CD77" s="30">
        <f t="shared" si="320"/>
        <v>0</v>
      </c>
      <c r="CE77" s="30">
        <f t="shared" si="320"/>
        <v>0</v>
      </c>
      <c r="CF77" s="30">
        <f t="shared" si="320"/>
        <v>0</v>
      </c>
      <c r="CG77" s="30">
        <f t="shared" si="320"/>
        <v>0</v>
      </c>
      <c r="CH77" s="30">
        <f t="shared" si="320"/>
        <v>0</v>
      </c>
      <c r="CI77" s="30">
        <f t="shared" si="320"/>
        <v>0</v>
      </c>
      <c r="CJ77" s="30">
        <f t="shared" si="320"/>
        <v>0</v>
      </c>
      <c r="CK77" s="30">
        <f t="shared" si="320"/>
        <v>0</v>
      </c>
      <c r="CL77" s="30">
        <f t="shared" ref="CL77:CT77" si="321">IF(CL$5="",0,IF(CL$5=1,$S77,CK403))</f>
        <v>0</v>
      </c>
      <c r="CM77" s="30">
        <f t="shared" si="321"/>
        <v>0</v>
      </c>
      <c r="CN77" s="30">
        <f t="shared" si="321"/>
        <v>0</v>
      </c>
      <c r="CO77" s="30">
        <f t="shared" si="321"/>
        <v>0</v>
      </c>
      <c r="CP77" s="30">
        <f t="shared" si="321"/>
        <v>0</v>
      </c>
      <c r="CQ77" s="30">
        <f t="shared" si="321"/>
        <v>0</v>
      </c>
      <c r="CR77" s="30">
        <f t="shared" si="321"/>
        <v>0</v>
      </c>
      <c r="CS77" s="30">
        <f t="shared" si="321"/>
        <v>0</v>
      </c>
      <c r="CT77" s="30">
        <f t="shared" si="321"/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318"/>
        <v>АКТИВЫ</v>
      </c>
      <c r="G78" s="66" t="str">
        <f t="shared" si="305"/>
        <v>Запасы СиМ</v>
      </c>
      <c r="H78" s="27" t="str">
        <f>BP!$F$27</f>
        <v>ФОТ упак</v>
      </c>
      <c r="P78" s="30"/>
      <c r="R78" s="24"/>
      <c r="S78" s="93"/>
      <c r="V78" s="85"/>
      <c r="W78" s="29"/>
      <c r="Z78" s="30">
        <f t="shared" ref="Z78:BE78" si="322">IF(Z$5="",0,IF(Z$5=1,$S78,Y404))</f>
        <v>0</v>
      </c>
      <c r="AA78" s="30">
        <f t="shared" ca="1" si="322"/>
        <v>0</v>
      </c>
      <c r="AB78" s="30">
        <f t="shared" ca="1" si="322"/>
        <v>0</v>
      </c>
      <c r="AC78" s="30">
        <f t="shared" ca="1" si="322"/>
        <v>0</v>
      </c>
      <c r="AD78" s="30">
        <f t="shared" ca="1" si="322"/>
        <v>0</v>
      </c>
      <c r="AE78" s="30">
        <f t="shared" ca="1" si="322"/>
        <v>0</v>
      </c>
      <c r="AF78" s="30">
        <f t="shared" ca="1" si="322"/>
        <v>0</v>
      </c>
      <c r="AG78" s="30">
        <f t="shared" ca="1" si="322"/>
        <v>0</v>
      </c>
      <c r="AH78" s="30">
        <f t="shared" ca="1" si="322"/>
        <v>500</v>
      </c>
      <c r="AI78" s="30">
        <f t="shared" ca="1" si="322"/>
        <v>2000</v>
      </c>
      <c r="AJ78" s="30">
        <f t="shared" ca="1" si="322"/>
        <v>3600</v>
      </c>
      <c r="AK78" s="30">
        <f t="shared" ca="1" si="322"/>
        <v>5262.5</v>
      </c>
      <c r="AL78" s="30">
        <f t="shared" ca="1" si="322"/>
        <v>6712.5</v>
      </c>
      <c r="AM78" s="30">
        <f t="shared" ca="1" si="322"/>
        <v>8817.5000000000018</v>
      </c>
      <c r="AN78" s="30">
        <f t="shared" ca="1" si="322"/>
        <v>14317.500000000002</v>
      </c>
      <c r="AO78" s="30">
        <f t="shared" ca="1" si="322"/>
        <v>23577.5</v>
      </c>
      <c r="AP78" s="30">
        <f t="shared" ca="1" si="322"/>
        <v>36871.25</v>
      </c>
      <c r="AQ78" s="30">
        <f t="shared" ca="1" si="322"/>
        <v>53712.5</v>
      </c>
      <c r="AR78" s="30">
        <f t="shared" ca="1" si="322"/>
        <v>72646.25</v>
      </c>
      <c r="AS78" s="30">
        <f t="shared" ca="1" si="322"/>
        <v>92822.5</v>
      </c>
      <c r="AT78" s="30">
        <f t="shared" ca="1" si="322"/>
        <v>113643.75</v>
      </c>
      <c r="AU78" s="30">
        <f t="shared" ca="1" si="322"/>
        <v>134806.25</v>
      </c>
      <c r="AV78" s="30">
        <f t="shared" ca="1" si="322"/>
        <v>156118.75</v>
      </c>
      <c r="AW78" s="30">
        <f t="shared" ca="1" si="322"/>
        <v>177468.75</v>
      </c>
      <c r="AX78" s="30">
        <f t="shared" ca="1" si="322"/>
        <v>198837.5</v>
      </c>
      <c r="AY78" s="30">
        <f t="shared" ca="1" si="322"/>
        <v>220212.5</v>
      </c>
      <c r="AZ78" s="30">
        <f t="shared" ca="1" si="322"/>
        <v>241587.5</v>
      </c>
      <c r="BA78" s="30">
        <f t="shared" ca="1" si="322"/>
        <v>262962.5</v>
      </c>
      <c r="BB78" s="30">
        <f t="shared" ca="1" si="322"/>
        <v>284337.5</v>
      </c>
      <c r="BC78" s="30">
        <f t="shared" ca="1" si="322"/>
        <v>305712.5</v>
      </c>
      <c r="BD78" s="30">
        <f t="shared" ca="1" si="322"/>
        <v>327087.5</v>
      </c>
      <c r="BE78" s="30">
        <f t="shared" ca="1" si="322"/>
        <v>347212.5</v>
      </c>
      <c r="BF78" s="30">
        <f t="shared" ref="BF78:CK78" ca="1" si="323">IF(BF$5="",0,IF(BF$5=1,$S78,BE404))</f>
        <v>363587.5</v>
      </c>
      <c r="BG78" s="30">
        <f t="shared" ca="1" si="323"/>
        <v>375962.5</v>
      </c>
      <c r="BH78" s="30">
        <f t="shared" ca="1" si="323"/>
        <v>384181.25</v>
      </c>
      <c r="BI78" s="30">
        <f t="shared" ca="1" si="323"/>
        <v>388775</v>
      </c>
      <c r="BJ78" s="30">
        <f t="shared" ca="1" si="323"/>
        <v>391231.25</v>
      </c>
      <c r="BK78" s="30">
        <f t="shared" ca="1" si="323"/>
        <v>392437.5</v>
      </c>
      <c r="BL78" s="30">
        <f t="shared" ca="1" si="323"/>
        <v>392993.75</v>
      </c>
      <c r="BM78" s="30">
        <f t="shared" ca="1" si="323"/>
        <v>393206.25</v>
      </c>
      <c r="BN78" s="30">
        <f t="shared" ca="1" si="323"/>
        <v>393268.75</v>
      </c>
      <c r="BO78" s="30">
        <f t="shared" ca="1" si="323"/>
        <v>393293.75</v>
      </c>
      <c r="BP78" s="30">
        <f t="shared" ca="1" si="323"/>
        <v>393300</v>
      </c>
      <c r="BQ78" s="30">
        <f t="shared" ca="1" si="323"/>
        <v>393299.99999999994</v>
      </c>
      <c r="BR78" s="30">
        <f t="shared" ca="1" si="323"/>
        <v>393299.99999999994</v>
      </c>
      <c r="BS78" s="30">
        <f t="shared" ca="1" si="323"/>
        <v>393299.99999999994</v>
      </c>
      <c r="BT78" s="30">
        <f t="shared" ca="1" si="323"/>
        <v>393299.99999999994</v>
      </c>
      <c r="BU78" s="30">
        <f t="shared" ca="1" si="323"/>
        <v>393299.99999999994</v>
      </c>
      <c r="BV78" s="30">
        <f t="shared" si="323"/>
        <v>0</v>
      </c>
      <c r="BW78" s="30">
        <f t="shared" si="323"/>
        <v>0</v>
      </c>
      <c r="BX78" s="30">
        <f t="shared" si="323"/>
        <v>0</v>
      </c>
      <c r="BY78" s="30">
        <f t="shared" si="323"/>
        <v>0</v>
      </c>
      <c r="BZ78" s="30">
        <f t="shared" si="323"/>
        <v>0</v>
      </c>
      <c r="CA78" s="30">
        <f t="shared" si="323"/>
        <v>0</v>
      </c>
      <c r="CB78" s="30">
        <f t="shared" si="323"/>
        <v>0</v>
      </c>
      <c r="CC78" s="30">
        <f t="shared" si="323"/>
        <v>0</v>
      </c>
      <c r="CD78" s="30">
        <f t="shared" si="323"/>
        <v>0</v>
      </c>
      <c r="CE78" s="30">
        <f t="shared" si="323"/>
        <v>0</v>
      </c>
      <c r="CF78" s="30">
        <f t="shared" si="323"/>
        <v>0</v>
      </c>
      <c r="CG78" s="30">
        <f t="shared" si="323"/>
        <v>0</v>
      </c>
      <c r="CH78" s="30">
        <f t="shared" si="323"/>
        <v>0</v>
      </c>
      <c r="CI78" s="30">
        <f t="shared" si="323"/>
        <v>0</v>
      </c>
      <c r="CJ78" s="30">
        <f t="shared" si="323"/>
        <v>0</v>
      </c>
      <c r="CK78" s="30">
        <f t="shared" si="323"/>
        <v>0</v>
      </c>
      <c r="CL78" s="30">
        <f t="shared" ref="CL78:CT78" si="324">IF(CL$5="",0,IF(CL$5=1,$S78,CK404))</f>
        <v>0</v>
      </c>
      <c r="CM78" s="30">
        <f t="shared" si="324"/>
        <v>0</v>
      </c>
      <c r="CN78" s="30">
        <f t="shared" si="324"/>
        <v>0</v>
      </c>
      <c r="CO78" s="30">
        <f t="shared" si="324"/>
        <v>0</v>
      </c>
      <c r="CP78" s="30">
        <f t="shared" si="324"/>
        <v>0</v>
      </c>
      <c r="CQ78" s="30">
        <f t="shared" si="324"/>
        <v>0</v>
      </c>
      <c r="CR78" s="30">
        <f t="shared" si="324"/>
        <v>0</v>
      </c>
      <c r="CS78" s="30">
        <f t="shared" si="324"/>
        <v>0</v>
      </c>
      <c r="CT78" s="30">
        <f t="shared" si="324"/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318"/>
        <v>АКТИВЫ</v>
      </c>
      <c r="G79" s="66" t="str">
        <f t="shared" si="305"/>
        <v>Запасы СиМ</v>
      </c>
      <c r="H79" s="27" t="str">
        <f>BP!$F$28</f>
        <v>Соцсборы</v>
      </c>
      <c r="P79" s="30"/>
      <c r="R79" s="24"/>
      <c r="S79" s="93"/>
      <c r="V79" s="85"/>
      <c r="W79" s="29"/>
      <c r="Z79" s="30">
        <f t="shared" ref="Z79:BE79" si="325">IF(Z$5="",0,IF(Z$5=1,$S79,Y405))</f>
        <v>0</v>
      </c>
      <c r="AA79" s="30">
        <f t="shared" ca="1" si="325"/>
        <v>0</v>
      </c>
      <c r="AB79" s="30">
        <f t="shared" ca="1" si="325"/>
        <v>0</v>
      </c>
      <c r="AC79" s="30">
        <f t="shared" ca="1" si="325"/>
        <v>0</v>
      </c>
      <c r="AD79" s="30">
        <f t="shared" ca="1" si="325"/>
        <v>0</v>
      </c>
      <c r="AE79" s="30">
        <f t="shared" ca="1" si="325"/>
        <v>180</v>
      </c>
      <c r="AF79" s="30">
        <f t="shared" ca="1" si="325"/>
        <v>720</v>
      </c>
      <c r="AG79" s="30">
        <f t="shared" ca="1" si="325"/>
        <v>1296</v>
      </c>
      <c r="AH79" s="30">
        <f t="shared" ca="1" si="325"/>
        <v>2164.5</v>
      </c>
      <c r="AI79" s="30">
        <f t="shared" ca="1" si="325"/>
        <v>3496.5</v>
      </c>
      <c r="AJ79" s="30">
        <f t="shared" ca="1" si="325"/>
        <v>5118.2999999999993</v>
      </c>
      <c r="AK79" s="30">
        <f t="shared" ca="1" si="325"/>
        <v>7996.0499999999984</v>
      </c>
      <c r="AL79" s="30">
        <f t="shared" ca="1" si="325"/>
        <v>12112.649999999998</v>
      </c>
      <c r="AM79" s="30">
        <f t="shared" ca="1" si="325"/>
        <v>18035.099999999999</v>
      </c>
      <c r="AN79" s="30">
        <f t="shared" ca="1" si="325"/>
        <v>27067.950000000004</v>
      </c>
      <c r="AO79" s="30">
        <f t="shared" ca="1" si="325"/>
        <v>38884.500000000015</v>
      </c>
      <c r="AP79" s="30">
        <f t="shared" ca="1" si="325"/>
        <v>53326.575000000012</v>
      </c>
      <c r="AQ79" s="30">
        <f t="shared" ca="1" si="325"/>
        <v>69916.500000000015</v>
      </c>
      <c r="AR79" s="30">
        <f t="shared" ca="1" si="325"/>
        <v>87759.225000000006</v>
      </c>
      <c r="AS79" s="30">
        <f t="shared" ca="1" si="325"/>
        <v>106326.90000000001</v>
      </c>
      <c r="AT79" s="30">
        <f t="shared" ca="1" si="325"/>
        <v>125256.37500000003</v>
      </c>
      <c r="AU79" s="30">
        <f t="shared" ca="1" si="325"/>
        <v>144376.875</v>
      </c>
      <c r="AV79" s="30">
        <f t="shared" ca="1" si="325"/>
        <v>163580.625</v>
      </c>
      <c r="AW79" s="30">
        <f t="shared" ca="1" si="325"/>
        <v>182804.625</v>
      </c>
      <c r="AX79" s="30">
        <f t="shared" ca="1" si="325"/>
        <v>202038.75</v>
      </c>
      <c r="AY79" s="30">
        <f t="shared" ca="1" si="325"/>
        <v>221276.25</v>
      </c>
      <c r="AZ79" s="30">
        <f t="shared" ca="1" si="325"/>
        <v>240513.75</v>
      </c>
      <c r="BA79" s="30">
        <f t="shared" ca="1" si="325"/>
        <v>259751.25</v>
      </c>
      <c r="BB79" s="30">
        <f t="shared" ca="1" si="325"/>
        <v>278538.75</v>
      </c>
      <c r="BC79" s="30">
        <f t="shared" ca="1" si="325"/>
        <v>295976.25</v>
      </c>
      <c r="BD79" s="30">
        <f t="shared" ca="1" si="325"/>
        <v>311973.75</v>
      </c>
      <c r="BE79" s="30">
        <f t="shared" ca="1" si="325"/>
        <v>325800</v>
      </c>
      <c r="BF79" s="30">
        <f t="shared" ref="BF79:CK79" ca="1" si="326">IF(BF$5="",0,IF(BF$5=1,$S79,BE405))</f>
        <v>336296.25</v>
      </c>
      <c r="BG79" s="30">
        <f t="shared" ca="1" si="326"/>
        <v>343863</v>
      </c>
      <c r="BH79" s="30">
        <f t="shared" ca="1" si="326"/>
        <v>348735.375</v>
      </c>
      <c r="BI79" s="30">
        <f t="shared" ca="1" si="326"/>
        <v>351416.25</v>
      </c>
      <c r="BJ79" s="30">
        <f t="shared" ca="1" si="326"/>
        <v>352819.125</v>
      </c>
      <c r="BK79" s="30">
        <f t="shared" ca="1" si="326"/>
        <v>353493</v>
      </c>
      <c r="BL79" s="30">
        <f t="shared" ca="1" si="326"/>
        <v>353802.375</v>
      </c>
      <c r="BM79" s="30">
        <f t="shared" ca="1" si="326"/>
        <v>353919.375</v>
      </c>
      <c r="BN79" s="30">
        <f t="shared" ca="1" si="326"/>
        <v>353953.125</v>
      </c>
      <c r="BO79" s="30">
        <f t="shared" ca="1" si="326"/>
        <v>353966.625</v>
      </c>
      <c r="BP79" s="30">
        <f t="shared" ca="1" si="326"/>
        <v>353970</v>
      </c>
      <c r="BQ79" s="30">
        <f t="shared" ca="1" si="326"/>
        <v>353969.99999999994</v>
      </c>
      <c r="BR79" s="30">
        <f t="shared" ca="1" si="326"/>
        <v>353969.99999999994</v>
      </c>
      <c r="BS79" s="30">
        <f t="shared" ca="1" si="326"/>
        <v>353969.99999999994</v>
      </c>
      <c r="BT79" s="30">
        <f t="shared" ca="1" si="326"/>
        <v>353969.99999999994</v>
      </c>
      <c r="BU79" s="30">
        <f t="shared" ca="1" si="326"/>
        <v>353969.99999999994</v>
      </c>
      <c r="BV79" s="30">
        <f t="shared" si="326"/>
        <v>0</v>
      </c>
      <c r="BW79" s="30">
        <f t="shared" si="326"/>
        <v>0</v>
      </c>
      <c r="BX79" s="30">
        <f t="shared" si="326"/>
        <v>0</v>
      </c>
      <c r="BY79" s="30">
        <f t="shared" si="326"/>
        <v>0</v>
      </c>
      <c r="BZ79" s="30">
        <f t="shared" si="326"/>
        <v>0</v>
      </c>
      <c r="CA79" s="30">
        <f t="shared" si="326"/>
        <v>0</v>
      </c>
      <c r="CB79" s="30">
        <f t="shared" si="326"/>
        <v>0</v>
      </c>
      <c r="CC79" s="30">
        <f t="shared" si="326"/>
        <v>0</v>
      </c>
      <c r="CD79" s="30">
        <f t="shared" si="326"/>
        <v>0</v>
      </c>
      <c r="CE79" s="30">
        <f t="shared" si="326"/>
        <v>0</v>
      </c>
      <c r="CF79" s="30">
        <f t="shared" si="326"/>
        <v>0</v>
      </c>
      <c r="CG79" s="30">
        <f t="shared" si="326"/>
        <v>0</v>
      </c>
      <c r="CH79" s="30">
        <f t="shared" si="326"/>
        <v>0</v>
      </c>
      <c r="CI79" s="30">
        <f t="shared" si="326"/>
        <v>0</v>
      </c>
      <c r="CJ79" s="30">
        <f t="shared" si="326"/>
        <v>0</v>
      </c>
      <c r="CK79" s="30">
        <f t="shared" si="326"/>
        <v>0</v>
      </c>
      <c r="CL79" s="30">
        <f t="shared" ref="CL79:CT79" si="327">IF(CL$5="",0,IF(CL$5=1,$S79,CK405))</f>
        <v>0</v>
      </c>
      <c r="CM79" s="30">
        <f t="shared" si="327"/>
        <v>0</v>
      </c>
      <c r="CN79" s="30">
        <f t="shared" si="327"/>
        <v>0</v>
      </c>
      <c r="CO79" s="30">
        <f t="shared" si="327"/>
        <v>0</v>
      </c>
      <c r="CP79" s="30">
        <f t="shared" si="327"/>
        <v>0</v>
      </c>
      <c r="CQ79" s="30">
        <f t="shared" si="327"/>
        <v>0</v>
      </c>
      <c r="CR79" s="30">
        <f t="shared" si="327"/>
        <v>0</v>
      </c>
      <c r="CS79" s="30">
        <f t="shared" si="327"/>
        <v>0</v>
      </c>
      <c r="CT79" s="30">
        <f t="shared" si="327"/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318"/>
        <v>АКТИВЫ</v>
      </c>
      <c r="G80" s="66" t="str">
        <f t="shared" si="305"/>
        <v>Запасы СиМ</v>
      </c>
      <c r="H80" s="27" t="str">
        <f>BP!$F$29</f>
        <v>ЭлЭн</v>
      </c>
      <c r="P80" s="30"/>
      <c r="R80" s="24"/>
      <c r="S80" s="93"/>
      <c r="V80" s="85"/>
      <c r="W80" s="29"/>
      <c r="Z80" s="30">
        <f t="shared" ref="Z80:BE80" si="328">IF(Z$5="",0,IF(Z$5=1,$S80,Y406))</f>
        <v>0</v>
      </c>
      <c r="AA80" s="30">
        <f t="shared" ca="1" si="328"/>
        <v>0</v>
      </c>
      <c r="AB80" s="30">
        <f t="shared" ca="1" si="328"/>
        <v>0</v>
      </c>
      <c r="AC80" s="30">
        <f t="shared" ca="1" si="328"/>
        <v>0</v>
      </c>
      <c r="AD80" s="30">
        <f t="shared" ca="1" si="328"/>
        <v>0</v>
      </c>
      <c r="AE80" s="30">
        <f t="shared" ca="1" si="328"/>
        <v>128.79999999999998</v>
      </c>
      <c r="AF80" s="30">
        <f t="shared" ca="1" si="328"/>
        <v>515.19999999999993</v>
      </c>
      <c r="AG80" s="30">
        <f t="shared" ca="1" si="328"/>
        <v>927.36</v>
      </c>
      <c r="AH80" s="30">
        <f t="shared" ca="1" si="328"/>
        <v>1410.82</v>
      </c>
      <c r="AI80" s="30">
        <f t="shared" ca="1" si="328"/>
        <v>1949.9400000000003</v>
      </c>
      <c r="AJ80" s="30">
        <f t="shared" ca="1" si="328"/>
        <v>2668.8280000000009</v>
      </c>
      <c r="AK80" s="30">
        <f t="shared" ca="1" si="328"/>
        <v>4269.1680000000015</v>
      </c>
      <c r="AL80" s="30">
        <f t="shared" ca="1" si="328"/>
        <v>6814.6239999999989</v>
      </c>
      <c r="AM80" s="30">
        <f t="shared" ca="1" si="328"/>
        <v>10471.485999999997</v>
      </c>
      <c r="AN80" s="30">
        <f t="shared" ca="1" si="328"/>
        <v>15416.991999999997</v>
      </c>
      <c r="AO80" s="30">
        <f t="shared" ca="1" si="328"/>
        <v>21316.629999999997</v>
      </c>
      <c r="AP80" s="30">
        <f t="shared" ca="1" si="328"/>
        <v>27981.661999999993</v>
      </c>
      <c r="AQ80" s="30">
        <f t="shared" ca="1" si="328"/>
        <v>35204.489999999991</v>
      </c>
      <c r="AR80" s="30">
        <f t="shared" ca="1" si="328"/>
        <v>42746.235999999997</v>
      </c>
      <c r="AS80" s="30">
        <f t="shared" ca="1" si="328"/>
        <v>50463.794000000002</v>
      </c>
      <c r="AT80" s="30">
        <f t="shared" ca="1" si="328"/>
        <v>58262.220000000016</v>
      </c>
      <c r="AU80" s="30">
        <f t="shared" ca="1" si="328"/>
        <v>66103.150000000009</v>
      </c>
      <c r="AV80" s="30">
        <f t="shared" ca="1" si="328"/>
        <v>73962.250000000029</v>
      </c>
      <c r="AW80" s="30">
        <f t="shared" ca="1" si="328"/>
        <v>81825.490000000049</v>
      </c>
      <c r="AX80" s="30">
        <f t="shared" ca="1" si="328"/>
        <v>89690.800000000061</v>
      </c>
      <c r="AY80" s="30">
        <f t="shared" ca="1" si="328"/>
        <v>97556.80000000009</v>
      </c>
      <c r="AZ80" s="30">
        <f t="shared" ca="1" si="328"/>
        <v>105422.80000000009</v>
      </c>
      <c r="BA80" s="30">
        <f t="shared" ca="1" si="328"/>
        <v>113288.80000000009</v>
      </c>
      <c r="BB80" s="30">
        <f t="shared" ca="1" si="328"/>
        <v>120832.80000000009</v>
      </c>
      <c r="BC80" s="30">
        <f t="shared" ca="1" si="328"/>
        <v>127410.8000000001</v>
      </c>
      <c r="BD80" s="30">
        <f t="shared" ca="1" si="328"/>
        <v>132958.40000000011</v>
      </c>
      <c r="BE80" s="30">
        <f t="shared" ca="1" si="328"/>
        <v>137297.35000000012</v>
      </c>
      <c r="BF80" s="30">
        <f t="shared" ref="BF80:CK80" ca="1" si="329">IF(BF$5="",0,IF(BF$5=1,$S80,BE406))</f>
        <v>140288.50000000009</v>
      </c>
      <c r="BG80" s="30">
        <f t="shared" ca="1" si="329"/>
        <v>142287.43000000011</v>
      </c>
      <c r="BH80" s="30">
        <f t="shared" ca="1" si="329"/>
        <v>143505.51000000013</v>
      </c>
      <c r="BI80" s="30">
        <f t="shared" ca="1" si="329"/>
        <v>144155.95000000013</v>
      </c>
      <c r="BJ80" s="30">
        <f t="shared" ca="1" si="329"/>
        <v>144481.8600000001</v>
      </c>
      <c r="BK80" s="30">
        <f t="shared" ca="1" si="329"/>
        <v>144631.13000000012</v>
      </c>
      <c r="BL80" s="30">
        <f t="shared" ca="1" si="329"/>
        <v>144698.9800000001</v>
      </c>
      <c r="BM80" s="30">
        <f t="shared" ca="1" si="329"/>
        <v>144724.05000000016</v>
      </c>
      <c r="BN80" s="30">
        <f t="shared" ca="1" si="329"/>
        <v>144730.95000000016</v>
      </c>
      <c r="BO80" s="30">
        <f t="shared" ca="1" si="329"/>
        <v>144733.71000000014</v>
      </c>
      <c r="BP80" s="30">
        <f t="shared" ca="1" si="329"/>
        <v>144734.40000000014</v>
      </c>
      <c r="BQ80" s="30">
        <f t="shared" ca="1" si="329"/>
        <v>144734.40000000014</v>
      </c>
      <c r="BR80" s="30">
        <f t="shared" ca="1" si="329"/>
        <v>144734.40000000014</v>
      </c>
      <c r="BS80" s="30">
        <f t="shared" ca="1" si="329"/>
        <v>144734.40000000014</v>
      </c>
      <c r="BT80" s="30">
        <f t="shared" ca="1" si="329"/>
        <v>144734.40000000014</v>
      </c>
      <c r="BU80" s="30">
        <f t="shared" ca="1" si="329"/>
        <v>144734.40000000014</v>
      </c>
      <c r="BV80" s="30">
        <f t="shared" si="329"/>
        <v>0</v>
      </c>
      <c r="BW80" s="30">
        <f t="shared" si="329"/>
        <v>0</v>
      </c>
      <c r="BX80" s="30">
        <f t="shared" si="329"/>
        <v>0</v>
      </c>
      <c r="BY80" s="30">
        <f t="shared" si="329"/>
        <v>0</v>
      </c>
      <c r="BZ80" s="30">
        <f t="shared" si="329"/>
        <v>0</v>
      </c>
      <c r="CA80" s="30">
        <f t="shared" si="329"/>
        <v>0</v>
      </c>
      <c r="CB80" s="30">
        <f t="shared" si="329"/>
        <v>0</v>
      </c>
      <c r="CC80" s="30">
        <f t="shared" si="329"/>
        <v>0</v>
      </c>
      <c r="CD80" s="30">
        <f t="shared" si="329"/>
        <v>0</v>
      </c>
      <c r="CE80" s="30">
        <f t="shared" si="329"/>
        <v>0</v>
      </c>
      <c r="CF80" s="30">
        <f t="shared" si="329"/>
        <v>0</v>
      </c>
      <c r="CG80" s="30">
        <f t="shared" si="329"/>
        <v>0</v>
      </c>
      <c r="CH80" s="30">
        <f t="shared" si="329"/>
        <v>0</v>
      </c>
      <c r="CI80" s="30">
        <f t="shared" si="329"/>
        <v>0</v>
      </c>
      <c r="CJ80" s="30">
        <f t="shared" si="329"/>
        <v>0</v>
      </c>
      <c r="CK80" s="30">
        <f t="shared" si="329"/>
        <v>0</v>
      </c>
      <c r="CL80" s="30">
        <f t="shared" ref="CL80:CT80" si="330">IF(CL$5="",0,IF(CL$5=1,$S80,CK406))</f>
        <v>0</v>
      </c>
      <c r="CM80" s="30">
        <f t="shared" si="330"/>
        <v>0</v>
      </c>
      <c r="CN80" s="30">
        <f t="shared" si="330"/>
        <v>0</v>
      </c>
      <c r="CO80" s="30">
        <f t="shared" si="330"/>
        <v>0</v>
      </c>
      <c r="CP80" s="30">
        <f t="shared" si="330"/>
        <v>0</v>
      </c>
      <c r="CQ80" s="30">
        <f t="shared" si="330"/>
        <v>0</v>
      </c>
      <c r="CR80" s="30">
        <f t="shared" si="330"/>
        <v>0</v>
      </c>
      <c r="CS80" s="30">
        <f t="shared" si="330"/>
        <v>0</v>
      </c>
      <c r="CT80" s="30">
        <f t="shared" si="330"/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331">$F$9</f>
        <v>АКТИВЫ</v>
      </c>
      <c r="G82" s="6" t="str">
        <f>$G$408</f>
        <v>Кредиторская задолженность по капзатратам</v>
      </c>
      <c r="M82" s="6"/>
      <c r="R82" s="41"/>
      <c r="S82" s="119"/>
      <c r="V82" s="120"/>
      <c r="W82" s="9"/>
      <c r="Z82" s="7">
        <f t="shared" ref="Z82:BE82" si="332">IF(Z$5="",0,IF(Z$5=1,$S82,Y408))</f>
        <v>0</v>
      </c>
      <c r="AA82" s="7">
        <f t="shared" ca="1" si="332"/>
        <v>-15000000</v>
      </c>
      <c r="AB82" s="7">
        <f t="shared" ca="1" si="332"/>
        <v>-10000000</v>
      </c>
      <c r="AC82" s="7">
        <f t="shared" ca="1" si="332"/>
        <v>0</v>
      </c>
      <c r="AD82" s="7">
        <f t="shared" ca="1" si="332"/>
        <v>0</v>
      </c>
      <c r="AE82" s="7">
        <f t="shared" ca="1" si="332"/>
        <v>0</v>
      </c>
      <c r="AF82" s="7">
        <f t="shared" ca="1" si="332"/>
        <v>0</v>
      </c>
      <c r="AG82" s="7">
        <f t="shared" ca="1" si="332"/>
        <v>0</v>
      </c>
      <c r="AH82" s="7">
        <f t="shared" ca="1" si="332"/>
        <v>0</v>
      </c>
      <c r="AI82" s="7">
        <f t="shared" ca="1" si="332"/>
        <v>0</v>
      </c>
      <c r="AJ82" s="7">
        <f t="shared" ca="1" si="332"/>
        <v>0</v>
      </c>
      <c r="AK82" s="7">
        <f t="shared" ca="1" si="332"/>
        <v>0</v>
      </c>
      <c r="AL82" s="7">
        <f t="shared" ca="1" si="332"/>
        <v>0</v>
      </c>
      <c r="AM82" s="7">
        <f t="shared" ca="1" si="332"/>
        <v>0</v>
      </c>
      <c r="AN82" s="7">
        <f t="shared" ca="1" si="332"/>
        <v>0</v>
      </c>
      <c r="AO82" s="7">
        <f t="shared" ca="1" si="332"/>
        <v>0</v>
      </c>
      <c r="AP82" s="7">
        <f t="shared" ca="1" si="332"/>
        <v>0</v>
      </c>
      <c r="AQ82" s="7">
        <f t="shared" ca="1" si="332"/>
        <v>0</v>
      </c>
      <c r="AR82" s="7">
        <f t="shared" ca="1" si="332"/>
        <v>0</v>
      </c>
      <c r="AS82" s="7">
        <f t="shared" ca="1" si="332"/>
        <v>0</v>
      </c>
      <c r="AT82" s="7">
        <f t="shared" ca="1" si="332"/>
        <v>0</v>
      </c>
      <c r="AU82" s="7">
        <f t="shared" ca="1" si="332"/>
        <v>-5000000</v>
      </c>
      <c r="AV82" s="7">
        <f t="shared" ca="1" si="332"/>
        <v>-15000000</v>
      </c>
      <c r="AW82" s="7">
        <f t="shared" ca="1" si="332"/>
        <v>-10000000</v>
      </c>
      <c r="AX82" s="7">
        <f t="shared" ca="1" si="332"/>
        <v>0</v>
      </c>
      <c r="AY82" s="7">
        <f t="shared" ca="1" si="332"/>
        <v>0</v>
      </c>
      <c r="AZ82" s="7">
        <f t="shared" ca="1" si="332"/>
        <v>0</v>
      </c>
      <c r="BA82" s="7">
        <f t="shared" ca="1" si="332"/>
        <v>0</v>
      </c>
      <c r="BB82" s="7">
        <f t="shared" ca="1" si="332"/>
        <v>0</v>
      </c>
      <c r="BC82" s="7">
        <f t="shared" ca="1" si="332"/>
        <v>0</v>
      </c>
      <c r="BD82" s="7">
        <f t="shared" ca="1" si="332"/>
        <v>0</v>
      </c>
      <c r="BE82" s="7">
        <f t="shared" ca="1" si="332"/>
        <v>0</v>
      </c>
      <c r="BF82" s="7">
        <f t="shared" ref="BF82:CK82" ca="1" si="333">IF(BF$5="",0,IF(BF$5=1,$S82,BE408))</f>
        <v>0</v>
      </c>
      <c r="BG82" s="7">
        <f t="shared" ca="1" si="333"/>
        <v>0</v>
      </c>
      <c r="BH82" s="7">
        <f t="shared" ca="1" si="333"/>
        <v>0</v>
      </c>
      <c r="BI82" s="7">
        <f t="shared" ca="1" si="333"/>
        <v>0</v>
      </c>
      <c r="BJ82" s="7">
        <f t="shared" ca="1" si="333"/>
        <v>0</v>
      </c>
      <c r="BK82" s="7">
        <f t="shared" ca="1" si="333"/>
        <v>0</v>
      </c>
      <c r="BL82" s="7">
        <f t="shared" ca="1" si="333"/>
        <v>0</v>
      </c>
      <c r="BM82" s="7">
        <f t="shared" ca="1" si="333"/>
        <v>0</v>
      </c>
      <c r="BN82" s="7">
        <f t="shared" ca="1" si="333"/>
        <v>0</v>
      </c>
      <c r="BO82" s="7">
        <f t="shared" ca="1" si="333"/>
        <v>0</v>
      </c>
      <c r="BP82" s="7">
        <f t="shared" ca="1" si="333"/>
        <v>0</v>
      </c>
      <c r="BQ82" s="7">
        <f t="shared" ca="1" si="333"/>
        <v>0</v>
      </c>
      <c r="BR82" s="7">
        <f t="shared" ca="1" si="333"/>
        <v>0</v>
      </c>
      <c r="BS82" s="7">
        <f t="shared" ca="1" si="333"/>
        <v>0</v>
      </c>
      <c r="BT82" s="7">
        <f t="shared" ca="1" si="333"/>
        <v>0</v>
      </c>
      <c r="BU82" s="7">
        <f t="shared" ca="1" si="333"/>
        <v>0</v>
      </c>
      <c r="BV82" s="7">
        <f t="shared" si="333"/>
        <v>0</v>
      </c>
      <c r="BW82" s="7">
        <f t="shared" si="333"/>
        <v>0</v>
      </c>
      <c r="BX82" s="7">
        <f t="shared" si="333"/>
        <v>0</v>
      </c>
      <c r="BY82" s="7">
        <f t="shared" si="333"/>
        <v>0</v>
      </c>
      <c r="BZ82" s="7">
        <f t="shared" si="333"/>
        <v>0</v>
      </c>
      <c r="CA82" s="7">
        <f t="shared" si="333"/>
        <v>0</v>
      </c>
      <c r="CB82" s="7">
        <f t="shared" si="333"/>
        <v>0</v>
      </c>
      <c r="CC82" s="7">
        <f t="shared" si="333"/>
        <v>0</v>
      </c>
      <c r="CD82" s="7">
        <f t="shared" si="333"/>
        <v>0</v>
      </c>
      <c r="CE82" s="7">
        <f t="shared" si="333"/>
        <v>0</v>
      </c>
      <c r="CF82" s="7">
        <f t="shared" si="333"/>
        <v>0</v>
      </c>
      <c r="CG82" s="7">
        <f t="shared" si="333"/>
        <v>0</v>
      </c>
      <c r="CH82" s="7">
        <f t="shared" si="333"/>
        <v>0</v>
      </c>
      <c r="CI82" s="7">
        <f t="shared" si="333"/>
        <v>0</v>
      </c>
      <c r="CJ82" s="7">
        <f t="shared" si="333"/>
        <v>0</v>
      </c>
      <c r="CK82" s="7">
        <f t="shared" si="333"/>
        <v>0</v>
      </c>
      <c r="CL82" s="7">
        <f t="shared" ref="CL82:CT82" si="334">IF(CL$5="",0,IF(CL$5=1,$S82,CK408))</f>
        <v>0</v>
      </c>
      <c r="CM82" s="7">
        <f t="shared" si="334"/>
        <v>0</v>
      </c>
      <c r="CN82" s="7">
        <f t="shared" si="334"/>
        <v>0</v>
      </c>
      <c r="CO82" s="7">
        <f t="shared" si="334"/>
        <v>0</v>
      </c>
      <c r="CP82" s="7">
        <f t="shared" si="334"/>
        <v>0</v>
      </c>
      <c r="CQ82" s="7">
        <f t="shared" si="334"/>
        <v>0</v>
      </c>
      <c r="CR82" s="7">
        <f t="shared" si="334"/>
        <v>0</v>
      </c>
      <c r="CS82" s="7">
        <f t="shared" si="334"/>
        <v>0</v>
      </c>
      <c r="CT82" s="7">
        <f t="shared" si="334"/>
        <v>0</v>
      </c>
    </row>
    <row r="83" spans="1:98" x14ac:dyDescent="0.3">
      <c r="A83" s="11">
        <f>ROW()</f>
        <v>83</v>
      </c>
      <c r="F83" s="66" t="str">
        <f t="shared" si="331"/>
        <v>АКТИВЫ</v>
      </c>
      <c r="G83" s="6" t="str">
        <f>G409</f>
        <v>Кредиторская задолженность по переменным расходам</v>
      </c>
      <c r="Z83" s="7">
        <f t="shared" ref="Z83:BE83" si="335">SUM(Z84:Z87)</f>
        <v>0</v>
      </c>
      <c r="AA83" s="7">
        <f t="shared" ca="1" si="335"/>
        <v>-130000</v>
      </c>
      <c r="AB83" s="7">
        <f t="shared" ca="1" si="335"/>
        <v>-390000</v>
      </c>
      <c r="AC83" s="7">
        <f t="shared" ca="1" si="335"/>
        <v>-550000</v>
      </c>
      <c r="AD83" s="7">
        <f t="shared" ca="1" si="335"/>
        <v>-700000</v>
      </c>
      <c r="AE83" s="7">
        <f t="shared" ca="1" si="335"/>
        <v>-800000</v>
      </c>
      <c r="AF83" s="7">
        <f t="shared" ca="1" si="335"/>
        <v>-800000</v>
      </c>
      <c r="AG83" s="7">
        <f t="shared" ca="1" si="335"/>
        <v>-800000</v>
      </c>
      <c r="AH83" s="7">
        <f t="shared" ca="1" si="335"/>
        <v>-800000</v>
      </c>
      <c r="AI83" s="7">
        <f t="shared" ca="1" si="335"/>
        <v>-799685.39</v>
      </c>
      <c r="AJ83" s="7">
        <f t="shared" ca="1" si="335"/>
        <v>-797273.38</v>
      </c>
      <c r="AK83" s="7">
        <f t="shared" ca="1" si="335"/>
        <v>-791337.73800000001</v>
      </c>
      <c r="AL83" s="7">
        <f t="shared" ca="1" si="335"/>
        <v>-783863.12875000003</v>
      </c>
      <c r="AM83" s="7">
        <f t="shared" ca="1" si="335"/>
        <v>-775872.03474999999</v>
      </c>
      <c r="AN83" s="7">
        <f t="shared" ca="1" si="335"/>
        <v>-767901.39040000003</v>
      </c>
      <c r="AO83" s="7">
        <f t="shared" ca="1" si="335"/>
        <v>-756064.97567499999</v>
      </c>
      <c r="AP83" s="7">
        <f t="shared" ca="1" si="335"/>
        <v>-731267.80873749999</v>
      </c>
      <c r="AQ83" s="7">
        <f t="shared" ca="1" si="335"/>
        <v>-689145.46236250002</v>
      </c>
      <c r="AR83" s="7">
        <f t="shared" ca="1" si="335"/>
        <v>-627873.38207249995</v>
      </c>
      <c r="AS83" s="7">
        <f t="shared" ca="1" si="335"/>
        <v>-549134.36432250007</v>
      </c>
      <c r="AT83" s="7">
        <f t="shared" ca="1" si="335"/>
        <v>-458125.00600499992</v>
      </c>
      <c r="AU83" s="7">
        <f t="shared" ca="1" si="335"/>
        <v>-359370.17233625002</v>
      </c>
      <c r="AV83" s="7">
        <f t="shared" ca="1" si="335"/>
        <v>-256210.51027499989</v>
      </c>
      <c r="AW83" s="7">
        <f t="shared" ca="1" si="335"/>
        <v>-150689.62151124992</v>
      </c>
      <c r="AX83" s="7">
        <f t="shared" ca="1" si="335"/>
        <v>-44026.619795000064</v>
      </c>
      <c r="AY83" s="7">
        <f t="shared" ca="1" si="335"/>
        <v>63083.835993749788</v>
      </c>
      <c r="AZ83" s="7">
        <f t="shared" ca="1" si="335"/>
        <v>170372.00710624969</v>
      </c>
      <c r="BA83" s="7">
        <f t="shared" ca="1" si="335"/>
        <v>277724.14891874976</v>
      </c>
      <c r="BB83" s="7">
        <f t="shared" ca="1" si="335"/>
        <v>385092.28340624971</v>
      </c>
      <c r="BC83" s="7">
        <f t="shared" ca="1" si="335"/>
        <v>492464.15388749982</v>
      </c>
      <c r="BD83" s="7">
        <f t="shared" ca="1" si="335"/>
        <v>599836.61426249985</v>
      </c>
      <c r="BE83" s="7">
        <f t="shared" ca="1" si="335"/>
        <v>707209.07463749964</v>
      </c>
      <c r="BF83" s="7">
        <f t="shared" ref="BF83:CK83" ca="1" si="336">SUM(BF84:BF87)</f>
        <v>813795.01001249952</v>
      </c>
      <c r="BG83" s="7">
        <f t="shared" ca="1" si="336"/>
        <v>914350.9203874995</v>
      </c>
      <c r="BH83" s="7">
        <f t="shared" ca="1" si="336"/>
        <v>1000067.7257625</v>
      </c>
      <c r="BI83" s="7">
        <f t="shared" ca="1" si="336"/>
        <v>1067098.0080124997</v>
      </c>
      <c r="BJ83" s="7">
        <f t="shared" ca="1" si="336"/>
        <v>1114150.5552625</v>
      </c>
      <c r="BK83" s="7">
        <f t="shared" ca="1" si="336"/>
        <v>1143242.8041375002</v>
      </c>
      <c r="BL83" s="7">
        <f t="shared" ca="1" si="336"/>
        <v>1159785.3912</v>
      </c>
      <c r="BM83" s="7">
        <f t="shared" ca="1" si="336"/>
        <v>1168474.1984187495</v>
      </c>
      <c r="BN83" s="7">
        <f t="shared" ca="1" si="336"/>
        <v>1172712.5850124997</v>
      </c>
      <c r="BO83" s="7">
        <f t="shared" ca="1" si="336"/>
        <v>1174570.5536937499</v>
      </c>
      <c r="BP83" s="7">
        <f t="shared" ca="1" si="336"/>
        <v>1175281.5067499995</v>
      </c>
      <c r="BQ83" s="7">
        <f t="shared" ca="1" si="336"/>
        <v>1175543.7472937496</v>
      </c>
      <c r="BR83" s="7">
        <f t="shared" ca="1" si="336"/>
        <v>1175628.03655625</v>
      </c>
      <c r="BS83" s="7">
        <f t="shared" ca="1" si="336"/>
        <v>1175648.3551187499</v>
      </c>
      <c r="BT83" s="7">
        <f t="shared" ca="1" si="336"/>
        <v>1175652.68100625</v>
      </c>
      <c r="BU83" s="7">
        <f t="shared" ca="1" si="336"/>
        <v>1175653.2709000001</v>
      </c>
      <c r="BV83" s="7">
        <f t="shared" si="336"/>
        <v>0</v>
      </c>
      <c r="BW83" s="7">
        <f t="shared" si="336"/>
        <v>0</v>
      </c>
      <c r="BX83" s="7">
        <f t="shared" si="336"/>
        <v>0</v>
      </c>
      <c r="BY83" s="7">
        <f t="shared" si="336"/>
        <v>0</v>
      </c>
      <c r="BZ83" s="7">
        <f t="shared" si="336"/>
        <v>0</v>
      </c>
      <c r="CA83" s="7">
        <f t="shared" si="336"/>
        <v>0</v>
      </c>
      <c r="CB83" s="7">
        <f t="shared" si="336"/>
        <v>0</v>
      </c>
      <c r="CC83" s="7">
        <f t="shared" si="336"/>
        <v>0</v>
      </c>
      <c r="CD83" s="7">
        <f t="shared" si="336"/>
        <v>0</v>
      </c>
      <c r="CE83" s="7">
        <f t="shared" si="336"/>
        <v>0</v>
      </c>
      <c r="CF83" s="7">
        <f t="shared" si="336"/>
        <v>0</v>
      </c>
      <c r="CG83" s="7">
        <f t="shared" si="336"/>
        <v>0</v>
      </c>
      <c r="CH83" s="7">
        <f t="shared" si="336"/>
        <v>0</v>
      </c>
      <c r="CI83" s="7">
        <f t="shared" si="336"/>
        <v>0</v>
      </c>
      <c r="CJ83" s="7">
        <f t="shared" si="336"/>
        <v>0</v>
      </c>
      <c r="CK83" s="7">
        <f t="shared" si="336"/>
        <v>0</v>
      </c>
      <c r="CL83" s="7">
        <f t="shared" ref="CL83:CT83" si="337">SUM(CL84:CL87)</f>
        <v>0</v>
      </c>
      <c r="CM83" s="7">
        <f t="shared" si="337"/>
        <v>0</v>
      </c>
      <c r="CN83" s="7">
        <f t="shared" si="337"/>
        <v>0</v>
      </c>
      <c r="CO83" s="7">
        <f t="shared" si="337"/>
        <v>0</v>
      </c>
      <c r="CP83" s="7">
        <f t="shared" si="337"/>
        <v>0</v>
      </c>
      <c r="CQ83" s="7">
        <f t="shared" si="337"/>
        <v>0</v>
      </c>
      <c r="CR83" s="7">
        <f t="shared" si="337"/>
        <v>0</v>
      </c>
      <c r="CS83" s="7">
        <f t="shared" si="337"/>
        <v>0</v>
      </c>
      <c r="CT83" s="7">
        <f t="shared" si="337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$F$335</f>
        <v>АКТИВЫ</v>
      </c>
      <c r="G84" s="66" t="str">
        <f>$G$16</f>
        <v>Запасы СиМ</v>
      </c>
      <c r="H84" s="27" t="str">
        <f t="shared" ref="H84:H86" si="338">H410</f>
        <v>Маркетинговые расходы</v>
      </c>
      <c r="P84" s="30"/>
      <c r="R84" s="24"/>
      <c r="S84" s="93"/>
      <c r="V84" s="85"/>
      <c r="W84" s="29"/>
      <c r="Z84" s="30">
        <f t="shared" ref="Z84:BE84" si="339">IF(Z$5="",0,IF(Z$5=1,$S84,Y410))</f>
        <v>0</v>
      </c>
      <c r="AA84" s="30">
        <f t="shared" ca="1" si="339"/>
        <v>-130000</v>
      </c>
      <c r="AB84" s="30">
        <f t="shared" ca="1" si="339"/>
        <v>-390000</v>
      </c>
      <c r="AC84" s="30">
        <f t="shared" ca="1" si="339"/>
        <v>-550000</v>
      </c>
      <c r="AD84" s="30">
        <f t="shared" ca="1" si="339"/>
        <v>-700000</v>
      </c>
      <c r="AE84" s="30">
        <f t="shared" ca="1" si="339"/>
        <v>-800000</v>
      </c>
      <c r="AF84" s="30">
        <f t="shared" ca="1" si="339"/>
        <v>-800000</v>
      </c>
      <c r="AG84" s="30">
        <f t="shared" ca="1" si="339"/>
        <v>-800000</v>
      </c>
      <c r="AH84" s="30">
        <f t="shared" ca="1" si="339"/>
        <v>-800000</v>
      </c>
      <c r="AI84" s="30">
        <f t="shared" ca="1" si="339"/>
        <v>-800000</v>
      </c>
      <c r="AJ84" s="30">
        <f t="shared" ca="1" si="339"/>
        <v>-800000</v>
      </c>
      <c r="AK84" s="30">
        <f t="shared" ca="1" si="339"/>
        <v>-800000</v>
      </c>
      <c r="AL84" s="30">
        <f t="shared" ca="1" si="339"/>
        <v>-800000</v>
      </c>
      <c r="AM84" s="30">
        <f t="shared" ca="1" si="339"/>
        <v>-800000</v>
      </c>
      <c r="AN84" s="30">
        <f t="shared" ca="1" si="339"/>
        <v>-800000</v>
      </c>
      <c r="AO84" s="30">
        <f t="shared" ca="1" si="339"/>
        <v>-800000</v>
      </c>
      <c r="AP84" s="30">
        <f t="shared" ca="1" si="339"/>
        <v>-800000</v>
      </c>
      <c r="AQ84" s="30">
        <f t="shared" ca="1" si="339"/>
        <v>-800000</v>
      </c>
      <c r="AR84" s="30">
        <f t="shared" ca="1" si="339"/>
        <v>-800000</v>
      </c>
      <c r="AS84" s="30">
        <f t="shared" ca="1" si="339"/>
        <v>-800000</v>
      </c>
      <c r="AT84" s="30">
        <f t="shared" ca="1" si="339"/>
        <v>-800000</v>
      </c>
      <c r="AU84" s="30">
        <f t="shared" ca="1" si="339"/>
        <v>-800000</v>
      </c>
      <c r="AV84" s="30">
        <f t="shared" ca="1" si="339"/>
        <v>-800000</v>
      </c>
      <c r="AW84" s="30">
        <f t="shared" ca="1" si="339"/>
        <v>-800000</v>
      </c>
      <c r="AX84" s="30">
        <f t="shared" ca="1" si="339"/>
        <v>-800000</v>
      </c>
      <c r="AY84" s="30">
        <f t="shared" ca="1" si="339"/>
        <v>-800000</v>
      </c>
      <c r="AZ84" s="30">
        <f t="shared" ca="1" si="339"/>
        <v>-800000</v>
      </c>
      <c r="BA84" s="30">
        <f t="shared" ca="1" si="339"/>
        <v>-800000</v>
      </c>
      <c r="BB84" s="30">
        <f t="shared" ca="1" si="339"/>
        <v>-800000</v>
      </c>
      <c r="BC84" s="30">
        <f t="shared" ca="1" si="339"/>
        <v>-800000</v>
      </c>
      <c r="BD84" s="30">
        <f t="shared" ca="1" si="339"/>
        <v>-800000</v>
      </c>
      <c r="BE84" s="30">
        <f t="shared" ca="1" si="339"/>
        <v>-800000</v>
      </c>
      <c r="BF84" s="30">
        <f t="shared" ref="BF84:CK84" ca="1" si="340">IF(BF$5="",0,IF(BF$5=1,$S84,BE410))</f>
        <v>-800000</v>
      </c>
      <c r="BG84" s="30">
        <f t="shared" ca="1" si="340"/>
        <v>-800000</v>
      </c>
      <c r="BH84" s="30">
        <f t="shared" ca="1" si="340"/>
        <v>-800000</v>
      </c>
      <c r="BI84" s="30">
        <f t="shared" ca="1" si="340"/>
        <v>-800000</v>
      </c>
      <c r="BJ84" s="30">
        <f t="shared" ca="1" si="340"/>
        <v>-800000</v>
      </c>
      <c r="BK84" s="30">
        <f t="shared" ca="1" si="340"/>
        <v>-800000</v>
      </c>
      <c r="BL84" s="30">
        <f t="shared" ca="1" si="340"/>
        <v>-800000</v>
      </c>
      <c r="BM84" s="30">
        <f t="shared" ca="1" si="340"/>
        <v>-800000</v>
      </c>
      <c r="BN84" s="30">
        <f t="shared" ca="1" si="340"/>
        <v>-800000</v>
      </c>
      <c r="BO84" s="30">
        <f t="shared" ca="1" si="340"/>
        <v>-800000</v>
      </c>
      <c r="BP84" s="30">
        <f t="shared" ca="1" si="340"/>
        <v>-800000</v>
      </c>
      <c r="BQ84" s="30">
        <f t="shared" ca="1" si="340"/>
        <v>-800000</v>
      </c>
      <c r="BR84" s="30">
        <f t="shared" ca="1" si="340"/>
        <v>-800000</v>
      </c>
      <c r="BS84" s="30">
        <f t="shared" ca="1" si="340"/>
        <v>-800000</v>
      </c>
      <c r="BT84" s="30">
        <f t="shared" ca="1" si="340"/>
        <v>-800000</v>
      </c>
      <c r="BU84" s="30">
        <f t="shared" ca="1" si="340"/>
        <v>-800000</v>
      </c>
      <c r="BV84" s="30">
        <f t="shared" si="340"/>
        <v>0</v>
      </c>
      <c r="BW84" s="30">
        <f t="shared" si="340"/>
        <v>0</v>
      </c>
      <c r="BX84" s="30">
        <f t="shared" si="340"/>
        <v>0</v>
      </c>
      <c r="BY84" s="30">
        <f t="shared" si="340"/>
        <v>0</v>
      </c>
      <c r="BZ84" s="30">
        <f t="shared" si="340"/>
        <v>0</v>
      </c>
      <c r="CA84" s="30">
        <f t="shared" si="340"/>
        <v>0</v>
      </c>
      <c r="CB84" s="30">
        <f t="shared" si="340"/>
        <v>0</v>
      </c>
      <c r="CC84" s="30">
        <f t="shared" si="340"/>
        <v>0</v>
      </c>
      <c r="CD84" s="30">
        <f t="shared" si="340"/>
        <v>0</v>
      </c>
      <c r="CE84" s="30">
        <f t="shared" si="340"/>
        <v>0</v>
      </c>
      <c r="CF84" s="30">
        <f t="shared" si="340"/>
        <v>0</v>
      </c>
      <c r="CG84" s="30">
        <f t="shared" si="340"/>
        <v>0</v>
      </c>
      <c r="CH84" s="30">
        <f t="shared" si="340"/>
        <v>0</v>
      </c>
      <c r="CI84" s="30">
        <f t="shared" si="340"/>
        <v>0</v>
      </c>
      <c r="CJ84" s="30">
        <f t="shared" si="340"/>
        <v>0</v>
      </c>
      <c r="CK84" s="30">
        <f t="shared" si="340"/>
        <v>0</v>
      </c>
      <c r="CL84" s="30">
        <f t="shared" ref="CL84:CT84" si="341">IF(CL$5="",0,IF(CL$5=1,$S84,CK410))</f>
        <v>0</v>
      </c>
      <c r="CM84" s="30">
        <f t="shared" si="341"/>
        <v>0</v>
      </c>
      <c r="CN84" s="30">
        <f t="shared" si="341"/>
        <v>0</v>
      </c>
      <c r="CO84" s="30">
        <f t="shared" si="341"/>
        <v>0</v>
      </c>
      <c r="CP84" s="30">
        <f t="shared" si="341"/>
        <v>0</v>
      </c>
      <c r="CQ84" s="30">
        <f t="shared" si="341"/>
        <v>0</v>
      </c>
      <c r="CR84" s="30">
        <f t="shared" si="341"/>
        <v>0</v>
      </c>
      <c r="CS84" s="30">
        <f t="shared" si="341"/>
        <v>0</v>
      </c>
      <c r="CT84" s="30">
        <f t="shared" si="341"/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$F$335</f>
        <v>АКТИВЫ</v>
      </c>
      <c r="G85" s="66" t="str">
        <f t="shared" ref="G85:G86" si="342">$G$16</f>
        <v>Запасы СиМ</v>
      </c>
      <c r="H85" s="27" t="str">
        <f t="shared" si="338"/>
        <v>Транспортные расходы</v>
      </c>
      <c r="P85" s="30"/>
      <c r="R85" s="24"/>
      <c r="S85" s="93"/>
      <c r="V85" s="85"/>
      <c r="W85" s="29"/>
      <c r="Z85" s="30">
        <f t="shared" ref="Z85:BE85" si="343">IF(Z$5="",0,IF(Z$5=1,$S85,Y411))</f>
        <v>0</v>
      </c>
      <c r="AA85" s="30">
        <f t="shared" ca="1" si="343"/>
        <v>0</v>
      </c>
      <c r="AB85" s="30">
        <f t="shared" ca="1" si="343"/>
        <v>0</v>
      </c>
      <c r="AC85" s="30">
        <f t="shared" ca="1" si="343"/>
        <v>0</v>
      </c>
      <c r="AD85" s="30">
        <f t="shared" ca="1" si="343"/>
        <v>0</v>
      </c>
      <c r="AE85" s="30">
        <f t="shared" ca="1" si="343"/>
        <v>0</v>
      </c>
      <c r="AF85" s="30">
        <f t="shared" ca="1" si="343"/>
        <v>0</v>
      </c>
      <c r="AG85" s="30">
        <f t="shared" ca="1" si="343"/>
        <v>0</v>
      </c>
      <c r="AH85" s="30">
        <f t="shared" ca="1" si="343"/>
        <v>0</v>
      </c>
      <c r="AI85" s="30">
        <f t="shared" ca="1" si="343"/>
        <v>314.61000000000007</v>
      </c>
      <c r="AJ85" s="30">
        <f t="shared" ca="1" si="343"/>
        <v>2726.6200000000008</v>
      </c>
      <c r="AK85" s="30">
        <f t="shared" ca="1" si="343"/>
        <v>8662.2620000000006</v>
      </c>
      <c r="AL85" s="30">
        <f t="shared" ca="1" si="343"/>
        <v>16136.871250000006</v>
      </c>
      <c r="AM85" s="30">
        <f t="shared" ca="1" si="343"/>
        <v>24127.965250000008</v>
      </c>
      <c r="AN85" s="30">
        <f t="shared" ca="1" si="343"/>
        <v>32098.609600000007</v>
      </c>
      <c r="AO85" s="30">
        <f t="shared" ca="1" si="343"/>
        <v>43935.024325000013</v>
      </c>
      <c r="AP85" s="30">
        <f t="shared" ca="1" si="343"/>
        <v>68732.191262500011</v>
      </c>
      <c r="AQ85" s="30">
        <f t="shared" ca="1" si="343"/>
        <v>110854.53763750001</v>
      </c>
      <c r="AR85" s="30">
        <f t="shared" ca="1" si="343"/>
        <v>172126.61792750002</v>
      </c>
      <c r="AS85" s="30">
        <f t="shared" ca="1" si="343"/>
        <v>250865.63567749996</v>
      </c>
      <c r="AT85" s="30">
        <f t="shared" ca="1" si="343"/>
        <v>341874.99399500008</v>
      </c>
      <c r="AU85" s="30">
        <f t="shared" ca="1" si="343"/>
        <v>440629.82766374998</v>
      </c>
      <c r="AV85" s="30">
        <f t="shared" ca="1" si="343"/>
        <v>543789.48972500011</v>
      </c>
      <c r="AW85" s="30">
        <f t="shared" ca="1" si="343"/>
        <v>649310.37848875008</v>
      </c>
      <c r="AX85" s="30">
        <f t="shared" ca="1" si="343"/>
        <v>755973.38020499994</v>
      </c>
      <c r="AY85" s="30">
        <f t="shared" ca="1" si="343"/>
        <v>863083.83599374979</v>
      </c>
      <c r="AZ85" s="30">
        <f t="shared" ca="1" si="343"/>
        <v>970372.00710624969</v>
      </c>
      <c r="BA85" s="30">
        <f t="shared" ca="1" si="343"/>
        <v>1077724.1489187498</v>
      </c>
      <c r="BB85" s="30">
        <f t="shared" ca="1" si="343"/>
        <v>1185092.2834062497</v>
      </c>
      <c r="BC85" s="30">
        <f t="shared" ca="1" si="343"/>
        <v>1292464.1538874998</v>
      </c>
      <c r="BD85" s="30">
        <f t="shared" ca="1" si="343"/>
        <v>1399836.6142624998</v>
      </c>
      <c r="BE85" s="30">
        <f t="shared" ca="1" si="343"/>
        <v>1507209.0746374996</v>
      </c>
      <c r="BF85" s="30">
        <f t="shared" ref="BF85:CK85" ca="1" si="344">IF(BF$5="",0,IF(BF$5=1,$S85,BE411))</f>
        <v>1613795.0100124995</v>
      </c>
      <c r="BG85" s="30">
        <f t="shared" ca="1" si="344"/>
        <v>1714350.9203874995</v>
      </c>
      <c r="BH85" s="30">
        <f t="shared" ca="1" si="344"/>
        <v>1800067.7257625</v>
      </c>
      <c r="BI85" s="30">
        <f t="shared" ca="1" si="344"/>
        <v>1867098.0080124997</v>
      </c>
      <c r="BJ85" s="30">
        <f t="shared" ca="1" si="344"/>
        <v>1914150.5552625</v>
      </c>
      <c r="BK85" s="30">
        <f t="shared" ca="1" si="344"/>
        <v>1943242.8041375002</v>
      </c>
      <c r="BL85" s="30">
        <f t="shared" ca="1" si="344"/>
        <v>1959785.3912</v>
      </c>
      <c r="BM85" s="30">
        <f t="shared" ca="1" si="344"/>
        <v>1968474.1984187495</v>
      </c>
      <c r="BN85" s="30">
        <f t="shared" ca="1" si="344"/>
        <v>1972712.5850124997</v>
      </c>
      <c r="BO85" s="30">
        <f t="shared" ca="1" si="344"/>
        <v>1974570.5536937499</v>
      </c>
      <c r="BP85" s="30">
        <f t="shared" ca="1" si="344"/>
        <v>1975281.5067499995</v>
      </c>
      <c r="BQ85" s="30">
        <f t="shared" ca="1" si="344"/>
        <v>1975543.7472937496</v>
      </c>
      <c r="BR85" s="30">
        <f t="shared" ca="1" si="344"/>
        <v>1975628.03655625</v>
      </c>
      <c r="BS85" s="30">
        <f t="shared" ca="1" si="344"/>
        <v>1975648.3551187499</v>
      </c>
      <c r="BT85" s="30">
        <f t="shared" ca="1" si="344"/>
        <v>1975652.68100625</v>
      </c>
      <c r="BU85" s="30">
        <f t="shared" ca="1" si="344"/>
        <v>1975653.2709000001</v>
      </c>
      <c r="BV85" s="30">
        <f t="shared" si="344"/>
        <v>0</v>
      </c>
      <c r="BW85" s="30">
        <f t="shared" si="344"/>
        <v>0</v>
      </c>
      <c r="BX85" s="30">
        <f t="shared" si="344"/>
        <v>0</v>
      </c>
      <c r="BY85" s="30">
        <f t="shared" si="344"/>
        <v>0</v>
      </c>
      <c r="BZ85" s="30">
        <f t="shared" si="344"/>
        <v>0</v>
      </c>
      <c r="CA85" s="30">
        <f t="shared" si="344"/>
        <v>0</v>
      </c>
      <c r="CB85" s="30">
        <f t="shared" si="344"/>
        <v>0</v>
      </c>
      <c r="CC85" s="30">
        <f t="shared" si="344"/>
        <v>0</v>
      </c>
      <c r="CD85" s="30">
        <f t="shared" si="344"/>
        <v>0</v>
      </c>
      <c r="CE85" s="30">
        <f t="shared" si="344"/>
        <v>0</v>
      </c>
      <c r="CF85" s="30">
        <f t="shared" si="344"/>
        <v>0</v>
      </c>
      <c r="CG85" s="30">
        <f t="shared" si="344"/>
        <v>0</v>
      </c>
      <c r="CH85" s="30">
        <f t="shared" si="344"/>
        <v>0</v>
      </c>
      <c r="CI85" s="30">
        <f t="shared" si="344"/>
        <v>0</v>
      </c>
      <c r="CJ85" s="30">
        <f t="shared" si="344"/>
        <v>0</v>
      </c>
      <c r="CK85" s="30">
        <f t="shared" si="344"/>
        <v>0</v>
      </c>
      <c r="CL85" s="30">
        <f t="shared" ref="CL85:CT85" si="345">IF(CL$5="",0,IF(CL$5=1,$S85,CK411))</f>
        <v>0</v>
      </c>
      <c r="CM85" s="30">
        <f t="shared" si="345"/>
        <v>0</v>
      </c>
      <c r="CN85" s="30">
        <f t="shared" si="345"/>
        <v>0</v>
      </c>
      <c r="CO85" s="30">
        <f t="shared" si="345"/>
        <v>0</v>
      </c>
      <c r="CP85" s="30">
        <f t="shared" si="345"/>
        <v>0</v>
      </c>
      <c r="CQ85" s="30">
        <f t="shared" si="345"/>
        <v>0</v>
      </c>
      <c r="CR85" s="30">
        <f t="shared" si="345"/>
        <v>0</v>
      </c>
      <c r="CS85" s="30">
        <f t="shared" si="345"/>
        <v>0</v>
      </c>
      <c r="CT85" s="30">
        <f t="shared" si="345"/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$F$335</f>
        <v>АКТИВЫ</v>
      </c>
      <c r="G86" s="66" t="str">
        <f t="shared" si="342"/>
        <v>Запасы СиМ</v>
      </c>
      <c r="H86" s="27" t="str">
        <f t="shared" si="338"/>
        <v>Прочие переменные расходы</v>
      </c>
      <c r="P86" s="30"/>
      <c r="R86" s="24"/>
      <c r="S86" s="93"/>
      <c r="V86" s="85"/>
      <c r="W86" s="29"/>
      <c r="Z86" s="30">
        <f t="shared" ref="Z86:BE86" si="346">IF(Z$5="",0,IF(Z$5=1,$S86,Y412))</f>
        <v>0</v>
      </c>
      <c r="AA86" s="30">
        <f t="shared" ca="1" si="346"/>
        <v>0</v>
      </c>
      <c r="AB86" s="30">
        <f t="shared" ca="1" si="346"/>
        <v>0</v>
      </c>
      <c r="AC86" s="30">
        <f t="shared" ca="1" si="346"/>
        <v>0</v>
      </c>
      <c r="AD86" s="30">
        <f t="shared" ca="1" si="346"/>
        <v>0</v>
      </c>
      <c r="AE86" s="30">
        <f t="shared" ca="1" si="346"/>
        <v>0</v>
      </c>
      <c r="AF86" s="30">
        <f t="shared" ca="1" si="346"/>
        <v>0</v>
      </c>
      <c r="AG86" s="30">
        <f t="shared" ca="1" si="346"/>
        <v>0</v>
      </c>
      <c r="AH86" s="30">
        <f t="shared" ca="1" si="346"/>
        <v>0</v>
      </c>
      <c r="AI86" s="30">
        <f t="shared" ca="1" si="346"/>
        <v>0</v>
      </c>
      <c r="AJ86" s="30">
        <f t="shared" ca="1" si="346"/>
        <v>0</v>
      </c>
      <c r="AK86" s="30">
        <f t="shared" ca="1" si="346"/>
        <v>0</v>
      </c>
      <c r="AL86" s="30">
        <f t="shared" ca="1" si="346"/>
        <v>0</v>
      </c>
      <c r="AM86" s="30">
        <f t="shared" ca="1" si="346"/>
        <v>0</v>
      </c>
      <c r="AN86" s="30">
        <f t="shared" ca="1" si="346"/>
        <v>0</v>
      </c>
      <c r="AO86" s="30">
        <f t="shared" ca="1" si="346"/>
        <v>0</v>
      </c>
      <c r="AP86" s="30">
        <f t="shared" ca="1" si="346"/>
        <v>0</v>
      </c>
      <c r="AQ86" s="30">
        <f t="shared" ca="1" si="346"/>
        <v>0</v>
      </c>
      <c r="AR86" s="30">
        <f t="shared" ca="1" si="346"/>
        <v>0</v>
      </c>
      <c r="AS86" s="30">
        <f t="shared" ca="1" si="346"/>
        <v>0</v>
      </c>
      <c r="AT86" s="30">
        <f t="shared" ca="1" si="346"/>
        <v>0</v>
      </c>
      <c r="AU86" s="30">
        <f t="shared" ca="1" si="346"/>
        <v>0</v>
      </c>
      <c r="AV86" s="30">
        <f t="shared" ca="1" si="346"/>
        <v>0</v>
      </c>
      <c r="AW86" s="30">
        <f t="shared" ca="1" si="346"/>
        <v>0</v>
      </c>
      <c r="AX86" s="30">
        <f t="shared" ca="1" si="346"/>
        <v>0</v>
      </c>
      <c r="AY86" s="30">
        <f t="shared" ca="1" si="346"/>
        <v>0</v>
      </c>
      <c r="AZ86" s="30">
        <f t="shared" ca="1" si="346"/>
        <v>0</v>
      </c>
      <c r="BA86" s="30">
        <f t="shared" ca="1" si="346"/>
        <v>0</v>
      </c>
      <c r="BB86" s="30">
        <f t="shared" ca="1" si="346"/>
        <v>0</v>
      </c>
      <c r="BC86" s="30">
        <f t="shared" ca="1" si="346"/>
        <v>0</v>
      </c>
      <c r="BD86" s="30">
        <f t="shared" ca="1" si="346"/>
        <v>0</v>
      </c>
      <c r="BE86" s="30">
        <f t="shared" ca="1" si="346"/>
        <v>0</v>
      </c>
      <c r="BF86" s="30">
        <f t="shared" ref="BF86:CK86" ca="1" si="347">IF(BF$5="",0,IF(BF$5=1,$S86,BE412))</f>
        <v>0</v>
      </c>
      <c r="BG86" s="30">
        <f t="shared" ca="1" si="347"/>
        <v>0</v>
      </c>
      <c r="BH86" s="30">
        <f t="shared" ca="1" si="347"/>
        <v>0</v>
      </c>
      <c r="BI86" s="30">
        <f t="shared" ca="1" si="347"/>
        <v>0</v>
      </c>
      <c r="BJ86" s="30">
        <f t="shared" ca="1" si="347"/>
        <v>0</v>
      </c>
      <c r="BK86" s="30">
        <f t="shared" ca="1" si="347"/>
        <v>0</v>
      </c>
      <c r="BL86" s="30">
        <f t="shared" ca="1" si="347"/>
        <v>0</v>
      </c>
      <c r="BM86" s="30">
        <f t="shared" ca="1" si="347"/>
        <v>0</v>
      </c>
      <c r="BN86" s="30">
        <f t="shared" ca="1" si="347"/>
        <v>0</v>
      </c>
      <c r="BO86" s="30">
        <f t="shared" ca="1" si="347"/>
        <v>0</v>
      </c>
      <c r="BP86" s="30">
        <f t="shared" ca="1" si="347"/>
        <v>0</v>
      </c>
      <c r="BQ86" s="30">
        <f t="shared" ca="1" si="347"/>
        <v>0</v>
      </c>
      <c r="BR86" s="30">
        <f t="shared" ca="1" si="347"/>
        <v>0</v>
      </c>
      <c r="BS86" s="30">
        <f t="shared" ca="1" si="347"/>
        <v>0</v>
      </c>
      <c r="BT86" s="30">
        <f t="shared" ca="1" si="347"/>
        <v>0</v>
      </c>
      <c r="BU86" s="30">
        <f t="shared" ca="1" si="347"/>
        <v>0</v>
      </c>
      <c r="BV86" s="30">
        <f t="shared" si="347"/>
        <v>0</v>
      </c>
      <c r="BW86" s="30">
        <f t="shared" si="347"/>
        <v>0</v>
      </c>
      <c r="BX86" s="30">
        <f t="shared" si="347"/>
        <v>0</v>
      </c>
      <c r="BY86" s="30">
        <f t="shared" si="347"/>
        <v>0</v>
      </c>
      <c r="BZ86" s="30">
        <f t="shared" si="347"/>
        <v>0</v>
      </c>
      <c r="CA86" s="30">
        <f t="shared" si="347"/>
        <v>0</v>
      </c>
      <c r="CB86" s="30">
        <f t="shared" si="347"/>
        <v>0</v>
      </c>
      <c r="CC86" s="30">
        <f t="shared" si="347"/>
        <v>0</v>
      </c>
      <c r="CD86" s="30">
        <f t="shared" si="347"/>
        <v>0</v>
      </c>
      <c r="CE86" s="30">
        <f t="shared" si="347"/>
        <v>0</v>
      </c>
      <c r="CF86" s="30">
        <f t="shared" si="347"/>
        <v>0</v>
      </c>
      <c r="CG86" s="30">
        <f t="shared" si="347"/>
        <v>0</v>
      </c>
      <c r="CH86" s="30">
        <f t="shared" si="347"/>
        <v>0</v>
      </c>
      <c r="CI86" s="30">
        <f t="shared" si="347"/>
        <v>0</v>
      </c>
      <c r="CJ86" s="30">
        <f t="shared" si="347"/>
        <v>0</v>
      </c>
      <c r="CK86" s="30">
        <f t="shared" si="347"/>
        <v>0</v>
      </c>
      <c r="CL86" s="30">
        <f t="shared" ref="CL86:CT86" si="348">IF(CL$5="",0,IF(CL$5=1,$S86,CK412))</f>
        <v>0</v>
      </c>
      <c r="CM86" s="30">
        <f t="shared" si="348"/>
        <v>0</v>
      </c>
      <c r="CN86" s="30">
        <f t="shared" si="348"/>
        <v>0</v>
      </c>
      <c r="CO86" s="30">
        <f t="shared" si="348"/>
        <v>0</v>
      </c>
      <c r="CP86" s="30">
        <f t="shared" si="348"/>
        <v>0</v>
      </c>
      <c r="CQ86" s="30">
        <f t="shared" si="348"/>
        <v>0</v>
      </c>
      <c r="CR86" s="30">
        <f t="shared" si="348"/>
        <v>0</v>
      </c>
      <c r="CS86" s="30">
        <f t="shared" si="348"/>
        <v>0</v>
      </c>
      <c r="CT86" s="30">
        <f t="shared" si="348"/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349">$F$9</f>
        <v>АКТИВЫ</v>
      </c>
      <c r="G88" s="6" t="str">
        <f>G414</f>
        <v>Кредиторская задолженность по постоянным расходам</v>
      </c>
      <c r="Z88" s="7">
        <f t="shared" ref="Z88:BE88" si="350">SUM(Z89:Z94)</f>
        <v>0</v>
      </c>
      <c r="AA88" s="7">
        <f t="shared" si="350"/>
        <v>1000000</v>
      </c>
      <c r="AB88" s="7">
        <f t="shared" si="350"/>
        <v>1000000</v>
      </c>
      <c r="AC88" s="7">
        <f t="shared" si="350"/>
        <v>1000000</v>
      </c>
      <c r="AD88" s="7">
        <f t="shared" si="350"/>
        <v>1000000</v>
      </c>
      <c r="AE88" s="7">
        <f t="shared" si="350"/>
        <v>1000000</v>
      </c>
      <c r="AF88" s="7">
        <f t="shared" si="350"/>
        <v>1000000</v>
      </c>
      <c r="AG88" s="7">
        <f t="shared" si="350"/>
        <v>1000000</v>
      </c>
      <c r="AH88" s="7">
        <f t="shared" si="350"/>
        <v>1000000</v>
      </c>
      <c r="AI88" s="7">
        <f t="shared" si="350"/>
        <v>1000000</v>
      </c>
      <c r="AJ88" s="7">
        <f t="shared" si="350"/>
        <v>1000000</v>
      </c>
      <c r="AK88" s="7">
        <f t="shared" si="350"/>
        <v>1000000</v>
      </c>
      <c r="AL88" s="7">
        <f t="shared" si="350"/>
        <v>1000000</v>
      </c>
      <c r="AM88" s="7">
        <f t="shared" si="350"/>
        <v>1000000</v>
      </c>
      <c r="AN88" s="7">
        <f t="shared" si="350"/>
        <v>1000000</v>
      </c>
      <c r="AO88" s="7">
        <f t="shared" si="350"/>
        <v>1000000</v>
      </c>
      <c r="AP88" s="7">
        <f t="shared" si="350"/>
        <v>1000000</v>
      </c>
      <c r="AQ88" s="7">
        <f t="shared" si="350"/>
        <v>1000000</v>
      </c>
      <c r="AR88" s="7">
        <f t="shared" si="350"/>
        <v>1000000</v>
      </c>
      <c r="AS88" s="7">
        <f t="shared" si="350"/>
        <v>1000000</v>
      </c>
      <c r="AT88" s="7">
        <f t="shared" si="350"/>
        <v>1000000</v>
      </c>
      <c r="AU88" s="7">
        <f t="shared" si="350"/>
        <v>1000000</v>
      </c>
      <c r="AV88" s="7">
        <f t="shared" si="350"/>
        <v>1000000</v>
      </c>
      <c r="AW88" s="7">
        <f t="shared" si="350"/>
        <v>1000000</v>
      </c>
      <c r="AX88" s="7">
        <f t="shared" si="350"/>
        <v>1000000</v>
      </c>
      <c r="AY88" s="7">
        <f t="shared" si="350"/>
        <v>1000000</v>
      </c>
      <c r="AZ88" s="7">
        <f t="shared" si="350"/>
        <v>1000000</v>
      </c>
      <c r="BA88" s="7">
        <f t="shared" si="350"/>
        <v>1000000</v>
      </c>
      <c r="BB88" s="7">
        <f t="shared" si="350"/>
        <v>1000000</v>
      </c>
      <c r="BC88" s="7">
        <f t="shared" si="350"/>
        <v>1000000</v>
      </c>
      <c r="BD88" s="7">
        <f t="shared" si="350"/>
        <v>1000000</v>
      </c>
      <c r="BE88" s="7">
        <f t="shared" si="350"/>
        <v>1000000</v>
      </c>
      <c r="BF88" s="7">
        <f t="shared" ref="BF88:CK88" si="351">SUM(BF89:BF94)</f>
        <v>1000000</v>
      </c>
      <c r="BG88" s="7">
        <f t="shared" si="351"/>
        <v>1000000</v>
      </c>
      <c r="BH88" s="7">
        <f t="shared" si="351"/>
        <v>1000000</v>
      </c>
      <c r="BI88" s="7">
        <f t="shared" si="351"/>
        <v>1000000</v>
      </c>
      <c r="BJ88" s="7">
        <f t="shared" si="351"/>
        <v>1000000</v>
      </c>
      <c r="BK88" s="7">
        <f t="shared" si="351"/>
        <v>1000000</v>
      </c>
      <c r="BL88" s="7">
        <f t="shared" si="351"/>
        <v>1000000</v>
      </c>
      <c r="BM88" s="7">
        <f t="shared" si="351"/>
        <v>1000000</v>
      </c>
      <c r="BN88" s="7">
        <f t="shared" si="351"/>
        <v>1000000</v>
      </c>
      <c r="BO88" s="7">
        <f t="shared" si="351"/>
        <v>1000000</v>
      </c>
      <c r="BP88" s="7">
        <f t="shared" si="351"/>
        <v>1000000</v>
      </c>
      <c r="BQ88" s="7">
        <f t="shared" si="351"/>
        <v>1000000</v>
      </c>
      <c r="BR88" s="7">
        <f t="shared" si="351"/>
        <v>1000000</v>
      </c>
      <c r="BS88" s="7">
        <f t="shared" si="351"/>
        <v>1000000</v>
      </c>
      <c r="BT88" s="7">
        <f t="shared" si="351"/>
        <v>1000000</v>
      </c>
      <c r="BU88" s="7">
        <f t="shared" si="351"/>
        <v>1000000</v>
      </c>
      <c r="BV88" s="7">
        <f t="shared" si="351"/>
        <v>0</v>
      </c>
      <c r="BW88" s="7">
        <f t="shared" si="351"/>
        <v>0</v>
      </c>
      <c r="BX88" s="7">
        <f t="shared" si="351"/>
        <v>0</v>
      </c>
      <c r="BY88" s="7">
        <f t="shared" si="351"/>
        <v>0</v>
      </c>
      <c r="BZ88" s="7">
        <f t="shared" si="351"/>
        <v>0</v>
      </c>
      <c r="CA88" s="7">
        <f t="shared" si="351"/>
        <v>0</v>
      </c>
      <c r="CB88" s="7">
        <f t="shared" si="351"/>
        <v>0</v>
      </c>
      <c r="CC88" s="7">
        <f t="shared" si="351"/>
        <v>0</v>
      </c>
      <c r="CD88" s="7">
        <f t="shared" si="351"/>
        <v>0</v>
      </c>
      <c r="CE88" s="7">
        <f t="shared" si="351"/>
        <v>0</v>
      </c>
      <c r="CF88" s="7">
        <f t="shared" si="351"/>
        <v>0</v>
      </c>
      <c r="CG88" s="7">
        <f t="shared" si="351"/>
        <v>0</v>
      </c>
      <c r="CH88" s="7">
        <f t="shared" si="351"/>
        <v>0</v>
      </c>
      <c r="CI88" s="7">
        <f t="shared" si="351"/>
        <v>0</v>
      </c>
      <c r="CJ88" s="7">
        <f t="shared" si="351"/>
        <v>0</v>
      </c>
      <c r="CK88" s="7">
        <f t="shared" si="351"/>
        <v>0</v>
      </c>
      <c r="CL88" s="7">
        <f t="shared" ref="CL88:CT88" si="352">SUM(CL89:CL94)</f>
        <v>0</v>
      </c>
      <c r="CM88" s="7">
        <f t="shared" si="352"/>
        <v>0</v>
      </c>
      <c r="CN88" s="7">
        <f t="shared" si="352"/>
        <v>0</v>
      </c>
      <c r="CO88" s="7">
        <f t="shared" si="352"/>
        <v>0</v>
      </c>
      <c r="CP88" s="7">
        <f t="shared" si="352"/>
        <v>0</v>
      </c>
      <c r="CQ88" s="7">
        <f t="shared" si="352"/>
        <v>0</v>
      </c>
      <c r="CR88" s="7">
        <f t="shared" si="352"/>
        <v>0</v>
      </c>
      <c r="CS88" s="7">
        <f t="shared" si="352"/>
        <v>0</v>
      </c>
      <c r="CT88" s="7">
        <f t="shared" si="352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$F$335</f>
        <v>АКТИВЫ</v>
      </c>
      <c r="G89" s="66" t="str">
        <f>$G$16</f>
        <v>Запасы СиМ</v>
      </c>
      <c r="H89" s="27" t="str">
        <f t="shared" ref="H89:H93" si="353">H415</f>
        <v>ФОТ управленческого персонала</v>
      </c>
      <c r="P89" s="30"/>
      <c r="R89" s="24"/>
      <c r="S89" s="93"/>
      <c r="V89" s="85"/>
      <c r="W89" s="29"/>
      <c r="Z89" s="30">
        <f t="shared" ref="Z89:BE89" si="354">IF(Z$5="",0,IF(Z$5=1,$S89,Y415))</f>
        <v>0</v>
      </c>
      <c r="AA89" s="30">
        <f t="shared" si="354"/>
        <v>1000000</v>
      </c>
      <c r="AB89" s="30">
        <f t="shared" si="354"/>
        <v>1000000</v>
      </c>
      <c r="AC89" s="30">
        <f t="shared" si="354"/>
        <v>1000000</v>
      </c>
      <c r="AD89" s="30">
        <f t="shared" si="354"/>
        <v>1000000</v>
      </c>
      <c r="AE89" s="30">
        <f t="shared" si="354"/>
        <v>1000000</v>
      </c>
      <c r="AF89" s="30">
        <f t="shared" si="354"/>
        <v>1000000</v>
      </c>
      <c r="AG89" s="30">
        <f t="shared" si="354"/>
        <v>1000000</v>
      </c>
      <c r="AH89" s="30">
        <f t="shared" si="354"/>
        <v>1000000</v>
      </c>
      <c r="AI89" s="30">
        <f t="shared" si="354"/>
        <v>1000000</v>
      </c>
      <c r="AJ89" s="30">
        <f t="shared" si="354"/>
        <v>1000000</v>
      </c>
      <c r="AK89" s="30">
        <f t="shared" si="354"/>
        <v>1000000</v>
      </c>
      <c r="AL89" s="30">
        <f t="shared" si="354"/>
        <v>1000000</v>
      </c>
      <c r="AM89" s="30">
        <f t="shared" si="354"/>
        <v>1000000</v>
      </c>
      <c r="AN89" s="30">
        <f t="shared" si="354"/>
        <v>1000000</v>
      </c>
      <c r="AO89" s="30">
        <f t="shared" si="354"/>
        <v>1000000</v>
      </c>
      <c r="AP89" s="30">
        <f t="shared" si="354"/>
        <v>1000000</v>
      </c>
      <c r="AQ89" s="30">
        <f t="shared" si="354"/>
        <v>1000000</v>
      </c>
      <c r="AR89" s="30">
        <f t="shared" si="354"/>
        <v>1000000</v>
      </c>
      <c r="AS89" s="30">
        <f t="shared" si="354"/>
        <v>1000000</v>
      </c>
      <c r="AT89" s="30">
        <f t="shared" si="354"/>
        <v>1000000</v>
      </c>
      <c r="AU89" s="30">
        <f t="shared" si="354"/>
        <v>1000000</v>
      </c>
      <c r="AV89" s="30">
        <f t="shared" si="354"/>
        <v>1000000</v>
      </c>
      <c r="AW89" s="30">
        <f t="shared" si="354"/>
        <v>1000000</v>
      </c>
      <c r="AX89" s="30">
        <f t="shared" si="354"/>
        <v>1000000</v>
      </c>
      <c r="AY89" s="30">
        <f t="shared" si="354"/>
        <v>1000000</v>
      </c>
      <c r="AZ89" s="30">
        <f t="shared" si="354"/>
        <v>1000000</v>
      </c>
      <c r="BA89" s="30">
        <f t="shared" si="354"/>
        <v>1000000</v>
      </c>
      <c r="BB89" s="30">
        <f t="shared" si="354"/>
        <v>1000000</v>
      </c>
      <c r="BC89" s="30">
        <f t="shared" si="354"/>
        <v>1000000</v>
      </c>
      <c r="BD89" s="30">
        <f t="shared" si="354"/>
        <v>1000000</v>
      </c>
      <c r="BE89" s="30">
        <f t="shared" si="354"/>
        <v>1000000</v>
      </c>
      <c r="BF89" s="30">
        <f t="shared" ref="BF89:CK89" si="355">IF(BF$5="",0,IF(BF$5=1,$S89,BE415))</f>
        <v>1000000</v>
      </c>
      <c r="BG89" s="30">
        <f t="shared" si="355"/>
        <v>1000000</v>
      </c>
      <c r="BH89" s="30">
        <f t="shared" si="355"/>
        <v>1000000</v>
      </c>
      <c r="BI89" s="30">
        <f t="shared" si="355"/>
        <v>1000000</v>
      </c>
      <c r="BJ89" s="30">
        <f t="shared" si="355"/>
        <v>1000000</v>
      </c>
      <c r="BK89" s="30">
        <f t="shared" si="355"/>
        <v>1000000</v>
      </c>
      <c r="BL89" s="30">
        <f t="shared" si="355"/>
        <v>1000000</v>
      </c>
      <c r="BM89" s="30">
        <f t="shared" si="355"/>
        <v>1000000</v>
      </c>
      <c r="BN89" s="30">
        <f t="shared" si="355"/>
        <v>1000000</v>
      </c>
      <c r="BO89" s="30">
        <f t="shared" si="355"/>
        <v>1000000</v>
      </c>
      <c r="BP89" s="30">
        <f t="shared" si="355"/>
        <v>1000000</v>
      </c>
      <c r="BQ89" s="30">
        <f t="shared" si="355"/>
        <v>1000000</v>
      </c>
      <c r="BR89" s="30">
        <f t="shared" si="355"/>
        <v>1000000</v>
      </c>
      <c r="BS89" s="30">
        <f t="shared" si="355"/>
        <v>1000000</v>
      </c>
      <c r="BT89" s="30">
        <f t="shared" si="355"/>
        <v>1000000</v>
      </c>
      <c r="BU89" s="30">
        <f t="shared" si="355"/>
        <v>1000000</v>
      </c>
      <c r="BV89" s="30">
        <f t="shared" si="355"/>
        <v>0</v>
      </c>
      <c r="BW89" s="30">
        <f t="shared" si="355"/>
        <v>0</v>
      </c>
      <c r="BX89" s="30">
        <f t="shared" si="355"/>
        <v>0</v>
      </c>
      <c r="BY89" s="30">
        <f t="shared" si="355"/>
        <v>0</v>
      </c>
      <c r="BZ89" s="30">
        <f t="shared" si="355"/>
        <v>0</v>
      </c>
      <c r="CA89" s="30">
        <f t="shared" si="355"/>
        <v>0</v>
      </c>
      <c r="CB89" s="30">
        <f t="shared" si="355"/>
        <v>0</v>
      </c>
      <c r="CC89" s="30">
        <f t="shared" si="355"/>
        <v>0</v>
      </c>
      <c r="CD89" s="30">
        <f t="shared" si="355"/>
        <v>0</v>
      </c>
      <c r="CE89" s="30">
        <f t="shared" si="355"/>
        <v>0</v>
      </c>
      <c r="CF89" s="30">
        <f t="shared" si="355"/>
        <v>0</v>
      </c>
      <c r="CG89" s="30">
        <f t="shared" si="355"/>
        <v>0</v>
      </c>
      <c r="CH89" s="30">
        <f t="shared" si="355"/>
        <v>0</v>
      </c>
      <c r="CI89" s="30">
        <f t="shared" si="355"/>
        <v>0</v>
      </c>
      <c r="CJ89" s="30">
        <f t="shared" si="355"/>
        <v>0</v>
      </c>
      <c r="CK89" s="30">
        <f t="shared" si="355"/>
        <v>0</v>
      </c>
      <c r="CL89" s="30">
        <f t="shared" ref="CL89:CT89" si="356">IF(CL$5="",0,IF(CL$5=1,$S89,CK415))</f>
        <v>0</v>
      </c>
      <c r="CM89" s="30">
        <f t="shared" si="356"/>
        <v>0</v>
      </c>
      <c r="CN89" s="30">
        <f t="shared" si="356"/>
        <v>0</v>
      </c>
      <c r="CO89" s="30">
        <f t="shared" si="356"/>
        <v>0</v>
      </c>
      <c r="CP89" s="30">
        <f t="shared" si="356"/>
        <v>0</v>
      </c>
      <c r="CQ89" s="30">
        <f t="shared" si="356"/>
        <v>0</v>
      </c>
      <c r="CR89" s="30">
        <f t="shared" si="356"/>
        <v>0</v>
      </c>
      <c r="CS89" s="30">
        <f t="shared" si="356"/>
        <v>0</v>
      </c>
      <c r="CT89" s="30">
        <f t="shared" si="356"/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$F$335</f>
        <v>АКТИВЫ</v>
      </c>
      <c r="G90" s="66" t="str">
        <f t="shared" ref="G90:G93" si="357">$G$16</f>
        <v>Запасы СиМ</v>
      </c>
      <c r="H90" s="27" t="str">
        <f t="shared" si="353"/>
        <v>Соцсборы</v>
      </c>
      <c r="P90" s="30"/>
      <c r="R90" s="24"/>
      <c r="S90" s="93"/>
      <c r="V90" s="85"/>
      <c r="W90" s="29"/>
      <c r="Z90" s="30">
        <f t="shared" ref="Z90:BE90" si="358">IF(Z$5="",0,IF(Z$5=1,$S90,Y416))</f>
        <v>0</v>
      </c>
      <c r="AA90" s="30">
        <f t="shared" si="358"/>
        <v>300000</v>
      </c>
      <c r="AB90" s="30">
        <f t="shared" si="358"/>
        <v>300000</v>
      </c>
      <c r="AC90" s="30">
        <f t="shared" si="358"/>
        <v>300000</v>
      </c>
      <c r="AD90" s="30">
        <f t="shared" si="358"/>
        <v>300000</v>
      </c>
      <c r="AE90" s="30">
        <f t="shared" si="358"/>
        <v>300000</v>
      </c>
      <c r="AF90" s="30">
        <f t="shared" si="358"/>
        <v>300000</v>
      </c>
      <c r="AG90" s="30">
        <f t="shared" si="358"/>
        <v>300000</v>
      </c>
      <c r="AH90" s="30">
        <f t="shared" si="358"/>
        <v>300000</v>
      </c>
      <c r="AI90" s="30">
        <f t="shared" si="358"/>
        <v>300000</v>
      </c>
      <c r="AJ90" s="30">
        <f t="shared" si="358"/>
        <v>300000</v>
      </c>
      <c r="AK90" s="30">
        <f t="shared" si="358"/>
        <v>300000</v>
      </c>
      <c r="AL90" s="30">
        <f t="shared" si="358"/>
        <v>300000</v>
      </c>
      <c r="AM90" s="30">
        <f t="shared" si="358"/>
        <v>300000</v>
      </c>
      <c r="AN90" s="30">
        <f t="shared" si="358"/>
        <v>300000</v>
      </c>
      <c r="AO90" s="30">
        <f t="shared" si="358"/>
        <v>300000</v>
      </c>
      <c r="AP90" s="30">
        <f t="shared" si="358"/>
        <v>300000</v>
      </c>
      <c r="AQ90" s="30">
        <f t="shared" si="358"/>
        <v>300000</v>
      </c>
      <c r="AR90" s="30">
        <f t="shared" si="358"/>
        <v>300000</v>
      </c>
      <c r="AS90" s="30">
        <f t="shared" si="358"/>
        <v>300000</v>
      </c>
      <c r="AT90" s="30">
        <f t="shared" si="358"/>
        <v>300000</v>
      </c>
      <c r="AU90" s="30">
        <f t="shared" si="358"/>
        <v>300000</v>
      </c>
      <c r="AV90" s="30">
        <f t="shared" si="358"/>
        <v>300000</v>
      </c>
      <c r="AW90" s="30">
        <f t="shared" si="358"/>
        <v>300000</v>
      </c>
      <c r="AX90" s="30">
        <f t="shared" si="358"/>
        <v>300000</v>
      </c>
      <c r="AY90" s="30">
        <f t="shared" si="358"/>
        <v>300000</v>
      </c>
      <c r="AZ90" s="30">
        <f t="shared" si="358"/>
        <v>300000</v>
      </c>
      <c r="BA90" s="30">
        <f t="shared" si="358"/>
        <v>300000</v>
      </c>
      <c r="BB90" s="30">
        <f t="shared" si="358"/>
        <v>300000</v>
      </c>
      <c r="BC90" s="30">
        <f t="shared" si="358"/>
        <v>300000</v>
      </c>
      <c r="BD90" s="30">
        <f t="shared" si="358"/>
        <v>300000</v>
      </c>
      <c r="BE90" s="30">
        <f t="shared" si="358"/>
        <v>300000</v>
      </c>
      <c r="BF90" s="30">
        <f t="shared" ref="BF90:CK90" si="359">IF(BF$5="",0,IF(BF$5=1,$S90,BE416))</f>
        <v>300000</v>
      </c>
      <c r="BG90" s="30">
        <f t="shared" si="359"/>
        <v>300000</v>
      </c>
      <c r="BH90" s="30">
        <f t="shared" si="359"/>
        <v>300000</v>
      </c>
      <c r="BI90" s="30">
        <f t="shared" si="359"/>
        <v>300000</v>
      </c>
      <c r="BJ90" s="30">
        <f t="shared" si="359"/>
        <v>300000</v>
      </c>
      <c r="BK90" s="30">
        <f t="shared" si="359"/>
        <v>300000</v>
      </c>
      <c r="BL90" s="30">
        <f t="shared" si="359"/>
        <v>300000</v>
      </c>
      <c r="BM90" s="30">
        <f t="shared" si="359"/>
        <v>300000</v>
      </c>
      <c r="BN90" s="30">
        <f t="shared" si="359"/>
        <v>300000</v>
      </c>
      <c r="BO90" s="30">
        <f t="shared" si="359"/>
        <v>300000</v>
      </c>
      <c r="BP90" s="30">
        <f t="shared" si="359"/>
        <v>300000</v>
      </c>
      <c r="BQ90" s="30">
        <f t="shared" si="359"/>
        <v>300000</v>
      </c>
      <c r="BR90" s="30">
        <f t="shared" si="359"/>
        <v>300000</v>
      </c>
      <c r="BS90" s="30">
        <f t="shared" si="359"/>
        <v>300000</v>
      </c>
      <c r="BT90" s="30">
        <f t="shared" si="359"/>
        <v>300000</v>
      </c>
      <c r="BU90" s="30">
        <f t="shared" si="359"/>
        <v>300000</v>
      </c>
      <c r="BV90" s="30">
        <f t="shared" si="359"/>
        <v>0</v>
      </c>
      <c r="BW90" s="30">
        <f t="shared" si="359"/>
        <v>0</v>
      </c>
      <c r="BX90" s="30">
        <f t="shared" si="359"/>
        <v>0</v>
      </c>
      <c r="BY90" s="30">
        <f t="shared" si="359"/>
        <v>0</v>
      </c>
      <c r="BZ90" s="30">
        <f t="shared" si="359"/>
        <v>0</v>
      </c>
      <c r="CA90" s="30">
        <f t="shared" si="359"/>
        <v>0</v>
      </c>
      <c r="CB90" s="30">
        <f t="shared" si="359"/>
        <v>0</v>
      </c>
      <c r="CC90" s="30">
        <f t="shared" si="359"/>
        <v>0</v>
      </c>
      <c r="CD90" s="30">
        <f t="shared" si="359"/>
        <v>0</v>
      </c>
      <c r="CE90" s="30">
        <f t="shared" si="359"/>
        <v>0</v>
      </c>
      <c r="CF90" s="30">
        <f t="shared" si="359"/>
        <v>0</v>
      </c>
      <c r="CG90" s="30">
        <f t="shared" si="359"/>
        <v>0</v>
      </c>
      <c r="CH90" s="30">
        <f t="shared" si="359"/>
        <v>0</v>
      </c>
      <c r="CI90" s="30">
        <f t="shared" si="359"/>
        <v>0</v>
      </c>
      <c r="CJ90" s="30">
        <f t="shared" si="359"/>
        <v>0</v>
      </c>
      <c r="CK90" s="30">
        <f t="shared" si="359"/>
        <v>0</v>
      </c>
      <c r="CL90" s="30">
        <f t="shared" ref="CL90:CT90" si="360">IF(CL$5="",0,IF(CL$5=1,$S90,CK416))</f>
        <v>0</v>
      </c>
      <c r="CM90" s="30">
        <f t="shared" si="360"/>
        <v>0</v>
      </c>
      <c r="CN90" s="30">
        <f t="shared" si="360"/>
        <v>0</v>
      </c>
      <c r="CO90" s="30">
        <f t="shared" si="360"/>
        <v>0</v>
      </c>
      <c r="CP90" s="30">
        <f t="shared" si="360"/>
        <v>0</v>
      </c>
      <c r="CQ90" s="30">
        <f t="shared" si="360"/>
        <v>0</v>
      </c>
      <c r="CR90" s="30">
        <f t="shared" si="360"/>
        <v>0</v>
      </c>
      <c r="CS90" s="30">
        <f t="shared" si="360"/>
        <v>0</v>
      </c>
      <c r="CT90" s="30">
        <f t="shared" si="360"/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$F$335</f>
        <v>АКТИВЫ</v>
      </c>
      <c r="G91" s="66" t="str">
        <f t="shared" si="357"/>
        <v>Запасы СиМ</v>
      </c>
      <c r="H91" s="27" t="str">
        <f t="shared" si="353"/>
        <v>Аренда офиса</v>
      </c>
      <c r="P91" s="30"/>
      <c r="R91" s="24"/>
      <c r="S91" s="93"/>
      <c r="V91" s="85"/>
      <c r="W91" s="29"/>
      <c r="Z91" s="30">
        <f t="shared" ref="Z91:BE91" si="361">IF(Z$5="",0,IF(Z$5=1,$S91,Y417))</f>
        <v>0</v>
      </c>
      <c r="AA91" s="30">
        <f t="shared" si="361"/>
        <v>-300000</v>
      </c>
      <c r="AB91" s="30">
        <f t="shared" si="361"/>
        <v>-300000</v>
      </c>
      <c r="AC91" s="30">
        <f t="shared" si="361"/>
        <v>-300000</v>
      </c>
      <c r="AD91" s="30">
        <f t="shared" si="361"/>
        <v>-300000</v>
      </c>
      <c r="AE91" s="30">
        <f t="shared" si="361"/>
        <v>-300000</v>
      </c>
      <c r="AF91" s="30">
        <f t="shared" si="361"/>
        <v>-300000</v>
      </c>
      <c r="AG91" s="30">
        <f t="shared" si="361"/>
        <v>-300000</v>
      </c>
      <c r="AH91" s="30">
        <f t="shared" si="361"/>
        <v>-300000</v>
      </c>
      <c r="AI91" s="30">
        <f t="shared" si="361"/>
        <v>-300000</v>
      </c>
      <c r="AJ91" s="30">
        <f t="shared" si="361"/>
        <v>-300000</v>
      </c>
      <c r="AK91" s="30">
        <f t="shared" si="361"/>
        <v>-300000</v>
      </c>
      <c r="AL91" s="30">
        <f t="shared" si="361"/>
        <v>-300000</v>
      </c>
      <c r="AM91" s="30">
        <f t="shared" si="361"/>
        <v>-300000</v>
      </c>
      <c r="AN91" s="30">
        <f t="shared" si="361"/>
        <v>-300000</v>
      </c>
      <c r="AO91" s="30">
        <f t="shared" si="361"/>
        <v>-300000</v>
      </c>
      <c r="AP91" s="30">
        <f t="shared" si="361"/>
        <v>-300000</v>
      </c>
      <c r="AQ91" s="30">
        <f t="shared" si="361"/>
        <v>-300000</v>
      </c>
      <c r="AR91" s="30">
        <f t="shared" si="361"/>
        <v>-300000</v>
      </c>
      <c r="AS91" s="30">
        <f t="shared" si="361"/>
        <v>-300000</v>
      </c>
      <c r="AT91" s="30">
        <f t="shared" si="361"/>
        <v>-300000</v>
      </c>
      <c r="AU91" s="30">
        <f t="shared" si="361"/>
        <v>-300000</v>
      </c>
      <c r="AV91" s="30">
        <f t="shared" si="361"/>
        <v>-300000</v>
      </c>
      <c r="AW91" s="30">
        <f t="shared" si="361"/>
        <v>-300000</v>
      </c>
      <c r="AX91" s="30">
        <f t="shared" si="361"/>
        <v>-300000</v>
      </c>
      <c r="AY91" s="30">
        <f t="shared" si="361"/>
        <v>-300000</v>
      </c>
      <c r="AZ91" s="30">
        <f t="shared" si="361"/>
        <v>-300000</v>
      </c>
      <c r="BA91" s="30">
        <f t="shared" si="361"/>
        <v>-300000</v>
      </c>
      <c r="BB91" s="30">
        <f t="shared" si="361"/>
        <v>-300000</v>
      </c>
      <c r="BC91" s="30">
        <f t="shared" si="361"/>
        <v>-300000</v>
      </c>
      <c r="BD91" s="30">
        <f t="shared" si="361"/>
        <v>-300000</v>
      </c>
      <c r="BE91" s="30">
        <f t="shared" si="361"/>
        <v>-300000</v>
      </c>
      <c r="BF91" s="30">
        <f t="shared" ref="BF91:CK91" si="362">IF(BF$5="",0,IF(BF$5=1,$S91,BE417))</f>
        <v>-300000</v>
      </c>
      <c r="BG91" s="30">
        <f t="shared" si="362"/>
        <v>-300000</v>
      </c>
      <c r="BH91" s="30">
        <f t="shared" si="362"/>
        <v>-300000</v>
      </c>
      <c r="BI91" s="30">
        <f t="shared" si="362"/>
        <v>-300000</v>
      </c>
      <c r="BJ91" s="30">
        <f t="shared" si="362"/>
        <v>-300000</v>
      </c>
      <c r="BK91" s="30">
        <f t="shared" si="362"/>
        <v>-300000</v>
      </c>
      <c r="BL91" s="30">
        <f t="shared" si="362"/>
        <v>-300000</v>
      </c>
      <c r="BM91" s="30">
        <f t="shared" si="362"/>
        <v>-300000</v>
      </c>
      <c r="BN91" s="30">
        <f t="shared" si="362"/>
        <v>-300000</v>
      </c>
      <c r="BO91" s="30">
        <f t="shared" si="362"/>
        <v>-300000</v>
      </c>
      <c r="BP91" s="30">
        <f t="shared" si="362"/>
        <v>-300000</v>
      </c>
      <c r="BQ91" s="30">
        <f t="shared" si="362"/>
        <v>-300000</v>
      </c>
      <c r="BR91" s="30">
        <f t="shared" si="362"/>
        <v>-300000</v>
      </c>
      <c r="BS91" s="30">
        <f t="shared" si="362"/>
        <v>-300000</v>
      </c>
      <c r="BT91" s="30">
        <f t="shared" si="362"/>
        <v>-300000</v>
      </c>
      <c r="BU91" s="30">
        <f t="shared" si="362"/>
        <v>-300000</v>
      </c>
      <c r="BV91" s="30">
        <f t="shared" si="362"/>
        <v>0</v>
      </c>
      <c r="BW91" s="30">
        <f t="shared" si="362"/>
        <v>0</v>
      </c>
      <c r="BX91" s="30">
        <f t="shared" si="362"/>
        <v>0</v>
      </c>
      <c r="BY91" s="30">
        <f t="shared" si="362"/>
        <v>0</v>
      </c>
      <c r="BZ91" s="30">
        <f t="shared" si="362"/>
        <v>0</v>
      </c>
      <c r="CA91" s="30">
        <f t="shared" si="362"/>
        <v>0</v>
      </c>
      <c r="CB91" s="30">
        <f t="shared" si="362"/>
        <v>0</v>
      </c>
      <c r="CC91" s="30">
        <f t="shared" si="362"/>
        <v>0</v>
      </c>
      <c r="CD91" s="30">
        <f t="shared" si="362"/>
        <v>0</v>
      </c>
      <c r="CE91" s="30">
        <f t="shared" si="362"/>
        <v>0</v>
      </c>
      <c r="CF91" s="30">
        <f t="shared" si="362"/>
        <v>0</v>
      </c>
      <c r="CG91" s="30">
        <f t="shared" si="362"/>
        <v>0</v>
      </c>
      <c r="CH91" s="30">
        <f t="shared" si="362"/>
        <v>0</v>
      </c>
      <c r="CI91" s="30">
        <f t="shared" si="362"/>
        <v>0</v>
      </c>
      <c r="CJ91" s="30">
        <f t="shared" si="362"/>
        <v>0</v>
      </c>
      <c r="CK91" s="30">
        <f t="shared" si="362"/>
        <v>0</v>
      </c>
      <c r="CL91" s="30">
        <f t="shared" ref="CL91:CT91" si="363">IF(CL$5="",0,IF(CL$5=1,$S91,CK417))</f>
        <v>0</v>
      </c>
      <c r="CM91" s="30">
        <f t="shared" si="363"/>
        <v>0</v>
      </c>
      <c r="CN91" s="30">
        <f t="shared" si="363"/>
        <v>0</v>
      </c>
      <c r="CO91" s="30">
        <f t="shared" si="363"/>
        <v>0</v>
      </c>
      <c r="CP91" s="30">
        <f t="shared" si="363"/>
        <v>0</v>
      </c>
      <c r="CQ91" s="30">
        <f t="shared" si="363"/>
        <v>0</v>
      </c>
      <c r="CR91" s="30">
        <f t="shared" si="363"/>
        <v>0</v>
      </c>
      <c r="CS91" s="30">
        <f t="shared" si="363"/>
        <v>0</v>
      </c>
      <c r="CT91" s="30">
        <f t="shared" si="363"/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$F$335</f>
        <v>АКТИВЫ</v>
      </c>
      <c r="G92" s="66" t="str">
        <f t="shared" si="357"/>
        <v>Запасы СиМ</v>
      </c>
      <c r="H92" s="27" t="str">
        <f t="shared" si="353"/>
        <v>Расходы на персонал</v>
      </c>
      <c r="P92" s="30"/>
      <c r="R92" s="24"/>
      <c r="S92" s="93"/>
      <c r="V92" s="85"/>
      <c r="W92" s="29"/>
      <c r="Z92" s="30">
        <f t="shared" ref="Z92:BE92" si="364">IF(Z$5="",0,IF(Z$5=1,$S92,Y418))</f>
        <v>0</v>
      </c>
      <c r="AA92" s="30">
        <f t="shared" si="364"/>
        <v>0</v>
      </c>
      <c r="AB92" s="30">
        <f t="shared" si="364"/>
        <v>0</v>
      </c>
      <c r="AC92" s="30">
        <f t="shared" si="364"/>
        <v>0</v>
      </c>
      <c r="AD92" s="30">
        <f t="shared" si="364"/>
        <v>0</v>
      </c>
      <c r="AE92" s="30">
        <f t="shared" si="364"/>
        <v>0</v>
      </c>
      <c r="AF92" s="30">
        <f t="shared" si="364"/>
        <v>0</v>
      </c>
      <c r="AG92" s="30">
        <f t="shared" si="364"/>
        <v>0</v>
      </c>
      <c r="AH92" s="30">
        <f t="shared" si="364"/>
        <v>0</v>
      </c>
      <c r="AI92" s="30">
        <f t="shared" si="364"/>
        <v>0</v>
      </c>
      <c r="AJ92" s="30">
        <f t="shared" si="364"/>
        <v>0</v>
      </c>
      <c r="AK92" s="30">
        <f t="shared" si="364"/>
        <v>0</v>
      </c>
      <c r="AL92" s="30">
        <f t="shared" si="364"/>
        <v>0</v>
      </c>
      <c r="AM92" s="30">
        <f t="shared" si="364"/>
        <v>0</v>
      </c>
      <c r="AN92" s="30">
        <f t="shared" si="364"/>
        <v>0</v>
      </c>
      <c r="AO92" s="30">
        <f t="shared" si="364"/>
        <v>0</v>
      </c>
      <c r="AP92" s="30">
        <f t="shared" si="364"/>
        <v>0</v>
      </c>
      <c r="AQ92" s="30">
        <f t="shared" si="364"/>
        <v>0</v>
      </c>
      <c r="AR92" s="30">
        <f t="shared" si="364"/>
        <v>0</v>
      </c>
      <c r="AS92" s="30">
        <f t="shared" si="364"/>
        <v>0</v>
      </c>
      <c r="AT92" s="30">
        <f t="shared" si="364"/>
        <v>0</v>
      </c>
      <c r="AU92" s="30">
        <f t="shared" si="364"/>
        <v>0</v>
      </c>
      <c r="AV92" s="30">
        <f t="shared" si="364"/>
        <v>0</v>
      </c>
      <c r="AW92" s="30">
        <f t="shared" si="364"/>
        <v>0</v>
      </c>
      <c r="AX92" s="30">
        <f t="shared" si="364"/>
        <v>0</v>
      </c>
      <c r="AY92" s="30">
        <f t="shared" si="364"/>
        <v>0</v>
      </c>
      <c r="AZ92" s="30">
        <f t="shared" si="364"/>
        <v>0</v>
      </c>
      <c r="BA92" s="30">
        <f t="shared" si="364"/>
        <v>0</v>
      </c>
      <c r="BB92" s="30">
        <f t="shared" si="364"/>
        <v>0</v>
      </c>
      <c r="BC92" s="30">
        <f t="shared" si="364"/>
        <v>0</v>
      </c>
      <c r="BD92" s="30">
        <f t="shared" si="364"/>
        <v>0</v>
      </c>
      <c r="BE92" s="30">
        <f t="shared" si="364"/>
        <v>0</v>
      </c>
      <c r="BF92" s="30">
        <f t="shared" ref="BF92:CK92" si="365">IF(BF$5="",0,IF(BF$5=1,$S92,BE418))</f>
        <v>0</v>
      </c>
      <c r="BG92" s="30">
        <f t="shared" si="365"/>
        <v>0</v>
      </c>
      <c r="BH92" s="30">
        <f t="shared" si="365"/>
        <v>0</v>
      </c>
      <c r="BI92" s="30">
        <f t="shared" si="365"/>
        <v>0</v>
      </c>
      <c r="BJ92" s="30">
        <f t="shared" si="365"/>
        <v>0</v>
      </c>
      <c r="BK92" s="30">
        <f t="shared" si="365"/>
        <v>0</v>
      </c>
      <c r="BL92" s="30">
        <f t="shared" si="365"/>
        <v>0</v>
      </c>
      <c r="BM92" s="30">
        <f t="shared" si="365"/>
        <v>0</v>
      </c>
      <c r="BN92" s="30">
        <f t="shared" si="365"/>
        <v>0</v>
      </c>
      <c r="BO92" s="30">
        <f t="shared" si="365"/>
        <v>0</v>
      </c>
      <c r="BP92" s="30">
        <f t="shared" si="365"/>
        <v>0</v>
      </c>
      <c r="BQ92" s="30">
        <f t="shared" si="365"/>
        <v>0</v>
      </c>
      <c r="BR92" s="30">
        <f t="shared" si="365"/>
        <v>0</v>
      </c>
      <c r="BS92" s="30">
        <f t="shared" si="365"/>
        <v>0</v>
      </c>
      <c r="BT92" s="30">
        <f t="shared" si="365"/>
        <v>0</v>
      </c>
      <c r="BU92" s="30">
        <f t="shared" si="365"/>
        <v>0</v>
      </c>
      <c r="BV92" s="30">
        <f t="shared" si="365"/>
        <v>0</v>
      </c>
      <c r="BW92" s="30">
        <f t="shared" si="365"/>
        <v>0</v>
      </c>
      <c r="BX92" s="30">
        <f t="shared" si="365"/>
        <v>0</v>
      </c>
      <c r="BY92" s="30">
        <f t="shared" si="365"/>
        <v>0</v>
      </c>
      <c r="BZ92" s="30">
        <f t="shared" si="365"/>
        <v>0</v>
      </c>
      <c r="CA92" s="30">
        <f t="shared" si="365"/>
        <v>0</v>
      </c>
      <c r="CB92" s="30">
        <f t="shared" si="365"/>
        <v>0</v>
      </c>
      <c r="CC92" s="30">
        <f t="shared" si="365"/>
        <v>0</v>
      </c>
      <c r="CD92" s="30">
        <f t="shared" si="365"/>
        <v>0</v>
      </c>
      <c r="CE92" s="30">
        <f t="shared" si="365"/>
        <v>0</v>
      </c>
      <c r="CF92" s="30">
        <f t="shared" si="365"/>
        <v>0</v>
      </c>
      <c r="CG92" s="30">
        <f t="shared" si="365"/>
        <v>0</v>
      </c>
      <c r="CH92" s="30">
        <f t="shared" si="365"/>
        <v>0</v>
      </c>
      <c r="CI92" s="30">
        <f t="shared" si="365"/>
        <v>0</v>
      </c>
      <c r="CJ92" s="30">
        <f t="shared" si="365"/>
        <v>0</v>
      </c>
      <c r="CK92" s="30">
        <f t="shared" si="365"/>
        <v>0</v>
      </c>
      <c r="CL92" s="30">
        <f t="shared" ref="CL92:CT92" si="366">IF(CL$5="",0,IF(CL$5=1,$S92,CK418))</f>
        <v>0</v>
      </c>
      <c r="CM92" s="30">
        <f t="shared" si="366"/>
        <v>0</v>
      </c>
      <c r="CN92" s="30">
        <f t="shared" si="366"/>
        <v>0</v>
      </c>
      <c r="CO92" s="30">
        <f t="shared" si="366"/>
        <v>0</v>
      </c>
      <c r="CP92" s="30">
        <f t="shared" si="366"/>
        <v>0</v>
      </c>
      <c r="CQ92" s="30">
        <f t="shared" si="366"/>
        <v>0</v>
      </c>
      <c r="CR92" s="30">
        <f t="shared" si="366"/>
        <v>0</v>
      </c>
      <c r="CS92" s="30">
        <f t="shared" si="366"/>
        <v>0</v>
      </c>
      <c r="CT92" s="30">
        <f t="shared" si="366"/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$F$335</f>
        <v>АКТИВЫ</v>
      </c>
      <c r="G93" s="66" t="str">
        <f t="shared" si="357"/>
        <v>Запасы СиМ</v>
      </c>
      <c r="H93" s="27" t="str">
        <f t="shared" si="353"/>
        <v>Прочие расходы</v>
      </c>
      <c r="P93" s="30"/>
      <c r="R93" s="24"/>
      <c r="S93" s="93"/>
      <c r="V93" s="85"/>
      <c r="W93" s="29"/>
      <c r="Z93" s="30">
        <f t="shared" ref="Z93:BE93" si="367">IF(Z$5="",0,IF(Z$5=1,$S93,Y419))</f>
        <v>0</v>
      </c>
      <c r="AA93" s="30">
        <f t="shared" si="367"/>
        <v>0</v>
      </c>
      <c r="AB93" s="30">
        <f t="shared" si="367"/>
        <v>0</v>
      </c>
      <c r="AC93" s="30">
        <f t="shared" si="367"/>
        <v>0</v>
      </c>
      <c r="AD93" s="30">
        <f t="shared" si="367"/>
        <v>0</v>
      </c>
      <c r="AE93" s="30">
        <f t="shared" si="367"/>
        <v>0</v>
      </c>
      <c r="AF93" s="30">
        <f t="shared" si="367"/>
        <v>0</v>
      </c>
      <c r="AG93" s="30">
        <f t="shared" si="367"/>
        <v>0</v>
      </c>
      <c r="AH93" s="30">
        <f t="shared" si="367"/>
        <v>0</v>
      </c>
      <c r="AI93" s="30">
        <f t="shared" si="367"/>
        <v>0</v>
      </c>
      <c r="AJ93" s="30">
        <f t="shared" si="367"/>
        <v>0</v>
      </c>
      <c r="AK93" s="30">
        <f t="shared" si="367"/>
        <v>0</v>
      </c>
      <c r="AL93" s="30">
        <f t="shared" si="367"/>
        <v>0</v>
      </c>
      <c r="AM93" s="30">
        <f t="shared" si="367"/>
        <v>0</v>
      </c>
      <c r="AN93" s="30">
        <f t="shared" si="367"/>
        <v>0</v>
      </c>
      <c r="AO93" s="30">
        <f t="shared" si="367"/>
        <v>0</v>
      </c>
      <c r="AP93" s="30">
        <f t="shared" si="367"/>
        <v>0</v>
      </c>
      <c r="AQ93" s="30">
        <f t="shared" si="367"/>
        <v>0</v>
      </c>
      <c r="AR93" s="30">
        <f t="shared" si="367"/>
        <v>0</v>
      </c>
      <c r="AS93" s="30">
        <f t="shared" si="367"/>
        <v>0</v>
      </c>
      <c r="AT93" s="30">
        <f t="shared" si="367"/>
        <v>0</v>
      </c>
      <c r="AU93" s="30">
        <f t="shared" si="367"/>
        <v>0</v>
      </c>
      <c r="AV93" s="30">
        <f t="shared" si="367"/>
        <v>0</v>
      </c>
      <c r="AW93" s="30">
        <f t="shared" si="367"/>
        <v>0</v>
      </c>
      <c r="AX93" s="30">
        <f t="shared" si="367"/>
        <v>0</v>
      </c>
      <c r="AY93" s="30">
        <f t="shared" si="367"/>
        <v>0</v>
      </c>
      <c r="AZ93" s="30">
        <f t="shared" si="367"/>
        <v>0</v>
      </c>
      <c r="BA93" s="30">
        <f t="shared" si="367"/>
        <v>0</v>
      </c>
      <c r="BB93" s="30">
        <f t="shared" si="367"/>
        <v>0</v>
      </c>
      <c r="BC93" s="30">
        <f t="shared" si="367"/>
        <v>0</v>
      </c>
      <c r="BD93" s="30">
        <f t="shared" si="367"/>
        <v>0</v>
      </c>
      <c r="BE93" s="30">
        <f t="shared" si="367"/>
        <v>0</v>
      </c>
      <c r="BF93" s="30">
        <f t="shared" ref="BF93:CK93" si="368">IF(BF$5="",0,IF(BF$5=1,$S93,BE419))</f>
        <v>0</v>
      </c>
      <c r="BG93" s="30">
        <f t="shared" si="368"/>
        <v>0</v>
      </c>
      <c r="BH93" s="30">
        <f t="shared" si="368"/>
        <v>0</v>
      </c>
      <c r="BI93" s="30">
        <f t="shared" si="368"/>
        <v>0</v>
      </c>
      <c r="BJ93" s="30">
        <f t="shared" si="368"/>
        <v>0</v>
      </c>
      <c r="BK93" s="30">
        <f t="shared" si="368"/>
        <v>0</v>
      </c>
      <c r="BL93" s="30">
        <f t="shared" si="368"/>
        <v>0</v>
      </c>
      <c r="BM93" s="30">
        <f t="shared" si="368"/>
        <v>0</v>
      </c>
      <c r="BN93" s="30">
        <f t="shared" si="368"/>
        <v>0</v>
      </c>
      <c r="BO93" s="30">
        <f t="shared" si="368"/>
        <v>0</v>
      </c>
      <c r="BP93" s="30">
        <f t="shared" si="368"/>
        <v>0</v>
      </c>
      <c r="BQ93" s="30">
        <f t="shared" si="368"/>
        <v>0</v>
      </c>
      <c r="BR93" s="30">
        <f t="shared" si="368"/>
        <v>0</v>
      </c>
      <c r="BS93" s="30">
        <f t="shared" si="368"/>
        <v>0</v>
      </c>
      <c r="BT93" s="30">
        <f t="shared" si="368"/>
        <v>0</v>
      </c>
      <c r="BU93" s="30">
        <f t="shared" si="368"/>
        <v>0</v>
      </c>
      <c r="BV93" s="30">
        <f t="shared" si="368"/>
        <v>0</v>
      </c>
      <c r="BW93" s="30">
        <f t="shared" si="368"/>
        <v>0</v>
      </c>
      <c r="BX93" s="30">
        <f t="shared" si="368"/>
        <v>0</v>
      </c>
      <c r="BY93" s="30">
        <f t="shared" si="368"/>
        <v>0</v>
      </c>
      <c r="BZ93" s="30">
        <f t="shared" si="368"/>
        <v>0</v>
      </c>
      <c r="CA93" s="30">
        <f t="shared" si="368"/>
        <v>0</v>
      </c>
      <c r="CB93" s="30">
        <f t="shared" si="368"/>
        <v>0</v>
      </c>
      <c r="CC93" s="30">
        <f t="shared" si="368"/>
        <v>0</v>
      </c>
      <c r="CD93" s="30">
        <f t="shared" si="368"/>
        <v>0</v>
      </c>
      <c r="CE93" s="30">
        <f t="shared" si="368"/>
        <v>0</v>
      </c>
      <c r="CF93" s="30">
        <f t="shared" si="368"/>
        <v>0</v>
      </c>
      <c r="CG93" s="30">
        <f t="shared" si="368"/>
        <v>0</v>
      </c>
      <c r="CH93" s="30">
        <f t="shared" si="368"/>
        <v>0</v>
      </c>
      <c r="CI93" s="30">
        <f t="shared" si="368"/>
        <v>0</v>
      </c>
      <c r="CJ93" s="30">
        <f t="shared" si="368"/>
        <v>0</v>
      </c>
      <c r="CK93" s="30">
        <f t="shared" si="368"/>
        <v>0</v>
      </c>
      <c r="CL93" s="30">
        <f t="shared" ref="CL93:CT93" si="369">IF(CL$5="",0,IF(CL$5=1,$S93,CK419))</f>
        <v>0</v>
      </c>
      <c r="CM93" s="30">
        <f t="shared" si="369"/>
        <v>0</v>
      </c>
      <c r="CN93" s="30">
        <f t="shared" si="369"/>
        <v>0</v>
      </c>
      <c r="CO93" s="30">
        <f t="shared" si="369"/>
        <v>0</v>
      </c>
      <c r="CP93" s="30">
        <f t="shared" si="369"/>
        <v>0</v>
      </c>
      <c r="CQ93" s="30">
        <f t="shared" si="369"/>
        <v>0</v>
      </c>
      <c r="CR93" s="30">
        <f t="shared" si="369"/>
        <v>0</v>
      </c>
      <c r="CS93" s="30">
        <f t="shared" si="369"/>
        <v>0</v>
      </c>
      <c r="CT93" s="30">
        <f t="shared" si="369"/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96" si="370">$F$9</f>
        <v>АКТИВЫ</v>
      </c>
      <c r="G95" s="6" t="str">
        <f>$G$421</f>
        <v>Задолженность перед бюджетом по НП</v>
      </c>
      <c r="M95" s="6"/>
      <c r="R95" s="41"/>
      <c r="S95" s="119"/>
      <c r="V95" s="120"/>
      <c r="W95" s="9"/>
      <c r="Z95" s="7">
        <f t="shared" ref="Z95:BE95" si="371">IF(Z$5="",0,IF(Z$5=1,$S95,Y421))</f>
        <v>0</v>
      </c>
      <c r="AA95" s="7">
        <f t="shared" ca="1" si="371"/>
        <v>0</v>
      </c>
      <c r="AB95" s="7">
        <f t="shared" ca="1" si="371"/>
        <v>0</v>
      </c>
      <c r="AC95" s="7">
        <f t="shared" ca="1" si="371"/>
        <v>0</v>
      </c>
      <c r="AD95" s="7">
        <f t="shared" ca="1" si="371"/>
        <v>0</v>
      </c>
      <c r="AE95" s="7">
        <f t="shared" ca="1" si="371"/>
        <v>0</v>
      </c>
      <c r="AF95" s="7">
        <f t="shared" ca="1" si="371"/>
        <v>0</v>
      </c>
      <c r="AG95" s="7">
        <f t="shared" ca="1" si="371"/>
        <v>0</v>
      </c>
      <c r="AH95" s="7">
        <f t="shared" ca="1" si="371"/>
        <v>0</v>
      </c>
      <c r="AI95" s="7">
        <f t="shared" ca="1" si="371"/>
        <v>0</v>
      </c>
      <c r="AJ95" s="7">
        <f t="shared" ca="1" si="371"/>
        <v>0</v>
      </c>
      <c r="AK95" s="7">
        <f t="shared" ca="1" si="371"/>
        <v>0</v>
      </c>
      <c r="AL95" s="7">
        <f t="shared" ca="1" si="371"/>
        <v>0</v>
      </c>
      <c r="AM95" s="7">
        <f t="shared" ca="1" si="371"/>
        <v>0</v>
      </c>
      <c r="AN95" s="7">
        <f t="shared" ca="1" si="371"/>
        <v>0</v>
      </c>
      <c r="AO95" s="7">
        <f t="shared" ca="1" si="371"/>
        <v>0</v>
      </c>
      <c r="AP95" s="7">
        <f t="shared" ca="1" si="371"/>
        <v>0</v>
      </c>
      <c r="AQ95" s="7">
        <f t="shared" ca="1" si="371"/>
        <v>0</v>
      </c>
      <c r="AR95" s="7">
        <f t="shared" ca="1" si="371"/>
        <v>0</v>
      </c>
      <c r="AS95" s="7">
        <f t="shared" ca="1" si="371"/>
        <v>0</v>
      </c>
      <c r="AT95" s="7">
        <f t="shared" ca="1" si="371"/>
        <v>0</v>
      </c>
      <c r="AU95" s="7">
        <f t="shared" ca="1" si="371"/>
        <v>0</v>
      </c>
      <c r="AV95" s="7">
        <f t="shared" ca="1" si="371"/>
        <v>0</v>
      </c>
      <c r="AW95" s="7">
        <f t="shared" ca="1" si="371"/>
        <v>0</v>
      </c>
      <c r="AX95" s="7">
        <f t="shared" ca="1" si="371"/>
        <v>0</v>
      </c>
      <c r="AY95" s="7">
        <f t="shared" ca="1" si="371"/>
        <v>0</v>
      </c>
      <c r="AZ95" s="7">
        <f t="shared" ca="1" si="371"/>
        <v>0</v>
      </c>
      <c r="BA95" s="7">
        <f t="shared" ca="1" si="371"/>
        <v>0</v>
      </c>
      <c r="BB95" s="7">
        <f t="shared" ca="1" si="371"/>
        <v>0</v>
      </c>
      <c r="BC95" s="7">
        <f t="shared" ca="1" si="371"/>
        <v>0</v>
      </c>
      <c r="BD95" s="7">
        <f t="shared" ca="1" si="371"/>
        <v>665653.33545890125</v>
      </c>
      <c r="BE95" s="7">
        <f t="shared" ca="1" si="371"/>
        <v>1789557.9054994648</v>
      </c>
      <c r="BF95" s="7">
        <f t="shared" ref="BF95:CK95" ca="1" si="372">IF(BF$5="",0,IF(BF$5=1,$S95,BE421))</f>
        <v>1954875.8486581766</v>
      </c>
      <c r="BG95" s="7">
        <f t="shared" ca="1" si="372"/>
        <v>2109239.3196199182</v>
      </c>
      <c r="BH95" s="7">
        <f t="shared" ca="1" si="372"/>
        <v>2237648.3452331778</v>
      </c>
      <c r="BI95" s="7">
        <f t="shared" ca="1" si="372"/>
        <v>2335114.2783824205</v>
      </c>
      <c r="BJ95" s="7">
        <f t="shared" ca="1" si="372"/>
        <v>2400763.767955903</v>
      </c>
      <c r="BK95" s="7">
        <f t="shared" ca="1" si="372"/>
        <v>2439127.2265176475</v>
      </c>
      <c r="BL95" s="7">
        <f t="shared" ca="1" si="372"/>
        <v>2459717.8115117755</v>
      </c>
      <c r="BM95" s="7">
        <f t="shared" ca="1" si="372"/>
        <v>2469940.0035783499</v>
      </c>
      <c r="BN95" s="7">
        <f t="shared" ca="1" si="372"/>
        <v>2474682.1029763557</v>
      </c>
      <c r="BO95" s="7">
        <f t="shared" ca="1" si="372"/>
        <v>2476577.0479694866</v>
      </c>
      <c r="BP95" s="7">
        <f t="shared" ca="1" si="372"/>
        <v>2477196.0010591969</v>
      </c>
      <c r="BQ95" s="7">
        <f t="shared" ca="1" si="372"/>
        <v>2477400.5146779716</v>
      </c>
      <c r="BR95" s="7">
        <f t="shared" ca="1" si="372"/>
        <v>2477456.4306117967</v>
      </c>
      <c r="BS95" s="7">
        <f t="shared" ca="1" si="372"/>
        <v>2477463.0992862284</v>
      </c>
      <c r="BT95" s="7">
        <f t="shared" ca="1" si="372"/>
        <v>2477461.7881249785</v>
      </c>
      <c r="BU95" s="7">
        <f t="shared" ca="1" si="372"/>
        <v>2477461.1592545062</v>
      </c>
      <c r="BV95" s="7">
        <f t="shared" si="372"/>
        <v>0</v>
      </c>
      <c r="BW95" s="7">
        <f t="shared" si="372"/>
        <v>0</v>
      </c>
      <c r="BX95" s="7">
        <f t="shared" si="372"/>
        <v>0</v>
      </c>
      <c r="BY95" s="7">
        <f t="shared" si="372"/>
        <v>0</v>
      </c>
      <c r="BZ95" s="7">
        <f t="shared" si="372"/>
        <v>0</v>
      </c>
      <c r="CA95" s="7">
        <f t="shared" si="372"/>
        <v>0</v>
      </c>
      <c r="CB95" s="7">
        <f t="shared" si="372"/>
        <v>0</v>
      </c>
      <c r="CC95" s="7">
        <f t="shared" si="372"/>
        <v>0</v>
      </c>
      <c r="CD95" s="7">
        <f t="shared" si="372"/>
        <v>0</v>
      </c>
      <c r="CE95" s="7">
        <f t="shared" si="372"/>
        <v>0</v>
      </c>
      <c r="CF95" s="7">
        <f t="shared" si="372"/>
        <v>0</v>
      </c>
      <c r="CG95" s="7">
        <f t="shared" si="372"/>
        <v>0</v>
      </c>
      <c r="CH95" s="7">
        <f t="shared" si="372"/>
        <v>0</v>
      </c>
      <c r="CI95" s="7">
        <f t="shared" si="372"/>
        <v>0</v>
      </c>
      <c r="CJ95" s="7">
        <f t="shared" si="372"/>
        <v>0</v>
      </c>
      <c r="CK95" s="7">
        <f t="shared" si="372"/>
        <v>0</v>
      </c>
      <c r="CL95" s="7">
        <f t="shared" ref="CL95:CT95" si="373">IF(CL$5="",0,IF(CL$5=1,$S95,CK421))</f>
        <v>0</v>
      </c>
      <c r="CM95" s="7">
        <f t="shared" si="373"/>
        <v>0</v>
      </c>
      <c r="CN95" s="7">
        <f t="shared" si="373"/>
        <v>0</v>
      </c>
      <c r="CO95" s="7">
        <f t="shared" si="373"/>
        <v>0</v>
      </c>
      <c r="CP95" s="7">
        <f t="shared" si="373"/>
        <v>0</v>
      </c>
      <c r="CQ95" s="7">
        <f t="shared" si="373"/>
        <v>0</v>
      </c>
      <c r="CR95" s="7">
        <f t="shared" si="373"/>
        <v>0</v>
      </c>
      <c r="CS95" s="7">
        <f t="shared" si="373"/>
        <v>0</v>
      </c>
      <c r="CT95" s="7">
        <f t="shared" si="373"/>
        <v>0</v>
      </c>
    </row>
    <row r="96" spans="1:98" x14ac:dyDescent="0.3">
      <c r="A96" s="118">
        <f>ROW()</f>
        <v>96</v>
      </c>
      <c r="E96" s="41"/>
      <c r="F96" s="103" t="str">
        <f t="shared" si="370"/>
        <v>АКТИВЫ</v>
      </c>
      <c r="G96" s="6" t="str">
        <f>$G$422</f>
        <v>Задолженность перед бюджетом по НДС</v>
      </c>
      <c r="M96" s="6"/>
      <c r="R96" s="41"/>
      <c r="S96" s="119"/>
      <c r="V96" s="120"/>
      <c r="W96" s="9"/>
      <c r="Z96" s="7">
        <f t="shared" ref="Z96:BE96" si="374">IF(Z$5="",0,IF(Z$5=1,$S96,Y422))</f>
        <v>0</v>
      </c>
      <c r="AA96" s="7">
        <f t="shared" ca="1" si="374"/>
        <v>-57878.78787878788</v>
      </c>
      <c r="AB96" s="7">
        <f t="shared" ca="1" si="374"/>
        <v>-76212.121212121216</v>
      </c>
      <c r="AC96" s="7">
        <f t="shared" ca="1" si="374"/>
        <v>-119545.45454545453</v>
      </c>
      <c r="AD96" s="7">
        <f t="shared" ca="1" si="374"/>
        <v>-146992.12121212127</v>
      </c>
      <c r="AE96" s="7">
        <f t="shared" ca="1" si="374"/>
        <v>-174713.58787878798</v>
      </c>
      <c r="AF96" s="7">
        <f t="shared" ca="1" si="374"/>
        <v>-195020.65454545463</v>
      </c>
      <c r="AG96" s="7">
        <f t="shared" ca="1" si="374"/>
        <v>-198834.84787878799</v>
      </c>
      <c r="AH96" s="7">
        <f t="shared" ca="1" si="374"/>
        <v>-202374.42454545468</v>
      </c>
      <c r="AI96" s="7">
        <f t="shared" ca="1" si="374"/>
        <v>-205801.53306060622</v>
      </c>
      <c r="AJ96" s="7">
        <f t="shared" ca="1" si="374"/>
        <v>-208422.77078787898</v>
      </c>
      <c r="AK96" s="7">
        <f t="shared" ca="1" si="374"/>
        <v>-208406.81521818199</v>
      </c>
      <c r="AL96" s="7">
        <f t="shared" ca="1" si="374"/>
        <v>-212702.81391287898</v>
      </c>
      <c r="AM96" s="7">
        <f t="shared" ca="1" si="374"/>
        <v>-223996.30253106085</v>
      </c>
      <c r="AN96" s="7">
        <f t="shared" ca="1" si="374"/>
        <v>-241387.45056242446</v>
      </c>
      <c r="AO96" s="7">
        <f t="shared" ca="1" si="374"/>
        <v>-250211.2011403791</v>
      </c>
      <c r="AP96" s="7">
        <f t="shared" ca="1" si="374"/>
        <v>-220256.58541897754</v>
      </c>
      <c r="AQ96" s="7">
        <f t="shared" ca="1" si="374"/>
        <v>-136843.62074132593</v>
      </c>
      <c r="AR96" s="7">
        <f t="shared" ca="1" si="374"/>
        <v>6329.1380202195287</v>
      </c>
      <c r="AS96" s="7">
        <f t="shared" ca="1" si="374"/>
        <v>204300.48272400725</v>
      </c>
      <c r="AT96" s="7">
        <f t="shared" ca="1" si="374"/>
        <v>440835.08079031826</v>
      </c>
      <c r="AU96" s="7">
        <f t="shared" ca="1" si="374"/>
        <v>701725.85664435173</v>
      </c>
      <c r="AV96" s="7">
        <f t="shared" ca="1" si="374"/>
        <v>976477.63961901527</v>
      </c>
      <c r="AW96" s="7">
        <f t="shared" ca="1" si="374"/>
        <v>1258663.0190903367</v>
      </c>
      <c r="AX96" s="7">
        <f t="shared" ca="1" si="374"/>
        <v>1544443.9788878635</v>
      </c>
      <c r="AY96" s="7">
        <f t="shared" ca="1" si="374"/>
        <v>1831633.6260530492</v>
      </c>
      <c r="AZ96" s="7">
        <f t="shared" ca="1" si="374"/>
        <v>2119382.807222405</v>
      </c>
      <c r="BA96" s="7">
        <f t="shared" ca="1" si="374"/>
        <v>2409283.3991714586</v>
      </c>
      <c r="BB96" s="7">
        <f t="shared" ca="1" si="374"/>
        <v>2706038.0104821017</v>
      </c>
      <c r="BC96" s="7">
        <f t="shared" ca="1" si="374"/>
        <v>3011905.3845124622</v>
      </c>
      <c r="BD96" s="7">
        <f t="shared" ca="1" si="374"/>
        <v>3327310.0991476891</v>
      </c>
      <c r="BE96" s="7">
        <f t="shared" ca="1" si="374"/>
        <v>3651563.7554495842</v>
      </c>
      <c r="BF96" s="7">
        <f t="shared" ref="BF96:CK96" ca="1" si="375">IF(BF$5="",0,IF(BF$5=1,$S96,BE422))</f>
        <v>3979510.183039357</v>
      </c>
      <c r="BG96" s="7">
        <f t="shared" ca="1" si="375"/>
        <v>4292125.5382806445</v>
      </c>
      <c r="BH96" s="7">
        <f t="shared" ca="1" si="375"/>
        <v>4560064.3379310248</v>
      </c>
      <c r="BI96" s="7">
        <f t="shared" ca="1" si="375"/>
        <v>4770267.759318145</v>
      </c>
      <c r="BJ96" s="7">
        <f t="shared" ca="1" si="375"/>
        <v>4918107.1730840532</v>
      </c>
      <c r="BK96" s="7">
        <f t="shared" ca="1" si="375"/>
        <v>5009594.7995420098</v>
      </c>
      <c r="BL96" s="7">
        <f t="shared" ca="1" si="375"/>
        <v>5061639.8259296995</v>
      </c>
      <c r="BM96" s="7">
        <f t="shared" ca="1" si="375"/>
        <v>5088987.7254760051</v>
      </c>
      <c r="BN96" s="7">
        <f t="shared" ca="1" si="375"/>
        <v>5102331.07144845</v>
      </c>
      <c r="BO96" s="7">
        <f t="shared" ca="1" si="375"/>
        <v>5108180.3976903232</v>
      </c>
      <c r="BP96" s="7">
        <f t="shared" ca="1" si="375"/>
        <v>5110418.707615911</v>
      </c>
      <c r="BQ96" s="7">
        <f t="shared" ca="1" si="375"/>
        <v>5111244.3679945674</v>
      </c>
      <c r="BR96" s="7">
        <f t="shared" ca="1" si="375"/>
        <v>5111509.7514604395</v>
      </c>
      <c r="BS96" s="7">
        <f t="shared" ca="1" si="375"/>
        <v>5111573.7241466139</v>
      </c>
      <c r="BT96" s="7">
        <f t="shared" ca="1" si="375"/>
        <v>5111587.3441378642</v>
      </c>
      <c r="BU96" s="7">
        <f t="shared" ca="1" si="375"/>
        <v>5111589.2014093976</v>
      </c>
      <c r="BV96" s="7">
        <f t="shared" si="375"/>
        <v>0</v>
      </c>
      <c r="BW96" s="7">
        <f t="shared" si="375"/>
        <v>0</v>
      </c>
      <c r="BX96" s="7">
        <f t="shared" si="375"/>
        <v>0</v>
      </c>
      <c r="BY96" s="7">
        <f t="shared" si="375"/>
        <v>0</v>
      </c>
      <c r="BZ96" s="7">
        <f t="shared" si="375"/>
        <v>0</v>
      </c>
      <c r="CA96" s="7">
        <f t="shared" si="375"/>
        <v>0</v>
      </c>
      <c r="CB96" s="7">
        <f t="shared" si="375"/>
        <v>0</v>
      </c>
      <c r="CC96" s="7">
        <f t="shared" si="375"/>
        <v>0</v>
      </c>
      <c r="CD96" s="7">
        <f t="shared" si="375"/>
        <v>0</v>
      </c>
      <c r="CE96" s="7">
        <f t="shared" si="375"/>
        <v>0</v>
      </c>
      <c r="CF96" s="7">
        <f t="shared" si="375"/>
        <v>0</v>
      </c>
      <c r="CG96" s="7">
        <f t="shared" si="375"/>
        <v>0</v>
      </c>
      <c r="CH96" s="7">
        <f t="shared" si="375"/>
        <v>0</v>
      </c>
      <c r="CI96" s="7">
        <f t="shared" si="375"/>
        <v>0</v>
      </c>
      <c r="CJ96" s="7">
        <f t="shared" si="375"/>
        <v>0</v>
      </c>
      <c r="CK96" s="7">
        <f t="shared" si="375"/>
        <v>0</v>
      </c>
      <c r="CL96" s="7">
        <f t="shared" ref="CL96:CT96" si="376">IF(CL$5="",0,IF(CL$5=1,$S96,CK422))</f>
        <v>0</v>
      </c>
      <c r="CM96" s="7">
        <f t="shared" si="376"/>
        <v>0</v>
      </c>
      <c r="CN96" s="7">
        <f t="shared" si="376"/>
        <v>0</v>
      </c>
      <c r="CO96" s="7">
        <f t="shared" si="376"/>
        <v>0</v>
      </c>
      <c r="CP96" s="7">
        <f t="shared" si="376"/>
        <v>0</v>
      </c>
      <c r="CQ96" s="7">
        <f t="shared" si="376"/>
        <v>0</v>
      </c>
      <c r="CR96" s="7">
        <f t="shared" si="376"/>
        <v>0</v>
      </c>
      <c r="CS96" s="7">
        <f t="shared" si="376"/>
        <v>0</v>
      </c>
      <c r="CT96" s="7">
        <f t="shared" si="376"/>
        <v>0</v>
      </c>
    </row>
    <row r="97" spans="1:99" x14ac:dyDescent="0.3">
      <c r="A97" s="11">
        <f>ROW()</f>
        <v>97</v>
      </c>
    </row>
    <row r="98" spans="1:99" x14ac:dyDescent="0.3">
      <c r="A98" s="11">
        <f>ROW()</f>
        <v>98</v>
      </c>
    </row>
    <row r="99" spans="1:99" s="2" customFormat="1" ht="4.95" customHeight="1" x14ac:dyDescent="0.25">
      <c r="A99" s="11">
        <f>ROW()</f>
        <v>99</v>
      </c>
      <c r="C99" s="142"/>
      <c r="E99" s="87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9"/>
      <c r="Q99" s="88"/>
      <c r="R99" s="87"/>
      <c r="S99" s="89"/>
      <c r="T99" s="88"/>
      <c r="U99" s="88"/>
      <c r="V99" s="90"/>
      <c r="W99" s="91"/>
      <c r="X99" s="88"/>
      <c r="Y99" s="88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8"/>
    </row>
    <row r="100" spans="1:99" x14ac:dyDescent="0.3">
      <c r="A100" s="11">
        <f>ROW()</f>
        <v>100</v>
      </c>
    </row>
    <row r="101" spans="1:99" x14ac:dyDescent="0.3">
      <c r="A101" s="11">
        <f>ROW()</f>
        <v>101</v>
      </c>
      <c r="F101" s="104" t="s">
        <v>95</v>
      </c>
    </row>
    <row r="102" spans="1:99" s="13" customFormat="1" x14ac:dyDescent="0.3">
      <c r="A102" s="12">
        <f>ROW()</f>
        <v>102</v>
      </c>
      <c r="B102" s="113"/>
      <c r="C102" s="142"/>
      <c r="E102" s="92"/>
      <c r="F102" s="13" t="s">
        <v>94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15000000</v>
      </c>
      <c r="Z102" s="114">
        <v>15000000</v>
      </c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</row>
    <row r="103" spans="1:99" x14ac:dyDescent="0.3">
      <c r="A103" s="11">
        <f>ROW()</f>
        <v>103</v>
      </c>
      <c r="F103" s="104" t="s">
        <v>147</v>
      </c>
    </row>
    <row r="104" spans="1:99" s="13" customFormat="1" x14ac:dyDescent="0.3">
      <c r="A104" s="12">
        <f>ROW()</f>
        <v>104</v>
      </c>
      <c r="B104" s="137"/>
      <c r="C104" s="142" t="str">
        <f>Lists!$N$10</f>
        <v>с ндс</v>
      </c>
      <c r="E104" s="92"/>
      <c r="F104" s="13" t="str">
        <f>BP!$F$211</f>
        <v>Капитальные затраты</v>
      </c>
      <c r="M104" s="4" t="str">
        <f>Lists!$R$8</f>
        <v>руб.</v>
      </c>
      <c r="P104" s="10"/>
      <c r="R104" s="92"/>
      <c r="S104" s="10"/>
      <c r="V104" s="80">
        <f ca="1">W104-SUMIFS(Potoki!$W:$W,Potoki!$F:$F,$F104,Potoki!$G:$G,"")</f>
        <v>0</v>
      </c>
      <c r="W104" s="10">
        <f ca="1">SUM(INDIRECT(ADDRESS(ROW(),SUMIFS($1:$1,$5:$5,1))):INDIRECT(ADDRESS(ROW(),SUMIFS($1:$1,$5:$5,MAX($5:$5)))))</f>
        <v>60000000</v>
      </c>
      <c r="Z104" s="10">
        <f ca="1">IF(Z$5="",0,SUMIFS(Potoki!Z:Z,Potoki!$F:$F,$F104,Potoki!$G:$G,IF($G104="","",$G104)))</f>
        <v>5000000</v>
      </c>
      <c r="AA104" s="10">
        <f ca="1">IF(AA$5="",0,SUMIFS(Potoki!AA:AA,Potoki!$F:$F,$F104,Potoki!$G:$G,IF($G104="","",$G104)))</f>
        <v>15000000</v>
      </c>
      <c r="AB104" s="10">
        <f ca="1">IF(AB$5="",0,SUMIFS(Potoki!AB:AB,Potoki!$F:$F,$F104,Potoki!$G:$G,IF($G104="","",$G104)))</f>
        <v>10000000</v>
      </c>
      <c r="AC104" s="10">
        <f ca="1">IF(AC$5="",0,SUMIFS(Potoki!AC:AC,Potoki!$F:$F,$F104,Potoki!$G:$G,IF($G104="","",$G104)))</f>
        <v>0</v>
      </c>
      <c r="AD104" s="10">
        <f ca="1">IF(AD$5="",0,SUMIFS(Potoki!AD:AD,Potoki!$F:$F,$F104,Potoki!$G:$G,IF($G104="","",$G104)))</f>
        <v>0</v>
      </c>
      <c r="AE104" s="10">
        <f ca="1">IF(AE$5="",0,SUMIFS(Potoki!AE:AE,Potoki!$F:$F,$F104,Potoki!$G:$G,IF($G104="","",$G104)))</f>
        <v>0</v>
      </c>
      <c r="AF104" s="10">
        <f ca="1">IF(AF$5="",0,SUMIFS(Potoki!AF:AF,Potoki!$F:$F,$F104,Potoki!$G:$G,IF($G104="","",$G104)))</f>
        <v>0</v>
      </c>
      <c r="AG104" s="10">
        <f ca="1">IF(AG$5="",0,SUMIFS(Potoki!AG:AG,Potoki!$F:$F,$F104,Potoki!$G:$G,IF($G104="","",$G104)))</f>
        <v>0</v>
      </c>
      <c r="AH104" s="10">
        <f ca="1">IF(AH$5="",0,SUMIFS(Potoki!AH:AH,Potoki!$F:$F,$F104,Potoki!$G:$G,IF($G104="","",$G104)))</f>
        <v>0</v>
      </c>
      <c r="AI104" s="10">
        <f ca="1">IF(AI$5="",0,SUMIFS(Potoki!AI:AI,Potoki!$F:$F,$F104,Potoki!$G:$G,IF($G104="","",$G104)))</f>
        <v>0</v>
      </c>
      <c r="AJ104" s="10">
        <f ca="1">IF(AJ$5="",0,SUMIFS(Potoki!AJ:AJ,Potoki!$F:$F,$F104,Potoki!$G:$G,IF($G104="","",$G104)))</f>
        <v>0</v>
      </c>
      <c r="AK104" s="10">
        <f ca="1">IF(AK$5="",0,SUMIFS(Potoki!AK:AK,Potoki!$F:$F,$F104,Potoki!$G:$G,IF($G104="","",$G104)))</f>
        <v>0</v>
      </c>
      <c r="AL104" s="10">
        <f ca="1">IF(AL$5="",0,SUMIFS(Potoki!AL:AL,Potoki!$F:$F,$F104,Potoki!$G:$G,IF($G104="","",$G104)))</f>
        <v>0</v>
      </c>
      <c r="AM104" s="10">
        <f ca="1">IF(AM$5="",0,SUMIFS(Potoki!AM:AM,Potoki!$F:$F,$F104,Potoki!$G:$G,IF($G104="","",$G104)))</f>
        <v>0</v>
      </c>
      <c r="AN104" s="10">
        <f ca="1">IF(AN$5="",0,SUMIFS(Potoki!AN:AN,Potoki!$F:$F,$F104,Potoki!$G:$G,IF($G104="","",$G104)))</f>
        <v>0</v>
      </c>
      <c r="AO104" s="10">
        <f ca="1">IF(AO$5="",0,SUMIFS(Potoki!AO:AO,Potoki!$F:$F,$F104,Potoki!$G:$G,IF($G104="","",$G104)))</f>
        <v>0</v>
      </c>
      <c r="AP104" s="10">
        <f ca="1">IF(AP$5="",0,SUMIFS(Potoki!AP:AP,Potoki!$F:$F,$F104,Potoki!$G:$G,IF($G104="","",$G104)))</f>
        <v>0</v>
      </c>
      <c r="AQ104" s="10">
        <f ca="1">IF(AQ$5="",0,SUMIFS(Potoki!AQ:AQ,Potoki!$F:$F,$F104,Potoki!$G:$G,IF($G104="","",$G104)))</f>
        <v>0</v>
      </c>
      <c r="AR104" s="10">
        <f ca="1">IF(AR$5="",0,SUMIFS(Potoki!AR:AR,Potoki!$F:$F,$F104,Potoki!$G:$G,IF($G104="","",$G104)))</f>
        <v>0</v>
      </c>
      <c r="AS104" s="10">
        <f ca="1">IF(AS$5="",0,SUMIFS(Potoki!AS:AS,Potoki!$F:$F,$F104,Potoki!$G:$G,IF($G104="","",$G104)))</f>
        <v>0</v>
      </c>
      <c r="AT104" s="10">
        <f ca="1">IF(AT$5="",0,SUMIFS(Potoki!AT:AT,Potoki!$F:$F,$F104,Potoki!$G:$G,IF($G104="","",$G104)))</f>
        <v>0</v>
      </c>
      <c r="AU104" s="10">
        <f ca="1">IF(AU$5="",0,SUMIFS(Potoki!AU:AU,Potoki!$F:$F,$F104,Potoki!$G:$G,IF($G104="","",$G104)))</f>
        <v>5000000</v>
      </c>
      <c r="AV104" s="10">
        <f ca="1">IF(AV$5="",0,SUMIFS(Potoki!AV:AV,Potoki!$F:$F,$F104,Potoki!$G:$G,IF($G104="","",$G104)))</f>
        <v>15000000</v>
      </c>
      <c r="AW104" s="10">
        <f ca="1">IF(AW$5="",0,SUMIFS(Potoki!AW:AW,Potoki!$F:$F,$F104,Potoki!$G:$G,IF($G104="","",$G104)))</f>
        <v>10000000</v>
      </c>
      <c r="AX104" s="10">
        <f ca="1">IF(AX$5="",0,SUMIFS(Potoki!AX:AX,Potoki!$F:$F,$F104,Potoki!$G:$G,IF($G104="","",$G104)))</f>
        <v>0</v>
      </c>
      <c r="AY104" s="10">
        <f ca="1">IF(AY$5="",0,SUMIFS(Potoki!AY:AY,Potoki!$F:$F,$F104,Potoki!$G:$G,IF($G104="","",$G104)))</f>
        <v>0</v>
      </c>
      <c r="AZ104" s="10">
        <f ca="1">IF(AZ$5="",0,SUMIFS(Potoki!AZ:AZ,Potoki!$F:$F,$F104,Potoki!$G:$G,IF($G104="","",$G104)))</f>
        <v>0</v>
      </c>
      <c r="BA104" s="10">
        <f ca="1">IF(BA$5="",0,SUMIFS(Potoki!BA:BA,Potoki!$F:$F,$F104,Potoki!$G:$G,IF($G104="","",$G104)))</f>
        <v>0</v>
      </c>
      <c r="BB104" s="10">
        <f ca="1">IF(BB$5="",0,SUMIFS(Potoki!BB:BB,Potoki!$F:$F,$F104,Potoki!$G:$G,IF($G104="","",$G104)))</f>
        <v>0</v>
      </c>
      <c r="BC104" s="10">
        <f ca="1">IF(BC$5="",0,SUMIFS(Potoki!BC:BC,Potoki!$F:$F,$F104,Potoki!$G:$G,IF($G104="","",$G104)))</f>
        <v>0</v>
      </c>
      <c r="BD104" s="10">
        <f ca="1">IF(BD$5="",0,SUMIFS(Potoki!BD:BD,Potoki!$F:$F,$F104,Potoki!$G:$G,IF($G104="","",$G104)))</f>
        <v>0</v>
      </c>
      <c r="BE104" s="10">
        <f ca="1">IF(BE$5="",0,SUMIFS(Potoki!BE:BE,Potoki!$F:$F,$F104,Potoki!$G:$G,IF($G104="","",$G104)))</f>
        <v>0</v>
      </c>
      <c r="BF104" s="10">
        <f ca="1">IF(BF$5="",0,SUMIFS(Potoki!BF:BF,Potoki!$F:$F,$F104,Potoki!$G:$G,IF($G104="","",$G104)))</f>
        <v>0</v>
      </c>
      <c r="BG104" s="10">
        <f ca="1">IF(BG$5="",0,SUMIFS(Potoki!BG:BG,Potoki!$F:$F,$F104,Potoki!$G:$G,IF($G104="","",$G104)))</f>
        <v>0</v>
      </c>
      <c r="BH104" s="10">
        <f ca="1">IF(BH$5="",0,SUMIFS(Potoki!BH:BH,Potoki!$F:$F,$F104,Potoki!$G:$G,IF($G104="","",$G104)))</f>
        <v>0</v>
      </c>
      <c r="BI104" s="10">
        <f ca="1">IF(BI$5="",0,SUMIFS(Potoki!BI:BI,Potoki!$F:$F,$F104,Potoki!$G:$G,IF($G104="","",$G104)))</f>
        <v>0</v>
      </c>
      <c r="BJ104" s="10">
        <f ca="1">IF(BJ$5="",0,SUMIFS(Potoki!BJ:BJ,Potoki!$F:$F,$F104,Potoki!$G:$G,IF($G104="","",$G104)))</f>
        <v>0</v>
      </c>
      <c r="BK104" s="10">
        <f ca="1">IF(BK$5="",0,SUMIFS(Potoki!BK:BK,Potoki!$F:$F,$F104,Potoki!$G:$G,IF($G104="","",$G104)))</f>
        <v>0</v>
      </c>
      <c r="BL104" s="10">
        <f ca="1">IF(BL$5="",0,SUMIFS(Potoki!BL:BL,Potoki!$F:$F,$F104,Potoki!$G:$G,IF($G104="","",$G104)))</f>
        <v>0</v>
      </c>
      <c r="BM104" s="10">
        <f ca="1">IF(BM$5="",0,SUMIFS(Potoki!BM:BM,Potoki!$F:$F,$F104,Potoki!$G:$G,IF($G104="","",$G104)))</f>
        <v>0</v>
      </c>
      <c r="BN104" s="10">
        <f ca="1">IF(BN$5="",0,SUMIFS(Potoki!BN:BN,Potoki!$F:$F,$F104,Potoki!$G:$G,IF($G104="","",$G104)))</f>
        <v>0</v>
      </c>
      <c r="BO104" s="10">
        <f ca="1">IF(BO$5="",0,SUMIFS(Potoki!BO:BO,Potoki!$F:$F,$F104,Potoki!$G:$G,IF($G104="","",$G104)))</f>
        <v>0</v>
      </c>
      <c r="BP104" s="10">
        <f ca="1">IF(BP$5="",0,SUMIFS(Potoki!BP:BP,Potoki!$F:$F,$F104,Potoki!$G:$G,IF($G104="","",$G104)))</f>
        <v>0</v>
      </c>
      <c r="BQ104" s="10">
        <f ca="1">IF(BQ$5="",0,SUMIFS(Potoki!BQ:BQ,Potoki!$F:$F,$F104,Potoki!$G:$G,IF($G104="","",$G104)))</f>
        <v>0</v>
      </c>
      <c r="BR104" s="10">
        <f ca="1">IF(BR$5="",0,SUMIFS(Potoki!BR:BR,Potoki!$F:$F,$F104,Potoki!$G:$G,IF($G104="","",$G104)))</f>
        <v>0</v>
      </c>
      <c r="BS104" s="10">
        <f ca="1">IF(BS$5="",0,SUMIFS(Potoki!BS:BS,Potoki!$F:$F,$F104,Potoki!$G:$G,IF($G104="","",$G104)))</f>
        <v>0</v>
      </c>
      <c r="BT104" s="10">
        <f ca="1">IF(BT$5="",0,SUMIFS(Potoki!BT:BT,Potoki!$F:$F,$F104,Potoki!$G:$G,IF($G104="","",$G104)))</f>
        <v>0</v>
      </c>
      <c r="BU104" s="10">
        <f ca="1">IF(BU$5="",0,SUMIFS(Potoki!BU:BU,Potoki!$F:$F,$F104,Potoki!$G:$G,IF($G104="","",$G104)))</f>
        <v>0</v>
      </c>
      <c r="BV104" s="10">
        <f>IF(BV$5="",0,SUMIFS(Potoki!BV:BV,Potoki!$F:$F,$F104,Potoki!$G:$G,IF($G104="","",$G104)))</f>
        <v>0</v>
      </c>
      <c r="BW104" s="10">
        <f>IF(BW$5="",0,SUMIFS(Potoki!BW:BW,Potoki!$F:$F,$F104,Potoki!$G:$G,IF($G104="","",$G104)))</f>
        <v>0</v>
      </c>
      <c r="BX104" s="10">
        <f>IF(BX$5="",0,SUMIFS(Potoki!BX:BX,Potoki!$F:$F,$F104,Potoki!$G:$G,IF($G104="","",$G104)))</f>
        <v>0</v>
      </c>
      <c r="BY104" s="10">
        <f>IF(BY$5="",0,SUMIFS(Potoki!BY:BY,Potoki!$F:$F,$F104,Potoki!$G:$G,IF($G104="","",$G104)))</f>
        <v>0</v>
      </c>
      <c r="BZ104" s="10">
        <f>IF(BZ$5="",0,SUMIFS(Potoki!BZ:BZ,Potoki!$F:$F,$F104,Potoki!$G:$G,IF($G104="","",$G104)))</f>
        <v>0</v>
      </c>
      <c r="CA104" s="10">
        <f>IF(CA$5="",0,SUMIFS(Potoki!CA:CA,Potoki!$F:$F,$F104,Potoki!$G:$G,IF($G104="","",$G104)))</f>
        <v>0</v>
      </c>
      <c r="CB104" s="10">
        <f>IF(CB$5="",0,SUMIFS(Potoki!CB:CB,Potoki!$F:$F,$F104,Potoki!$G:$G,IF($G104="","",$G104)))</f>
        <v>0</v>
      </c>
      <c r="CC104" s="10">
        <f>IF(CC$5="",0,SUMIFS(Potoki!CC:CC,Potoki!$F:$F,$F104,Potoki!$G:$G,IF($G104="","",$G104)))</f>
        <v>0</v>
      </c>
      <c r="CD104" s="10">
        <f>IF(CD$5="",0,SUMIFS(Potoki!CD:CD,Potoki!$F:$F,$F104,Potoki!$G:$G,IF($G104="","",$G104)))</f>
        <v>0</v>
      </c>
      <c r="CE104" s="10">
        <f>IF(CE$5="",0,SUMIFS(Potoki!CE:CE,Potoki!$F:$F,$F104,Potoki!$G:$G,IF($G104="","",$G104)))</f>
        <v>0</v>
      </c>
      <c r="CF104" s="10">
        <f>IF(CF$5="",0,SUMIFS(Potoki!CF:CF,Potoki!$F:$F,$F104,Potoki!$G:$G,IF($G104="","",$G104)))</f>
        <v>0</v>
      </c>
      <c r="CG104" s="10">
        <f>IF(CG$5="",0,SUMIFS(Potoki!CG:CG,Potoki!$F:$F,$F104,Potoki!$G:$G,IF($G104="","",$G104)))</f>
        <v>0</v>
      </c>
      <c r="CH104" s="10">
        <f>IF(CH$5="",0,SUMIFS(Potoki!CH:CH,Potoki!$F:$F,$F104,Potoki!$G:$G,IF($G104="","",$G104)))</f>
        <v>0</v>
      </c>
      <c r="CI104" s="10">
        <f>IF(CI$5="",0,SUMIFS(Potoki!CI:CI,Potoki!$F:$F,$F104,Potoki!$G:$G,IF($G104="","",$G104)))</f>
        <v>0</v>
      </c>
      <c r="CJ104" s="10">
        <f>IF(CJ$5="",0,SUMIFS(Potoki!CJ:CJ,Potoki!$F:$F,$F104,Potoki!$G:$G,IF($G104="","",$G104)))</f>
        <v>0</v>
      </c>
      <c r="CK104" s="10">
        <f>IF(CK$5="",0,SUMIFS(Potoki!CK:CK,Potoki!$F:$F,$F104,Potoki!$G:$G,IF($G104="","",$G104)))</f>
        <v>0</v>
      </c>
      <c r="CL104" s="10">
        <f>IF(CL$5="",0,SUMIFS(Potoki!CL:CL,Potoki!$F:$F,$F104,Potoki!$G:$G,IF($G104="","",$G104)))</f>
        <v>0</v>
      </c>
      <c r="CM104" s="10">
        <f>IF(CM$5="",0,SUMIFS(Potoki!CM:CM,Potoki!$F:$F,$F104,Potoki!$G:$G,IF($G104="","",$G104)))</f>
        <v>0</v>
      </c>
      <c r="CN104" s="10">
        <f>IF(CN$5="",0,SUMIFS(Potoki!CN:CN,Potoki!$F:$F,$F104,Potoki!$G:$G,IF($G104="","",$G104)))</f>
        <v>0</v>
      </c>
      <c r="CO104" s="10">
        <f>IF(CO$5="",0,SUMIFS(Potoki!CO:CO,Potoki!$F:$F,$F104,Potoki!$G:$G,IF($G104="","",$G104)))</f>
        <v>0</v>
      </c>
      <c r="CP104" s="10">
        <f>IF(CP$5="",0,SUMIFS(Potoki!CP:CP,Potoki!$F:$F,$F104,Potoki!$G:$G,IF($G104="","",$G104)))</f>
        <v>0</v>
      </c>
      <c r="CQ104" s="10">
        <f>IF(CQ$5="",0,SUMIFS(Potoki!CQ:CQ,Potoki!$F:$F,$F104,Potoki!$G:$G,IF($G104="","",$G104)))</f>
        <v>0</v>
      </c>
      <c r="CR104" s="10">
        <f>IF(CR$5="",0,SUMIFS(Potoki!CR:CR,Potoki!$F:$F,$F104,Potoki!$G:$G,IF($G104="","",$G104)))</f>
        <v>0</v>
      </c>
      <c r="CS104" s="10">
        <f>IF(CS$5="",0,SUMIFS(Potoki!CS:CS,Potoki!$F:$F,$F104,Potoki!$G:$G,IF($G104="","",$G104)))</f>
        <v>0</v>
      </c>
      <c r="CT104" s="10">
        <f>IF(CT$5="",0,SUMIFS(Potoki!CT:CT,Potoki!$F:$F,$F104,Potoki!$G:$G,IF($G104="","",$G104)))</f>
        <v>0</v>
      </c>
    </row>
    <row r="105" spans="1:99" s="13" customFormat="1" x14ac:dyDescent="0.3">
      <c r="A105" s="12">
        <f>ROW()</f>
        <v>105</v>
      </c>
      <c r="B105" s="137"/>
      <c r="C105" s="142"/>
      <c r="E105" s="92"/>
      <c r="F105" s="13" t="str">
        <f>BP!$F$213</f>
        <v>Ввод в эксплуатацию</v>
      </c>
      <c r="M105" s="4" t="str">
        <f>Lists!$R$8</f>
        <v>руб.</v>
      </c>
      <c r="P105" s="10"/>
      <c r="R105" s="92"/>
      <c r="S105" s="10"/>
      <c r="V105" s="80">
        <f ca="1">W105-SUMIFS(Potoki!$W:$W,Potoki!$F:$F,$F105,Potoki!$G:$G,"")</f>
        <v>0</v>
      </c>
      <c r="W105" s="10">
        <f ca="1">SUM(INDIRECT(ADDRESS(ROW(),SUMIFS($1:$1,$5:$5,1))):INDIRECT(ADDRESS(ROW(),SUMIFS($1:$1,$5:$5,MAX($5:$5)))))</f>
        <v>60000000</v>
      </c>
      <c r="Z105" s="10">
        <f ca="1">IF(Z$5="",0,SUMIFS(Potoki!Z:Z,Potoki!$F:$F,$F105,Potoki!$G:$G,IF($G105="","",$G105)))</f>
        <v>0</v>
      </c>
      <c r="AA105" s="10">
        <f ca="1">IF(AA$5="",0,SUMIFS(Potoki!AA:AA,Potoki!$F:$F,$F105,Potoki!$G:$G,IF($G105="","",$G105)))</f>
        <v>0</v>
      </c>
      <c r="AB105" s="10">
        <f ca="1">IF(AB$5="",0,SUMIFS(Potoki!AB:AB,Potoki!$F:$F,$F105,Potoki!$G:$G,IF($G105="","",$G105)))</f>
        <v>30000000</v>
      </c>
      <c r="AC105" s="10">
        <f ca="1">IF(AC$5="",0,SUMIFS(Potoki!AC:AC,Potoki!$F:$F,$F105,Potoki!$G:$G,IF($G105="","",$G105)))</f>
        <v>0</v>
      </c>
      <c r="AD105" s="10">
        <f ca="1">IF(AD$5="",0,SUMIFS(Potoki!AD:AD,Potoki!$F:$F,$F105,Potoki!$G:$G,IF($G105="","",$G105)))</f>
        <v>0</v>
      </c>
      <c r="AE105" s="10">
        <f ca="1">IF(AE$5="",0,SUMIFS(Potoki!AE:AE,Potoki!$F:$F,$F105,Potoki!$G:$G,IF($G105="","",$G105)))</f>
        <v>0</v>
      </c>
      <c r="AF105" s="10">
        <f ca="1">IF(AF$5="",0,SUMIFS(Potoki!AF:AF,Potoki!$F:$F,$F105,Potoki!$G:$G,IF($G105="","",$G105)))</f>
        <v>0</v>
      </c>
      <c r="AG105" s="10">
        <f ca="1">IF(AG$5="",0,SUMIFS(Potoki!AG:AG,Potoki!$F:$F,$F105,Potoki!$G:$G,IF($G105="","",$G105)))</f>
        <v>0</v>
      </c>
      <c r="AH105" s="10">
        <f ca="1">IF(AH$5="",0,SUMIFS(Potoki!AH:AH,Potoki!$F:$F,$F105,Potoki!$G:$G,IF($G105="","",$G105)))</f>
        <v>0</v>
      </c>
      <c r="AI105" s="10">
        <f ca="1">IF(AI$5="",0,SUMIFS(Potoki!AI:AI,Potoki!$F:$F,$F105,Potoki!$G:$G,IF($G105="","",$G105)))</f>
        <v>0</v>
      </c>
      <c r="AJ105" s="10">
        <f ca="1">IF(AJ$5="",0,SUMIFS(Potoki!AJ:AJ,Potoki!$F:$F,$F105,Potoki!$G:$G,IF($G105="","",$G105)))</f>
        <v>0</v>
      </c>
      <c r="AK105" s="10">
        <f ca="1">IF(AK$5="",0,SUMIFS(Potoki!AK:AK,Potoki!$F:$F,$F105,Potoki!$G:$G,IF($G105="","",$G105)))</f>
        <v>0</v>
      </c>
      <c r="AL105" s="10">
        <f ca="1">IF(AL$5="",0,SUMIFS(Potoki!AL:AL,Potoki!$F:$F,$F105,Potoki!$G:$G,IF($G105="","",$G105)))</f>
        <v>0</v>
      </c>
      <c r="AM105" s="10">
        <f ca="1">IF(AM$5="",0,SUMIFS(Potoki!AM:AM,Potoki!$F:$F,$F105,Potoki!$G:$G,IF($G105="","",$G105)))</f>
        <v>0</v>
      </c>
      <c r="AN105" s="10">
        <f ca="1">IF(AN$5="",0,SUMIFS(Potoki!AN:AN,Potoki!$F:$F,$F105,Potoki!$G:$G,IF($G105="","",$G105)))</f>
        <v>0</v>
      </c>
      <c r="AO105" s="10">
        <f ca="1">IF(AO$5="",0,SUMIFS(Potoki!AO:AO,Potoki!$F:$F,$F105,Potoki!$G:$G,IF($G105="","",$G105)))</f>
        <v>0</v>
      </c>
      <c r="AP105" s="10">
        <f ca="1">IF(AP$5="",0,SUMIFS(Potoki!AP:AP,Potoki!$F:$F,$F105,Potoki!$G:$G,IF($G105="","",$G105)))</f>
        <v>0</v>
      </c>
      <c r="AQ105" s="10">
        <f ca="1">IF(AQ$5="",0,SUMIFS(Potoki!AQ:AQ,Potoki!$F:$F,$F105,Potoki!$G:$G,IF($G105="","",$G105)))</f>
        <v>0</v>
      </c>
      <c r="AR105" s="10">
        <f ca="1">IF(AR$5="",0,SUMIFS(Potoki!AR:AR,Potoki!$F:$F,$F105,Potoki!$G:$G,IF($G105="","",$G105)))</f>
        <v>0</v>
      </c>
      <c r="AS105" s="10">
        <f ca="1">IF(AS$5="",0,SUMIFS(Potoki!AS:AS,Potoki!$F:$F,$F105,Potoki!$G:$G,IF($G105="","",$G105)))</f>
        <v>0</v>
      </c>
      <c r="AT105" s="10">
        <f ca="1">IF(AT$5="",0,SUMIFS(Potoki!AT:AT,Potoki!$F:$F,$F105,Potoki!$G:$G,IF($G105="","",$G105)))</f>
        <v>0</v>
      </c>
      <c r="AU105" s="10">
        <f ca="1">IF(AU$5="",0,SUMIFS(Potoki!AU:AU,Potoki!$F:$F,$F105,Potoki!$G:$G,IF($G105="","",$G105)))</f>
        <v>0</v>
      </c>
      <c r="AV105" s="10">
        <f ca="1">IF(AV$5="",0,SUMIFS(Potoki!AV:AV,Potoki!$F:$F,$F105,Potoki!$G:$G,IF($G105="","",$G105)))</f>
        <v>0</v>
      </c>
      <c r="AW105" s="10">
        <f ca="1">IF(AW$5="",0,SUMIFS(Potoki!AW:AW,Potoki!$F:$F,$F105,Potoki!$G:$G,IF($G105="","",$G105)))</f>
        <v>30000000</v>
      </c>
      <c r="AX105" s="10">
        <f ca="1">IF(AX$5="",0,SUMIFS(Potoki!AX:AX,Potoki!$F:$F,$F105,Potoki!$G:$G,IF($G105="","",$G105)))</f>
        <v>0</v>
      </c>
      <c r="AY105" s="10">
        <f ca="1">IF(AY$5="",0,SUMIFS(Potoki!AY:AY,Potoki!$F:$F,$F105,Potoki!$G:$G,IF($G105="","",$G105)))</f>
        <v>0</v>
      </c>
      <c r="AZ105" s="10">
        <f ca="1">IF(AZ$5="",0,SUMIFS(Potoki!AZ:AZ,Potoki!$F:$F,$F105,Potoki!$G:$G,IF($G105="","",$G105)))</f>
        <v>0</v>
      </c>
      <c r="BA105" s="10">
        <f ca="1">IF(BA$5="",0,SUMIFS(Potoki!BA:BA,Potoki!$F:$F,$F105,Potoki!$G:$G,IF($G105="","",$G105)))</f>
        <v>0</v>
      </c>
      <c r="BB105" s="10">
        <f ca="1">IF(BB$5="",0,SUMIFS(Potoki!BB:BB,Potoki!$F:$F,$F105,Potoki!$G:$G,IF($G105="","",$G105)))</f>
        <v>0</v>
      </c>
      <c r="BC105" s="10">
        <f ca="1">IF(BC$5="",0,SUMIFS(Potoki!BC:BC,Potoki!$F:$F,$F105,Potoki!$G:$G,IF($G105="","",$G105)))</f>
        <v>0</v>
      </c>
      <c r="BD105" s="10">
        <f ca="1">IF(BD$5="",0,SUMIFS(Potoki!BD:BD,Potoki!$F:$F,$F105,Potoki!$G:$G,IF($G105="","",$G105)))</f>
        <v>0</v>
      </c>
      <c r="BE105" s="10">
        <f ca="1">IF(BE$5="",0,SUMIFS(Potoki!BE:BE,Potoki!$F:$F,$F105,Potoki!$G:$G,IF($G105="","",$G105)))</f>
        <v>0</v>
      </c>
      <c r="BF105" s="10">
        <f ca="1">IF(BF$5="",0,SUMIFS(Potoki!BF:BF,Potoki!$F:$F,$F105,Potoki!$G:$G,IF($G105="","",$G105)))</f>
        <v>0</v>
      </c>
      <c r="BG105" s="10">
        <f ca="1">IF(BG$5="",0,SUMIFS(Potoki!BG:BG,Potoki!$F:$F,$F105,Potoki!$G:$G,IF($G105="","",$G105)))</f>
        <v>0</v>
      </c>
      <c r="BH105" s="10">
        <f ca="1">IF(BH$5="",0,SUMIFS(Potoki!BH:BH,Potoki!$F:$F,$F105,Potoki!$G:$G,IF($G105="","",$G105)))</f>
        <v>0</v>
      </c>
      <c r="BI105" s="10">
        <f ca="1">IF(BI$5="",0,SUMIFS(Potoki!BI:BI,Potoki!$F:$F,$F105,Potoki!$G:$G,IF($G105="","",$G105)))</f>
        <v>0</v>
      </c>
      <c r="BJ105" s="10">
        <f ca="1">IF(BJ$5="",0,SUMIFS(Potoki!BJ:BJ,Potoki!$F:$F,$F105,Potoki!$G:$G,IF($G105="","",$G105)))</f>
        <v>0</v>
      </c>
      <c r="BK105" s="10">
        <f ca="1">IF(BK$5="",0,SUMIFS(Potoki!BK:BK,Potoki!$F:$F,$F105,Potoki!$G:$G,IF($G105="","",$G105)))</f>
        <v>0</v>
      </c>
      <c r="BL105" s="10">
        <f ca="1">IF(BL$5="",0,SUMIFS(Potoki!BL:BL,Potoki!$F:$F,$F105,Potoki!$G:$G,IF($G105="","",$G105)))</f>
        <v>0</v>
      </c>
      <c r="BM105" s="10">
        <f ca="1">IF(BM$5="",0,SUMIFS(Potoki!BM:BM,Potoki!$F:$F,$F105,Potoki!$G:$G,IF($G105="","",$G105)))</f>
        <v>0</v>
      </c>
      <c r="BN105" s="10">
        <f ca="1">IF(BN$5="",0,SUMIFS(Potoki!BN:BN,Potoki!$F:$F,$F105,Potoki!$G:$G,IF($G105="","",$G105)))</f>
        <v>0</v>
      </c>
      <c r="BO105" s="10">
        <f ca="1">IF(BO$5="",0,SUMIFS(Potoki!BO:BO,Potoki!$F:$F,$F105,Potoki!$G:$G,IF($G105="","",$G105)))</f>
        <v>0</v>
      </c>
      <c r="BP105" s="10">
        <f ca="1">IF(BP$5="",0,SUMIFS(Potoki!BP:BP,Potoki!$F:$F,$F105,Potoki!$G:$G,IF($G105="","",$G105)))</f>
        <v>0</v>
      </c>
      <c r="BQ105" s="10">
        <f ca="1">IF(BQ$5="",0,SUMIFS(Potoki!BQ:BQ,Potoki!$F:$F,$F105,Potoki!$G:$G,IF($G105="","",$G105)))</f>
        <v>0</v>
      </c>
      <c r="BR105" s="10">
        <f ca="1">IF(BR$5="",0,SUMIFS(Potoki!BR:BR,Potoki!$F:$F,$F105,Potoki!$G:$G,IF($G105="","",$G105)))</f>
        <v>0</v>
      </c>
      <c r="BS105" s="10">
        <f ca="1">IF(BS$5="",0,SUMIFS(Potoki!BS:BS,Potoki!$F:$F,$F105,Potoki!$G:$G,IF($G105="","",$G105)))</f>
        <v>0</v>
      </c>
      <c r="BT105" s="10">
        <f ca="1">IF(BT$5="",0,SUMIFS(Potoki!BT:BT,Potoki!$F:$F,$F105,Potoki!$G:$G,IF($G105="","",$G105)))</f>
        <v>0</v>
      </c>
      <c r="BU105" s="10">
        <f ca="1">IF(BU$5="",0,SUMIFS(Potoki!BU:BU,Potoki!$F:$F,$F105,Potoki!$G:$G,IF($G105="","",$G105)))</f>
        <v>0</v>
      </c>
      <c r="BV105" s="10">
        <f>IF(BV$5="",0,SUMIFS(Potoki!BV:BV,Potoki!$F:$F,$F105,Potoki!$G:$G,IF($G105="","",$G105)))</f>
        <v>0</v>
      </c>
      <c r="BW105" s="10">
        <f>IF(BW$5="",0,SUMIFS(Potoki!BW:BW,Potoki!$F:$F,$F105,Potoki!$G:$G,IF($G105="","",$G105)))</f>
        <v>0</v>
      </c>
      <c r="BX105" s="10">
        <f>IF(BX$5="",0,SUMIFS(Potoki!BX:BX,Potoki!$F:$F,$F105,Potoki!$G:$G,IF($G105="","",$G105)))</f>
        <v>0</v>
      </c>
      <c r="BY105" s="10">
        <f>IF(BY$5="",0,SUMIFS(Potoki!BY:BY,Potoki!$F:$F,$F105,Potoki!$G:$G,IF($G105="","",$G105)))</f>
        <v>0</v>
      </c>
      <c r="BZ105" s="10">
        <f>IF(BZ$5="",0,SUMIFS(Potoki!BZ:BZ,Potoki!$F:$F,$F105,Potoki!$G:$G,IF($G105="","",$G105)))</f>
        <v>0</v>
      </c>
      <c r="CA105" s="10">
        <f>IF(CA$5="",0,SUMIFS(Potoki!CA:CA,Potoki!$F:$F,$F105,Potoki!$G:$G,IF($G105="","",$G105)))</f>
        <v>0</v>
      </c>
      <c r="CB105" s="10">
        <f>IF(CB$5="",0,SUMIFS(Potoki!CB:CB,Potoki!$F:$F,$F105,Potoki!$G:$G,IF($G105="","",$G105)))</f>
        <v>0</v>
      </c>
      <c r="CC105" s="10">
        <f>IF(CC$5="",0,SUMIFS(Potoki!CC:CC,Potoki!$F:$F,$F105,Potoki!$G:$G,IF($G105="","",$G105)))</f>
        <v>0</v>
      </c>
      <c r="CD105" s="10">
        <f>IF(CD$5="",0,SUMIFS(Potoki!CD:CD,Potoki!$F:$F,$F105,Potoki!$G:$G,IF($G105="","",$G105)))</f>
        <v>0</v>
      </c>
      <c r="CE105" s="10">
        <f>IF(CE$5="",0,SUMIFS(Potoki!CE:CE,Potoki!$F:$F,$F105,Potoki!$G:$G,IF($G105="","",$G105)))</f>
        <v>0</v>
      </c>
      <c r="CF105" s="10">
        <f>IF(CF$5="",0,SUMIFS(Potoki!CF:CF,Potoki!$F:$F,$F105,Potoki!$G:$G,IF($G105="","",$G105)))</f>
        <v>0</v>
      </c>
      <c r="CG105" s="10">
        <f>IF(CG$5="",0,SUMIFS(Potoki!CG:CG,Potoki!$F:$F,$F105,Potoki!$G:$G,IF($G105="","",$G105)))</f>
        <v>0</v>
      </c>
      <c r="CH105" s="10">
        <f>IF(CH$5="",0,SUMIFS(Potoki!CH:CH,Potoki!$F:$F,$F105,Potoki!$G:$G,IF($G105="","",$G105)))</f>
        <v>0</v>
      </c>
      <c r="CI105" s="10">
        <f>IF(CI$5="",0,SUMIFS(Potoki!CI:CI,Potoki!$F:$F,$F105,Potoki!$G:$G,IF($G105="","",$G105)))</f>
        <v>0</v>
      </c>
      <c r="CJ105" s="10">
        <f>IF(CJ$5="",0,SUMIFS(Potoki!CJ:CJ,Potoki!$F:$F,$F105,Potoki!$G:$G,IF($G105="","",$G105)))</f>
        <v>0</v>
      </c>
      <c r="CK105" s="10">
        <f>IF(CK$5="",0,SUMIFS(Potoki!CK:CK,Potoki!$F:$F,$F105,Potoki!$G:$G,IF($G105="","",$G105)))</f>
        <v>0</v>
      </c>
      <c r="CL105" s="10">
        <f>IF(CL$5="",0,SUMIFS(Potoki!CL:CL,Potoki!$F:$F,$F105,Potoki!$G:$G,IF($G105="","",$G105)))</f>
        <v>0</v>
      </c>
      <c r="CM105" s="10">
        <f>IF(CM$5="",0,SUMIFS(Potoki!CM:CM,Potoki!$F:$F,$F105,Potoki!$G:$G,IF($G105="","",$G105)))</f>
        <v>0</v>
      </c>
      <c r="CN105" s="10">
        <f>IF(CN$5="",0,SUMIFS(Potoki!CN:CN,Potoki!$F:$F,$F105,Potoki!$G:$G,IF($G105="","",$G105)))</f>
        <v>0</v>
      </c>
      <c r="CO105" s="10">
        <f>IF(CO$5="",0,SUMIFS(Potoki!CO:CO,Potoki!$F:$F,$F105,Potoki!$G:$G,IF($G105="","",$G105)))</f>
        <v>0</v>
      </c>
      <c r="CP105" s="10">
        <f>IF(CP$5="",0,SUMIFS(Potoki!CP:CP,Potoki!$F:$F,$F105,Potoki!$G:$G,IF($G105="","",$G105)))</f>
        <v>0</v>
      </c>
      <c r="CQ105" s="10">
        <f>IF(CQ$5="",0,SUMIFS(Potoki!CQ:CQ,Potoki!$F:$F,$F105,Potoki!$G:$G,IF($G105="","",$G105)))</f>
        <v>0</v>
      </c>
      <c r="CR105" s="10">
        <f>IF(CR$5="",0,SUMIFS(Potoki!CR:CR,Potoki!$F:$F,$F105,Potoki!$G:$G,IF($G105="","",$G105)))</f>
        <v>0</v>
      </c>
      <c r="CS105" s="10">
        <f>IF(CS$5="",0,SUMIFS(Potoki!CS:CS,Potoki!$F:$F,$F105,Potoki!$G:$G,IF($G105="","",$G105)))</f>
        <v>0</v>
      </c>
      <c r="CT105" s="10">
        <f>IF(CT$5="",0,SUMIFS(Potoki!CT:CT,Potoki!$F:$F,$F105,Potoki!$G:$G,IF($G105="","",$G105)))</f>
        <v>0</v>
      </c>
    </row>
    <row r="106" spans="1:99" x14ac:dyDescent="0.3">
      <c r="A106" s="11">
        <f>ROW()</f>
        <v>106</v>
      </c>
      <c r="F106" s="104" t="s">
        <v>148</v>
      </c>
    </row>
    <row r="107" spans="1:99" s="13" customFormat="1" x14ac:dyDescent="0.3">
      <c r="A107" s="12">
        <f>ROW()</f>
        <v>107</v>
      </c>
      <c r="B107" s="117"/>
      <c r="C107" s="142" t="str">
        <f>Lists!$N$11</f>
        <v>без ндс</v>
      </c>
      <c r="E107" s="92"/>
      <c r="F107" s="13" t="str">
        <f>BP!$F$211</f>
        <v>Капитальные затраты</v>
      </c>
      <c r="M107" s="4" t="str">
        <f>Lists!$R$8</f>
        <v>руб.</v>
      </c>
      <c r="P107" s="10"/>
      <c r="R107" s="44" t="s">
        <v>24</v>
      </c>
      <c r="S107" s="136">
        <v>0.2</v>
      </c>
      <c r="V107" s="80"/>
      <c r="W107" s="10">
        <f ca="1">SUM(INDIRECT(ADDRESS(ROW(),SUMIFS($1:$1,$5:$5,1))):INDIRECT(ADDRESS(ROW(),SUMIFS($1:$1,$5:$5,MAX($5:$5)))))</f>
        <v>50000000.000000007</v>
      </c>
      <c r="Z107" s="10">
        <f ca="1">Z104/(1+$S$107)</f>
        <v>4166666.666666667</v>
      </c>
      <c r="AA107" s="10">
        <f t="shared" ref="AA107:CL107" ca="1" si="377">AA104/(1+$S$107)</f>
        <v>12500000</v>
      </c>
      <c r="AB107" s="10">
        <f t="shared" ca="1" si="377"/>
        <v>8333333.333333334</v>
      </c>
      <c r="AC107" s="10">
        <f t="shared" ca="1" si="377"/>
        <v>0</v>
      </c>
      <c r="AD107" s="10">
        <f t="shared" ca="1" si="377"/>
        <v>0</v>
      </c>
      <c r="AE107" s="10">
        <f t="shared" ca="1" si="377"/>
        <v>0</v>
      </c>
      <c r="AF107" s="10">
        <f t="shared" ca="1" si="377"/>
        <v>0</v>
      </c>
      <c r="AG107" s="10">
        <f t="shared" ca="1" si="377"/>
        <v>0</v>
      </c>
      <c r="AH107" s="10">
        <f t="shared" ca="1" si="377"/>
        <v>0</v>
      </c>
      <c r="AI107" s="10">
        <f t="shared" ca="1" si="377"/>
        <v>0</v>
      </c>
      <c r="AJ107" s="10">
        <f t="shared" ca="1" si="377"/>
        <v>0</v>
      </c>
      <c r="AK107" s="10">
        <f t="shared" ca="1" si="377"/>
        <v>0</v>
      </c>
      <c r="AL107" s="10">
        <f t="shared" ca="1" si="377"/>
        <v>0</v>
      </c>
      <c r="AM107" s="10">
        <f t="shared" ca="1" si="377"/>
        <v>0</v>
      </c>
      <c r="AN107" s="10">
        <f t="shared" ca="1" si="377"/>
        <v>0</v>
      </c>
      <c r="AO107" s="10">
        <f t="shared" ca="1" si="377"/>
        <v>0</v>
      </c>
      <c r="AP107" s="10">
        <f t="shared" ca="1" si="377"/>
        <v>0</v>
      </c>
      <c r="AQ107" s="10">
        <f t="shared" ca="1" si="377"/>
        <v>0</v>
      </c>
      <c r="AR107" s="10">
        <f t="shared" ca="1" si="377"/>
        <v>0</v>
      </c>
      <c r="AS107" s="10">
        <f t="shared" ca="1" si="377"/>
        <v>0</v>
      </c>
      <c r="AT107" s="10">
        <f t="shared" ca="1" si="377"/>
        <v>0</v>
      </c>
      <c r="AU107" s="10">
        <f t="shared" ca="1" si="377"/>
        <v>4166666.666666667</v>
      </c>
      <c r="AV107" s="10">
        <f t="shared" ca="1" si="377"/>
        <v>12500000</v>
      </c>
      <c r="AW107" s="10">
        <f t="shared" ca="1" si="377"/>
        <v>8333333.333333334</v>
      </c>
      <c r="AX107" s="10">
        <f t="shared" ca="1" si="377"/>
        <v>0</v>
      </c>
      <c r="AY107" s="10">
        <f t="shared" ca="1" si="377"/>
        <v>0</v>
      </c>
      <c r="AZ107" s="10">
        <f t="shared" ca="1" si="377"/>
        <v>0</v>
      </c>
      <c r="BA107" s="10">
        <f t="shared" ca="1" si="377"/>
        <v>0</v>
      </c>
      <c r="BB107" s="10">
        <f t="shared" ca="1" si="377"/>
        <v>0</v>
      </c>
      <c r="BC107" s="10">
        <f t="shared" ca="1" si="377"/>
        <v>0</v>
      </c>
      <c r="BD107" s="10">
        <f t="shared" ca="1" si="377"/>
        <v>0</v>
      </c>
      <c r="BE107" s="10">
        <f t="shared" ca="1" si="377"/>
        <v>0</v>
      </c>
      <c r="BF107" s="10">
        <f t="shared" ca="1" si="377"/>
        <v>0</v>
      </c>
      <c r="BG107" s="10">
        <f t="shared" ca="1" si="377"/>
        <v>0</v>
      </c>
      <c r="BH107" s="10">
        <f t="shared" ca="1" si="377"/>
        <v>0</v>
      </c>
      <c r="BI107" s="10">
        <f t="shared" ca="1" si="377"/>
        <v>0</v>
      </c>
      <c r="BJ107" s="10">
        <f t="shared" ca="1" si="377"/>
        <v>0</v>
      </c>
      <c r="BK107" s="10">
        <f t="shared" ca="1" si="377"/>
        <v>0</v>
      </c>
      <c r="BL107" s="10">
        <f t="shared" ca="1" si="377"/>
        <v>0</v>
      </c>
      <c r="BM107" s="10">
        <f t="shared" ca="1" si="377"/>
        <v>0</v>
      </c>
      <c r="BN107" s="10">
        <f t="shared" ca="1" si="377"/>
        <v>0</v>
      </c>
      <c r="BO107" s="10">
        <f t="shared" ca="1" si="377"/>
        <v>0</v>
      </c>
      <c r="BP107" s="10">
        <f t="shared" ca="1" si="377"/>
        <v>0</v>
      </c>
      <c r="BQ107" s="10">
        <f t="shared" ca="1" si="377"/>
        <v>0</v>
      </c>
      <c r="BR107" s="10">
        <f t="shared" ca="1" si="377"/>
        <v>0</v>
      </c>
      <c r="BS107" s="10">
        <f t="shared" ca="1" si="377"/>
        <v>0</v>
      </c>
      <c r="BT107" s="10">
        <f t="shared" ca="1" si="377"/>
        <v>0</v>
      </c>
      <c r="BU107" s="10">
        <f t="shared" ca="1" si="377"/>
        <v>0</v>
      </c>
      <c r="BV107" s="10">
        <f t="shared" si="377"/>
        <v>0</v>
      </c>
      <c r="BW107" s="10">
        <f t="shared" si="377"/>
        <v>0</v>
      </c>
      <c r="BX107" s="10">
        <f t="shared" si="377"/>
        <v>0</v>
      </c>
      <c r="BY107" s="10">
        <f t="shared" si="377"/>
        <v>0</v>
      </c>
      <c r="BZ107" s="10">
        <f t="shared" si="377"/>
        <v>0</v>
      </c>
      <c r="CA107" s="10">
        <f t="shared" si="377"/>
        <v>0</v>
      </c>
      <c r="CB107" s="10">
        <f t="shared" si="377"/>
        <v>0</v>
      </c>
      <c r="CC107" s="10">
        <f t="shared" si="377"/>
        <v>0</v>
      </c>
      <c r="CD107" s="10">
        <f t="shared" si="377"/>
        <v>0</v>
      </c>
      <c r="CE107" s="10">
        <f t="shared" si="377"/>
        <v>0</v>
      </c>
      <c r="CF107" s="10">
        <f t="shared" si="377"/>
        <v>0</v>
      </c>
      <c r="CG107" s="10">
        <f t="shared" si="377"/>
        <v>0</v>
      </c>
      <c r="CH107" s="10">
        <f t="shared" si="377"/>
        <v>0</v>
      </c>
      <c r="CI107" s="10">
        <f t="shared" si="377"/>
        <v>0</v>
      </c>
      <c r="CJ107" s="10">
        <f t="shared" si="377"/>
        <v>0</v>
      </c>
      <c r="CK107" s="10">
        <f t="shared" si="377"/>
        <v>0</v>
      </c>
      <c r="CL107" s="10">
        <f t="shared" si="377"/>
        <v>0</v>
      </c>
      <c r="CM107" s="10">
        <f t="shared" ref="CM107:CT107" si="378">CM104/(1+$S$107)</f>
        <v>0</v>
      </c>
      <c r="CN107" s="10">
        <f t="shared" si="378"/>
        <v>0</v>
      </c>
      <c r="CO107" s="10">
        <f t="shared" si="378"/>
        <v>0</v>
      </c>
      <c r="CP107" s="10">
        <f t="shared" si="378"/>
        <v>0</v>
      </c>
      <c r="CQ107" s="10">
        <f t="shared" si="378"/>
        <v>0</v>
      </c>
      <c r="CR107" s="10">
        <f t="shared" si="378"/>
        <v>0</v>
      </c>
      <c r="CS107" s="10">
        <f t="shared" si="378"/>
        <v>0</v>
      </c>
      <c r="CT107" s="10">
        <f t="shared" si="378"/>
        <v>0</v>
      </c>
    </row>
    <row r="108" spans="1:99" s="13" customFormat="1" x14ac:dyDescent="0.3">
      <c r="A108" s="12">
        <f>ROW()</f>
        <v>108</v>
      </c>
      <c r="B108" s="117"/>
      <c r="C108" s="142"/>
      <c r="E108" s="92"/>
      <c r="F108" s="13" t="str">
        <f>BP!$F$213</f>
        <v>Ввод в эксплуатацию</v>
      </c>
      <c r="M108" s="4" t="str">
        <f>Lists!$R$8</f>
        <v>руб.</v>
      </c>
      <c r="P108" s="10"/>
      <c r="R108" s="92"/>
      <c r="S108" s="10"/>
      <c r="V108" s="80"/>
      <c r="W108" s="10">
        <f ca="1">SUM(INDIRECT(ADDRESS(ROW(),SUMIFS($1:$1,$5:$5,1))):INDIRECT(ADDRESS(ROW(),SUMIFS($1:$1,$5:$5,MAX($5:$5)))))</f>
        <v>50000000</v>
      </c>
      <c r="Z108" s="10">
        <f t="shared" ref="Z108:CK108" ca="1" si="379">Z105/(1+$S$107)</f>
        <v>0</v>
      </c>
      <c r="AA108" s="10">
        <f t="shared" ca="1" si="379"/>
        <v>0</v>
      </c>
      <c r="AB108" s="10">
        <f t="shared" ca="1" si="379"/>
        <v>25000000</v>
      </c>
      <c r="AC108" s="10">
        <f t="shared" ca="1" si="379"/>
        <v>0</v>
      </c>
      <c r="AD108" s="10">
        <f t="shared" ca="1" si="379"/>
        <v>0</v>
      </c>
      <c r="AE108" s="10">
        <f t="shared" ca="1" si="379"/>
        <v>0</v>
      </c>
      <c r="AF108" s="10">
        <f t="shared" ca="1" si="379"/>
        <v>0</v>
      </c>
      <c r="AG108" s="10">
        <f t="shared" ca="1" si="379"/>
        <v>0</v>
      </c>
      <c r="AH108" s="10">
        <f t="shared" ca="1" si="379"/>
        <v>0</v>
      </c>
      <c r="AI108" s="10">
        <f t="shared" ca="1" si="379"/>
        <v>0</v>
      </c>
      <c r="AJ108" s="10">
        <f t="shared" ca="1" si="379"/>
        <v>0</v>
      </c>
      <c r="AK108" s="10">
        <f t="shared" ca="1" si="379"/>
        <v>0</v>
      </c>
      <c r="AL108" s="10">
        <f t="shared" ca="1" si="379"/>
        <v>0</v>
      </c>
      <c r="AM108" s="10">
        <f t="shared" ca="1" si="379"/>
        <v>0</v>
      </c>
      <c r="AN108" s="10">
        <f t="shared" ca="1" si="379"/>
        <v>0</v>
      </c>
      <c r="AO108" s="10">
        <f t="shared" ca="1" si="379"/>
        <v>0</v>
      </c>
      <c r="AP108" s="10">
        <f t="shared" ca="1" si="379"/>
        <v>0</v>
      </c>
      <c r="AQ108" s="10">
        <f t="shared" ca="1" si="379"/>
        <v>0</v>
      </c>
      <c r="AR108" s="10">
        <f t="shared" ca="1" si="379"/>
        <v>0</v>
      </c>
      <c r="AS108" s="10">
        <f t="shared" ca="1" si="379"/>
        <v>0</v>
      </c>
      <c r="AT108" s="10">
        <f t="shared" ca="1" si="379"/>
        <v>0</v>
      </c>
      <c r="AU108" s="10">
        <f t="shared" ca="1" si="379"/>
        <v>0</v>
      </c>
      <c r="AV108" s="10">
        <f t="shared" ca="1" si="379"/>
        <v>0</v>
      </c>
      <c r="AW108" s="10">
        <f t="shared" ca="1" si="379"/>
        <v>25000000</v>
      </c>
      <c r="AX108" s="10">
        <f t="shared" ca="1" si="379"/>
        <v>0</v>
      </c>
      <c r="AY108" s="10">
        <f t="shared" ca="1" si="379"/>
        <v>0</v>
      </c>
      <c r="AZ108" s="10">
        <f t="shared" ca="1" si="379"/>
        <v>0</v>
      </c>
      <c r="BA108" s="10">
        <f t="shared" ca="1" si="379"/>
        <v>0</v>
      </c>
      <c r="BB108" s="10">
        <f t="shared" ca="1" si="379"/>
        <v>0</v>
      </c>
      <c r="BC108" s="10">
        <f t="shared" ca="1" si="379"/>
        <v>0</v>
      </c>
      <c r="BD108" s="10">
        <f t="shared" ca="1" si="379"/>
        <v>0</v>
      </c>
      <c r="BE108" s="10">
        <f t="shared" ca="1" si="379"/>
        <v>0</v>
      </c>
      <c r="BF108" s="10">
        <f t="shared" ca="1" si="379"/>
        <v>0</v>
      </c>
      <c r="BG108" s="10">
        <f t="shared" ca="1" si="379"/>
        <v>0</v>
      </c>
      <c r="BH108" s="10">
        <f t="shared" ca="1" si="379"/>
        <v>0</v>
      </c>
      <c r="BI108" s="10">
        <f t="shared" ca="1" si="379"/>
        <v>0</v>
      </c>
      <c r="BJ108" s="10">
        <f t="shared" ca="1" si="379"/>
        <v>0</v>
      </c>
      <c r="BK108" s="10">
        <f t="shared" ca="1" si="379"/>
        <v>0</v>
      </c>
      <c r="BL108" s="10">
        <f t="shared" ca="1" si="379"/>
        <v>0</v>
      </c>
      <c r="BM108" s="10">
        <f t="shared" ca="1" si="379"/>
        <v>0</v>
      </c>
      <c r="BN108" s="10">
        <f t="shared" ca="1" si="379"/>
        <v>0</v>
      </c>
      <c r="BO108" s="10">
        <f t="shared" ca="1" si="379"/>
        <v>0</v>
      </c>
      <c r="BP108" s="10">
        <f t="shared" ca="1" si="379"/>
        <v>0</v>
      </c>
      <c r="BQ108" s="10">
        <f t="shared" ca="1" si="379"/>
        <v>0</v>
      </c>
      <c r="BR108" s="10">
        <f t="shared" ca="1" si="379"/>
        <v>0</v>
      </c>
      <c r="BS108" s="10">
        <f t="shared" ca="1" si="379"/>
        <v>0</v>
      </c>
      <c r="BT108" s="10">
        <f t="shared" ca="1" si="379"/>
        <v>0</v>
      </c>
      <c r="BU108" s="10">
        <f t="shared" ca="1" si="379"/>
        <v>0</v>
      </c>
      <c r="BV108" s="10">
        <f t="shared" si="379"/>
        <v>0</v>
      </c>
      <c r="BW108" s="10">
        <f t="shared" si="379"/>
        <v>0</v>
      </c>
      <c r="BX108" s="10">
        <f t="shared" si="379"/>
        <v>0</v>
      </c>
      <c r="BY108" s="10">
        <f t="shared" si="379"/>
        <v>0</v>
      </c>
      <c r="BZ108" s="10">
        <f t="shared" si="379"/>
        <v>0</v>
      </c>
      <c r="CA108" s="10">
        <f t="shared" si="379"/>
        <v>0</v>
      </c>
      <c r="CB108" s="10">
        <f t="shared" si="379"/>
        <v>0</v>
      </c>
      <c r="CC108" s="10">
        <f t="shared" si="379"/>
        <v>0</v>
      </c>
      <c r="CD108" s="10">
        <f t="shared" si="379"/>
        <v>0</v>
      </c>
      <c r="CE108" s="10">
        <f t="shared" si="379"/>
        <v>0</v>
      </c>
      <c r="CF108" s="10">
        <f t="shared" si="379"/>
        <v>0</v>
      </c>
      <c r="CG108" s="10">
        <f t="shared" si="379"/>
        <v>0</v>
      </c>
      <c r="CH108" s="10">
        <f t="shared" si="379"/>
        <v>0</v>
      </c>
      <c r="CI108" s="10">
        <f t="shared" si="379"/>
        <v>0</v>
      </c>
      <c r="CJ108" s="10">
        <f t="shared" si="379"/>
        <v>0</v>
      </c>
      <c r="CK108" s="10">
        <f t="shared" si="379"/>
        <v>0</v>
      </c>
      <c r="CL108" s="10">
        <f t="shared" ref="CL108:CT108" si="380">CL105/(1+$S$107)</f>
        <v>0</v>
      </c>
      <c r="CM108" s="10">
        <f t="shared" si="380"/>
        <v>0</v>
      </c>
      <c r="CN108" s="10">
        <f t="shared" si="380"/>
        <v>0</v>
      </c>
      <c r="CO108" s="10">
        <f t="shared" si="380"/>
        <v>0</v>
      </c>
      <c r="CP108" s="10">
        <f t="shared" si="380"/>
        <v>0</v>
      </c>
      <c r="CQ108" s="10">
        <f t="shared" si="380"/>
        <v>0</v>
      </c>
      <c r="CR108" s="10">
        <f t="shared" si="380"/>
        <v>0</v>
      </c>
      <c r="CS108" s="10">
        <f t="shared" si="380"/>
        <v>0</v>
      </c>
      <c r="CT108" s="10">
        <f t="shared" si="380"/>
        <v>0</v>
      </c>
    </row>
    <row r="109" spans="1:99" x14ac:dyDescent="0.3">
      <c r="A109" s="11">
        <f>ROW()</f>
        <v>109</v>
      </c>
      <c r="F109" s="104" t="s">
        <v>150</v>
      </c>
    </row>
    <row r="110" spans="1:99" s="13" customFormat="1" x14ac:dyDescent="0.3">
      <c r="A110" s="12">
        <f>ROW()</f>
        <v>110</v>
      </c>
      <c r="B110" s="138"/>
      <c r="C110" s="142" t="str">
        <f>Lists!$N$10</f>
        <v>с ндс</v>
      </c>
      <c r="E110" s="92"/>
      <c r="F110" s="13" t="str">
        <f>BP!$F$67</f>
        <v>Закупка сырья и материалов</v>
      </c>
      <c r="M110" s="4" t="str">
        <f>Lists!$R$8</f>
        <v>руб.</v>
      </c>
      <c r="P110" s="10"/>
      <c r="R110" s="92"/>
      <c r="S110" s="10"/>
      <c r="V110" s="80">
        <f ca="1">W110-SUM(W111:W115)</f>
        <v>0</v>
      </c>
      <c r="W110" s="10">
        <f ca="1">SUM(INDIRECT(ADDRESS(ROW(),SUMIFS($1:$1,$5:$5,1))):INDIRECT(ADDRESS(ROW(),SUMIFS($1:$1,$5:$5,MAX($5:$5)))))</f>
        <v>152694313.20000002</v>
      </c>
      <c r="Z110" s="10">
        <f ca="1">IF(Z$5="",0,SUMIFS(Potoki!Z:Z,Potoki!$F:$F,$F110,Potoki!$G:$G,IF($G110="","",$G110)))</f>
        <v>0</v>
      </c>
      <c r="AA110" s="10">
        <f ca="1">IF(AA$5="",0,SUMIFS(Potoki!AA:AA,Potoki!$F:$F,$F110,Potoki!$G:$G,IF($G110="","",$G110)))</f>
        <v>0</v>
      </c>
      <c r="AB110" s="10">
        <f ca="1">IF(AB$5="",0,SUMIFS(Potoki!AB:AB,Potoki!$F:$F,$F110,Potoki!$G:$G,IF($G110="","",$G110)))</f>
        <v>0</v>
      </c>
      <c r="AC110" s="10">
        <f ca="1">IF(AC$5="",0,SUMIFS(Potoki!AC:AC,Potoki!$F:$F,$F110,Potoki!$G:$G,IF($G110="","",$G110)))</f>
        <v>4680</v>
      </c>
      <c r="AD110" s="10">
        <f ca="1">IF(AD$5="",0,SUMIFS(Potoki!AD:AD,Potoki!$F:$F,$F110,Potoki!$G:$G,IF($G110="","",$G110)))</f>
        <v>20880</v>
      </c>
      <c r="AE110" s="10">
        <f ca="1">IF(AE$5="",0,SUMIFS(Potoki!AE:AE,Potoki!$F:$F,$F110,Potoki!$G:$G,IF($G110="","",$G110)))</f>
        <v>42336</v>
      </c>
      <c r="AF110" s="10">
        <f ca="1">IF(AF$5="",0,SUMIFS(Potoki!AF:AF,Potoki!$F:$F,$F110,Potoki!$G:$G,IF($G110="","",$G110)))</f>
        <v>64809</v>
      </c>
      <c r="AG110" s="10">
        <f ca="1">IF(AG$5="",0,SUMIFS(Potoki!AG:AG,Potoki!$F:$F,$F110,Potoki!$G:$G,IF($G110="","",$G110)))</f>
        <v>85563</v>
      </c>
      <c r="AH110" s="10">
        <f ca="1">IF(AH$5="",0,SUMIFS(Potoki!AH:AH,Potoki!$F:$F,$F110,Potoki!$G:$G,IF($G110="","",$G110)))</f>
        <v>111529.80000000002</v>
      </c>
      <c r="AI110" s="10">
        <f ca="1">IF(AI$5="",0,SUMIFS(Potoki!AI:AI,Potoki!$F:$F,$F110,Potoki!$G:$G,IF($G110="","",$G110)))</f>
        <v>172103.40000000002</v>
      </c>
      <c r="AJ110" s="10">
        <f ca="1">IF(AJ$5="",0,SUMIFS(Potoki!AJ:AJ,Potoki!$F:$F,$F110,Potoki!$G:$G,IF($G110="","",$G110)))</f>
        <v>282537</v>
      </c>
      <c r="AK110" s="10">
        <f ca="1">IF(AK$5="",0,SUMIFS(Potoki!AK:AK,Potoki!$F:$F,$F110,Potoki!$G:$G,IF($G110="","",$G110)))</f>
        <v>446969.69999999995</v>
      </c>
      <c r="AL110" s="10">
        <f ca="1">IF(AL$5="",0,SUMIFS(Potoki!AL:AL,Potoki!$F:$F,$F110,Potoki!$G:$G,IF($G110="","",$G110)))</f>
        <v>662032.80000000005</v>
      </c>
      <c r="AM110" s="10">
        <f ca="1">IF(AM$5="",0,SUMIFS(Potoki!AM:AM,Potoki!$F:$F,$F110,Potoki!$G:$G,IF($G110="","",$G110)))</f>
        <v>912006.9</v>
      </c>
      <c r="AN110" s="10">
        <f ca="1">IF(AN$5="",0,SUMIFS(Potoki!AN:AN,Potoki!$F:$F,$F110,Potoki!$G:$G,IF($G110="","",$G110)))</f>
        <v>1182650.3999999999</v>
      </c>
      <c r="AO110" s="10">
        <f ca="1">IF(AO$5="",0,SUMIFS(Potoki!AO:AO,Potoki!$F:$F,$F110,Potoki!$G:$G,IF($G110="","",$G110)))</f>
        <v>1464698.7</v>
      </c>
      <c r="AP110" s="10">
        <f ca="1">IF(AP$5="",0,SUMIFS(Potoki!AP:AP,Potoki!$F:$F,$F110,Potoki!$G:$G,IF($G110="","",$G110)))</f>
        <v>1752727.5</v>
      </c>
      <c r="AQ110" s="10">
        <f ca="1">IF(AQ$5="",0,SUMIFS(Potoki!AQ:AQ,Potoki!$F:$F,$F110,Potoki!$G:$G,IF($G110="","",$G110)))</f>
        <v>2043634.5</v>
      </c>
      <c r="AR110" s="10">
        <f ca="1">IF(AR$5="",0,SUMIFS(Potoki!AR:AR,Potoki!$F:$F,$F110,Potoki!$G:$G,IF($G110="","",$G110)))</f>
        <v>2335540.5</v>
      </c>
      <c r="AS110" s="10">
        <f ca="1">IF(AS$5="",0,SUMIFS(Potoki!AS:AS,Potoki!$F:$F,$F110,Potoki!$G:$G,IF($G110="","",$G110)))</f>
        <v>2627784</v>
      </c>
      <c r="AT110" s="10">
        <f ca="1">IF(AT$5="",0,SUMIFS(Potoki!AT:AT,Potoki!$F:$F,$F110,Potoki!$G:$G,IF($G110="","",$G110)))</f>
        <v>2920167</v>
      </c>
      <c r="AU110" s="10">
        <f ca="1">IF(AU$5="",0,SUMIFS(Potoki!AU:AU,Potoki!$F:$F,$F110,Potoki!$G:$G,IF($G110="","",$G110)))</f>
        <v>3212577</v>
      </c>
      <c r="AV110" s="10">
        <f ca="1">IF(AV$5="",0,SUMIFS(Potoki!AV:AV,Potoki!$F:$F,$F110,Potoki!$G:$G,IF($G110="","",$G110)))</f>
        <v>3504987</v>
      </c>
      <c r="AW110" s="10">
        <f ca="1">IF(AW$5="",0,SUMIFS(Potoki!AW:AW,Potoki!$F:$F,$F110,Potoki!$G:$G,IF($G110="","",$G110)))</f>
        <v>3797397</v>
      </c>
      <c r="AX110" s="10">
        <f ca="1">IF(AX$5="",0,SUMIFS(Potoki!AX:AX,Potoki!$F:$F,$F110,Potoki!$G:$G,IF($G110="","",$G110)))</f>
        <v>4089807</v>
      </c>
      <c r="AY110" s="10">
        <f ca="1">IF(AY$5="",0,SUMIFS(Potoki!AY:AY,Potoki!$F:$F,$F110,Potoki!$G:$G,IF($G110="","",$G110)))</f>
        <v>4382217</v>
      </c>
      <c r="AZ110" s="10">
        <f ca="1">IF(AZ$5="",0,SUMIFS(Potoki!AZ:AZ,Potoki!$F:$F,$F110,Potoki!$G:$G,IF($G110="","",$G110)))</f>
        <v>4662927</v>
      </c>
      <c r="BA110" s="10">
        <f ca="1">IF(BA$5="",0,SUMIFS(Potoki!BA:BA,Potoki!$F:$F,$F110,Potoki!$G:$G,IF($G110="","",$G110)))</f>
        <v>4903137</v>
      </c>
      <c r="BB110" s="10">
        <f ca="1">IF(BB$5="",0,SUMIFS(Potoki!BB:BB,Potoki!$F:$F,$F110,Potoki!$G:$G,IF($G110="","",$G110)))</f>
        <v>5089707</v>
      </c>
      <c r="BC110" s="10">
        <f ca="1">IF(BC$5="",0,SUMIFS(Potoki!BC:BC,Potoki!$F:$F,$F110,Potoki!$G:$G,IF($G110="","",$G110)))</f>
        <v>5220094.5</v>
      </c>
      <c r="BD110" s="10">
        <f ca="1">IF(BD$5="",0,SUMIFS(Potoki!BD:BD,Potoki!$F:$F,$F110,Potoki!$G:$G,IF($G110="","",$G110)))</f>
        <v>5298597</v>
      </c>
      <c r="BE110" s="10">
        <f ca="1">IF(BE$5="",0,SUMIFS(Potoki!BE:BE,Potoki!$F:$F,$F110,Potoki!$G:$G,IF($G110="","",$G110)))</f>
        <v>5341432.5</v>
      </c>
      <c r="BF110" s="10">
        <f ca="1">IF(BF$5="",0,SUMIFS(Potoki!BF:BF,Potoki!$F:$F,$F110,Potoki!$G:$G,IF($G110="","",$G110)))</f>
        <v>5363334</v>
      </c>
      <c r="BG110" s="10">
        <f ca="1">IF(BG$5="",0,SUMIFS(Potoki!BG:BG,Potoki!$F:$F,$F110,Potoki!$G:$G,IF($G110="","",$G110)))</f>
        <v>5373751.5</v>
      </c>
      <c r="BH110" s="10">
        <f ca="1">IF(BH$5="",0,SUMIFS(Potoki!BH:BH,Potoki!$F:$F,$F110,Potoki!$G:$G,IF($G110="","",$G110)))</f>
        <v>5378143.5</v>
      </c>
      <c r="BI110" s="10">
        <f ca="1">IF(BI$5="",0,SUMIFS(Potoki!BI:BI,Potoki!$F:$F,$F110,Potoki!$G:$G,IF($G110="","",$G110)))</f>
        <v>5379646.5</v>
      </c>
      <c r="BJ110" s="10">
        <f ca="1">IF(BJ$5="",0,SUMIFS(Potoki!BJ:BJ,Potoki!$F:$F,$F110,Potoki!$G:$G,IF($G110="","",$G110)))</f>
        <v>5380150.5</v>
      </c>
      <c r="BK110" s="10">
        <f ca="1">IF(BK$5="",0,SUMIFS(Potoki!BK:BK,Potoki!$F:$F,$F110,Potoki!$G:$G,IF($G110="","",$G110)))</f>
        <v>5380317</v>
      </c>
      <c r="BL110" s="10">
        <f ca="1">IF(BL$5="",0,SUMIFS(Potoki!BL:BL,Potoki!$F:$F,$F110,Potoki!$G:$G,IF($G110="","",$G110)))</f>
        <v>5380344.0000000009</v>
      </c>
      <c r="BM110" s="10">
        <f ca="1">IF(BM$5="",0,SUMIFS(Potoki!BM:BM,Potoki!$F:$F,$F110,Potoki!$G:$G,IF($G110="","",$G110)))</f>
        <v>5380344.0000000009</v>
      </c>
      <c r="BN110" s="10">
        <f ca="1">IF(BN$5="",0,SUMIFS(Potoki!BN:BN,Potoki!$F:$F,$F110,Potoki!$G:$G,IF($G110="","",$G110)))</f>
        <v>5380344.0000000009</v>
      </c>
      <c r="BO110" s="10">
        <f ca="1">IF(BO$5="",0,SUMIFS(Potoki!BO:BO,Potoki!$F:$F,$F110,Potoki!$G:$G,IF($G110="","",$G110)))</f>
        <v>5380344.0000000009</v>
      </c>
      <c r="BP110" s="10">
        <f ca="1">IF(BP$5="",0,SUMIFS(Potoki!BP:BP,Potoki!$F:$F,$F110,Potoki!$G:$G,IF($G110="","",$G110)))</f>
        <v>5380344.0000000009</v>
      </c>
      <c r="BQ110" s="10">
        <f ca="1">IF(BQ$5="",0,SUMIFS(Potoki!BQ:BQ,Potoki!$F:$F,$F110,Potoki!$G:$G,IF($G110="","",$G110)))</f>
        <v>5380344.0000000009</v>
      </c>
      <c r="BR110" s="10">
        <f ca="1">IF(BR$5="",0,SUMIFS(Potoki!BR:BR,Potoki!$F:$F,$F110,Potoki!$G:$G,IF($G110="","",$G110)))</f>
        <v>5380344.0000000009</v>
      </c>
      <c r="BS110" s="10">
        <f ca="1">IF(BS$5="",0,SUMIFS(Potoki!BS:BS,Potoki!$F:$F,$F110,Potoki!$G:$G,IF($G110="","",$G110)))</f>
        <v>5380344.0000000009</v>
      </c>
      <c r="BT110" s="10">
        <f ca="1">IF(BT$5="",0,SUMIFS(Potoki!BT:BT,Potoki!$F:$F,$F110,Potoki!$G:$G,IF($G110="","",$G110)))</f>
        <v>5380344.0000000009</v>
      </c>
      <c r="BU110" s="10">
        <f ca="1">IF(BU$5="",0,SUMIFS(Potoki!BU:BU,Potoki!$F:$F,$F110,Potoki!$G:$G,IF($G110="","",$G110)))</f>
        <v>5380344.0000000009</v>
      </c>
      <c r="BV110" s="10">
        <f>IF(BV$5="",0,SUMIFS(Potoki!BV:BV,Potoki!$F:$F,$F110,Potoki!$G:$G,IF($G110="","",$G110)))</f>
        <v>0</v>
      </c>
      <c r="BW110" s="10">
        <f>IF(BW$5="",0,SUMIFS(Potoki!BW:BW,Potoki!$F:$F,$F110,Potoki!$G:$G,IF($G110="","",$G110)))</f>
        <v>0</v>
      </c>
      <c r="BX110" s="10">
        <f>IF(BX$5="",0,SUMIFS(Potoki!BX:BX,Potoki!$F:$F,$F110,Potoki!$G:$G,IF($G110="","",$G110)))</f>
        <v>0</v>
      </c>
      <c r="BY110" s="10">
        <f>IF(BY$5="",0,SUMIFS(Potoki!BY:BY,Potoki!$F:$F,$F110,Potoki!$G:$G,IF($G110="","",$G110)))</f>
        <v>0</v>
      </c>
      <c r="BZ110" s="10">
        <f>IF(BZ$5="",0,SUMIFS(Potoki!BZ:BZ,Potoki!$F:$F,$F110,Potoki!$G:$G,IF($G110="","",$G110)))</f>
        <v>0</v>
      </c>
      <c r="CA110" s="10">
        <f>IF(CA$5="",0,SUMIFS(Potoki!CA:CA,Potoki!$F:$F,$F110,Potoki!$G:$G,IF($G110="","",$G110)))</f>
        <v>0</v>
      </c>
      <c r="CB110" s="10">
        <f>IF(CB$5="",0,SUMIFS(Potoki!CB:CB,Potoki!$F:$F,$F110,Potoki!$G:$G,IF($G110="","",$G110)))</f>
        <v>0</v>
      </c>
      <c r="CC110" s="10">
        <f>IF(CC$5="",0,SUMIFS(Potoki!CC:CC,Potoki!$F:$F,$F110,Potoki!$G:$G,IF($G110="","",$G110)))</f>
        <v>0</v>
      </c>
      <c r="CD110" s="10">
        <f>IF(CD$5="",0,SUMIFS(Potoki!CD:CD,Potoki!$F:$F,$F110,Potoki!$G:$G,IF($G110="","",$G110)))</f>
        <v>0</v>
      </c>
      <c r="CE110" s="10">
        <f>IF(CE$5="",0,SUMIFS(Potoki!CE:CE,Potoki!$F:$F,$F110,Potoki!$G:$G,IF($G110="","",$G110)))</f>
        <v>0</v>
      </c>
      <c r="CF110" s="10">
        <f>IF(CF$5="",0,SUMIFS(Potoki!CF:CF,Potoki!$F:$F,$F110,Potoki!$G:$G,IF($G110="","",$G110)))</f>
        <v>0</v>
      </c>
      <c r="CG110" s="10">
        <f>IF(CG$5="",0,SUMIFS(Potoki!CG:CG,Potoki!$F:$F,$F110,Potoki!$G:$G,IF($G110="","",$G110)))</f>
        <v>0</v>
      </c>
      <c r="CH110" s="10">
        <f>IF(CH$5="",0,SUMIFS(Potoki!CH:CH,Potoki!$F:$F,$F110,Potoki!$G:$G,IF($G110="","",$G110)))</f>
        <v>0</v>
      </c>
      <c r="CI110" s="10">
        <f>IF(CI$5="",0,SUMIFS(Potoki!CI:CI,Potoki!$F:$F,$F110,Potoki!$G:$G,IF($G110="","",$G110)))</f>
        <v>0</v>
      </c>
      <c r="CJ110" s="10">
        <f>IF(CJ$5="",0,SUMIFS(Potoki!CJ:CJ,Potoki!$F:$F,$F110,Potoki!$G:$G,IF($G110="","",$G110)))</f>
        <v>0</v>
      </c>
      <c r="CK110" s="10">
        <f>IF(CK$5="",0,SUMIFS(Potoki!CK:CK,Potoki!$F:$F,$F110,Potoki!$G:$G,IF($G110="","",$G110)))</f>
        <v>0</v>
      </c>
      <c r="CL110" s="10">
        <f>IF(CL$5="",0,SUMIFS(Potoki!CL:CL,Potoki!$F:$F,$F110,Potoki!$G:$G,IF($G110="","",$G110)))</f>
        <v>0</v>
      </c>
      <c r="CM110" s="10">
        <f>IF(CM$5="",0,SUMIFS(Potoki!CM:CM,Potoki!$F:$F,$F110,Potoki!$G:$G,IF($G110="","",$G110)))</f>
        <v>0</v>
      </c>
      <c r="CN110" s="10">
        <f>IF(CN$5="",0,SUMIFS(Potoki!CN:CN,Potoki!$F:$F,$F110,Potoki!$G:$G,IF($G110="","",$G110)))</f>
        <v>0</v>
      </c>
      <c r="CO110" s="10">
        <f>IF(CO$5="",0,SUMIFS(Potoki!CO:CO,Potoki!$F:$F,$F110,Potoki!$G:$G,IF($G110="","",$G110)))</f>
        <v>0</v>
      </c>
      <c r="CP110" s="10">
        <f>IF(CP$5="",0,SUMIFS(Potoki!CP:CP,Potoki!$F:$F,$F110,Potoki!$G:$G,IF($G110="","",$G110)))</f>
        <v>0</v>
      </c>
      <c r="CQ110" s="10">
        <f>IF(CQ$5="",0,SUMIFS(Potoki!CQ:CQ,Potoki!$F:$F,$F110,Potoki!$G:$G,IF($G110="","",$G110)))</f>
        <v>0</v>
      </c>
      <c r="CR110" s="10">
        <f>IF(CR$5="",0,SUMIFS(Potoki!CR:CR,Potoki!$F:$F,$F110,Potoki!$G:$G,IF($G110="","",$G110)))</f>
        <v>0</v>
      </c>
      <c r="CS110" s="10">
        <f>IF(CS$5="",0,SUMIFS(Potoki!CS:CS,Potoki!$F:$F,$F110,Potoki!$G:$G,IF($G110="","",$G110)))</f>
        <v>0</v>
      </c>
      <c r="CT110" s="10">
        <f>IF(CT$5="",0,SUMIFS(Potoki!CT:CT,Potoki!$F:$F,$F110,Potoki!$G:$G,IF($G110="","",$G110)))</f>
        <v>0</v>
      </c>
    </row>
    <row r="111" spans="1:99" s="27" customFormat="1" ht="12" x14ac:dyDescent="0.25">
      <c r="A111" s="26">
        <f>ROW()</f>
        <v>111</v>
      </c>
      <c r="B111" s="139"/>
      <c r="C111" s="142"/>
      <c r="E111" s="24"/>
      <c r="F111" s="66" t="str">
        <f>F110</f>
        <v>Закупка сырья и материалов</v>
      </c>
      <c r="G111" s="27" t="str">
        <f>BP!$F$21</f>
        <v>Основа</v>
      </c>
      <c r="M111" s="27" t="str">
        <f>Lists!$R$8</f>
        <v>руб.</v>
      </c>
      <c r="P111" s="30"/>
      <c r="R111" s="24"/>
      <c r="S111" s="30"/>
      <c r="V111" s="85"/>
      <c r="W111" s="29">
        <f ca="1">SUM(INDIRECT(ADDRESS(ROW(),SUMIFS($1:$1,$5:$5,1))):INDIRECT(ADDRESS(ROW(),SUMIFS($1:$1,$5:$5,MAX($5:$5)))))</f>
        <v>94802946</v>
      </c>
      <c r="Z111" s="30">
        <f ca="1">IF(Z$5="",0,SUMIFS(Potoki!Z:Z,Potoki!$F:$F,$F111,Potoki!$G:$G,IF($G111="","",$G111)))</f>
        <v>0</v>
      </c>
      <c r="AA111" s="30">
        <f ca="1">IF(AA$5="",0,SUMIFS(Potoki!AA:AA,Potoki!$F:$F,$F111,Potoki!$G:$G,IF($G111="","",$G111)))</f>
        <v>0</v>
      </c>
      <c r="AB111" s="30">
        <f ca="1">IF(AB$5="",0,SUMIFS(Potoki!AB:AB,Potoki!$F:$F,$F111,Potoki!$G:$G,IF($G111="","",$G111)))</f>
        <v>0</v>
      </c>
      <c r="AC111" s="30">
        <f ca="1">IF(AC$5="",0,SUMIFS(Potoki!AC:AC,Potoki!$F:$F,$F111,Potoki!$G:$G,IF($G111="","",$G111)))</f>
        <v>4200</v>
      </c>
      <c r="AD111" s="30">
        <f ca="1">IF(AD$5="",0,SUMIFS(Potoki!AD:AD,Potoki!$F:$F,$F111,Potoki!$G:$G,IF($G111="","",$G111)))</f>
        <v>16800</v>
      </c>
      <c r="AE111" s="30">
        <f ca="1">IF(AE$5="",0,SUMIFS(Potoki!AE:AE,Potoki!$F:$F,$F111,Potoki!$G:$G,IF($G111="","",$G111)))</f>
        <v>30240</v>
      </c>
      <c r="AF111" s="30">
        <f ca="1">IF(AF$5="",0,SUMIFS(Potoki!AF:AF,Potoki!$F:$F,$F111,Potoki!$G:$G,IF($G111="","",$G111)))</f>
        <v>44205</v>
      </c>
      <c r="AG111" s="30">
        <f ca="1">IF(AG$5="",0,SUMIFS(Potoki!AG:AG,Potoki!$F:$F,$F111,Potoki!$G:$G,IF($G111="","",$G111)))</f>
        <v>56385</v>
      </c>
      <c r="AH111" s="30">
        <f ca="1">IF(AH$5="",0,SUMIFS(Potoki!AH:AH,Potoki!$F:$F,$F111,Potoki!$G:$G,IF($G111="","",$G111)))</f>
        <v>74067.000000000015</v>
      </c>
      <c r="AI111" s="30">
        <f ca="1">IF(AI$5="",0,SUMIFS(Potoki!AI:AI,Potoki!$F:$F,$F111,Potoki!$G:$G,IF($G111="","",$G111)))</f>
        <v>120267.00000000001</v>
      </c>
      <c r="AJ111" s="30">
        <f ca="1">IF(AJ$5="",0,SUMIFS(Potoki!AJ:AJ,Potoki!$F:$F,$F111,Potoki!$G:$G,IF($G111="","",$G111)))</f>
        <v>198051</v>
      </c>
      <c r="AK111" s="30">
        <f ca="1">IF(AK$5="",0,SUMIFS(Potoki!AK:AK,Potoki!$F:$F,$F111,Potoki!$G:$G,IF($G111="","",$G111)))</f>
        <v>309718.5</v>
      </c>
      <c r="AL111" s="30">
        <f ca="1">IF(AL$5="",0,SUMIFS(Potoki!AL:AL,Potoki!$F:$F,$F111,Potoki!$G:$G,IF($G111="","",$G111)))</f>
        <v>451185</v>
      </c>
      <c r="AM111" s="30">
        <f ca="1">IF(AM$5="",0,SUMIFS(Potoki!AM:AM,Potoki!$F:$F,$F111,Potoki!$G:$G,IF($G111="","",$G111)))</f>
        <v>610228.5</v>
      </c>
      <c r="AN111" s="30">
        <f ca="1">IF(AN$5="",0,SUMIFS(Potoki!AN:AN,Potoki!$F:$F,$F111,Potoki!$G:$G,IF($G111="","",$G111)))</f>
        <v>779709</v>
      </c>
      <c r="AO111" s="30">
        <f ca="1">IF(AO$5="",0,SUMIFS(Potoki!AO:AO,Potoki!$F:$F,$F111,Potoki!$G:$G,IF($G111="","",$G111)))</f>
        <v>954607.5</v>
      </c>
      <c r="AP111" s="30">
        <f ca="1">IF(AP$5="",0,SUMIFS(Potoki!AP:AP,Potoki!$F:$F,$F111,Potoki!$G:$G,IF($G111="","",$G111)))</f>
        <v>1132372.5</v>
      </c>
      <c r="AQ111" s="30">
        <f ca="1">IF(AQ$5="",0,SUMIFS(Potoki!AQ:AQ,Potoki!$F:$F,$F111,Potoki!$G:$G,IF($G111="","",$G111)))</f>
        <v>1311397.5</v>
      </c>
      <c r="AR111" s="30">
        <f ca="1">IF(AR$5="",0,SUMIFS(Potoki!AR:AR,Potoki!$F:$F,$F111,Potoki!$G:$G,IF($G111="","",$G111)))</f>
        <v>1490737.5</v>
      </c>
      <c r="AS111" s="30">
        <f ca="1">IF(AS$5="",0,SUMIFS(Potoki!AS:AS,Potoki!$F:$F,$F111,Potoki!$G:$G,IF($G111="","",$G111)))</f>
        <v>1670235</v>
      </c>
      <c r="AT111" s="30">
        <f ca="1">IF(AT$5="",0,SUMIFS(Potoki!AT:AT,Potoki!$F:$F,$F111,Potoki!$G:$G,IF($G111="","",$G111)))</f>
        <v>1849785</v>
      </c>
      <c r="AU111" s="30">
        <f ca="1">IF(AU$5="",0,SUMIFS(Potoki!AU:AU,Potoki!$F:$F,$F111,Potoki!$G:$G,IF($G111="","",$G111)))</f>
        <v>2029335</v>
      </c>
      <c r="AV111" s="30">
        <f ca="1">IF(AV$5="",0,SUMIFS(Potoki!AV:AV,Potoki!$F:$F,$F111,Potoki!$G:$G,IF($G111="","",$G111)))</f>
        <v>2208885</v>
      </c>
      <c r="AW111" s="30">
        <f ca="1">IF(AW$5="",0,SUMIFS(Potoki!AW:AW,Potoki!$F:$F,$F111,Potoki!$G:$G,IF($G111="","",$G111)))</f>
        <v>2388435</v>
      </c>
      <c r="AX111" s="30">
        <f ca="1">IF(AX$5="",0,SUMIFS(Potoki!AX:AX,Potoki!$F:$F,$F111,Potoki!$G:$G,IF($G111="","",$G111)))</f>
        <v>2567985</v>
      </c>
      <c r="AY111" s="30">
        <f ca="1">IF(AY$5="",0,SUMIFS(Potoki!AY:AY,Potoki!$F:$F,$F111,Potoki!$G:$G,IF($G111="","",$G111)))</f>
        <v>2747535</v>
      </c>
      <c r="AZ111" s="30">
        <f ca="1">IF(AZ$5="",0,SUMIFS(Potoki!AZ:AZ,Potoki!$F:$F,$F111,Potoki!$G:$G,IF($G111="","",$G111)))</f>
        <v>2916585</v>
      </c>
      <c r="BA111" s="30">
        <f ca="1">IF(BA$5="",0,SUMIFS(Potoki!BA:BA,Potoki!$F:$F,$F111,Potoki!$G:$G,IF($G111="","",$G111)))</f>
        <v>3054135</v>
      </c>
      <c r="BB111" s="30">
        <f ca="1">IF(BB$5="",0,SUMIFS(Potoki!BB:BB,Potoki!$F:$F,$F111,Potoki!$G:$G,IF($G111="","",$G111)))</f>
        <v>3158085</v>
      </c>
      <c r="BC111" s="30">
        <f ca="1">IF(BC$5="",0,SUMIFS(Potoki!BC:BC,Potoki!$F:$F,$F111,Potoki!$G:$G,IF($G111="","",$G111)))</f>
        <v>3227122.5</v>
      </c>
      <c r="BD111" s="30">
        <f ca="1">IF(BD$5="",0,SUMIFS(Potoki!BD:BD,Potoki!$F:$F,$F111,Potoki!$G:$G,IF($G111="","",$G111)))</f>
        <v>3265710</v>
      </c>
      <c r="BE111" s="30">
        <f ca="1">IF(BE$5="",0,SUMIFS(Potoki!BE:BE,Potoki!$F:$F,$F111,Potoki!$G:$G,IF($G111="","",$G111)))</f>
        <v>3286342.5</v>
      </c>
      <c r="BF111" s="30">
        <f ca="1">IF(BF$5="",0,SUMIFS(Potoki!BF:BF,Potoki!$F:$F,$F111,Potoki!$G:$G,IF($G111="","",$G111)))</f>
        <v>3296475</v>
      </c>
      <c r="BG111" s="30">
        <f ca="1">IF(BG$5="",0,SUMIFS(Potoki!BG:BG,Potoki!$F:$F,$F111,Potoki!$G:$G,IF($G111="","",$G111)))</f>
        <v>3301147.5</v>
      </c>
      <c r="BH111" s="30">
        <f ca="1">IF(BH$5="",0,SUMIFS(Potoki!BH:BH,Potoki!$F:$F,$F111,Potoki!$G:$G,IF($G111="","",$G111)))</f>
        <v>3302932.5</v>
      </c>
      <c r="BI111" s="30">
        <f ca="1">IF(BI$5="",0,SUMIFS(Potoki!BI:BI,Potoki!$F:$F,$F111,Potoki!$G:$G,IF($G111="","",$G111)))</f>
        <v>3303457.5</v>
      </c>
      <c r="BJ111" s="30">
        <f ca="1">IF(BJ$5="",0,SUMIFS(Potoki!BJ:BJ,Potoki!$F:$F,$F111,Potoki!$G:$G,IF($G111="","",$G111)))</f>
        <v>3303667.5</v>
      </c>
      <c r="BK111" s="30">
        <f ca="1">IF(BK$5="",0,SUMIFS(Potoki!BK:BK,Potoki!$F:$F,$F111,Potoki!$G:$G,IF($G111="","",$G111)))</f>
        <v>3303720.0000000005</v>
      </c>
      <c r="BL111" s="30">
        <f ca="1">IF(BL$5="",0,SUMIFS(Potoki!BL:BL,Potoki!$F:$F,$F111,Potoki!$G:$G,IF($G111="","",$G111)))</f>
        <v>3303720.0000000005</v>
      </c>
      <c r="BM111" s="30">
        <f ca="1">IF(BM$5="",0,SUMIFS(Potoki!BM:BM,Potoki!$F:$F,$F111,Potoki!$G:$G,IF($G111="","",$G111)))</f>
        <v>3303720.0000000005</v>
      </c>
      <c r="BN111" s="30">
        <f ca="1">IF(BN$5="",0,SUMIFS(Potoki!BN:BN,Potoki!$F:$F,$F111,Potoki!$G:$G,IF($G111="","",$G111)))</f>
        <v>3303720.0000000005</v>
      </c>
      <c r="BO111" s="30">
        <f ca="1">IF(BO$5="",0,SUMIFS(Potoki!BO:BO,Potoki!$F:$F,$F111,Potoki!$G:$G,IF($G111="","",$G111)))</f>
        <v>3303720.0000000005</v>
      </c>
      <c r="BP111" s="30">
        <f ca="1">IF(BP$5="",0,SUMIFS(Potoki!BP:BP,Potoki!$F:$F,$F111,Potoki!$G:$G,IF($G111="","",$G111)))</f>
        <v>3303720.0000000005</v>
      </c>
      <c r="BQ111" s="30">
        <f ca="1">IF(BQ$5="",0,SUMIFS(Potoki!BQ:BQ,Potoki!$F:$F,$F111,Potoki!$G:$G,IF($G111="","",$G111)))</f>
        <v>3303720.0000000005</v>
      </c>
      <c r="BR111" s="30">
        <f ca="1">IF(BR$5="",0,SUMIFS(Potoki!BR:BR,Potoki!$F:$F,$F111,Potoki!$G:$G,IF($G111="","",$G111)))</f>
        <v>3303720.0000000005</v>
      </c>
      <c r="BS111" s="30">
        <f ca="1">IF(BS$5="",0,SUMIFS(Potoki!BS:BS,Potoki!$F:$F,$F111,Potoki!$G:$G,IF($G111="","",$G111)))</f>
        <v>3303720.0000000005</v>
      </c>
      <c r="BT111" s="30">
        <f ca="1">IF(BT$5="",0,SUMIFS(Potoki!BT:BT,Potoki!$F:$F,$F111,Potoki!$G:$G,IF($G111="","",$G111)))</f>
        <v>3303720.0000000005</v>
      </c>
      <c r="BU111" s="30">
        <f ca="1">IF(BU$5="",0,SUMIFS(Potoki!BU:BU,Potoki!$F:$F,$F111,Potoki!$G:$G,IF($G111="","",$G111)))</f>
        <v>3303720.0000000005</v>
      </c>
      <c r="BV111" s="30">
        <f>IF(BV$5="",0,SUMIFS(Potoki!BV:BV,Potoki!$F:$F,$F111,Potoki!$G:$G,IF($G111="","",$G111)))</f>
        <v>0</v>
      </c>
      <c r="BW111" s="30">
        <f>IF(BW$5="",0,SUMIFS(Potoki!BW:BW,Potoki!$F:$F,$F111,Potoki!$G:$G,IF($G111="","",$G111)))</f>
        <v>0</v>
      </c>
      <c r="BX111" s="30">
        <f>IF(BX$5="",0,SUMIFS(Potoki!BX:BX,Potoki!$F:$F,$F111,Potoki!$G:$G,IF($G111="","",$G111)))</f>
        <v>0</v>
      </c>
      <c r="BY111" s="30">
        <f>IF(BY$5="",0,SUMIFS(Potoki!BY:BY,Potoki!$F:$F,$F111,Potoki!$G:$G,IF($G111="","",$G111)))</f>
        <v>0</v>
      </c>
      <c r="BZ111" s="30">
        <f>IF(BZ$5="",0,SUMIFS(Potoki!BZ:BZ,Potoki!$F:$F,$F111,Potoki!$G:$G,IF($G111="","",$G111)))</f>
        <v>0</v>
      </c>
      <c r="CA111" s="30">
        <f>IF(CA$5="",0,SUMIFS(Potoki!CA:CA,Potoki!$F:$F,$F111,Potoki!$G:$G,IF($G111="","",$G111)))</f>
        <v>0</v>
      </c>
      <c r="CB111" s="30">
        <f>IF(CB$5="",0,SUMIFS(Potoki!CB:CB,Potoki!$F:$F,$F111,Potoki!$G:$G,IF($G111="","",$G111)))</f>
        <v>0</v>
      </c>
      <c r="CC111" s="30">
        <f>IF(CC$5="",0,SUMIFS(Potoki!CC:CC,Potoki!$F:$F,$F111,Potoki!$G:$G,IF($G111="","",$G111)))</f>
        <v>0</v>
      </c>
      <c r="CD111" s="30">
        <f>IF(CD$5="",0,SUMIFS(Potoki!CD:CD,Potoki!$F:$F,$F111,Potoki!$G:$G,IF($G111="","",$G111)))</f>
        <v>0</v>
      </c>
      <c r="CE111" s="30">
        <f>IF(CE$5="",0,SUMIFS(Potoki!CE:CE,Potoki!$F:$F,$F111,Potoki!$G:$G,IF($G111="","",$G111)))</f>
        <v>0</v>
      </c>
      <c r="CF111" s="30">
        <f>IF(CF$5="",0,SUMIFS(Potoki!CF:CF,Potoki!$F:$F,$F111,Potoki!$G:$G,IF($G111="","",$G111)))</f>
        <v>0</v>
      </c>
      <c r="CG111" s="30">
        <f>IF(CG$5="",0,SUMIFS(Potoki!CG:CG,Potoki!$F:$F,$F111,Potoki!$G:$G,IF($G111="","",$G111)))</f>
        <v>0</v>
      </c>
      <c r="CH111" s="30">
        <f>IF(CH$5="",0,SUMIFS(Potoki!CH:CH,Potoki!$F:$F,$F111,Potoki!$G:$G,IF($G111="","",$G111)))</f>
        <v>0</v>
      </c>
      <c r="CI111" s="30">
        <f>IF(CI$5="",0,SUMIFS(Potoki!CI:CI,Potoki!$F:$F,$F111,Potoki!$G:$G,IF($G111="","",$G111)))</f>
        <v>0</v>
      </c>
      <c r="CJ111" s="30">
        <f>IF(CJ$5="",0,SUMIFS(Potoki!CJ:CJ,Potoki!$F:$F,$F111,Potoki!$G:$G,IF($G111="","",$G111)))</f>
        <v>0</v>
      </c>
      <c r="CK111" s="30">
        <f>IF(CK$5="",0,SUMIFS(Potoki!CK:CK,Potoki!$F:$F,$F111,Potoki!$G:$G,IF($G111="","",$G111)))</f>
        <v>0</v>
      </c>
      <c r="CL111" s="30">
        <f>IF(CL$5="",0,SUMIFS(Potoki!CL:CL,Potoki!$F:$F,$F111,Potoki!$G:$G,IF($G111="","",$G111)))</f>
        <v>0</v>
      </c>
      <c r="CM111" s="30">
        <f>IF(CM$5="",0,SUMIFS(Potoki!CM:CM,Potoki!$F:$F,$F111,Potoki!$G:$G,IF($G111="","",$G111)))</f>
        <v>0</v>
      </c>
      <c r="CN111" s="30">
        <f>IF(CN$5="",0,SUMIFS(Potoki!CN:CN,Potoki!$F:$F,$F111,Potoki!$G:$G,IF($G111="","",$G111)))</f>
        <v>0</v>
      </c>
      <c r="CO111" s="30">
        <f>IF(CO$5="",0,SUMIFS(Potoki!CO:CO,Potoki!$F:$F,$F111,Potoki!$G:$G,IF($G111="","",$G111)))</f>
        <v>0</v>
      </c>
      <c r="CP111" s="30">
        <f>IF(CP$5="",0,SUMIFS(Potoki!CP:CP,Potoki!$F:$F,$F111,Potoki!$G:$G,IF($G111="","",$G111)))</f>
        <v>0</v>
      </c>
      <c r="CQ111" s="30">
        <f>IF(CQ$5="",0,SUMIFS(Potoki!CQ:CQ,Potoki!$F:$F,$F111,Potoki!$G:$G,IF($G111="","",$G111)))</f>
        <v>0</v>
      </c>
      <c r="CR111" s="30">
        <f>IF(CR$5="",0,SUMIFS(Potoki!CR:CR,Potoki!$F:$F,$F111,Potoki!$G:$G,IF($G111="","",$G111)))</f>
        <v>0</v>
      </c>
      <c r="CS111" s="30">
        <f>IF(CS$5="",0,SUMIFS(Potoki!CS:CS,Potoki!$F:$F,$F111,Potoki!$G:$G,IF($G111="","",$G111)))</f>
        <v>0</v>
      </c>
      <c r="CT111" s="30">
        <f>IF(CT$5="",0,SUMIFS(Potoki!CT:CT,Potoki!$F:$F,$F111,Potoki!$G:$G,IF($G111="","",$G111)))</f>
        <v>0</v>
      </c>
    </row>
    <row r="112" spans="1:99" s="27" customFormat="1" ht="12" x14ac:dyDescent="0.25">
      <c r="A112" s="26">
        <f>ROW()</f>
        <v>112</v>
      </c>
      <c r="B112" s="139"/>
      <c r="C112" s="142"/>
      <c r="E112" s="24"/>
      <c r="F112" s="66" t="str">
        <f>F110</f>
        <v>Закупка сырья и материалов</v>
      </c>
      <c r="G112" s="27" t="str">
        <f>BP!$F$22</f>
        <v>Сырье</v>
      </c>
      <c r="H112" s="67"/>
      <c r="I112" s="67"/>
      <c r="J112" s="67"/>
      <c r="K112" s="67"/>
      <c r="L112" s="67"/>
      <c r="M112" s="27" t="str">
        <f>Lists!$R$8</f>
        <v>руб.</v>
      </c>
      <c r="P112" s="30"/>
      <c r="R112" s="24"/>
      <c r="S112" s="30"/>
      <c r="V112" s="85"/>
      <c r="W112" s="29">
        <f ca="1">SUM(INDIRECT(ADDRESS(ROW(),SUMIFS($1:$1,$5:$5,1))):INDIRECT(ADDRESS(ROW(),SUMIFS($1:$1,$5:$5,MAX($5:$5)))))</f>
        <v>10834622.4</v>
      </c>
      <c r="Z112" s="30">
        <f ca="1">IF(Z$5="",0,SUMIFS(Potoki!Z:Z,Potoki!$F:$F,$F112,Potoki!$G:$G,IF($G112="","",$G112)))</f>
        <v>0</v>
      </c>
      <c r="AA112" s="30">
        <f ca="1">IF(AA$5="",0,SUMIFS(Potoki!AA:AA,Potoki!$F:$F,$F112,Potoki!$G:$G,IF($G112="","",$G112)))</f>
        <v>0</v>
      </c>
      <c r="AB112" s="30">
        <f ca="1">IF(AB$5="",0,SUMIFS(Potoki!AB:AB,Potoki!$F:$F,$F112,Potoki!$G:$G,IF($G112="","",$G112)))</f>
        <v>0</v>
      </c>
      <c r="AC112" s="30">
        <f ca="1">IF(AC$5="",0,SUMIFS(Potoki!AC:AC,Potoki!$F:$F,$F112,Potoki!$G:$G,IF($G112="","",$G112)))</f>
        <v>480</v>
      </c>
      <c r="AD112" s="30">
        <f ca="1">IF(AD$5="",0,SUMIFS(Potoki!AD:AD,Potoki!$F:$F,$F112,Potoki!$G:$G,IF($G112="","",$G112)))</f>
        <v>1920</v>
      </c>
      <c r="AE112" s="30">
        <f ca="1">IF(AE$5="",0,SUMIFS(Potoki!AE:AE,Potoki!$F:$F,$F112,Potoki!$G:$G,IF($G112="","",$G112)))</f>
        <v>3456</v>
      </c>
      <c r="AF112" s="30">
        <f ca="1">IF(AF$5="",0,SUMIFS(Potoki!AF:AF,Potoki!$F:$F,$F112,Potoki!$G:$G,IF($G112="","",$G112)))</f>
        <v>5052</v>
      </c>
      <c r="AG112" s="30">
        <f ca="1">IF(AG$5="",0,SUMIFS(Potoki!AG:AG,Potoki!$F:$F,$F112,Potoki!$G:$G,IF($G112="","",$G112)))</f>
        <v>6444</v>
      </c>
      <c r="AH112" s="30">
        <f ca="1">IF(AH$5="",0,SUMIFS(Potoki!AH:AH,Potoki!$F:$F,$F112,Potoki!$G:$G,IF($G112="","",$G112)))</f>
        <v>8464.8000000000011</v>
      </c>
      <c r="AI112" s="30">
        <f ca="1">IF(AI$5="",0,SUMIFS(Potoki!AI:AI,Potoki!$F:$F,$F112,Potoki!$G:$G,IF($G112="","",$G112)))</f>
        <v>13744.800000000001</v>
      </c>
      <c r="AJ112" s="30">
        <f ca="1">IF(AJ$5="",0,SUMIFS(Potoki!AJ:AJ,Potoki!$F:$F,$F112,Potoki!$G:$G,IF($G112="","",$G112)))</f>
        <v>22634.400000000001</v>
      </c>
      <c r="AK112" s="30">
        <f ca="1">IF(AK$5="",0,SUMIFS(Potoki!AK:AK,Potoki!$F:$F,$F112,Potoki!$G:$G,IF($G112="","",$G112)))</f>
        <v>35396.399999999994</v>
      </c>
      <c r="AL112" s="30">
        <f ca="1">IF(AL$5="",0,SUMIFS(Potoki!AL:AL,Potoki!$F:$F,$F112,Potoki!$G:$G,IF($G112="","",$G112)))</f>
        <v>51564</v>
      </c>
      <c r="AM112" s="30">
        <f ca="1">IF(AM$5="",0,SUMIFS(Potoki!AM:AM,Potoki!$F:$F,$F112,Potoki!$G:$G,IF($G112="","",$G112)))</f>
        <v>69740.399999999994</v>
      </c>
      <c r="AN112" s="30">
        <f ca="1">IF(AN$5="",0,SUMIFS(Potoki!AN:AN,Potoki!$F:$F,$F112,Potoki!$G:$G,IF($G112="","",$G112)))</f>
        <v>89109.6</v>
      </c>
      <c r="AO112" s="30">
        <f ca="1">IF(AO$5="",0,SUMIFS(Potoki!AO:AO,Potoki!$F:$F,$F112,Potoki!$G:$G,IF($G112="","",$G112)))</f>
        <v>109098</v>
      </c>
      <c r="AP112" s="30">
        <f ca="1">IF(AP$5="",0,SUMIFS(Potoki!AP:AP,Potoki!$F:$F,$F112,Potoki!$G:$G,IF($G112="","",$G112)))</f>
        <v>129414</v>
      </c>
      <c r="AQ112" s="30">
        <f ca="1">IF(AQ$5="",0,SUMIFS(Potoki!AQ:AQ,Potoki!$F:$F,$F112,Potoki!$G:$G,IF($G112="","",$G112)))</f>
        <v>149874</v>
      </c>
      <c r="AR112" s="30">
        <f ca="1">IF(AR$5="",0,SUMIFS(Potoki!AR:AR,Potoki!$F:$F,$F112,Potoki!$G:$G,IF($G112="","",$G112)))</f>
        <v>170370</v>
      </c>
      <c r="AS112" s="30">
        <f ca="1">IF(AS$5="",0,SUMIFS(Potoki!AS:AS,Potoki!$F:$F,$F112,Potoki!$G:$G,IF($G112="","",$G112)))</f>
        <v>190884</v>
      </c>
      <c r="AT112" s="30">
        <f ca="1">IF(AT$5="",0,SUMIFS(Potoki!AT:AT,Potoki!$F:$F,$F112,Potoki!$G:$G,IF($G112="","",$G112)))</f>
        <v>211404</v>
      </c>
      <c r="AU112" s="30">
        <f ca="1">IF(AU$5="",0,SUMIFS(Potoki!AU:AU,Potoki!$F:$F,$F112,Potoki!$G:$G,IF($G112="","",$G112)))</f>
        <v>231924</v>
      </c>
      <c r="AV112" s="30">
        <f ca="1">IF(AV$5="",0,SUMIFS(Potoki!AV:AV,Potoki!$F:$F,$F112,Potoki!$G:$G,IF($G112="","",$G112)))</f>
        <v>252444</v>
      </c>
      <c r="AW112" s="30">
        <f ca="1">IF(AW$5="",0,SUMIFS(Potoki!AW:AW,Potoki!$F:$F,$F112,Potoki!$G:$G,IF($G112="","",$G112)))</f>
        <v>272964</v>
      </c>
      <c r="AX112" s="30">
        <f ca="1">IF(AX$5="",0,SUMIFS(Potoki!AX:AX,Potoki!$F:$F,$F112,Potoki!$G:$G,IF($G112="","",$G112)))</f>
        <v>293484</v>
      </c>
      <c r="AY112" s="30">
        <f ca="1">IF(AY$5="",0,SUMIFS(Potoki!AY:AY,Potoki!$F:$F,$F112,Potoki!$G:$G,IF($G112="","",$G112)))</f>
        <v>314004</v>
      </c>
      <c r="AZ112" s="30">
        <f ca="1">IF(AZ$5="",0,SUMIFS(Potoki!AZ:AZ,Potoki!$F:$F,$F112,Potoki!$G:$G,IF($G112="","",$G112)))</f>
        <v>333324</v>
      </c>
      <c r="BA112" s="30">
        <f ca="1">IF(BA$5="",0,SUMIFS(Potoki!BA:BA,Potoki!$F:$F,$F112,Potoki!$G:$G,IF($G112="","",$G112)))</f>
        <v>349044</v>
      </c>
      <c r="BB112" s="30">
        <f ca="1">IF(BB$5="",0,SUMIFS(Potoki!BB:BB,Potoki!$F:$F,$F112,Potoki!$G:$G,IF($G112="","",$G112)))</f>
        <v>360924</v>
      </c>
      <c r="BC112" s="30">
        <f ca="1">IF(BC$5="",0,SUMIFS(Potoki!BC:BC,Potoki!$F:$F,$F112,Potoki!$G:$G,IF($G112="","",$G112)))</f>
        <v>368814</v>
      </c>
      <c r="BD112" s="30">
        <f ca="1">IF(BD$5="",0,SUMIFS(Potoki!BD:BD,Potoki!$F:$F,$F112,Potoki!$G:$G,IF($G112="","",$G112)))</f>
        <v>373224</v>
      </c>
      <c r="BE112" s="30">
        <f ca="1">IF(BE$5="",0,SUMIFS(Potoki!BE:BE,Potoki!$F:$F,$F112,Potoki!$G:$G,IF($G112="","",$G112)))</f>
        <v>375582</v>
      </c>
      <c r="BF112" s="30">
        <f ca="1">IF(BF$5="",0,SUMIFS(Potoki!BF:BF,Potoki!$F:$F,$F112,Potoki!$G:$G,IF($G112="","",$G112)))</f>
        <v>376740</v>
      </c>
      <c r="BG112" s="30">
        <f ca="1">IF(BG$5="",0,SUMIFS(Potoki!BG:BG,Potoki!$F:$F,$F112,Potoki!$G:$G,IF($G112="","",$G112)))</f>
        <v>377274</v>
      </c>
      <c r="BH112" s="30">
        <f ca="1">IF(BH$5="",0,SUMIFS(Potoki!BH:BH,Potoki!$F:$F,$F112,Potoki!$G:$G,IF($G112="","",$G112)))</f>
        <v>377478</v>
      </c>
      <c r="BI112" s="30">
        <f ca="1">IF(BI$5="",0,SUMIFS(Potoki!BI:BI,Potoki!$F:$F,$F112,Potoki!$G:$G,IF($G112="","",$G112)))</f>
        <v>377538</v>
      </c>
      <c r="BJ112" s="30">
        <f ca="1">IF(BJ$5="",0,SUMIFS(Potoki!BJ:BJ,Potoki!$F:$F,$F112,Potoki!$G:$G,IF($G112="","",$G112)))</f>
        <v>377562</v>
      </c>
      <c r="BK112" s="30">
        <f ca="1">IF(BK$5="",0,SUMIFS(Potoki!BK:BK,Potoki!$F:$F,$F112,Potoki!$G:$G,IF($G112="","",$G112)))</f>
        <v>377568.00000000006</v>
      </c>
      <c r="BL112" s="30">
        <f ca="1">IF(BL$5="",0,SUMIFS(Potoki!BL:BL,Potoki!$F:$F,$F112,Potoki!$G:$G,IF($G112="","",$G112)))</f>
        <v>377568.00000000006</v>
      </c>
      <c r="BM112" s="30">
        <f ca="1">IF(BM$5="",0,SUMIFS(Potoki!BM:BM,Potoki!$F:$F,$F112,Potoki!$G:$G,IF($G112="","",$G112)))</f>
        <v>377568.00000000006</v>
      </c>
      <c r="BN112" s="30">
        <f ca="1">IF(BN$5="",0,SUMIFS(Potoki!BN:BN,Potoki!$F:$F,$F112,Potoki!$G:$G,IF($G112="","",$G112)))</f>
        <v>377568.00000000006</v>
      </c>
      <c r="BO112" s="30">
        <f ca="1">IF(BO$5="",0,SUMIFS(Potoki!BO:BO,Potoki!$F:$F,$F112,Potoki!$G:$G,IF($G112="","",$G112)))</f>
        <v>377568.00000000006</v>
      </c>
      <c r="BP112" s="30">
        <f ca="1">IF(BP$5="",0,SUMIFS(Potoki!BP:BP,Potoki!$F:$F,$F112,Potoki!$G:$G,IF($G112="","",$G112)))</f>
        <v>377568.00000000006</v>
      </c>
      <c r="BQ112" s="30">
        <f ca="1">IF(BQ$5="",0,SUMIFS(Potoki!BQ:BQ,Potoki!$F:$F,$F112,Potoki!$G:$G,IF($G112="","",$G112)))</f>
        <v>377568.00000000006</v>
      </c>
      <c r="BR112" s="30">
        <f ca="1">IF(BR$5="",0,SUMIFS(Potoki!BR:BR,Potoki!$F:$F,$F112,Potoki!$G:$G,IF($G112="","",$G112)))</f>
        <v>377568.00000000006</v>
      </c>
      <c r="BS112" s="30">
        <f ca="1">IF(BS$5="",0,SUMIFS(Potoki!BS:BS,Potoki!$F:$F,$F112,Potoki!$G:$G,IF($G112="","",$G112)))</f>
        <v>377568.00000000006</v>
      </c>
      <c r="BT112" s="30">
        <f ca="1">IF(BT$5="",0,SUMIFS(Potoki!BT:BT,Potoki!$F:$F,$F112,Potoki!$G:$G,IF($G112="","",$G112)))</f>
        <v>377568.00000000006</v>
      </c>
      <c r="BU112" s="30">
        <f ca="1">IF(BU$5="",0,SUMIFS(Potoki!BU:BU,Potoki!$F:$F,$F112,Potoki!$G:$G,IF($G112="","",$G112)))</f>
        <v>377568.00000000006</v>
      </c>
      <c r="BV112" s="30">
        <f>IF(BV$5="",0,SUMIFS(Potoki!BV:BV,Potoki!$F:$F,$F112,Potoki!$G:$G,IF($G112="","",$G112)))</f>
        <v>0</v>
      </c>
      <c r="BW112" s="30">
        <f>IF(BW$5="",0,SUMIFS(Potoki!BW:BW,Potoki!$F:$F,$F112,Potoki!$G:$G,IF($G112="","",$G112)))</f>
        <v>0</v>
      </c>
      <c r="BX112" s="30">
        <f>IF(BX$5="",0,SUMIFS(Potoki!BX:BX,Potoki!$F:$F,$F112,Potoki!$G:$G,IF($G112="","",$G112)))</f>
        <v>0</v>
      </c>
      <c r="BY112" s="30">
        <f>IF(BY$5="",0,SUMIFS(Potoki!BY:BY,Potoki!$F:$F,$F112,Potoki!$G:$G,IF($G112="","",$G112)))</f>
        <v>0</v>
      </c>
      <c r="BZ112" s="30">
        <f>IF(BZ$5="",0,SUMIFS(Potoki!BZ:BZ,Potoki!$F:$F,$F112,Potoki!$G:$G,IF($G112="","",$G112)))</f>
        <v>0</v>
      </c>
      <c r="CA112" s="30">
        <f>IF(CA$5="",0,SUMIFS(Potoki!CA:CA,Potoki!$F:$F,$F112,Potoki!$G:$G,IF($G112="","",$G112)))</f>
        <v>0</v>
      </c>
      <c r="CB112" s="30">
        <f>IF(CB$5="",0,SUMIFS(Potoki!CB:CB,Potoki!$F:$F,$F112,Potoki!$G:$G,IF($G112="","",$G112)))</f>
        <v>0</v>
      </c>
      <c r="CC112" s="30">
        <f>IF(CC$5="",0,SUMIFS(Potoki!CC:CC,Potoki!$F:$F,$F112,Potoki!$G:$G,IF($G112="","",$G112)))</f>
        <v>0</v>
      </c>
      <c r="CD112" s="30">
        <f>IF(CD$5="",0,SUMIFS(Potoki!CD:CD,Potoki!$F:$F,$F112,Potoki!$G:$G,IF($G112="","",$G112)))</f>
        <v>0</v>
      </c>
      <c r="CE112" s="30">
        <f>IF(CE$5="",0,SUMIFS(Potoki!CE:CE,Potoki!$F:$F,$F112,Potoki!$G:$G,IF($G112="","",$G112)))</f>
        <v>0</v>
      </c>
      <c r="CF112" s="30">
        <f>IF(CF$5="",0,SUMIFS(Potoki!CF:CF,Potoki!$F:$F,$F112,Potoki!$G:$G,IF($G112="","",$G112)))</f>
        <v>0</v>
      </c>
      <c r="CG112" s="30">
        <f>IF(CG$5="",0,SUMIFS(Potoki!CG:CG,Potoki!$F:$F,$F112,Potoki!$G:$G,IF($G112="","",$G112)))</f>
        <v>0</v>
      </c>
      <c r="CH112" s="30">
        <f>IF(CH$5="",0,SUMIFS(Potoki!CH:CH,Potoki!$F:$F,$F112,Potoki!$G:$G,IF($G112="","",$G112)))</f>
        <v>0</v>
      </c>
      <c r="CI112" s="30">
        <f>IF(CI$5="",0,SUMIFS(Potoki!CI:CI,Potoki!$F:$F,$F112,Potoki!$G:$G,IF($G112="","",$G112)))</f>
        <v>0</v>
      </c>
      <c r="CJ112" s="30">
        <f>IF(CJ$5="",0,SUMIFS(Potoki!CJ:CJ,Potoki!$F:$F,$F112,Potoki!$G:$G,IF($G112="","",$G112)))</f>
        <v>0</v>
      </c>
      <c r="CK112" s="30">
        <f>IF(CK$5="",0,SUMIFS(Potoki!CK:CK,Potoki!$F:$F,$F112,Potoki!$G:$G,IF($G112="","",$G112)))</f>
        <v>0</v>
      </c>
      <c r="CL112" s="30">
        <f>IF(CL$5="",0,SUMIFS(Potoki!CL:CL,Potoki!$F:$F,$F112,Potoki!$G:$G,IF($G112="","",$G112)))</f>
        <v>0</v>
      </c>
      <c r="CM112" s="30">
        <f>IF(CM$5="",0,SUMIFS(Potoki!CM:CM,Potoki!$F:$F,$F112,Potoki!$G:$G,IF($G112="","",$G112)))</f>
        <v>0</v>
      </c>
      <c r="CN112" s="30">
        <f>IF(CN$5="",0,SUMIFS(Potoki!CN:CN,Potoki!$F:$F,$F112,Potoki!$G:$G,IF($G112="","",$G112)))</f>
        <v>0</v>
      </c>
      <c r="CO112" s="30">
        <f>IF(CO$5="",0,SUMIFS(Potoki!CO:CO,Potoki!$F:$F,$F112,Potoki!$G:$G,IF($G112="","",$G112)))</f>
        <v>0</v>
      </c>
      <c r="CP112" s="30">
        <f>IF(CP$5="",0,SUMIFS(Potoki!CP:CP,Potoki!$F:$F,$F112,Potoki!$G:$G,IF($G112="","",$G112)))</f>
        <v>0</v>
      </c>
      <c r="CQ112" s="30">
        <f>IF(CQ$5="",0,SUMIFS(Potoki!CQ:CQ,Potoki!$F:$F,$F112,Potoki!$G:$G,IF($G112="","",$G112)))</f>
        <v>0</v>
      </c>
      <c r="CR112" s="30">
        <f>IF(CR$5="",0,SUMIFS(Potoki!CR:CR,Potoki!$F:$F,$F112,Potoki!$G:$G,IF($G112="","",$G112)))</f>
        <v>0</v>
      </c>
      <c r="CS112" s="30">
        <f>IF(CS$5="",0,SUMIFS(Potoki!CS:CS,Potoki!$F:$F,$F112,Potoki!$G:$G,IF($G112="","",$G112)))</f>
        <v>0</v>
      </c>
      <c r="CT112" s="30">
        <f>IF(CT$5="",0,SUMIFS(Potoki!CT:CT,Potoki!$F:$F,$F112,Potoki!$G:$G,IF($G112="","",$G112)))</f>
        <v>0</v>
      </c>
    </row>
    <row r="113" spans="1:98" s="27" customFormat="1" ht="12" x14ac:dyDescent="0.25">
      <c r="A113" s="26">
        <f>ROW()</f>
        <v>113</v>
      </c>
      <c r="B113" s="139"/>
      <c r="C113" s="142"/>
      <c r="E113" s="24"/>
      <c r="F113" s="66" t="str">
        <f>F110</f>
        <v>Закупка сырья и материалов</v>
      </c>
      <c r="G113" s="27" t="str">
        <f>BP!$F$23</f>
        <v>Материал</v>
      </c>
      <c r="M113" s="27" t="str">
        <f>Lists!$R$8</f>
        <v>руб.</v>
      </c>
      <c r="P113" s="30"/>
      <c r="R113" s="24"/>
      <c r="S113" s="30"/>
      <c r="V113" s="85"/>
      <c r="W113" s="29">
        <f ca="1">SUM(INDIRECT(ADDRESS(ROW(),SUMIFS($1:$1,$5:$5,1))):INDIRECT(ADDRESS(ROW(),SUMIFS($1:$1,$5:$5,MAX($5:$5)))))</f>
        <v>12199896.800000001</v>
      </c>
      <c r="Z113" s="30">
        <f ca="1">IF(Z$5="",0,SUMIFS(Potoki!Z:Z,Potoki!$F:$F,$F113,Potoki!$G:$G,IF($G113="","",$G113)))</f>
        <v>0</v>
      </c>
      <c r="AA113" s="30">
        <f ca="1">IF(AA$5="",0,SUMIFS(Potoki!AA:AA,Potoki!$F:$F,$F113,Potoki!$G:$G,IF($G113="","",$G113)))</f>
        <v>0</v>
      </c>
      <c r="AB113" s="30">
        <f ca="1">IF(AB$5="",0,SUMIFS(Potoki!AB:AB,Potoki!$F:$F,$F113,Potoki!$G:$G,IF($G113="","",$G113)))</f>
        <v>0</v>
      </c>
      <c r="AC113" s="30">
        <f ca="1">IF(AC$5="",0,SUMIFS(Potoki!AC:AC,Potoki!$F:$F,$F113,Potoki!$G:$G,IF($G113="","",$G113)))</f>
        <v>0</v>
      </c>
      <c r="AD113" s="30">
        <f ca="1">IF(AD$5="",0,SUMIFS(Potoki!AD:AD,Potoki!$F:$F,$F113,Potoki!$G:$G,IF($G113="","",$G113)))</f>
        <v>560</v>
      </c>
      <c r="AE113" s="30">
        <f ca="1">IF(AE$5="",0,SUMIFS(Potoki!AE:AE,Potoki!$F:$F,$F113,Potoki!$G:$G,IF($G113="","",$G113)))</f>
        <v>2240</v>
      </c>
      <c r="AF113" s="30">
        <f ca="1">IF(AF$5="",0,SUMIFS(Potoki!AF:AF,Potoki!$F:$F,$F113,Potoki!$G:$G,IF($G113="","",$G113)))</f>
        <v>4032</v>
      </c>
      <c r="AG113" s="30">
        <f ca="1">IF(AG$5="",0,SUMIFS(Potoki!AG:AG,Potoki!$F:$F,$F113,Potoki!$G:$G,IF($G113="","",$G113)))</f>
        <v>5894</v>
      </c>
      <c r="AH113" s="30">
        <f ca="1">IF(AH$5="",0,SUMIFS(Potoki!AH:AH,Potoki!$F:$F,$F113,Potoki!$G:$G,IF($G113="","",$G113)))</f>
        <v>7518</v>
      </c>
      <c r="AI113" s="30">
        <f ca="1">IF(AI$5="",0,SUMIFS(Potoki!AI:AI,Potoki!$F:$F,$F113,Potoki!$G:$G,IF($G113="","",$G113)))</f>
        <v>9875.6000000000022</v>
      </c>
      <c r="AJ113" s="30">
        <f ca="1">IF(AJ$5="",0,SUMIFS(Potoki!AJ:AJ,Potoki!$F:$F,$F113,Potoki!$G:$G,IF($G113="","",$G113)))</f>
        <v>16035.600000000002</v>
      </c>
      <c r="AK113" s="30">
        <f ca="1">IF(AK$5="",0,SUMIFS(Potoki!AK:AK,Potoki!$F:$F,$F113,Potoki!$G:$G,IF($G113="","",$G113)))</f>
        <v>26406.799999999999</v>
      </c>
      <c r="AL113" s="30">
        <f ca="1">IF(AL$5="",0,SUMIFS(Potoki!AL:AL,Potoki!$F:$F,$F113,Potoki!$G:$G,IF($G113="","",$G113)))</f>
        <v>41295.799999999996</v>
      </c>
      <c r="AM113" s="30">
        <f ca="1">IF(AM$5="",0,SUMIFS(Potoki!AM:AM,Potoki!$F:$F,$F113,Potoki!$G:$G,IF($G113="","",$G113)))</f>
        <v>60158</v>
      </c>
      <c r="AN113" s="30">
        <f ca="1">IF(AN$5="",0,SUMIFS(Potoki!AN:AN,Potoki!$F:$F,$F113,Potoki!$G:$G,IF($G113="","",$G113)))</f>
        <v>81363.8</v>
      </c>
      <c r="AO113" s="30">
        <f ca="1">IF(AO$5="",0,SUMIFS(Potoki!AO:AO,Potoki!$F:$F,$F113,Potoki!$G:$G,IF($G113="","",$G113)))</f>
        <v>103961.2</v>
      </c>
      <c r="AP113" s="30">
        <f ca="1">IF(AP$5="",0,SUMIFS(Potoki!AP:AP,Potoki!$F:$F,$F113,Potoki!$G:$G,IF($G113="","",$G113)))</f>
        <v>127281</v>
      </c>
      <c r="AQ113" s="30">
        <f ca="1">IF(AQ$5="",0,SUMIFS(Potoki!AQ:AQ,Potoki!$F:$F,$F113,Potoki!$G:$G,IF($G113="","",$G113)))</f>
        <v>150983</v>
      </c>
      <c r="AR113" s="30">
        <f ca="1">IF(AR$5="",0,SUMIFS(Potoki!AR:AR,Potoki!$F:$F,$F113,Potoki!$G:$G,IF($G113="","",$G113)))</f>
        <v>174853</v>
      </c>
      <c r="AS113" s="30">
        <f ca="1">IF(AS$5="",0,SUMIFS(Potoki!AS:AS,Potoki!$F:$F,$F113,Potoki!$G:$G,IF($G113="","",$G113)))</f>
        <v>198765</v>
      </c>
      <c r="AT113" s="30">
        <f ca="1">IF(AT$5="",0,SUMIFS(Potoki!AT:AT,Potoki!$F:$F,$F113,Potoki!$G:$G,IF($G113="","",$G113)))</f>
        <v>222698</v>
      </c>
      <c r="AU113" s="30">
        <f ca="1">IF(AU$5="",0,SUMIFS(Potoki!AU:AU,Potoki!$F:$F,$F113,Potoki!$G:$G,IF($G113="","",$G113)))</f>
        <v>246638</v>
      </c>
      <c r="AV113" s="30">
        <f ca="1">IF(AV$5="",0,SUMIFS(Potoki!AV:AV,Potoki!$F:$F,$F113,Potoki!$G:$G,IF($G113="","",$G113)))</f>
        <v>270578</v>
      </c>
      <c r="AW113" s="30">
        <f ca="1">IF(AW$5="",0,SUMIFS(Potoki!AW:AW,Potoki!$F:$F,$F113,Potoki!$G:$G,IF($G113="","",$G113)))</f>
        <v>294518</v>
      </c>
      <c r="AX113" s="30">
        <f ca="1">IF(AX$5="",0,SUMIFS(Potoki!AX:AX,Potoki!$F:$F,$F113,Potoki!$G:$G,IF($G113="","",$G113)))</f>
        <v>318458</v>
      </c>
      <c r="AY113" s="30">
        <f ca="1">IF(AY$5="",0,SUMIFS(Potoki!AY:AY,Potoki!$F:$F,$F113,Potoki!$G:$G,IF($G113="","",$G113)))</f>
        <v>342398</v>
      </c>
      <c r="AZ113" s="30">
        <f ca="1">IF(AZ$5="",0,SUMIFS(Potoki!AZ:AZ,Potoki!$F:$F,$F113,Potoki!$G:$G,IF($G113="","",$G113)))</f>
        <v>366338</v>
      </c>
      <c r="BA113" s="30">
        <f ca="1">IF(BA$5="",0,SUMIFS(Potoki!BA:BA,Potoki!$F:$F,$F113,Potoki!$G:$G,IF($G113="","",$G113)))</f>
        <v>388878</v>
      </c>
      <c r="BB113" s="30">
        <f ca="1">IF(BB$5="",0,SUMIFS(Potoki!BB:BB,Potoki!$F:$F,$F113,Potoki!$G:$G,IF($G113="","",$G113)))</f>
        <v>407218</v>
      </c>
      <c r="BC113" s="30">
        <f ca="1">IF(BC$5="",0,SUMIFS(Potoki!BC:BC,Potoki!$F:$F,$F113,Potoki!$G:$G,IF($G113="","",$G113)))</f>
        <v>421078</v>
      </c>
      <c r="BD113" s="30">
        <f ca="1">IF(BD$5="",0,SUMIFS(Potoki!BD:BD,Potoki!$F:$F,$F113,Potoki!$G:$G,IF($G113="","",$G113)))</f>
        <v>430283</v>
      </c>
      <c r="BE113" s="30">
        <f ca="1">IF(BE$5="",0,SUMIFS(Potoki!BE:BE,Potoki!$F:$F,$F113,Potoki!$G:$G,IF($G113="","",$G113)))</f>
        <v>435428</v>
      </c>
      <c r="BF113" s="30">
        <f ca="1">IF(BF$5="",0,SUMIFS(Potoki!BF:BF,Potoki!$F:$F,$F113,Potoki!$G:$G,IF($G113="","",$G113)))</f>
        <v>438179</v>
      </c>
      <c r="BG113" s="30">
        <f ca="1">IF(BG$5="",0,SUMIFS(Potoki!BG:BG,Potoki!$F:$F,$F113,Potoki!$G:$G,IF($G113="","",$G113)))</f>
        <v>439530</v>
      </c>
      <c r="BH113" s="30">
        <f ca="1">IF(BH$5="",0,SUMIFS(Potoki!BH:BH,Potoki!$F:$F,$F113,Potoki!$G:$G,IF($G113="","",$G113)))</f>
        <v>440153</v>
      </c>
      <c r="BI113" s="30">
        <f ca="1">IF(BI$5="",0,SUMIFS(Potoki!BI:BI,Potoki!$F:$F,$F113,Potoki!$G:$G,IF($G113="","",$G113)))</f>
        <v>440391</v>
      </c>
      <c r="BJ113" s="30">
        <f ca="1">IF(BJ$5="",0,SUMIFS(Potoki!BJ:BJ,Potoki!$F:$F,$F113,Potoki!$G:$G,IF($G113="","",$G113)))</f>
        <v>440461</v>
      </c>
      <c r="BK113" s="30">
        <f ca="1">IF(BK$5="",0,SUMIFS(Potoki!BK:BK,Potoki!$F:$F,$F113,Potoki!$G:$G,IF($G113="","",$G113)))</f>
        <v>440489</v>
      </c>
      <c r="BL113" s="30">
        <f ca="1">IF(BL$5="",0,SUMIFS(Potoki!BL:BL,Potoki!$F:$F,$F113,Potoki!$G:$G,IF($G113="","",$G113)))</f>
        <v>440496.00000000006</v>
      </c>
      <c r="BM113" s="30">
        <f ca="1">IF(BM$5="",0,SUMIFS(Potoki!BM:BM,Potoki!$F:$F,$F113,Potoki!$G:$G,IF($G113="","",$G113)))</f>
        <v>440496.00000000006</v>
      </c>
      <c r="BN113" s="30">
        <f ca="1">IF(BN$5="",0,SUMIFS(Potoki!BN:BN,Potoki!$F:$F,$F113,Potoki!$G:$G,IF($G113="","",$G113)))</f>
        <v>440496.00000000006</v>
      </c>
      <c r="BO113" s="30">
        <f ca="1">IF(BO$5="",0,SUMIFS(Potoki!BO:BO,Potoki!$F:$F,$F113,Potoki!$G:$G,IF($G113="","",$G113)))</f>
        <v>440496.00000000006</v>
      </c>
      <c r="BP113" s="30">
        <f ca="1">IF(BP$5="",0,SUMIFS(Potoki!BP:BP,Potoki!$F:$F,$F113,Potoki!$G:$G,IF($G113="","",$G113)))</f>
        <v>440496.00000000006</v>
      </c>
      <c r="BQ113" s="30">
        <f ca="1">IF(BQ$5="",0,SUMIFS(Potoki!BQ:BQ,Potoki!$F:$F,$F113,Potoki!$G:$G,IF($G113="","",$G113)))</f>
        <v>440496.00000000006</v>
      </c>
      <c r="BR113" s="30">
        <f ca="1">IF(BR$5="",0,SUMIFS(Potoki!BR:BR,Potoki!$F:$F,$F113,Potoki!$G:$G,IF($G113="","",$G113)))</f>
        <v>440496.00000000006</v>
      </c>
      <c r="BS113" s="30">
        <f ca="1">IF(BS$5="",0,SUMIFS(Potoki!BS:BS,Potoki!$F:$F,$F113,Potoki!$G:$G,IF($G113="","",$G113)))</f>
        <v>440496.00000000006</v>
      </c>
      <c r="BT113" s="30">
        <f ca="1">IF(BT$5="",0,SUMIFS(Potoki!BT:BT,Potoki!$F:$F,$F113,Potoki!$G:$G,IF($G113="","",$G113)))</f>
        <v>440496.00000000006</v>
      </c>
      <c r="BU113" s="30">
        <f ca="1">IF(BU$5="",0,SUMIFS(Potoki!BU:BU,Potoki!$F:$F,$F113,Potoki!$G:$G,IF($G113="","",$G113)))</f>
        <v>440496.00000000006</v>
      </c>
      <c r="BV113" s="30">
        <f>IF(BV$5="",0,SUMIFS(Potoki!BV:BV,Potoki!$F:$F,$F113,Potoki!$G:$G,IF($G113="","",$G113)))</f>
        <v>0</v>
      </c>
      <c r="BW113" s="30">
        <f>IF(BW$5="",0,SUMIFS(Potoki!BW:BW,Potoki!$F:$F,$F113,Potoki!$G:$G,IF($G113="","",$G113)))</f>
        <v>0</v>
      </c>
      <c r="BX113" s="30">
        <f>IF(BX$5="",0,SUMIFS(Potoki!BX:BX,Potoki!$F:$F,$F113,Potoki!$G:$G,IF($G113="","",$G113)))</f>
        <v>0</v>
      </c>
      <c r="BY113" s="30">
        <f>IF(BY$5="",0,SUMIFS(Potoki!BY:BY,Potoki!$F:$F,$F113,Potoki!$G:$G,IF($G113="","",$G113)))</f>
        <v>0</v>
      </c>
      <c r="BZ113" s="30">
        <f>IF(BZ$5="",0,SUMIFS(Potoki!BZ:BZ,Potoki!$F:$F,$F113,Potoki!$G:$G,IF($G113="","",$G113)))</f>
        <v>0</v>
      </c>
      <c r="CA113" s="30">
        <f>IF(CA$5="",0,SUMIFS(Potoki!CA:CA,Potoki!$F:$F,$F113,Potoki!$G:$G,IF($G113="","",$G113)))</f>
        <v>0</v>
      </c>
      <c r="CB113" s="30">
        <f>IF(CB$5="",0,SUMIFS(Potoki!CB:CB,Potoki!$F:$F,$F113,Potoki!$G:$G,IF($G113="","",$G113)))</f>
        <v>0</v>
      </c>
      <c r="CC113" s="30">
        <f>IF(CC$5="",0,SUMIFS(Potoki!CC:CC,Potoki!$F:$F,$F113,Potoki!$G:$G,IF($G113="","",$G113)))</f>
        <v>0</v>
      </c>
      <c r="CD113" s="30">
        <f>IF(CD$5="",0,SUMIFS(Potoki!CD:CD,Potoki!$F:$F,$F113,Potoki!$G:$G,IF($G113="","",$G113)))</f>
        <v>0</v>
      </c>
      <c r="CE113" s="30">
        <f>IF(CE$5="",0,SUMIFS(Potoki!CE:CE,Potoki!$F:$F,$F113,Potoki!$G:$G,IF($G113="","",$G113)))</f>
        <v>0</v>
      </c>
      <c r="CF113" s="30">
        <f>IF(CF$5="",0,SUMIFS(Potoki!CF:CF,Potoki!$F:$F,$F113,Potoki!$G:$G,IF($G113="","",$G113)))</f>
        <v>0</v>
      </c>
      <c r="CG113" s="30">
        <f>IF(CG$5="",0,SUMIFS(Potoki!CG:CG,Potoki!$F:$F,$F113,Potoki!$G:$G,IF($G113="","",$G113)))</f>
        <v>0</v>
      </c>
      <c r="CH113" s="30">
        <f>IF(CH$5="",0,SUMIFS(Potoki!CH:CH,Potoki!$F:$F,$F113,Potoki!$G:$G,IF($G113="","",$G113)))</f>
        <v>0</v>
      </c>
      <c r="CI113" s="30">
        <f>IF(CI$5="",0,SUMIFS(Potoki!CI:CI,Potoki!$F:$F,$F113,Potoki!$G:$G,IF($G113="","",$G113)))</f>
        <v>0</v>
      </c>
      <c r="CJ113" s="30">
        <f>IF(CJ$5="",0,SUMIFS(Potoki!CJ:CJ,Potoki!$F:$F,$F113,Potoki!$G:$G,IF($G113="","",$G113)))</f>
        <v>0</v>
      </c>
      <c r="CK113" s="30">
        <f>IF(CK$5="",0,SUMIFS(Potoki!CK:CK,Potoki!$F:$F,$F113,Potoki!$G:$G,IF($G113="","",$G113)))</f>
        <v>0</v>
      </c>
      <c r="CL113" s="30">
        <f>IF(CL$5="",0,SUMIFS(Potoki!CL:CL,Potoki!$F:$F,$F113,Potoki!$G:$G,IF($G113="","",$G113)))</f>
        <v>0</v>
      </c>
      <c r="CM113" s="30">
        <f>IF(CM$5="",0,SUMIFS(Potoki!CM:CM,Potoki!$F:$F,$F113,Potoki!$G:$G,IF($G113="","",$G113)))</f>
        <v>0</v>
      </c>
      <c r="CN113" s="30">
        <f>IF(CN$5="",0,SUMIFS(Potoki!CN:CN,Potoki!$F:$F,$F113,Potoki!$G:$G,IF($G113="","",$G113)))</f>
        <v>0</v>
      </c>
      <c r="CO113" s="30">
        <f>IF(CO$5="",0,SUMIFS(Potoki!CO:CO,Potoki!$F:$F,$F113,Potoki!$G:$G,IF($G113="","",$G113)))</f>
        <v>0</v>
      </c>
      <c r="CP113" s="30">
        <f>IF(CP$5="",0,SUMIFS(Potoki!CP:CP,Potoki!$F:$F,$F113,Potoki!$G:$G,IF($G113="","",$G113)))</f>
        <v>0</v>
      </c>
      <c r="CQ113" s="30">
        <f>IF(CQ$5="",0,SUMIFS(Potoki!CQ:CQ,Potoki!$F:$F,$F113,Potoki!$G:$G,IF($G113="","",$G113)))</f>
        <v>0</v>
      </c>
      <c r="CR113" s="30">
        <f>IF(CR$5="",0,SUMIFS(Potoki!CR:CR,Potoki!$F:$F,$F113,Potoki!$G:$G,IF($G113="","",$G113)))</f>
        <v>0</v>
      </c>
      <c r="CS113" s="30">
        <f>IF(CS$5="",0,SUMIFS(Potoki!CS:CS,Potoki!$F:$F,$F113,Potoki!$G:$G,IF($G113="","",$G113)))</f>
        <v>0</v>
      </c>
      <c r="CT113" s="30">
        <f>IF(CT$5="",0,SUMIFS(Potoki!CT:CT,Potoki!$F:$F,$F113,Potoki!$G:$G,IF($G113="","",$G113)))</f>
        <v>0</v>
      </c>
    </row>
    <row r="114" spans="1:98" s="27" customFormat="1" ht="12" x14ac:dyDescent="0.25">
      <c r="A114" s="26">
        <f>ROW()</f>
        <v>114</v>
      </c>
      <c r="B114" s="139"/>
      <c r="C114" s="142"/>
      <c r="E114" s="24"/>
      <c r="F114" s="66" t="str">
        <f>F110</f>
        <v>Закупка сырья и материалов</v>
      </c>
      <c r="G114" s="27" t="str">
        <f>BP!$F$25</f>
        <v>Упаковка</v>
      </c>
      <c r="M114" s="27" t="str">
        <f>Lists!$R$8</f>
        <v>руб.</v>
      </c>
      <c r="P114" s="30"/>
      <c r="R114" s="24"/>
      <c r="S114" s="30"/>
      <c r="V114" s="85"/>
      <c r="W114" s="29">
        <f ca="1">SUM(INDIRECT(ADDRESS(ROW(),SUMIFS($1:$1,$5:$5,1))):INDIRECT(ADDRESS(ROW(),SUMIFS($1:$1,$5:$5,MAX($5:$5)))))</f>
        <v>34856848</v>
      </c>
      <c r="Z114" s="30">
        <f ca="1">IF(Z$5="",0,SUMIFS(Potoki!Z:Z,Potoki!$F:$F,$F114,Potoki!$G:$G,IF($G114="","",$G114)))</f>
        <v>0</v>
      </c>
      <c r="AA114" s="30">
        <f ca="1">IF(AA$5="",0,SUMIFS(Potoki!AA:AA,Potoki!$F:$F,$F114,Potoki!$G:$G,IF($G114="","",$G114)))</f>
        <v>0</v>
      </c>
      <c r="AB114" s="30">
        <f ca="1">IF(AB$5="",0,SUMIFS(Potoki!AB:AB,Potoki!$F:$F,$F114,Potoki!$G:$G,IF($G114="","",$G114)))</f>
        <v>0</v>
      </c>
      <c r="AC114" s="30">
        <f ca="1">IF(AC$5="",0,SUMIFS(Potoki!AC:AC,Potoki!$F:$F,$F114,Potoki!$G:$G,IF($G114="","",$G114)))</f>
        <v>0</v>
      </c>
      <c r="AD114" s="30">
        <f ca="1">IF(AD$5="",0,SUMIFS(Potoki!AD:AD,Potoki!$F:$F,$F114,Potoki!$G:$G,IF($G114="","",$G114)))</f>
        <v>1600</v>
      </c>
      <c r="AE114" s="30">
        <f ca="1">IF(AE$5="",0,SUMIFS(Potoki!AE:AE,Potoki!$F:$F,$F114,Potoki!$G:$G,IF($G114="","",$G114)))</f>
        <v>6400</v>
      </c>
      <c r="AF114" s="30">
        <f ca="1">IF(AF$5="",0,SUMIFS(Potoki!AF:AF,Potoki!$F:$F,$F114,Potoki!$G:$G,IF($G114="","",$G114)))</f>
        <v>11520</v>
      </c>
      <c r="AG114" s="30">
        <f ca="1">IF(AG$5="",0,SUMIFS(Potoki!AG:AG,Potoki!$F:$F,$F114,Potoki!$G:$G,IF($G114="","",$G114)))</f>
        <v>16840</v>
      </c>
      <c r="AH114" s="30">
        <f ca="1">IF(AH$5="",0,SUMIFS(Potoki!AH:AH,Potoki!$F:$F,$F114,Potoki!$G:$G,IF($G114="","",$G114)))</f>
        <v>21480</v>
      </c>
      <c r="AI114" s="30">
        <f ca="1">IF(AI$5="",0,SUMIFS(Potoki!AI:AI,Potoki!$F:$F,$F114,Potoki!$G:$G,IF($G114="","",$G114)))</f>
        <v>28216.000000000004</v>
      </c>
      <c r="AJ114" s="30">
        <f ca="1">IF(AJ$5="",0,SUMIFS(Potoki!AJ:AJ,Potoki!$F:$F,$F114,Potoki!$G:$G,IF($G114="","",$G114)))</f>
        <v>45816</v>
      </c>
      <c r="AK114" s="30">
        <f ca="1">IF(AK$5="",0,SUMIFS(Potoki!AK:AK,Potoki!$F:$F,$F114,Potoki!$G:$G,IF($G114="","",$G114)))</f>
        <v>75448</v>
      </c>
      <c r="AL114" s="30">
        <f ca="1">IF(AL$5="",0,SUMIFS(Potoki!AL:AL,Potoki!$F:$F,$F114,Potoki!$G:$G,IF($G114="","",$G114)))</f>
        <v>117988</v>
      </c>
      <c r="AM114" s="30">
        <f ca="1">IF(AM$5="",0,SUMIFS(Potoki!AM:AM,Potoki!$F:$F,$F114,Potoki!$G:$G,IF($G114="","",$G114)))</f>
        <v>171880</v>
      </c>
      <c r="AN114" s="30">
        <f ca="1">IF(AN$5="",0,SUMIFS(Potoki!AN:AN,Potoki!$F:$F,$F114,Potoki!$G:$G,IF($G114="","",$G114)))</f>
        <v>232468</v>
      </c>
      <c r="AO114" s="30">
        <f ca="1">IF(AO$5="",0,SUMIFS(Potoki!AO:AO,Potoki!$F:$F,$F114,Potoki!$G:$G,IF($G114="","",$G114)))</f>
        <v>297032</v>
      </c>
      <c r="AP114" s="30">
        <f ca="1">IF(AP$5="",0,SUMIFS(Potoki!AP:AP,Potoki!$F:$F,$F114,Potoki!$G:$G,IF($G114="","",$G114)))</f>
        <v>363660</v>
      </c>
      <c r="AQ114" s="30">
        <f ca="1">IF(AQ$5="",0,SUMIFS(Potoki!AQ:AQ,Potoki!$F:$F,$F114,Potoki!$G:$G,IF($G114="","",$G114)))</f>
        <v>431380</v>
      </c>
      <c r="AR114" s="30">
        <f ca="1">IF(AR$5="",0,SUMIFS(Potoki!AR:AR,Potoki!$F:$F,$F114,Potoki!$G:$G,IF($G114="","",$G114)))</f>
        <v>499580</v>
      </c>
      <c r="AS114" s="30">
        <f ca="1">IF(AS$5="",0,SUMIFS(Potoki!AS:AS,Potoki!$F:$F,$F114,Potoki!$G:$G,IF($G114="","",$G114)))</f>
        <v>567900</v>
      </c>
      <c r="AT114" s="30">
        <f ca="1">IF(AT$5="",0,SUMIFS(Potoki!AT:AT,Potoki!$F:$F,$F114,Potoki!$G:$G,IF($G114="","",$G114)))</f>
        <v>636280</v>
      </c>
      <c r="AU114" s="30">
        <f ca="1">IF(AU$5="",0,SUMIFS(Potoki!AU:AU,Potoki!$F:$F,$F114,Potoki!$G:$G,IF($G114="","",$G114)))</f>
        <v>704680</v>
      </c>
      <c r="AV114" s="30">
        <f ca="1">IF(AV$5="",0,SUMIFS(Potoki!AV:AV,Potoki!$F:$F,$F114,Potoki!$G:$G,IF($G114="","",$G114)))</f>
        <v>773080</v>
      </c>
      <c r="AW114" s="30">
        <f ca="1">IF(AW$5="",0,SUMIFS(Potoki!AW:AW,Potoki!$F:$F,$F114,Potoki!$G:$G,IF($G114="","",$G114)))</f>
        <v>841480</v>
      </c>
      <c r="AX114" s="30">
        <f ca="1">IF(AX$5="",0,SUMIFS(Potoki!AX:AX,Potoki!$F:$F,$F114,Potoki!$G:$G,IF($G114="","",$G114)))</f>
        <v>909880</v>
      </c>
      <c r="AY114" s="30">
        <f ca="1">IF(AY$5="",0,SUMIFS(Potoki!AY:AY,Potoki!$F:$F,$F114,Potoki!$G:$G,IF($G114="","",$G114)))</f>
        <v>978280</v>
      </c>
      <c r="AZ114" s="30">
        <f ca="1">IF(AZ$5="",0,SUMIFS(Potoki!AZ:AZ,Potoki!$F:$F,$F114,Potoki!$G:$G,IF($G114="","",$G114)))</f>
        <v>1046680</v>
      </c>
      <c r="BA114" s="30">
        <f ca="1">IF(BA$5="",0,SUMIFS(Potoki!BA:BA,Potoki!$F:$F,$F114,Potoki!$G:$G,IF($G114="","",$G114)))</f>
        <v>1111080</v>
      </c>
      <c r="BB114" s="30">
        <f ca="1">IF(BB$5="",0,SUMIFS(Potoki!BB:BB,Potoki!$F:$F,$F114,Potoki!$G:$G,IF($G114="","",$G114)))</f>
        <v>1163480</v>
      </c>
      <c r="BC114" s="30">
        <f ca="1">IF(BC$5="",0,SUMIFS(Potoki!BC:BC,Potoki!$F:$F,$F114,Potoki!$G:$G,IF($G114="","",$G114)))</f>
        <v>1203080</v>
      </c>
      <c r="BD114" s="30">
        <f ca="1">IF(BD$5="",0,SUMIFS(Potoki!BD:BD,Potoki!$F:$F,$F114,Potoki!$G:$G,IF($G114="","",$G114)))</f>
        <v>1229380</v>
      </c>
      <c r="BE114" s="30">
        <f ca="1">IF(BE$5="",0,SUMIFS(Potoki!BE:BE,Potoki!$F:$F,$F114,Potoki!$G:$G,IF($G114="","",$G114)))</f>
        <v>1244080</v>
      </c>
      <c r="BF114" s="30">
        <f ca="1">IF(BF$5="",0,SUMIFS(Potoki!BF:BF,Potoki!$F:$F,$F114,Potoki!$G:$G,IF($G114="","",$G114)))</f>
        <v>1251940</v>
      </c>
      <c r="BG114" s="30">
        <f ca="1">IF(BG$5="",0,SUMIFS(Potoki!BG:BG,Potoki!$F:$F,$F114,Potoki!$G:$G,IF($G114="","",$G114)))</f>
        <v>1255800</v>
      </c>
      <c r="BH114" s="30">
        <f ca="1">IF(BH$5="",0,SUMIFS(Potoki!BH:BH,Potoki!$F:$F,$F114,Potoki!$G:$G,IF($G114="","",$G114)))</f>
        <v>1257580</v>
      </c>
      <c r="BI114" s="30">
        <f ca="1">IF(BI$5="",0,SUMIFS(Potoki!BI:BI,Potoki!$F:$F,$F114,Potoki!$G:$G,IF($G114="","",$G114)))</f>
        <v>1258260</v>
      </c>
      <c r="BJ114" s="30">
        <f ca="1">IF(BJ$5="",0,SUMIFS(Potoki!BJ:BJ,Potoki!$F:$F,$F114,Potoki!$G:$G,IF($G114="","",$G114)))</f>
        <v>1258460</v>
      </c>
      <c r="BK114" s="30">
        <f ca="1">IF(BK$5="",0,SUMIFS(Potoki!BK:BK,Potoki!$F:$F,$F114,Potoki!$G:$G,IF($G114="","",$G114)))</f>
        <v>1258540</v>
      </c>
      <c r="BL114" s="30">
        <f ca="1">IF(BL$5="",0,SUMIFS(Potoki!BL:BL,Potoki!$F:$F,$F114,Potoki!$G:$G,IF($G114="","",$G114)))</f>
        <v>1258560.0000000002</v>
      </c>
      <c r="BM114" s="30">
        <f ca="1">IF(BM$5="",0,SUMIFS(Potoki!BM:BM,Potoki!$F:$F,$F114,Potoki!$G:$G,IF($G114="","",$G114)))</f>
        <v>1258560.0000000002</v>
      </c>
      <c r="BN114" s="30">
        <f ca="1">IF(BN$5="",0,SUMIFS(Potoki!BN:BN,Potoki!$F:$F,$F114,Potoki!$G:$G,IF($G114="","",$G114)))</f>
        <v>1258560.0000000002</v>
      </c>
      <c r="BO114" s="30">
        <f ca="1">IF(BO$5="",0,SUMIFS(Potoki!BO:BO,Potoki!$F:$F,$F114,Potoki!$G:$G,IF($G114="","",$G114)))</f>
        <v>1258560.0000000002</v>
      </c>
      <c r="BP114" s="30">
        <f ca="1">IF(BP$5="",0,SUMIFS(Potoki!BP:BP,Potoki!$F:$F,$F114,Potoki!$G:$G,IF($G114="","",$G114)))</f>
        <v>1258560.0000000002</v>
      </c>
      <c r="BQ114" s="30">
        <f ca="1">IF(BQ$5="",0,SUMIFS(Potoki!BQ:BQ,Potoki!$F:$F,$F114,Potoki!$G:$G,IF($G114="","",$G114)))</f>
        <v>1258560.0000000002</v>
      </c>
      <c r="BR114" s="30">
        <f ca="1">IF(BR$5="",0,SUMIFS(Potoki!BR:BR,Potoki!$F:$F,$F114,Potoki!$G:$G,IF($G114="","",$G114)))</f>
        <v>1258560.0000000002</v>
      </c>
      <c r="BS114" s="30">
        <f ca="1">IF(BS$5="",0,SUMIFS(Potoki!BS:BS,Potoki!$F:$F,$F114,Potoki!$G:$G,IF($G114="","",$G114)))</f>
        <v>1258560.0000000002</v>
      </c>
      <c r="BT114" s="30">
        <f ca="1">IF(BT$5="",0,SUMIFS(Potoki!BT:BT,Potoki!$F:$F,$F114,Potoki!$G:$G,IF($G114="","",$G114)))</f>
        <v>1258560.0000000002</v>
      </c>
      <c r="BU114" s="30">
        <f ca="1">IF(BU$5="",0,SUMIFS(Potoki!BU:BU,Potoki!$F:$F,$F114,Potoki!$G:$G,IF($G114="","",$G114)))</f>
        <v>1258560.0000000002</v>
      </c>
      <c r="BV114" s="30">
        <f>IF(BV$5="",0,SUMIFS(Potoki!BV:BV,Potoki!$F:$F,$F114,Potoki!$G:$G,IF($G114="","",$G114)))</f>
        <v>0</v>
      </c>
      <c r="BW114" s="30">
        <f>IF(BW$5="",0,SUMIFS(Potoki!BW:BW,Potoki!$F:$F,$F114,Potoki!$G:$G,IF($G114="","",$G114)))</f>
        <v>0</v>
      </c>
      <c r="BX114" s="30">
        <f>IF(BX$5="",0,SUMIFS(Potoki!BX:BX,Potoki!$F:$F,$F114,Potoki!$G:$G,IF($G114="","",$G114)))</f>
        <v>0</v>
      </c>
      <c r="BY114" s="30">
        <f>IF(BY$5="",0,SUMIFS(Potoki!BY:BY,Potoki!$F:$F,$F114,Potoki!$G:$G,IF($G114="","",$G114)))</f>
        <v>0</v>
      </c>
      <c r="BZ114" s="30">
        <f>IF(BZ$5="",0,SUMIFS(Potoki!BZ:BZ,Potoki!$F:$F,$F114,Potoki!$G:$G,IF($G114="","",$G114)))</f>
        <v>0</v>
      </c>
      <c r="CA114" s="30">
        <f>IF(CA$5="",0,SUMIFS(Potoki!CA:CA,Potoki!$F:$F,$F114,Potoki!$G:$G,IF($G114="","",$G114)))</f>
        <v>0</v>
      </c>
      <c r="CB114" s="30">
        <f>IF(CB$5="",0,SUMIFS(Potoki!CB:CB,Potoki!$F:$F,$F114,Potoki!$G:$G,IF($G114="","",$G114)))</f>
        <v>0</v>
      </c>
      <c r="CC114" s="30">
        <f>IF(CC$5="",0,SUMIFS(Potoki!CC:CC,Potoki!$F:$F,$F114,Potoki!$G:$G,IF($G114="","",$G114)))</f>
        <v>0</v>
      </c>
      <c r="CD114" s="30">
        <f>IF(CD$5="",0,SUMIFS(Potoki!CD:CD,Potoki!$F:$F,$F114,Potoki!$G:$G,IF($G114="","",$G114)))</f>
        <v>0</v>
      </c>
      <c r="CE114" s="30">
        <f>IF(CE$5="",0,SUMIFS(Potoki!CE:CE,Potoki!$F:$F,$F114,Potoki!$G:$G,IF($G114="","",$G114)))</f>
        <v>0</v>
      </c>
      <c r="CF114" s="30">
        <f>IF(CF$5="",0,SUMIFS(Potoki!CF:CF,Potoki!$F:$F,$F114,Potoki!$G:$G,IF($G114="","",$G114)))</f>
        <v>0</v>
      </c>
      <c r="CG114" s="30">
        <f>IF(CG$5="",0,SUMIFS(Potoki!CG:CG,Potoki!$F:$F,$F114,Potoki!$G:$G,IF($G114="","",$G114)))</f>
        <v>0</v>
      </c>
      <c r="CH114" s="30">
        <f>IF(CH$5="",0,SUMIFS(Potoki!CH:CH,Potoki!$F:$F,$F114,Potoki!$G:$G,IF($G114="","",$G114)))</f>
        <v>0</v>
      </c>
      <c r="CI114" s="30">
        <f>IF(CI$5="",0,SUMIFS(Potoki!CI:CI,Potoki!$F:$F,$F114,Potoki!$G:$G,IF($G114="","",$G114)))</f>
        <v>0</v>
      </c>
      <c r="CJ114" s="30">
        <f>IF(CJ$5="",0,SUMIFS(Potoki!CJ:CJ,Potoki!$F:$F,$F114,Potoki!$G:$G,IF($G114="","",$G114)))</f>
        <v>0</v>
      </c>
      <c r="CK114" s="30">
        <f>IF(CK$5="",0,SUMIFS(Potoki!CK:CK,Potoki!$F:$F,$F114,Potoki!$G:$G,IF($G114="","",$G114)))</f>
        <v>0</v>
      </c>
      <c r="CL114" s="30">
        <f>IF(CL$5="",0,SUMIFS(Potoki!CL:CL,Potoki!$F:$F,$F114,Potoki!$G:$G,IF($G114="","",$G114)))</f>
        <v>0</v>
      </c>
      <c r="CM114" s="30">
        <f>IF(CM$5="",0,SUMIFS(Potoki!CM:CM,Potoki!$F:$F,$F114,Potoki!$G:$G,IF($G114="","",$G114)))</f>
        <v>0</v>
      </c>
      <c r="CN114" s="30">
        <f>IF(CN$5="",0,SUMIFS(Potoki!CN:CN,Potoki!$F:$F,$F114,Potoki!$G:$G,IF($G114="","",$G114)))</f>
        <v>0</v>
      </c>
      <c r="CO114" s="30">
        <f>IF(CO$5="",0,SUMIFS(Potoki!CO:CO,Potoki!$F:$F,$F114,Potoki!$G:$G,IF($G114="","",$G114)))</f>
        <v>0</v>
      </c>
      <c r="CP114" s="30">
        <f>IF(CP$5="",0,SUMIFS(Potoki!CP:CP,Potoki!$F:$F,$F114,Potoki!$G:$G,IF($G114="","",$G114)))</f>
        <v>0</v>
      </c>
      <c r="CQ114" s="30">
        <f>IF(CQ$5="",0,SUMIFS(Potoki!CQ:CQ,Potoki!$F:$F,$F114,Potoki!$G:$G,IF($G114="","",$G114)))</f>
        <v>0</v>
      </c>
      <c r="CR114" s="30">
        <f>IF(CR$5="",0,SUMIFS(Potoki!CR:CR,Potoki!$F:$F,$F114,Potoki!$G:$G,IF($G114="","",$G114)))</f>
        <v>0</v>
      </c>
      <c r="CS114" s="30">
        <f>IF(CS$5="",0,SUMIFS(Potoki!CS:CS,Potoki!$F:$F,$F114,Potoki!$G:$G,IF($G114="","",$G114)))</f>
        <v>0</v>
      </c>
      <c r="CT114" s="30">
        <f>IF(CT$5="",0,SUMIFS(Potoki!CT:CT,Potoki!$F:$F,$F114,Potoki!$G:$G,IF($G114="","",$G114)))</f>
        <v>0</v>
      </c>
    </row>
    <row r="115" spans="1:98" s="2" customFormat="1" ht="12" x14ac:dyDescent="0.25">
      <c r="A115" s="11">
        <f>ROW()</f>
        <v>115</v>
      </c>
      <c r="B115" s="140"/>
      <c r="C115" s="142"/>
      <c r="E115" s="23" t="str">
        <f>Lists!$N$9</f>
        <v>пустая строка</v>
      </c>
      <c r="P115" s="3"/>
      <c r="R115" s="23"/>
      <c r="S115" s="3"/>
      <c r="V115" s="74">
        <f ca="1">W110-SUMIFS(Potoki!$W:$W,Potoki!$F:$F,$F110,Potoki!$G:$G,"")</f>
        <v>0</v>
      </c>
      <c r="W115" s="5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</row>
    <row r="116" spans="1:98" s="13" customFormat="1" x14ac:dyDescent="0.3">
      <c r="A116" s="12">
        <f>ROW()</f>
        <v>116</v>
      </c>
      <c r="B116" s="138"/>
      <c r="C116" s="142"/>
      <c r="E116" s="92"/>
      <c r="F116" s="13" t="str">
        <f>BP!$F$91</f>
        <v>Поступление в пр-во ПФ</v>
      </c>
      <c r="M116" s="4" t="str">
        <f>Lists!$R$8</f>
        <v>руб.</v>
      </c>
      <c r="P116" s="10"/>
      <c r="R116" s="92"/>
      <c r="S116" s="10"/>
      <c r="V116" s="80">
        <f ca="1">W116-SUM(W117:W122)</f>
        <v>0</v>
      </c>
      <c r="W116" s="10">
        <f ca="1">SUM(INDIRECT(ADDRESS(ROW(),SUMIFS($1:$1,$5:$5,1))):INDIRECT(ADDRESS(ROW(),SUMIFS($1:$1,$5:$5,MAX($5:$5)))))</f>
        <v>121754970.06399997</v>
      </c>
      <c r="Z116" s="10">
        <f t="shared" ref="Z116:BE116" ca="1" si="381">IF(Z$5="",0,SUM(Z117:Z122))</f>
        <v>0</v>
      </c>
      <c r="AA116" s="10">
        <f t="shared" ca="1" si="381"/>
        <v>0</v>
      </c>
      <c r="AB116" s="10">
        <f t="shared" ca="1" si="381"/>
        <v>0</v>
      </c>
      <c r="AC116" s="10">
        <f t="shared" ca="1" si="381"/>
        <v>0</v>
      </c>
      <c r="AD116" s="10">
        <f t="shared" ca="1" si="381"/>
        <v>5588.8</v>
      </c>
      <c r="AE116" s="10">
        <f t="shared" ca="1" si="381"/>
        <v>22355.200000000001</v>
      </c>
      <c r="AF116" s="10">
        <f t="shared" ca="1" si="381"/>
        <v>40239.360000000001</v>
      </c>
      <c r="AG116" s="10">
        <f t="shared" ca="1" si="381"/>
        <v>58822.12</v>
      </c>
      <c r="AH116" s="10">
        <f t="shared" ca="1" si="381"/>
        <v>75029.64</v>
      </c>
      <c r="AI116" s="10">
        <f t="shared" ca="1" si="381"/>
        <v>98558.488000000027</v>
      </c>
      <c r="AJ116" s="10">
        <f t="shared" ca="1" si="381"/>
        <v>160035.288</v>
      </c>
      <c r="AK116" s="10">
        <f t="shared" ca="1" si="381"/>
        <v>263539.864</v>
      </c>
      <c r="AL116" s="10">
        <f t="shared" ca="1" si="381"/>
        <v>412132.08400000003</v>
      </c>
      <c r="AM116" s="10">
        <f t="shared" ca="1" si="381"/>
        <v>600376.84</v>
      </c>
      <c r="AN116" s="10">
        <f t="shared" ca="1" si="381"/>
        <v>812010.72400000005</v>
      </c>
      <c r="AO116" s="10">
        <f t="shared" ca="1" si="381"/>
        <v>1037532.776</v>
      </c>
      <c r="AP116" s="10">
        <f t="shared" ca="1" si="381"/>
        <v>1270264.3799999999</v>
      </c>
      <c r="AQ116" s="10">
        <f t="shared" ca="1" si="381"/>
        <v>1506810.34</v>
      </c>
      <c r="AR116" s="10">
        <f t="shared" ca="1" si="381"/>
        <v>1745032.94</v>
      </c>
      <c r="AS116" s="10">
        <f t="shared" ca="1" si="381"/>
        <v>1983674.7</v>
      </c>
      <c r="AT116" s="10">
        <f t="shared" ca="1" si="381"/>
        <v>2222526.04</v>
      </c>
      <c r="AU116" s="10">
        <f t="shared" ca="1" si="381"/>
        <v>2461447.2400000002</v>
      </c>
      <c r="AV116" s="10">
        <f t="shared" ca="1" si="381"/>
        <v>2700368.44</v>
      </c>
      <c r="AW116" s="10">
        <f t="shared" ca="1" si="381"/>
        <v>2939289.64</v>
      </c>
      <c r="AX116" s="10">
        <f t="shared" ca="1" si="381"/>
        <v>3178210.84</v>
      </c>
      <c r="AY116" s="10">
        <f t="shared" ca="1" si="381"/>
        <v>3417132.04</v>
      </c>
      <c r="AZ116" s="10">
        <f t="shared" ca="1" si="381"/>
        <v>3656053.24</v>
      </c>
      <c r="BA116" s="10">
        <f t="shared" ca="1" si="381"/>
        <v>3881002.44</v>
      </c>
      <c r="BB116" s="10">
        <f t="shared" ca="1" si="381"/>
        <v>4064035.64</v>
      </c>
      <c r="BC116" s="10">
        <f t="shared" ca="1" si="381"/>
        <v>4202358.4400000004</v>
      </c>
      <c r="BD116" s="10">
        <f t="shared" ca="1" si="381"/>
        <v>4294224.34</v>
      </c>
      <c r="BE116" s="10">
        <f t="shared" ca="1" si="381"/>
        <v>4345571.4400000004</v>
      </c>
      <c r="BF116" s="10">
        <f t="shared" ref="BF116:CT116" ca="1" si="382">IF(BF$5="",0,SUM(BF117:BF122))</f>
        <v>4373026.42</v>
      </c>
      <c r="BG116" s="10">
        <f t="shared" ca="1" si="382"/>
        <v>4386509.4000000004</v>
      </c>
      <c r="BH116" s="10">
        <f t="shared" ca="1" si="382"/>
        <v>4392726.9400000004</v>
      </c>
      <c r="BI116" s="10">
        <f t="shared" ca="1" si="382"/>
        <v>4395102.18</v>
      </c>
      <c r="BJ116" s="10">
        <f t="shared" ca="1" si="382"/>
        <v>4395800.78</v>
      </c>
      <c r="BK116" s="10">
        <f t="shared" ca="1" si="382"/>
        <v>4396080.22</v>
      </c>
      <c r="BL116" s="10">
        <f t="shared" ca="1" si="382"/>
        <v>4396150.080000001</v>
      </c>
      <c r="BM116" s="10">
        <f t="shared" ca="1" si="382"/>
        <v>4396150.080000001</v>
      </c>
      <c r="BN116" s="10">
        <f t="shared" ca="1" si="382"/>
        <v>4396150.080000001</v>
      </c>
      <c r="BO116" s="10">
        <f t="shared" ca="1" si="382"/>
        <v>4396150.080000001</v>
      </c>
      <c r="BP116" s="10">
        <f t="shared" ca="1" si="382"/>
        <v>4396150.080000001</v>
      </c>
      <c r="BQ116" s="10">
        <f t="shared" ca="1" si="382"/>
        <v>4396150.080000001</v>
      </c>
      <c r="BR116" s="10">
        <f t="shared" ca="1" si="382"/>
        <v>4396150.080000001</v>
      </c>
      <c r="BS116" s="10">
        <f t="shared" ca="1" si="382"/>
        <v>4396150.080000001</v>
      </c>
      <c r="BT116" s="10">
        <f t="shared" ca="1" si="382"/>
        <v>4396150.080000001</v>
      </c>
      <c r="BU116" s="10">
        <f t="shared" ca="1" si="382"/>
        <v>4396150.080000001</v>
      </c>
      <c r="BV116" s="10">
        <f t="shared" si="382"/>
        <v>0</v>
      </c>
      <c r="BW116" s="10">
        <f t="shared" si="382"/>
        <v>0</v>
      </c>
      <c r="BX116" s="10">
        <f t="shared" si="382"/>
        <v>0</v>
      </c>
      <c r="BY116" s="10">
        <f t="shared" si="382"/>
        <v>0</v>
      </c>
      <c r="BZ116" s="10">
        <f t="shared" si="382"/>
        <v>0</v>
      </c>
      <c r="CA116" s="10">
        <f t="shared" si="382"/>
        <v>0</v>
      </c>
      <c r="CB116" s="10">
        <f t="shared" si="382"/>
        <v>0</v>
      </c>
      <c r="CC116" s="10">
        <f t="shared" si="382"/>
        <v>0</v>
      </c>
      <c r="CD116" s="10">
        <f t="shared" si="382"/>
        <v>0</v>
      </c>
      <c r="CE116" s="10">
        <f t="shared" si="382"/>
        <v>0</v>
      </c>
      <c r="CF116" s="10">
        <f t="shared" si="382"/>
        <v>0</v>
      </c>
      <c r="CG116" s="10">
        <f t="shared" si="382"/>
        <v>0</v>
      </c>
      <c r="CH116" s="10">
        <f t="shared" si="382"/>
        <v>0</v>
      </c>
      <c r="CI116" s="10">
        <f t="shared" si="382"/>
        <v>0</v>
      </c>
      <c r="CJ116" s="10">
        <f t="shared" si="382"/>
        <v>0</v>
      </c>
      <c r="CK116" s="10">
        <f t="shared" si="382"/>
        <v>0</v>
      </c>
      <c r="CL116" s="10">
        <f t="shared" si="382"/>
        <v>0</v>
      </c>
      <c r="CM116" s="10">
        <f t="shared" si="382"/>
        <v>0</v>
      </c>
      <c r="CN116" s="10">
        <f t="shared" si="382"/>
        <v>0</v>
      </c>
      <c r="CO116" s="10">
        <f t="shared" si="382"/>
        <v>0</v>
      </c>
      <c r="CP116" s="10">
        <f t="shared" si="382"/>
        <v>0</v>
      </c>
      <c r="CQ116" s="10">
        <f t="shared" si="382"/>
        <v>0</v>
      </c>
      <c r="CR116" s="10">
        <f t="shared" si="382"/>
        <v>0</v>
      </c>
      <c r="CS116" s="10">
        <f t="shared" si="382"/>
        <v>0</v>
      </c>
      <c r="CT116" s="10">
        <f t="shared" si="382"/>
        <v>0</v>
      </c>
    </row>
    <row r="117" spans="1:98" s="27" customFormat="1" ht="12" x14ac:dyDescent="0.25">
      <c r="A117" s="26">
        <f>ROW()</f>
        <v>117</v>
      </c>
      <c r="B117" s="139"/>
      <c r="C117" s="142"/>
      <c r="E117" s="24"/>
      <c r="F117" s="66" t="str">
        <f>$F$116</f>
        <v>Поступление в пр-во ПФ</v>
      </c>
      <c r="G117" s="27" t="str">
        <f>BP!$F$21</f>
        <v>Основа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91499226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4200</v>
      </c>
      <c r="AE117" s="30">
        <f ca="1">IF(AE$5="",0,SUMIFS(Potoki!AE:AE,Potoki!$F:$F,$F117,Potoki!$G:$G,IF($G117="","",$G117)))</f>
        <v>16800</v>
      </c>
      <c r="AF117" s="30">
        <f ca="1">IF(AF$5="",0,SUMIFS(Potoki!AF:AF,Potoki!$F:$F,$F117,Potoki!$G:$G,IF($G117="","",$G117)))</f>
        <v>30240</v>
      </c>
      <c r="AG117" s="30">
        <f ca="1">IF(AG$5="",0,SUMIFS(Potoki!AG:AG,Potoki!$F:$F,$F117,Potoki!$G:$G,IF($G117="","",$G117)))</f>
        <v>44205</v>
      </c>
      <c r="AH117" s="30">
        <f ca="1">IF(AH$5="",0,SUMIFS(Potoki!AH:AH,Potoki!$F:$F,$F117,Potoki!$G:$G,IF($G117="","",$G117)))</f>
        <v>56385</v>
      </c>
      <c r="AI117" s="30">
        <f ca="1">IF(AI$5="",0,SUMIFS(Potoki!AI:AI,Potoki!$F:$F,$F117,Potoki!$G:$G,IF($G117="","",$G117)))</f>
        <v>74067.000000000015</v>
      </c>
      <c r="AJ117" s="30">
        <f ca="1">IF(AJ$5="",0,SUMIFS(Potoki!AJ:AJ,Potoki!$F:$F,$F117,Potoki!$G:$G,IF($G117="","",$G117)))</f>
        <v>120267.00000000001</v>
      </c>
      <c r="AK117" s="30">
        <f ca="1">IF(AK$5="",0,SUMIFS(Potoki!AK:AK,Potoki!$F:$F,$F117,Potoki!$G:$G,IF($G117="","",$G117)))</f>
        <v>198051</v>
      </c>
      <c r="AL117" s="30">
        <f ca="1">IF(AL$5="",0,SUMIFS(Potoki!AL:AL,Potoki!$F:$F,$F117,Potoki!$G:$G,IF($G117="","",$G117)))</f>
        <v>309718.5</v>
      </c>
      <c r="AM117" s="30">
        <f ca="1">IF(AM$5="",0,SUMIFS(Potoki!AM:AM,Potoki!$F:$F,$F117,Potoki!$G:$G,IF($G117="","",$G117)))</f>
        <v>451185</v>
      </c>
      <c r="AN117" s="30">
        <f ca="1">IF(AN$5="",0,SUMIFS(Potoki!AN:AN,Potoki!$F:$F,$F117,Potoki!$G:$G,IF($G117="","",$G117)))</f>
        <v>610228.5</v>
      </c>
      <c r="AO117" s="30">
        <f ca="1">IF(AO$5="",0,SUMIFS(Potoki!AO:AO,Potoki!$F:$F,$F117,Potoki!$G:$G,IF($G117="","",$G117)))</f>
        <v>779709</v>
      </c>
      <c r="AP117" s="30">
        <f ca="1">IF(AP$5="",0,SUMIFS(Potoki!AP:AP,Potoki!$F:$F,$F117,Potoki!$G:$G,IF($G117="","",$G117)))</f>
        <v>954607.5</v>
      </c>
      <c r="AQ117" s="30">
        <f ca="1">IF(AQ$5="",0,SUMIFS(Potoki!AQ:AQ,Potoki!$F:$F,$F117,Potoki!$G:$G,IF($G117="","",$G117)))</f>
        <v>1132372.5</v>
      </c>
      <c r="AR117" s="30">
        <f ca="1">IF(AR$5="",0,SUMIFS(Potoki!AR:AR,Potoki!$F:$F,$F117,Potoki!$G:$G,IF($G117="","",$G117)))</f>
        <v>1311397.5</v>
      </c>
      <c r="AS117" s="30">
        <f ca="1">IF(AS$5="",0,SUMIFS(Potoki!AS:AS,Potoki!$F:$F,$F117,Potoki!$G:$G,IF($G117="","",$G117)))</f>
        <v>1490737.5</v>
      </c>
      <c r="AT117" s="30">
        <f ca="1">IF(AT$5="",0,SUMIFS(Potoki!AT:AT,Potoki!$F:$F,$F117,Potoki!$G:$G,IF($G117="","",$G117)))</f>
        <v>1670235</v>
      </c>
      <c r="AU117" s="30">
        <f ca="1">IF(AU$5="",0,SUMIFS(Potoki!AU:AU,Potoki!$F:$F,$F117,Potoki!$G:$G,IF($G117="","",$G117)))</f>
        <v>1849785</v>
      </c>
      <c r="AV117" s="30">
        <f ca="1">IF(AV$5="",0,SUMIFS(Potoki!AV:AV,Potoki!$F:$F,$F117,Potoki!$G:$G,IF($G117="","",$G117)))</f>
        <v>2029335</v>
      </c>
      <c r="AW117" s="30">
        <f ca="1">IF(AW$5="",0,SUMIFS(Potoki!AW:AW,Potoki!$F:$F,$F117,Potoki!$G:$G,IF($G117="","",$G117)))</f>
        <v>2208885</v>
      </c>
      <c r="AX117" s="30">
        <f ca="1">IF(AX$5="",0,SUMIFS(Potoki!AX:AX,Potoki!$F:$F,$F117,Potoki!$G:$G,IF($G117="","",$G117)))</f>
        <v>2388435</v>
      </c>
      <c r="AY117" s="30">
        <f ca="1">IF(AY$5="",0,SUMIFS(Potoki!AY:AY,Potoki!$F:$F,$F117,Potoki!$G:$G,IF($G117="","",$G117)))</f>
        <v>2567985</v>
      </c>
      <c r="AZ117" s="30">
        <f ca="1">IF(AZ$5="",0,SUMIFS(Potoki!AZ:AZ,Potoki!$F:$F,$F117,Potoki!$G:$G,IF($G117="","",$G117)))</f>
        <v>2747535</v>
      </c>
      <c r="BA117" s="30">
        <f ca="1">IF(BA$5="",0,SUMIFS(Potoki!BA:BA,Potoki!$F:$F,$F117,Potoki!$G:$G,IF($G117="","",$G117)))</f>
        <v>2916585</v>
      </c>
      <c r="BB117" s="30">
        <f ca="1">IF(BB$5="",0,SUMIFS(Potoki!BB:BB,Potoki!$F:$F,$F117,Potoki!$G:$G,IF($G117="","",$G117)))</f>
        <v>3054135</v>
      </c>
      <c r="BC117" s="30">
        <f ca="1">IF(BC$5="",0,SUMIFS(Potoki!BC:BC,Potoki!$F:$F,$F117,Potoki!$G:$G,IF($G117="","",$G117)))</f>
        <v>3158085</v>
      </c>
      <c r="BD117" s="30">
        <f ca="1">IF(BD$5="",0,SUMIFS(Potoki!BD:BD,Potoki!$F:$F,$F117,Potoki!$G:$G,IF($G117="","",$G117)))</f>
        <v>3227122.5</v>
      </c>
      <c r="BE117" s="30">
        <f ca="1">IF(BE$5="",0,SUMIFS(Potoki!BE:BE,Potoki!$F:$F,$F117,Potoki!$G:$G,IF($G117="","",$G117)))</f>
        <v>3265710</v>
      </c>
      <c r="BF117" s="30">
        <f ca="1">IF(BF$5="",0,SUMIFS(Potoki!BF:BF,Potoki!$F:$F,$F117,Potoki!$G:$G,IF($G117="","",$G117)))</f>
        <v>3286342.5</v>
      </c>
      <c r="BG117" s="30">
        <f ca="1">IF(BG$5="",0,SUMIFS(Potoki!BG:BG,Potoki!$F:$F,$F117,Potoki!$G:$G,IF($G117="","",$G117)))</f>
        <v>3296475</v>
      </c>
      <c r="BH117" s="30">
        <f ca="1">IF(BH$5="",0,SUMIFS(Potoki!BH:BH,Potoki!$F:$F,$F117,Potoki!$G:$G,IF($G117="","",$G117)))</f>
        <v>3301147.5</v>
      </c>
      <c r="BI117" s="30">
        <f ca="1">IF(BI$5="",0,SUMIFS(Potoki!BI:BI,Potoki!$F:$F,$F117,Potoki!$G:$G,IF($G117="","",$G117)))</f>
        <v>3302932.5</v>
      </c>
      <c r="BJ117" s="30">
        <f ca="1">IF(BJ$5="",0,SUMIFS(Potoki!BJ:BJ,Potoki!$F:$F,$F117,Potoki!$G:$G,IF($G117="","",$G117)))</f>
        <v>3303457.5</v>
      </c>
      <c r="BK117" s="30">
        <f ca="1">IF(BK$5="",0,SUMIFS(Potoki!BK:BK,Potoki!$F:$F,$F117,Potoki!$G:$G,IF($G117="","",$G117)))</f>
        <v>3303667.5</v>
      </c>
      <c r="BL117" s="30">
        <f ca="1">IF(BL$5="",0,SUMIFS(Potoki!BL:BL,Potoki!$F:$F,$F117,Potoki!$G:$G,IF($G117="","",$G117)))</f>
        <v>3303720.0000000005</v>
      </c>
      <c r="BM117" s="30">
        <f ca="1">IF(BM$5="",0,SUMIFS(Potoki!BM:BM,Potoki!$F:$F,$F117,Potoki!$G:$G,IF($G117="","",$G117)))</f>
        <v>3303720.0000000005</v>
      </c>
      <c r="BN117" s="30">
        <f ca="1">IF(BN$5="",0,SUMIFS(Potoki!BN:BN,Potoki!$F:$F,$F117,Potoki!$G:$G,IF($G117="","",$G117)))</f>
        <v>3303720.0000000005</v>
      </c>
      <c r="BO117" s="30">
        <f ca="1">IF(BO$5="",0,SUMIFS(Potoki!BO:BO,Potoki!$F:$F,$F117,Potoki!$G:$G,IF($G117="","",$G117)))</f>
        <v>3303720.0000000005</v>
      </c>
      <c r="BP117" s="30">
        <f ca="1">IF(BP$5="",0,SUMIFS(Potoki!BP:BP,Potoki!$F:$F,$F117,Potoki!$G:$G,IF($G117="","",$G117)))</f>
        <v>3303720.0000000005</v>
      </c>
      <c r="BQ117" s="30">
        <f ca="1">IF(BQ$5="",0,SUMIFS(Potoki!BQ:BQ,Potoki!$F:$F,$F117,Potoki!$G:$G,IF($G117="","",$G117)))</f>
        <v>3303720.0000000005</v>
      </c>
      <c r="BR117" s="30">
        <f ca="1">IF(BR$5="",0,SUMIFS(Potoki!BR:BR,Potoki!$F:$F,$F117,Potoki!$G:$G,IF($G117="","",$G117)))</f>
        <v>3303720.0000000005</v>
      </c>
      <c r="BS117" s="30">
        <f ca="1">IF(BS$5="",0,SUMIFS(Potoki!BS:BS,Potoki!$F:$F,$F117,Potoki!$G:$G,IF($G117="","",$G117)))</f>
        <v>3303720.0000000005</v>
      </c>
      <c r="BT117" s="30">
        <f ca="1">IF(BT$5="",0,SUMIFS(Potoki!BT:BT,Potoki!$F:$F,$F117,Potoki!$G:$G,IF($G117="","",$G117)))</f>
        <v>3303720.0000000005</v>
      </c>
      <c r="BU117" s="30">
        <f ca="1">IF(BU$5="",0,SUMIFS(Potoki!BU:BU,Potoki!$F:$F,$F117,Potoki!$G:$G,IF($G117="","",$G117)))</f>
        <v>3303720.0000000005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 t="shared" ref="F118:F121" si="383">$F$116</f>
        <v>Поступление в пр-во ПФ</v>
      </c>
      <c r="G118" s="27" t="str">
        <f>BP!$F$22</f>
        <v>Сырье</v>
      </c>
      <c r="H118" s="67"/>
      <c r="I118" s="67"/>
      <c r="J118" s="67"/>
      <c r="K118" s="67"/>
      <c r="L118" s="67"/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10457054.4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480</v>
      </c>
      <c r="AE118" s="30">
        <f ca="1">IF(AE$5="",0,SUMIFS(Potoki!AE:AE,Potoki!$F:$F,$F118,Potoki!$G:$G,IF($G118="","",$G118)))</f>
        <v>1920</v>
      </c>
      <c r="AF118" s="30">
        <f ca="1">IF(AF$5="",0,SUMIFS(Potoki!AF:AF,Potoki!$F:$F,$F118,Potoki!$G:$G,IF($G118="","",$G118)))</f>
        <v>3456</v>
      </c>
      <c r="AG118" s="30">
        <f ca="1">IF(AG$5="",0,SUMIFS(Potoki!AG:AG,Potoki!$F:$F,$F118,Potoki!$G:$G,IF($G118="","",$G118)))</f>
        <v>5052</v>
      </c>
      <c r="AH118" s="30">
        <f ca="1">IF(AH$5="",0,SUMIFS(Potoki!AH:AH,Potoki!$F:$F,$F118,Potoki!$G:$G,IF($G118="","",$G118)))</f>
        <v>6444</v>
      </c>
      <c r="AI118" s="30">
        <f ca="1">IF(AI$5="",0,SUMIFS(Potoki!AI:AI,Potoki!$F:$F,$F118,Potoki!$G:$G,IF($G118="","",$G118)))</f>
        <v>8464.8000000000011</v>
      </c>
      <c r="AJ118" s="30">
        <f ca="1">IF(AJ$5="",0,SUMIFS(Potoki!AJ:AJ,Potoki!$F:$F,$F118,Potoki!$G:$G,IF($G118="","",$G118)))</f>
        <v>13744.800000000001</v>
      </c>
      <c r="AK118" s="30">
        <f ca="1">IF(AK$5="",0,SUMIFS(Potoki!AK:AK,Potoki!$F:$F,$F118,Potoki!$G:$G,IF($G118="","",$G118)))</f>
        <v>22634.400000000001</v>
      </c>
      <c r="AL118" s="30">
        <f ca="1">IF(AL$5="",0,SUMIFS(Potoki!AL:AL,Potoki!$F:$F,$F118,Potoki!$G:$G,IF($G118="","",$G118)))</f>
        <v>35396.399999999994</v>
      </c>
      <c r="AM118" s="30">
        <f ca="1">IF(AM$5="",0,SUMIFS(Potoki!AM:AM,Potoki!$F:$F,$F118,Potoki!$G:$G,IF($G118="","",$G118)))</f>
        <v>51564</v>
      </c>
      <c r="AN118" s="30">
        <f ca="1">IF(AN$5="",0,SUMIFS(Potoki!AN:AN,Potoki!$F:$F,$F118,Potoki!$G:$G,IF($G118="","",$G118)))</f>
        <v>69740.399999999994</v>
      </c>
      <c r="AO118" s="30">
        <f ca="1">IF(AO$5="",0,SUMIFS(Potoki!AO:AO,Potoki!$F:$F,$F118,Potoki!$G:$G,IF($G118="","",$G118)))</f>
        <v>89109.6</v>
      </c>
      <c r="AP118" s="30">
        <f ca="1">IF(AP$5="",0,SUMIFS(Potoki!AP:AP,Potoki!$F:$F,$F118,Potoki!$G:$G,IF($G118="","",$G118)))</f>
        <v>109098</v>
      </c>
      <c r="AQ118" s="30">
        <f ca="1">IF(AQ$5="",0,SUMIFS(Potoki!AQ:AQ,Potoki!$F:$F,$F118,Potoki!$G:$G,IF($G118="","",$G118)))</f>
        <v>129414</v>
      </c>
      <c r="AR118" s="30">
        <f ca="1">IF(AR$5="",0,SUMIFS(Potoki!AR:AR,Potoki!$F:$F,$F118,Potoki!$G:$G,IF($G118="","",$G118)))</f>
        <v>149874</v>
      </c>
      <c r="AS118" s="30">
        <f ca="1">IF(AS$5="",0,SUMIFS(Potoki!AS:AS,Potoki!$F:$F,$F118,Potoki!$G:$G,IF($G118="","",$G118)))</f>
        <v>170370</v>
      </c>
      <c r="AT118" s="30">
        <f ca="1">IF(AT$5="",0,SUMIFS(Potoki!AT:AT,Potoki!$F:$F,$F118,Potoki!$G:$G,IF($G118="","",$G118)))</f>
        <v>190884</v>
      </c>
      <c r="AU118" s="30">
        <f ca="1">IF(AU$5="",0,SUMIFS(Potoki!AU:AU,Potoki!$F:$F,$F118,Potoki!$G:$G,IF($G118="","",$G118)))</f>
        <v>211404</v>
      </c>
      <c r="AV118" s="30">
        <f ca="1">IF(AV$5="",0,SUMIFS(Potoki!AV:AV,Potoki!$F:$F,$F118,Potoki!$G:$G,IF($G118="","",$G118)))</f>
        <v>231924</v>
      </c>
      <c r="AW118" s="30">
        <f ca="1">IF(AW$5="",0,SUMIFS(Potoki!AW:AW,Potoki!$F:$F,$F118,Potoki!$G:$G,IF($G118="","",$G118)))</f>
        <v>252444</v>
      </c>
      <c r="AX118" s="30">
        <f ca="1">IF(AX$5="",0,SUMIFS(Potoki!AX:AX,Potoki!$F:$F,$F118,Potoki!$G:$G,IF($G118="","",$G118)))</f>
        <v>272964</v>
      </c>
      <c r="AY118" s="30">
        <f ca="1">IF(AY$5="",0,SUMIFS(Potoki!AY:AY,Potoki!$F:$F,$F118,Potoki!$G:$G,IF($G118="","",$G118)))</f>
        <v>293484</v>
      </c>
      <c r="AZ118" s="30">
        <f ca="1">IF(AZ$5="",0,SUMIFS(Potoki!AZ:AZ,Potoki!$F:$F,$F118,Potoki!$G:$G,IF($G118="","",$G118)))</f>
        <v>314004</v>
      </c>
      <c r="BA118" s="30">
        <f ca="1">IF(BA$5="",0,SUMIFS(Potoki!BA:BA,Potoki!$F:$F,$F118,Potoki!$G:$G,IF($G118="","",$G118)))</f>
        <v>333324</v>
      </c>
      <c r="BB118" s="30">
        <f ca="1">IF(BB$5="",0,SUMIFS(Potoki!BB:BB,Potoki!$F:$F,$F118,Potoki!$G:$G,IF($G118="","",$G118)))</f>
        <v>349044</v>
      </c>
      <c r="BC118" s="30">
        <f ca="1">IF(BC$5="",0,SUMIFS(Potoki!BC:BC,Potoki!$F:$F,$F118,Potoki!$G:$G,IF($G118="","",$G118)))</f>
        <v>360924</v>
      </c>
      <c r="BD118" s="30">
        <f ca="1">IF(BD$5="",0,SUMIFS(Potoki!BD:BD,Potoki!$F:$F,$F118,Potoki!$G:$G,IF($G118="","",$G118)))</f>
        <v>368814</v>
      </c>
      <c r="BE118" s="30">
        <f ca="1">IF(BE$5="",0,SUMIFS(Potoki!BE:BE,Potoki!$F:$F,$F118,Potoki!$G:$G,IF($G118="","",$G118)))</f>
        <v>373224</v>
      </c>
      <c r="BF118" s="30">
        <f ca="1">IF(BF$5="",0,SUMIFS(Potoki!BF:BF,Potoki!$F:$F,$F118,Potoki!$G:$G,IF($G118="","",$G118)))</f>
        <v>375582</v>
      </c>
      <c r="BG118" s="30">
        <f ca="1">IF(BG$5="",0,SUMIFS(Potoki!BG:BG,Potoki!$F:$F,$F118,Potoki!$G:$G,IF($G118="","",$G118)))</f>
        <v>376740</v>
      </c>
      <c r="BH118" s="30">
        <f ca="1">IF(BH$5="",0,SUMIFS(Potoki!BH:BH,Potoki!$F:$F,$F118,Potoki!$G:$G,IF($G118="","",$G118)))</f>
        <v>377274</v>
      </c>
      <c r="BI118" s="30">
        <f ca="1">IF(BI$5="",0,SUMIFS(Potoki!BI:BI,Potoki!$F:$F,$F118,Potoki!$G:$G,IF($G118="","",$G118)))</f>
        <v>377478</v>
      </c>
      <c r="BJ118" s="30">
        <f ca="1">IF(BJ$5="",0,SUMIFS(Potoki!BJ:BJ,Potoki!$F:$F,$F118,Potoki!$G:$G,IF($G118="","",$G118)))</f>
        <v>377538</v>
      </c>
      <c r="BK118" s="30">
        <f ca="1">IF(BK$5="",0,SUMIFS(Potoki!BK:BK,Potoki!$F:$F,$F118,Potoki!$G:$G,IF($G118="","",$G118)))</f>
        <v>377562</v>
      </c>
      <c r="BL118" s="30">
        <f ca="1">IF(BL$5="",0,SUMIFS(Potoki!BL:BL,Potoki!$F:$F,$F118,Potoki!$G:$G,IF($G118="","",$G118)))</f>
        <v>377568.00000000006</v>
      </c>
      <c r="BM118" s="30">
        <f ca="1">IF(BM$5="",0,SUMIFS(Potoki!BM:BM,Potoki!$F:$F,$F118,Potoki!$G:$G,IF($G118="","",$G118)))</f>
        <v>377568.00000000006</v>
      </c>
      <c r="BN118" s="30">
        <f ca="1">IF(BN$5="",0,SUMIFS(Potoki!BN:BN,Potoki!$F:$F,$F118,Potoki!$G:$G,IF($G118="","",$G118)))</f>
        <v>377568.00000000006</v>
      </c>
      <c r="BO118" s="30">
        <f ca="1">IF(BO$5="",0,SUMIFS(Potoki!BO:BO,Potoki!$F:$F,$F118,Potoki!$G:$G,IF($G118="","",$G118)))</f>
        <v>377568.00000000006</v>
      </c>
      <c r="BP118" s="30">
        <f ca="1">IF(BP$5="",0,SUMIFS(Potoki!BP:BP,Potoki!$F:$F,$F118,Potoki!$G:$G,IF($G118="","",$G118)))</f>
        <v>377568.00000000006</v>
      </c>
      <c r="BQ118" s="30">
        <f ca="1">IF(BQ$5="",0,SUMIFS(Potoki!BQ:BQ,Potoki!$F:$F,$F118,Potoki!$G:$G,IF($G118="","",$G118)))</f>
        <v>377568.00000000006</v>
      </c>
      <c r="BR118" s="30">
        <f ca="1">IF(BR$5="",0,SUMIFS(Potoki!BR:BR,Potoki!$F:$F,$F118,Potoki!$G:$G,IF($G118="","",$G118)))</f>
        <v>377568.00000000006</v>
      </c>
      <c r="BS118" s="30">
        <f ca="1">IF(BS$5="",0,SUMIFS(Potoki!BS:BS,Potoki!$F:$F,$F118,Potoki!$G:$G,IF($G118="","",$G118)))</f>
        <v>377568.00000000006</v>
      </c>
      <c r="BT118" s="30">
        <f ca="1">IF(BT$5="",0,SUMIFS(Potoki!BT:BT,Potoki!$F:$F,$F118,Potoki!$G:$G,IF($G118="","",$G118)))</f>
        <v>377568.00000000006</v>
      </c>
      <c r="BU118" s="30">
        <f ca="1">IF(BU$5="",0,SUMIFS(Potoki!BU:BU,Potoki!$F:$F,$F118,Potoki!$G:$G,IF($G118="","",$G118)))</f>
        <v>377568.00000000006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7" customFormat="1" ht="12" x14ac:dyDescent="0.25">
      <c r="A119" s="26">
        <f>ROW()</f>
        <v>119</v>
      </c>
      <c r="B119" s="139"/>
      <c r="C119" s="142"/>
      <c r="E119" s="24"/>
      <c r="F119" s="66" t="str">
        <f t="shared" si="383"/>
        <v>Поступление в пр-во ПФ</v>
      </c>
      <c r="G119" s="27" t="str">
        <f>BP!$F$26</f>
        <v>ФОТ првПерс</v>
      </c>
      <c r="M119" s="27" t="str">
        <f>Lists!$R$8</f>
        <v>руб.</v>
      </c>
      <c r="P119" s="30"/>
      <c r="R119" s="24"/>
      <c r="S119" s="30"/>
      <c r="V119" s="85"/>
      <c r="W119" s="29">
        <f ca="1">SUM(INDIRECT(ADDRESS(ROW(),SUMIFS($1:$1,$5:$5,1))):INDIRECT(ADDRESS(ROW(),SUMIFS($1:$1,$5:$5,MAX($5:$5)))))</f>
        <v>13071318</v>
      </c>
      <c r="Z119" s="30">
        <f ca="1">IF(Z$5="",0,SUMIFS(Potoki!Z:Z,Potoki!$F:$F,$F119,Potoki!$G:$G,IF($G119="","",$G119)))</f>
        <v>0</v>
      </c>
      <c r="AA119" s="30">
        <f ca="1">IF(AA$5="",0,SUMIFS(Potoki!AA:AA,Potoki!$F:$F,$F119,Potoki!$G:$G,IF($G119="","",$G119)))</f>
        <v>0</v>
      </c>
      <c r="AB119" s="30">
        <f ca="1">IF(AB$5="",0,SUMIFS(Potoki!AB:AB,Potoki!$F:$F,$F119,Potoki!$G:$G,IF($G119="","",$G119)))</f>
        <v>0</v>
      </c>
      <c r="AC119" s="30">
        <f ca="1">IF(AC$5="",0,SUMIFS(Potoki!AC:AC,Potoki!$F:$F,$F119,Potoki!$G:$G,IF($G119="","",$G119)))</f>
        <v>0</v>
      </c>
      <c r="AD119" s="30">
        <f ca="1">IF(AD$5="",0,SUMIFS(Potoki!AD:AD,Potoki!$F:$F,$F119,Potoki!$G:$G,IF($G119="","",$G119)))</f>
        <v>600</v>
      </c>
      <c r="AE119" s="30">
        <f ca="1">IF(AE$5="",0,SUMIFS(Potoki!AE:AE,Potoki!$F:$F,$F119,Potoki!$G:$G,IF($G119="","",$G119)))</f>
        <v>2400</v>
      </c>
      <c r="AF119" s="30">
        <f ca="1">IF(AF$5="",0,SUMIFS(Potoki!AF:AF,Potoki!$F:$F,$F119,Potoki!$G:$G,IF($G119="","",$G119)))</f>
        <v>4320</v>
      </c>
      <c r="AG119" s="30">
        <f ca="1">IF(AG$5="",0,SUMIFS(Potoki!AG:AG,Potoki!$F:$F,$F119,Potoki!$G:$G,IF($G119="","",$G119)))</f>
        <v>6315</v>
      </c>
      <c r="AH119" s="30">
        <f ca="1">IF(AH$5="",0,SUMIFS(Potoki!AH:AH,Potoki!$F:$F,$F119,Potoki!$G:$G,IF($G119="","",$G119)))</f>
        <v>8055</v>
      </c>
      <c r="AI119" s="30">
        <f ca="1">IF(AI$5="",0,SUMIFS(Potoki!AI:AI,Potoki!$F:$F,$F119,Potoki!$G:$G,IF($G119="","",$G119)))</f>
        <v>10581.000000000002</v>
      </c>
      <c r="AJ119" s="30">
        <f ca="1">IF(AJ$5="",0,SUMIFS(Potoki!AJ:AJ,Potoki!$F:$F,$F119,Potoki!$G:$G,IF($G119="","",$G119)))</f>
        <v>17181</v>
      </c>
      <c r="AK119" s="30">
        <f ca="1">IF(AK$5="",0,SUMIFS(Potoki!AK:AK,Potoki!$F:$F,$F119,Potoki!$G:$G,IF($G119="","",$G119)))</f>
        <v>28293</v>
      </c>
      <c r="AL119" s="30">
        <f ca="1">IF(AL$5="",0,SUMIFS(Potoki!AL:AL,Potoki!$F:$F,$F119,Potoki!$G:$G,IF($G119="","",$G119)))</f>
        <v>44245.5</v>
      </c>
      <c r="AM119" s="30">
        <f ca="1">IF(AM$5="",0,SUMIFS(Potoki!AM:AM,Potoki!$F:$F,$F119,Potoki!$G:$G,IF($G119="","",$G119)))</f>
        <v>64455</v>
      </c>
      <c r="AN119" s="30">
        <f ca="1">IF(AN$5="",0,SUMIFS(Potoki!AN:AN,Potoki!$F:$F,$F119,Potoki!$G:$G,IF($G119="","",$G119)))</f>
        <v>87175.5</v>
      </c>
      <c r="AO119" s="30">
        <f ca="1">IF(AO$5="",0,SUMIFS(Potoki!AO:AO,Potoki!$F:$F,$F119,Potoki!$G:$G,IF($G119="","",$G119)))</f>
        <v>111387</v>
      </c>
      <c r="AP119" s="30">
        <f ca="1">IF(AP$5="",0,SUMIFS(Potoki!AP:AP,Potoki!$F:$F,$F119,Potoki!$G:$G,IF($G119="","",$G119)))</f>
        <v>136372.5</v>
      </c>
      <c r="AQ119" s="30">
        <f ca="1">IF(AQ$5="",0,SUMIFS(Potoki!AQ:AQ,Potoki!$F:$F,$F119,Potoki!$G:$G,IF($G119="","",$G119)))</f>
        <v>161767.5</v>
      </c>
      <c r="AR119" s="30">
        <f ca="1">IF(AR$5="",0,SUMIFS(Potoki!AR:AR,Potoki!$F:$F,$F119,Potoki!$G:$G,IF($G119="","",$G119)))</f>
        <v>187342.5</v>
      </c>
      <c r="AS119" s="30">
        <f ca="1">IF(AS$5="",0,SUMIFS(Potoki!AS:AS,Potoki!$F:$F,$F119,Potoki!$G:$G,IF($G119="","",$G119)))</f>
        <v>212962.5</v>
      </c>
      <c r="AT119" s="30">
        <f ca="1">IF(AT$5="",0,SUMIFS(Potoki!AT:AT,Potoki!$F:$F,$F119,Potoki!$G:$G,IF($G119="","",$G119)))</f>
        <v>238605</v>
      </c>
      <c r="AU119" s="30">
        <f ca="1">IF(AU$5="",0,SUMIFS(Potoki!AU:AU,Potoki!$F:$F,$F119,Potoki!$G:$G,IF($G119="","",$G119)))</f>
        <v>264255</v>
      </c>
      <c r="AV119" s="30">
        <f ca="1">IF(AV$5="",0,SUMIFS(Potoki!AV:AV,Potoki!$F:$F,$F119,Potoki!$G:$G,IF($G119="","",$G119)))</f>
        <v>289905</v>
      </c>
      <c r="AW119" s="30">
        <f ca="1">IF(AW$5="",0,SUMIFS(Potoki!AW:AW,Potoki!$F:$F,$F119,Potoki!$G:$G,IF($G119="","",$G119)))</f>
        <v>315555</v>
      </c>
      <c r="AX119" s="30">
        <f ca="1">IF(AX$5="",0,SUMIFS(Potoki!AX:AX,Potoki!$F:$F,$F119,Potoki!$G:$G,IF($G119="","",$G119)))</f>
        <v>341205</v>
      </c>
      <c r="AY119" s="30">
        <f ca="1">IF(AY$5="",0,SUMIFS(Potoki!AY:AY,Potoki!$F:$F,$F119,Potoki!$G:$G,IF($G119="","",$G119)))</f>
        <v>366855</v>
      </c>
      <c r="AZ119" s="30">
        <f ca="1">IF(AZ$5="",0,SUMIFS(Potoki!AZ:AZ,Potoki!$F:$F,$F119,Potoki!$G:$G,IF($G119="","",$G119)))</f>
        <v>392505</v>
      </c>
      <c r="BA119" s="30">
        <f ca="1">IF(BA$5="",0,SUMIFS(Potoki!BA:BA,Potoki!$F:$F,$F119,Potoki!$G:$G,IF($G119="","",$G119)))</f>
        <v>416655</v>
      </c>
      <c r="BB119" s="30">
        <f ca="1">IF(BB$5="",0,SUMIFS(Potoki!BB:BB,Potoki!$F:$F,$F119,Potoki!$G:$G,IF($G119="","",$G119)))</f>
        <v>436305</v>
      </c>
      <c r="BC119" s="30">
        <f ca="1">IF(BC$5="",0,SUMIFS(Potoki!BC:BC,Potoki!$F:$F,$F119,Potoki!$G:$G,IF($G119="","",$G119)))</f>
        <v>451155</v>
      </c>
      <c r="BD119" s="30">
        <f ca="1">IF(BD$5="",0,SUMIFS(Potoki!BD:BD,Potoki!$F:$F,$F119,Potoki!$G:$G,IF($G119="","",$G119)))</f>
        <v>461017.5</v>
      </c>
      <c r="BE119" s="30">
        <f ca="1">IF(BE$5="",0,SUMIFS(Potoki!BE:BE,Potoki!$F:$F,$F119,Potoki!$G:$G,IF($G119="","",$G119)))</f>
        <v>466530</v>
      </c>
      <c r="BF119" s="30">
        <f ca="1">IF(BF$5="",0,SUMIFS(Potoki!BF:BF,Potoki!$F:$F,$F119,Potoki!$G:$G,IF($G119="","",$G119)))</f>
        <v>469477.5</v>
      </c>
      <c r="BG119" s="30">
        <f ca="1">IF(BG$5="",0,SUMIFS(Potoki!BG:BG,Potoki!$F:$F,$F119,Potoki!$G:$G,IF($G119="","",$G119)))</f>
        <v>470925</v>
      </c>
      <c r="BH119" s="30">
        <f ca="1">IF(BH$5="",0,SUMIFS(Potoki!BH:BH,Potoki!$F:$F,$F119,Potoki!$G:$G,IF($G119="","",$G119)))</f>
        <v>471592.5</v>
      </c>
      <c r="BI119" s="30">
        <f ca="1">IF(BI$5="",0,SUMIFS(Potoki!BI:BI,Potoki!$F:$F,$F119,Potoki!$G:$G,IF($G119="","",$G119)))</f>
        <v>471847.5</v>
      </c>
      <c r="BJ119" s="30">
        <f ca="1">IF(BJ$5="",0,SUMIFS(Potoki!BJ:BJ,Potoki!$F:$F,$F119,Potoki!$G:$G,IF($G119="","",$G119)))</f>
        <v>471922.5</v>
      </c>
      <c r="BK119" s="30">
        <f ca="1">IF(BK$5="",0,SUMIFS(Potoki!BK:BK,Potoki!$F:$F,$F119,Potoki!$G:$G,IF($G119="","",$G119)))</f>
        <v>471952.5</v>
      </c>
      <c r="BL119" s="30">
        <f ca="1">IF(BL$5="",0,SUMIFS(Potoki!BL:BL,Potoki!$F:$F,$F119,Potoki!$G:$G,IF($G119="","",$G119)))</f>
        <v>471960.00000000006</v>
      </c>
      <c r="BM119" s="30">
        <f ca="1">IF(BM$5="",0,SUMIFS(Potoki!BM:BM,Potoki!$F:$F,$F119,Potoki!$G:$G,IF($G119="","",$G119)))</f>
        <v>471960.00000000006</v>
      </c>
      <c r="BN119" s="30">
        <f ca="1">IF(BN$5="",0,SUMIFS(Potoki!BN:BN,Potoki!$F:$F,$F119,Potoki!$G:$G,IF($G119="","",$G119)))</f>
        <v>471960.00000000006</v>
      </c>
      <c r="BO119" s="30">
        <f ca="1">IF(BO$5="",0,SUMIFS(Potoki!BO:BO,Potoki!$F:$F,$F119,Potoki!$G:$G,IF($G119="","",$G119)))</f>
        <v>471960.00000000006</v>
      </c>
      <c r="BP119" s="30">
        <f ca="1">IF(BP$5="",0,SUMIFS(Potoki!BP:BP,Potoki!$F:$F,$F119,Potoki!$G:$G,IF($G119="","",$G119)))</f>
        <v>471960.00000000006</v>
      </c>
      <c r="BQ119" s="30">
        <f ca="1">IF(BQ$5="",0,SUMIFS(Potoki!BQ:BQ,Potoki!$F:$F,$F119,Potoki!$G:$G,IF($G119="","",$G119)))</f>
        <v>471960.00000000006</v>
      </c>
      <c r="BR119" s="30">
        <f ca="1">IF(BR$5="",0,SUMIFS(Potoki!BR:BR,Potoki!$F:$F,$F119,Potoki!$G:$G,IF($G119="","",$G119)))</f>
        <v>471960.00000000006</v>
      </c>
      <c r="BS119" s="30">
        <f ca="1">IF(BS$5="",0,SUMIFS(Potoki!BS:BS,Potoki!$F:$F,$F119,Potoki!$G:$G,IF($G119="","",$G119)))</f>
        <v>471960.00000000006</v>
      </c>
      <c r="BT119" s="30">
        <f ca="1">IF(BT$5="",0,SUMIFS(Potoki!BT:BT,Potoki!$F:$F,$F119,Potoki!$G:$G,IF($G119="","",$G119)))</f>
        <v>471960.00000000006</v>
      </c>
      <c r="BU119" s="30">
        <f ca="1">IF(BU$5="",0,SUMIFS(Potoki!BU:BU,Potoki!$F:$F,$F119,Potoki!$G:$G,IF($G119="","",$G119)))</f>
        <v>471960.00000000006</v>
      </c>
      <c r="BV119" s="30">
        <f>IF(BV$5="",0,SUMIFS(Potoki!BV:BV,Potoki!$F:$F,$F119,Potoki!$G:$G,IF($G119="","",$G119)))</f>
        <v>0</v>
      </c>
      <c r="BW119" s="30">
        <f>IF(BW$5="",0,SUMIFS(Potoki!BW:BW,Potoki!$F:$F,$F119,Potoki!$G:$G,IF($G119="","",$G119)))</f>
        <v>0</v>
      </c>
      <c r="BX119" s="30">
        <f>IF(BX$5="",0,SUMIFS(Potoki!BX:BX,Potoki!$F:$F,$F119,Potoki!$G:$G,IF($G119="","",$G119)))</f>
        <v>0</v>
      </c>
      <c r="BY119" s="30">
        <f>IF(BY$5="",0,SUMIFS(Potoki!BY:BY,Potoki!$F:$F,$F119,Potoki!$G:$G,IF($G119="","",$G119)))</f>
        <v>0</v>
      </c>
      <c r="BZ119" s="30">
        <f>IF(BZ$5="",0,SUMIFS(Potoki!BZ:BZ,Potoki!$F:$F,$F119,Potoki!$G:$G,IF($G119="","",$G119)))</f>
        <v>0</v>
      </c>
      <c r="CA119" s="30">
        <f>IF(CA$5="",0,SUMIFS(Potoki!CA:CA,Potoki!$F:$F,$F119,Potoki!$G:$G,IF($G119="","",$G119)))</f>
        <v>0</v>
      </c>
      <c r="CB119" s="30">
        <f>IF(CB$5="",0,SUMIFS(Potoki!CB:CB,Potoki!$F:$F,$F119,Potoki!$G:$G,IF($G119="","",$G119)))</f>
        <v>0</v>
      </c>
      <c r="CC119" s="30">
        <f>IF(CC$5="",0,SUMIFS(Potoki!CC:CC,Potoki!$F:$F,$F119,Potoki!$G:$G,IF($G119="","",$G119)))</f>
        <v>0</v>
      </c>
      <c r="CD119" s="30">
        <f>IF(CD$5="",0,SUMIFS(Potoki!CD:CD,Potoki!$F:$F,$F119,Potoki!$G:$G,IF($G119="","",$G119)))</f>
        <v>0</v>
      </c>
      <c r="CE119" s="30">
        <f>IF(CE$5="",0,SUMIFS(Potoki!CE:CE,Potoki!$F:$F,$F119,Potoki!$G:$G,IF($G119="","",$G119)))</f>
        <v>0</v>
      </c>
      <c r="CF119" s="30">
        <f>IF(CF$5="",0,SUMIFS(Potoki!CF:CF,Potoki!$F:$F,$F119,Potoki!$G:$G,IF($G119="","",$G119)))</f>
        <v>0</v>
      </c>
      <c r="CG119" s="30">
        <f>IF(CG$5="",0,SUMIFS(Potoki!CG:CG,Potoki!$F:$F,$F119,Potoki!$G:$G,IF($G119="","",$G119)))</f>
        <v>0</v>
      </c>
      <c r="CH119" s="30">
        <f>IF(CH$5="",0,SUMIFS(Potoki!CH:CH,Potoki!$F:$F,$F119,Potoki!$G:$G,IF($G119="","",$G119)))</f>
        <v>0</v>
      </c>
      <c r="CI119" s="30">
        <f>IF(CI$5="",0,SUMIFS(Potoki!CI:CI,Potoki!$F:$F,$F119,Potoki!$G:$G,IF($G119="","",$G119)))</f>
        <v>0</v>
      </c>
      <c r="CJ119" s="30">
        <f>IF(CJ$5="",0,SUMIFS(Potoki!CJ:CJ,Potoki!$F:$F,$F119,Potoki!$G:$G,IF($G119="","",$G119)))</f>
        <v>0</v>
      </c>
      <c r="CK119" s="30">
        <f>IF(CK$5="",0,SUMIFS(Potoki!CK:CK,Potoki!$F:$F,$F119,Potoki!$G:$G,IF($G119="","",$G119)))</f>
        <v>0</v>
      </c>
      <c r="CL119" s="30">
        <f>IF(CL$5="",0,SUMIFS(Potoki!CL:CL,Potoki!$F:$F,$F119,Potoki!$G:$G,IF($G119="","",$G119)))</f>
        <v>0</v>
      </c>
      <c r="CM119" s="30">
        <f>IF(CM$5="",0,SUMIFS(Potoki!CM:CM,Potoki!$F:$F,$F119,Potoki!$G:$G,IF($G119="","",$G119)))</f>
        <v>0</v>
      </c>
      <c r="CN119" s="30">
        <f>IF(CN$5="",0,SUMIFS(Potoki!CN:CN,Potoki!$F:$F,$F119,Potoki!$G:$G,IF($G119="","",$G119)))</f>
        <v>0</v>
      </c>
      <c r="CO119" s="30">
        <f>IF(CO$5="",0,SUMIFS(Potoki!CO:CO,Potoki!$F:$F,$F119,Potoki!$G:$G,IF($G119="","",$G119)))</f>
        <v>0</v>
      </c>
      <c r="CP119" s="30">
        <f>IF(CP$5="",0,SUMIFS(Potoki!CP:CP,Potoki!$F:$F,$F119,Potoki!$G:$G,IF($G119="","",$G119)))</f>
        <v>0</v>
      </c>
      <c r="CQ119" s="30">
        <f>IF(CQ$5="",0,SUMIFS(Potoki!CQ:CQ,Potoki!$F:$F,$F119,Potoki!$G:$G,IF($G119="","",$G119)))</f>
        <v>0</v>
      </c>
      <c r="CR119" s="30">
        <f>IF(CR$5="",0,SUMIFS(Potoki!CR:CR,Potoki!$F:$F,$F119,Potoki!$G:$G,IF($G119="","",$G119)))</f>
        <v>0</v>
      </c>
      <c r="CS119" s="30">
        <f>IF(CS$5="",0,SUMIFS(Potoki!CS:CS,Potoki!$F:$F,$F119,Potoki!$G:$G,IF($G119="","",$G119)))</f>
        <v>0</v>
      </c>
      <c r="CT119" s="30">
        <f>IF(CT$5="",0,SUMIFS(Potoki!CT:CT,Potoki!$F:$F,$F119,Potoki!$G:$G,IF($G119="","",$G119)))</f>
        <v>0</v>
      </c>
    </row>
    <row r="120" spans="1:98" s="27" customFormat="1" ht="12" x14ac:dyDescent="0.25">
      <c r="A120" s="26">
        <f>ROW()</f>
        <v>120</v>
      </c>
      <c r="B120" s="139"/>
      <c r="C120" s="142"/>
      <c r="E120" s="24"/>
      <c r="F120" s="66" t="str">
        <f t="shared" si="383"/>
        <v>Поступление в пр-во ПФ</v>
      </c>
      <c r="G120" s="27" t="str">
        <f>BP!$F$28</f>
        <v>Соцсборы</v>
      </c>
      <c r="M120" s="27" t="str">
        <f>Lists!$R$8</f>
        <v>руб.</v>
      </c>
      <c r="P120" s="30"/>
      <c r="R120" s="24"/>
      <c r="S120" s="30"/>
      <c r="V120" s="85"/>
      <c r="W120" s="29">
        <f ca="1">SUM(INDIRECT(ADDRESS(ROW(),SUMIFS($1:$1,$5:$5,1))):INDIRECT(ADDRESS(ROW(),SUMIFS($1:$1,$5:$5,MAX($5:$5)))))</f>
        <v>3921395.4</v>
      </c>
      <c r="Z120" s="30">
        <f ca="1">IF(Z$5="",0,SUMIFS(Potoki!Z:Z,Potoki!$F:$F,$F120,Potoki!$G:$G,IF($G120="","",$G120)))</f>
        <v>0</v>
      </c>
      <c r="AA120" s="30">
        <f ca="1">IF(AA$5="",0,SUMIFS(Potoki!AA:AA,Potoki!$F:$F,$F120,Potoki!$G:$G,IF($G120="","",$G120)))</f>
        <v>0</v>
      </c>
      <c r="AB120" s="30">
        <f ca="1">IF(AB$5="",0,SUMIFS(Potoki!AB:AB,Potoki!$F:$F,$F120,Potoki!$G:$G,IF($G120="","",$G120)))</f>
        <v>0</v>
      </c>
      <c r="AC120" s="30">
        <f ca="1">IF(AC$5="",0,SUMIFS(Potoki!AC:AC,Potoki!$F:$F,$F120,Potoki!$G:$G,IF($G120="","",$G120)))</f>
        <v>0</v>
      </c>
      <c r="AD120" s="30">
        <f ca="1">IF(AD$5="",0,SUMIFS(Potoki!AD:AD,Potoki!$F:$F,$F120,Potoki!$G:$G,IF($G120="","",$G120)))</f>
        <v>180</v>
      </c>
      <c r="AE120" s="30">
        <f ca="1">IF(AE$5="",0,SUMIFS(Potoki!AE:AE,Potoki!$F:$F,$F120,Potoki!$G:$G,IF($G120="","",$G120)))</f>
        <v>720</v>
      </c>
      <c r="AF120" s="30">
        <f ca="1">IF(AF$5="",0,SUMIFS(Potoki!AF:AF,Potoki!$F:$F,$F120,Potoki!$G:$G,IF($G120="","",$G120)))</f>
        <v>1296</v>
      </c>
      <c r="AG120" s="30">
        <f ca="1">IF(AG$5="",0,SUMIFS(Potoki!AG:AG,Potoki!$F:$F,$F120,Potoki!$G:$G,IF($G120="","",$G120)))</f>
        <v>1894.5</v>
      </c>
      <c r="AH120" s="30">
        <f ca="1">IF(AH$5="",0,SUMIFS(Potoki!AH:AH,Potoki!$F:$F,$F120,Potoki!$G:$G,IF($G120="","",$G120)))</f>
        <v>2416.5</v>
      </c>
      <c r="AI120" s="30">
        <f ca="1">IF(AI$5="",0,SUMIFS(Potoki!AI:AI,Potoki!$F:$F,$F120,Potoki!$G:$G,IF($G120="","",$G120)))</f>
        <v>3174.3</v>
      </c>
      <c r="AJ120" s="30">
        <f ca="1">IF(AJ$5="",0,SUMIFS(Potoki!AJ:AJ,Potoki!$F:$F,$F120,Potoki!$G:$G,IF($G120="","",$G120)))</f>
        <v>5154.3</v>
      </c>
      <c r="AK120" s="30">
        <f ca="1">IF(AK$5="",0,SUMIFS(Potoki!AK:AK,Potoki!$F:$F,$F120,Potoki!$G:$G,IF($G120="","",$G120)))</f>
        <v>8487.9</v>
      </c>
      <c r="AL120" s="30">
        <f ca="1">IF(AL$5="",0,SUMIFS(Potoki!AL:AL,Potoki!$F:$F,$F120,Potoki!$G:$G,IF($G120="","",$G120)))</f>
        <v>13273.65</v>
      </c>
      <c r="AM120" s="30">
        <f ca="1">IF(AM$5="",0,SUMIFS(Potoki!AM:AM,Potoki!$F:$F,$F120,Potoki!$G:$G,IF($G120="","",$G120)))</f>
        <v>19336.5</v>
      </c>
      <c r="AN120" s="30">
        <f ca="1">IF(AN$5="",0,SUMIFS(Potoki!AN:AN,Potoki!$F:$F,$F120,Potoki!$G:$G,IF($G120="","",$G120)))</f>
        <v>26152.649999999998</v>
      </c>
      <c r="AO120" s="30">
        <f ca="1">IF(AO$5="",0,SUMIFS(Potoki!AO:AO,Potoki!$F:$F,$F120,Potoki!$G:$G,IF($G120="","",$G120)))</f>
        <v>33416.1</v>
      </c>
      <c r="AP120" s="30">
        <f ca="1">IF(AP$5="",0,SUMIFS(Potoki!AP:AP,Potoki!$F:$F,$F120,Potoki!$G:$G,IF($G120="","",$G120)))</f>
        <v>40911.75</v>
      </c>
      <c r="AQ120" s="30">
        <f ca="1">IF(AQ$5="",0,SUMIFS(Potoki!AQ:AQ,Potoki!$F:$F,$F120,Potoki!$G:$G,IF($G120="","",$G120)))</f>
        <v>48530.25</v>
      </c>
      <c r="AR120" s="30">
        <f ca="1">IF(AR$5="",0,SUMIFS(Potoki!AR:AR,Potoki!$F:$F,$F120,Potoki!$G:$G,IF($G120="","",$G120)))</f>
        <v>56202.75</v>
      </c>
      <c r="AS120" s="30">
        <f ca="1">IF(AS$5="",0,SUMIFS(Potoki!AS:AS,Potoki!$F:$F,$F120,Potoki!$G:$G,IF($G120="","",$G120)))</f>
        <v>63888.75</v>
      </c>
      <c r="AT120" s="30">
        <f ca="1">IF(AT$5="",0,SUMIFS(Potoki!AT:AT,Potoki!$F:$F,$F120,Potoki!$G:$G,IF($G120="","",$G120)))</f>
        <v>71581.5</v>
      </c>
      <c r="AU120" s="30">
        <f ca="1">IF(AU$5="",0,SUMIFS(Potoki!AU:AU,Potoki!$F:$F,$F120,Potoki!$G:$G,IF($G120="","",$G120)))</f>
        <v>79276.5</v>
      </c>
      <c r="AV120" s="30">
        <f ca="1">IF(AV$5="",0,SUMIFS(Potoki!AV:AV,Potoki!$F:$F,$F120,Potoki!$G:$G,IF($G120="","",$G120)))</f>
        <v>86971.5</v>
      </c>
      <c r="AW120" s="30">
        <f ca="1">IF(AW$5="",0,SUMIFS(Potoki!AW:AW,Potoki!$F:$F,$F120,Potoki!$G:$G,IF($G120="","",$G120)))</f>
        <v>94666.5</v>
      </c>
      <c r="AX120" s="30">
        <f ca="1">IF(AX$5="",0,SUMIFS(Potoki!AX:AX,Potoki!$F:$F,$F120,Potoki!$G:$G,IF($G120="","",$G120)))</f>
        <v>102361.5</v>
      </c>
      <c r="AY120" s="30">
        <f ca="1">IF(AY$5="",0,SUMIFS(Potoki!AY:AY,Potoki!$F:$F,$F120,Potoki!$G:$G,IF($G120="","",$G120)))</f>
        <v>110056.5</v>
      </c>
      <c r="AZ120" s="30">
        <f ca="1">IF(AZ$5="",0,SUMIFS(Potoki!AZ:AZ,Potoki!$F:$F,$F120,Potoki!$G:$G,IF($G120="","",$G120)))</f>
        <v>117751.5</v>
      </c>
      <c r="BA120" s="30">
        <f ca="1">IF(BA$5="",0,SUMIFS(Potoki!BA:BA,Potoki!$F:$F,$F120,Potoki!$G:$G,IF($G120="","",$G120)))</f>
        <v>124996.5</v>
      </c>
      <c r="BB120" s="30">
        <f ca="1">IF(BB$5="",0,SUMIFS(Potoki!BB:BB,Potoki!$F:$F,$F120,Potoki!$G:$G,IF($G120="","",$G120)))</f>
        <v>130891.5</v>
      </c>
      <c r="BC120" s="30">
        <f ca="1">IF(BC$5="",0,SUMIFS(Potoki!BC:BC,Potoki!$F:$F,$F120,Potoki!$G:$G,IF($G120="","",$G120)))</f>
        <v>135346.5</v>
      </c>
      <c r="BD120" s="30">
        <f ca="1">IF(BD$5="",0,SUMIFS(Potoki!BD:BD,Potoki!$F:$F,$F120,Potoki!$G:$G,IF($G120="","",$G120)))</f>
        <v>138305.25</v>
      </c>
      <c r="BE120" s="30">
        <f ca="1">IF(BE$5="",0,SUMIFS(Potoki!BE:BE,Potoki!$F:$F,$F120,Potoki!$G:$G,IF($G120="","",$G120)))</f>
        <v>139959</v>
      </c>
      <c r="BF120" s="30">
        <f ca="1">IF(BF$5="",0,SUMIFS(Potoki!BF:BF,Potoki!$F:$F,$F120,Potoki!$G:$G,IF($G120="","",$G120)))</f>
        <v>140843.25</v>
      </c>
      <c r="BG120" s="30">
        <f ca="1">IF(BG$5="",0,SUMIFS(Potoki!BG:BG,Potoki!$F:$F,$F120,Potoki!$G:$G,IF($G120="","",$G120)))</f>
        <v>141277.5</v>
      </c>
      <c r="BH120" s="30">
        <f ca="1">IF(BH$5="",0,SUMIFS(Potoki!BH:BH,Potoki!$F:$F,$F120,Potoki!$G:$G,IF($G120="","",$G120)))</f>
        <v>141477.75</v>
      </c>
      <c r="BI120" s="30">
        <f ca="1">IF(BI$5="",0,SUMIFS(Potoki!BI:BI,Potoki!$F:$F,$F120,Potoki!$G:$G,IF($G120="","",$G120)))</f>
        <v>141554.25</v>
      </c>
      <c r="BJ120" s="30">
        <f ca="1">IF(BJ$5="",0,SUMIFS(Potoki!BJ:BJ,Potoki!$F:$F,$F120,Potoki!$G:$G,IF($G120="","",$G120)))</f>
        <v>141576.75</v>
      </c>
      <c r="BK120" s="30">
        <f ca="1">IF(BK$5="",0,SUMIFS(Potoki!BK:BK,Potoki!$F:$F,$F120,Potoki!$G:$G,IF($G120="","",$G120)))</f>
        <v>141585.75</v>
      </c>
      <c r="BL120" s="30">
        <f ca="1">IF(BL$5="",0,SUMIFS(Potoki!BL:BL,Potoki!$F:$F,$F120,Potoki!$G:$G,IF($G120="","",$G120)))</f>
        <v>141588.00000000003</v>
      </c>
      <c r="BM120" s="30">
        <f ca="1">IF(BM$5="",0,SUMIFS(Potoki!BM:BM,Potoki!$F:$F,$F120,Potoki!$G:$G,IF($G120="","",$G120)))</f>
        <v>141588.00000000003</v>
      </c>
      <c r="BN120" s="30">
        <f ca="1">IF(BN$5="",0,SUMIFS(Potoki!BN:BN,Potoki!$F:$F,$F120,Potoki!$G:$G,IF($G120="","",$G120)))</f>
        <v>141588.00000000003</v>
      </c>
      <c r="BO120" s="30">
        <f ca="1">IF(BO$5="",0,SUMIFS(Potoki!BO:BO,Potoki!$F:$F,$F120,Potoki!$G:$G,IF($G120="","",$G120)))</f>
        <v>141588.00000000003</v>
      </c>
      <c r="BP120" s="30">
        <f ca="1">IF(BP$5="",0,SUMIFS(Potoki!BP:BP,Potoki!$F:$F,$F120,Potoki!$G:$G,IF($G120="","",$G120)))</f>
        <v>141588.00000000003</v>
      </c>
      <c r="BQ120" s="30">
        <f ca="1">IF(BQ$5="",0,SUMIFS(Potoki!BQ:BQ,Potoki!$F:$F,$F120,Potoki!$G:$G,IF($G120="","",$G120)))</f>
        <v>141588.00000000003</v>
      </c>
      <c r="BR120" s="30">
        <f ca="1">IF(BR$5="",0,SUMIFS(Potoki!BR:BR,Potoki!$F:$F,$F120,Potoki!$G:$G,IF($G120="","",$G120)))</f>
        <v>141588.00000000003</v>
      </c>
      <c r="BS120" s="30">
        <f ca="1">IF(BS$5="",0,SUMIFS(Potoki!BS:BS,Potoki!$F:$F,$F120,Potoki!$G:$G,IF($G120="","",$G120)))</f>
        <v>141588.00000000003</v>
      </c>
      <c r="BT120" s="30">
        <f ca="1">IF(BT$5="",0,SUMIFS(Potoki!BT:BT,Potoki!$F:$F,$F120,Potoki!$G:$G,IF($G120="","",$G120)))</f>
        <v>141588.00000000003</v>
      </c>
      <c r="BU120" s="30">
        <f ca="1">IF(BU$5="",0,SUMIFS(Potoki!BU:BU,Potoki!$F:$F,$F120,Potoki!$G:$G,IF($G120="","",$G120)))</f>
        <v>141588.00000000003</v>
      </c>
      <c r="BV120" s="30">
        <f>IF(BV$5="",0,SUMIFS(Potoki!BV:BV,Potoki!$F:$F,$F120,Potoki!$G:$G,IF($G120="","",$G120)))</f>
        <v>0</v>
      </c>
      <c r="BW120" s="30">
        <f>IF(BW$5="",0,SUMIFS(Potoki!BW:BW,Potoki!$F:$F,$F120,Potoki!$G:$G,IF($G120="","",$G120)))</f>
        <v>0</v>
      </c>
      <c r="BX120" s="30">
        <f>IF(BX$5="",0,SUMIFS(Potoki!BX:BX,Potoki!$F:$F,$F120,Potoki!$G:$G,IF($G120="","",$G120)))</f>
        <v>0</v>
      </c>
      <c r="BY120" s="30">
        <f>IF(BY$5="",0,SUMIFS(Potoki!BY:BY,Potoki!$F:$F,$F120,Potoki!$G:$G,IF($G120="","",$G120)))</f>
        <v>0</v>
      </c>
      <c r="BZ120" s="30">
        <f>IF(BZ$5="",0,SUMIFS(Potoki!BZ:BZ,Potoki!$F:$F,$F120,Potoki!$G:$G,IF($G120="","",$G120)))</f>
        <v>0</v>
      </c>
      <c r="CA120" s="30">
        <f>IF(CA$5="",0,SUMIFS(Potoki!CA:CA,Potoki!$F:$F,$F120,Potoki!$G:$G,IF($G120="","",$G120)))</f>
        <v>0</v>
      </c>
      <c r="CB120" s="30">
        <f>IF(CB$5="",0,SUMIFS(Potoki!CB:CB,Potoki!$F:$F,$F120,Potoki!$G:$G,IF($G120="","",$G120)))</f>
        <v>0</v>
      </c>
      <c r="CC120" s="30">
        <f>IF(CC$5="",0,SUMIFS(Potoki!CC:CC,Potoki!$F:$F,$F120,Potoki!$G:$G,IF($G120="","",$G120)))</f>
        <v>0</v>
      </c>
      <c r="CD120" s="30">
        <f>IF(CD$5="",0,SUMIFS(Potoki!CD:CD,Potoki!$F:$F,$F120,Potoki!$G:$G,IF($G120="","",$G120)))</f>
        <v>0</v>
      </c>
      <c r="CE120" s="30">
        <f>IF(CE$5="",0,SUMIFS(Potoki!CE:CE,Potoki!$F:$F,$F120,Potoki!$G:$G,IF($G120="","",$G120)))</f>
        <v>0</v>
      </c>
      <c r="CF120" s="30">
        <f>IF(CF$5="",0,SUMIFS(Potoki!CF:CF,Potoki!$F:$F,$F120,Potoki!$G:$G,IF($G120="","",$G120)))</f>
        <v>0</v>
      </c>
      <c r="CG120" s="30">
        <f>IF(CG$5="",0,SUMIFS(Potoki!CG:CG,Potoki!$F:$F,$F120,Potoki!$G:$G,IF($G120="","",$G120)))</f>
        <v>0</v>
      </c>
      <c r="CH120" s="30">
        <f>IF(CH$5="",0,SUMIFS(Potoki!CH:CH,Potoki!$F:$F,$F120,Potoki!$G:$G,IF($G120="","",$G120)))</f>
        <v>0</v>
      </c>
      <c r="CI120" s="30">
        <f>IF(CI$5="",0,SUMIFS(Potoki!CI:CI,Potoki!$F:$F,$F120,Potoki!$G:$G,IF($G120="","",$G120)))</f>
        <v>0</v>
      </c>
      <c r="CJ120" s="30">
        <f>IF(CJ$5="",0,SUMIFS(Potoki!CJ:CJ,Potoki!$F:$F,$F120,Potoki!$G:$G,IF($G120="","",$G120)))</f>
        <v>0</v>
      </c>
      <c r="CK120" s="30">
        <f>IF(CK$5="",0,SUMIFS(Potoki!CK:CK,Potoki!$F:$F,$F120,Potoki!$G:$G,IF($G120="","",$G120)))</f>
        <v>0</v>
      </c>
      <c r="CL120" s="30">
        <f>IF(CL$5="",0,SUMIFS(Potoki!CL:CL,Potoki!$F:$F,$F120,Potoki!$G:$G,IF($G120="","",$G120)))</f>
        <v>0</v>
      </c>
      <c r="CM120" s="30">
        <f>IF(CM$5="",0,SUMIFS(Potoki!CM:CM,Potoki!$F:$F,$F120,Potoki!$G:$G,IF($G120="","",$G120)))</f>
        <v>0</v>
      </c>
      <c r="CN120" s="30">
        <f>IF(CN$5="",0,SUMIFS(Potoki!CN:CN,Potoki!$F:$F,$F120,Potoki!$G:$G,IF($G120="","",$G120)))</f>
        <v>0</v>
      </c>
      <c r="CO120" s="30">
        <f>IF(CO$5="",0,SUMIFS(Potoki!CO:CO,Potoki!$F:$F,$F120,Potoki!$G:$G,IF($G120="","",$G120)))</f>
        <v>0</v>
      </c>
      <c r="CP120" s="30">
        <f>IF(CP$5="",0,SUMIFS(Potoki!CP:CP,Potoki!$F:$F,$F120,Potoki!$G:$G,IF($G120="","",$G120)))</f>
        <v>0</v>
      </c>
      <c r="CQ120" s="30">
        <f>IF(CQ$5="",0,SUMIFS(Potoki!CQ:CQ,Potoki!$F:$F,$F120,Potoki!$G:$G,IF($G120="","",$G120)))</f>
        <v>0</v>
      </c>
      <c r="CR120" s="30">
        <f>IF(CR$5="",0,SUMIFS(Potoki!CR:CR,Potoki!$F:$F,$F120,Potoki!$G:$G,IF($G120="","",$G120)))</f>
        <v>0</v>
      </c>
      <c r="CS120" s="30">
        <f>IF(CS$5="",0,SUMIFS(Potoki!CS:CS,Potoki!$F:$F,$F120,Potoki!$G:$G,IF($G120="","",$G120)))</f>
        <v>0</v>
      </c>
      <c r="CT120" s="30">
        <f>IF(CT$5="",0,SUMIFS(Potoki!CT:CT,Potoki!$F:$F,$F120,Potoki!$G:$G,IF($G120="","",$G120)))</f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 t="shared" si="383"/>
        <v>Поступление в пр-во ПФ</v>
      </c>
      <c r="G121" s="27" t="str">
        <f>BP!$F$29</f>
        <v>ЭлЭн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2805976.2640000004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128.79999999999998</v>
      </c>
      <c r="AE121" s="30">
        <f ca="1">IF(AE$5="",0,SUMIFS(Potoki!AE:AE,Potoki!$F:$F,$F121,Potoki!$G:$G,IF($G121="","",$G121)))</f>
        <v>515.19999999999993</v>
      </c>
      <c r="AF121" s="30">
        <f ca="1">IF(AF$5="",0,SUMIFS(Potoki!AF:AF,Potoki!$F:$F,$F121,Potoki!$G:$G,IF($G121="","",$G121)))</f>
        <v>927.3599999999999</v>
      </c>
      <c r="AG121" s="30">
        <f ca="1">IF(AG$5="",0,SUMIFS(Potoki!AG:AG,Potoki!$F:$F,$F121,Potoki!$G:$G,IF($G121="","",$G121)))</f>
        <v>1355.62</v>
      </c>
      <c r="AH121" s="30">
        <f ca="1">IF(AH$5="",0,SUMIFS(Potoki!AH:AH,Potoki!$F:$F,$F121,Potoki!$G:$G,IF($G121="","",$G121)))</f>
        <v>1729.1399999999999</v>
      </c>
      <c r="AI121" s="30">
        <f ca="1">IF(AI$5="",0,SUMIFS(Potoki!AI:AI,Potoki!$F:$F,$F121,Potoki!$G:$G,IF($G121="","",$G121)))</f>
        <v>2271.3879999999999</v>
      </c>
      <c r="AJ121" s="30">
        <f ca="1">IF(AJ$5="",0,SUMIFS(Potoki!AJ:AJ,Potoki!$F:$F,$F121,Potoki!$G:$G,IF($G121="","",$G121)))</f>
        <v>3688.1880000000001</v>
      </c>
      <c r="AK121" s="30">
        <f ca="1">IF(AK$5="",0,SUMIFS(Potoki!AK:AK,Potoki!$F:$F,$F121,Potoki!$G:$G,IF($G121="","",$G121)))</f>
        <v>6073.5639999999994</v>
      </c>
      <c r="AL121" s="30">
        <f ca="1">IF(AL$5="",0,SUMIFS(Potoki!AL:AL,Potoki!$F:$F,$F121,Potoki!$G:$G,IF($G121="","",$G121)))</f>
        <v>9498.0339999999978</v>
      </c>
      <c r="AM121" s="30">
        <f ca="1">IF(AM$5="",0,SUMIFS(Potoki!AM:AM,Potoki!$F:$F,$F121,Potoki!$G:$G,IF($G121="","",$G121)))</f>
        <v>13836.339999999998</v>
      </c>
      <c r="AN121" s="30">
        <f ca="1">IF(AN$5="",0,SUMIFS(Potoki!AN:AN,Potoki!$F:$F,$F121,Potoki!$G:$G,IF($G121="","",$G121)))</f>
        <v>18713.673999999999</v>
      </c>
      <c r="AO121" s="30">
        <f ca="1">IF(AO$5="",0,SUMIFS(Potoki!AO:AO,Potoki!$F:$F,$F121,Potoki!$G:$G,IF($G121="","",$G121)))</f>
        <v>23911.075999999997</v>
      </c>
      <c r="AP121" s="30">
        <f ca="1">IF(AP$5="",0,SUMIFS(Potoki!AP:AP,Potoki!$F:$F,$F121,Potoki!$G:$G,IF($G121="","",$G121)))</f>
        <v>29274.629999999997</v>
      </c>
      <c r="AQ121" s="30">
        <f ca="1">IF(AQ$5="",0,SUMIFS(Potoki!AQ:AQ,Potoki!$F:$F,$F121,Potoki!$G:$G,IF($G121="","",$G121)))</f>
        <v>34726.089999999997</v>
      </c>
      <c r="AR121" s="30">
        <f ca="1">IF(AR$5="",0,SUMIFS(Potoki!AR:AR,Potoki!$F:$F,$F121,Potoki!$G:$G,IF($G121="","",$G121)))</f>
        <v>40216.189999999995</v>
      </c>
      <c r="AS121" s="30">
        <f ca="1">IF(AS$5="",0,SUMIFS(Potoki!AS:AS,Potoki!$F:$F,$F121,Potoki!$G:$G,IF($G121="","",$G121)))</f>
        <v>45715.95</v>
      </c>
      <c r="AT121" s="30">
        <f ca="1">IF(AT$5="",0,SUMIFS(Potoki!AT:AT,Potoki!$F:$F,$F121,Potoki!$G:$G,IF($G121="","",$G121)))</f>
        <v>51220.539999999994</v>
      </c>
      <c r="AU121" s="30">
        <f ca="1">IF(AU$5="",0,SUMIFS(Potoki!AU:AU,Potoki!$F:$F,$F121,Potoki!$G:$G,IF($G121="","",$G121)))</f>
        <v>56726.74</v>
      </c>
      <c r="AV121" s="30">
        <f ca="1">IF(AV$5="",0,SUMIFS(Potoki!AV:AV,Potoki!$F:$F,$F121,Potoki!$G:$G,IF($G121="","",$G121)))</f>
        <v>62232.939999999995</v>
      </c>
      <c r="AW121" s="30">
        <f ca="1">IF(AW$5="",0,SUMIFS(Potoki!AW:AW,Potoki!$F:$F,$F121,Potoki!$G:$G,IF($G121="","",$G121)))</f>
        <v>67739.14</v>
      </c>
      <c r="AX121" s="30">
        <f ca="1">IF(AX$5="",0,SUMIFS(Potoki!AX:AX,Potoki!$F:$F,$F121,Potoki!$G:$G,IF($G121="","",$G121)))</f>
        <v>73245.34</v>
      </c>
      <c r="AY121" s="30">
        <f ca="1">IF(AY$5="",0,SUMIFS(Potoki!AY:AY,Potoki!$F:$F,$F121,Potoki!$G:$G,IF($G121="","",$G121)))</f>
        <v>78751.539999999994</v>
      </c>
      <c r="AZ121" s="30">
        <f ca="1">IF(AZ$5="",0,SUMIFS(Potoki!AZ:AZ,Potoki!$F:$F,$F121,Potoki!$G:$G,IF($G121="","",$G121)))</f>
        <v>84257.739999999991</v>
      </c>
      <c r="BA121" s="30">
        <f ca="1">IF(BA$5="",0,SUMIFS(Potoki!BA:BA,Potoki!$F:$F,$F121,Potoki!$G:$G,IF($G121="","",$G121)))</f>
        <v>89441.939999999988</v>
      </c>
      <c r="BB121" s="30">
        <f ca="1">IF(BB$5="",0,SUMIFS(Potoki!BB:BB,Potoki!$F:$F,$F121,Potoki!$G:$G,IF($G121="","",$G121)))</f>
        <v>93660.14</v>
      </c>
      <c r="BC121" s="30">
        <f ca="1">IF(BC$5="",0,SUMIFS(Potoki!BC:BC,Potoki!$F:$F,$F121,Potoki!$G:$G,IF($G121="","",$G121)))</f>
        <v>96847.939999999988</v>
      </c>
      <c r="BD121" s="30">
        <f ca="1">IF(BD$5="",0,SUMIFS(Potoki!BD:BD,Potoki!$F:$F,$F121,Potoki!$G:$G,IF($G121="","",$G121)))</f>
        <v>98965.09</v>
      </c>
      <c r="BE121" s="30">
        <f ca="1">IF(BE$5="",0,SUMIFS(Potoki!BE:BE,Potoki!$F:$F,$F121,Potoki!$G:$G,IF($G121="","",$G121)))</f>
        <v>100148.43999999999</v>
      </c>
      <c r="BF121" s="30">
        <f ca="1">IF(BF$5="",0,SUMIFS(Potoki!BF:BF,Potoki!$F:$F,$F121,Potoki!$G:$G,IF($G121="","",$G121)))</f>
        <v>100781.17</v>
      </c>
      <c r="BG121" s="30">
        <f ca="1">IF(BG$5="",0,SUMIFS(Potoki!BG:BG,Potoki!$F:$F,$F121,Potoki!$G:$G,IF($G121="","",$G121)))</f>
        <v>101091.9</v>
      </c>
      <c r="BH121" s="30">
        <f ca="1">IF(BH$5="",0,SUMIFS(Potoki!BH:BH,Potoki!$F:$F,$F121,Potoki!$G:$G,IF($G121="","",$G121)))</f>
        <v>101235.18999999999</v>
      </c>
      <c r="BI121" s="30">
        <f ca="1">IF(BI$5="",0,SUMIFS(Potoki!BI:BI,Potoki!$F:$F,$F121,Potoki!$G:$G,IF($G121="","",$G121)))</f>
        <v>101289.93</v>
      </c>
      <c r="BJ121" s="30">
        <f ca="1">IF(BJ$5="",0,SUMIFS(Potoki!BJ:BJ,Potoki!$F:$F,$F121,Potoki!$G:$G,IF($G121="","",$G121)))</f>
        <v>101306.03</v>
      </c>
      <c r="BK121" s="30">
        <f ca="1">IF(BK$5="",0,SUMIFS(Potoki!BK:BK,Potoki!$F:$F,$F121,Potoki!$G:$G,IF($G121="","",$G121)))</f>
        <v>101312.46999999999</v>
      </c>
      <c r="BL121" s="30">
        <f ca="1">IF(BL$5="",0,SUMIFS(Potoki!BL:BL,Potoki!$F:$F,$F121,Potoki!$G:$G,IF($G121="","",$G121)))</f>
        <v>101314.08</v>
      </c>
      <c r="BM121" s="30">
        <f ca="1">IF(BM$5="",0,SUMIFS(Potoki!BM:BM,Potoki!$F:$F,$F121,Potoki!$G:$G,IF($G121="","",$G121)))</f>
        <v>101314.08</v>
      </c>
      <c r="BN121" s="30">
        <f ca="1">IF(BN$5="",0,SUMIFS(Potoki!BN:BN,Potoki!$F:$F,$F121,Potoki!$G:$G,IF($G121="","",$G121)))</f>
        <v>101314.08</v>
      </c>
      <c r="BO121" s="30">
        <f ca="1">IF(BO$5="",0,SUMIFS(Potoki!BO:BO,Potoki!$F:$F,$F121,Potoki!$G:$G,IF($G121="","",$G121)))</f>
        <v>101314.08</v>
      </c>
      <c r="BP121" s="30">
        <f ca="1">IF(BP$5="",0,SUMIFS(Potoki!BP:BP,Potoki!$F:$F,$F121,Potoki!$G:$G,IF($G121="","",$G121)))</f>
        <v>101314.08</v>
      </c>
      <c r="BQ121" s="30">
        <f ca="1">IF(BQ$5="",0,SUMIFS(Potoki!BQ:BQ,Potoki!$F:$F,$F121,Potoki!$G:$G,IF($G121="","",$G121)))</f>
        <v>101314.08</v>
      </c>
      <c r="BR121" s="30">
        <f ca="1">IF(BR$5="",0,SUMIFS(Potoki!BR:BR,Potoki!$F:$F,$F121,Potoki!$G:$G,IF($G121="","",$G121)))</f>
        <v>101314.08</v>
      </c>
      <c r="BS121" s="30">
        <f ca="1">IF(BS$5="",0,SUMIFS(Potoki!BS:BS,Potoki!$F:$F,$F121,Potoki!$G:$G,IF($G121="","",$G121)))</f>
        <v>101314.08</v>
      </c>
      <c r="BT121" s="30">
        <f ca="1">IF(BT$5="",0,SUMIFS(Potoki!BT:BT,Potoki!$F:$F,$F121,Potoki!$G:$G,IF($G121="","",$G121)))</f>
        <v>101314.08</v>
      </c>
      <c r="BU121" s="30">
        <f ca="1">IF(BU$5="",0,SUMIFS(Potoki!BU:BU,Potoki!$F:$F,$F121,Potoki!$G:$G,IF($G121="","",$G121)))</f>
        <v>101314.08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" customFormat="1" ht="12" x14ac:dyDescent="0.25">
      <c r="A122" s="11">
        <f>ROW()</f>
        <v>122</v>
      </c>
      <c r="B122" s="140"/>
      <c r="C122" s="142"/>
      <c r="E122" s="23" t="str">
        <f>Lists!$N$9</f>
        <v>пустая строка</v>
      </c>
      <c r="P122" s="3"/>
      <c r="R122" s="23"/>
      <c r="S122" s="3"/>
      <c r="V122" s="74">
        <f ca="1">W116-SUMIFS(Potoki!$W:$W,Potoki!$F:$F,$F117,Potoki!$G:$G,"")</f>
        <v>0</v>
      </c>
      <c r="W122" s="5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</row>
    <row r="123" spans="1:98" s="13" customFormat="1" x14ac:dyDescent="0.3">
      <c r="A123" s="12">
        <f>ROW()</f>
        <v>123</v>
      </c>
      <c r="B123" s="138"/>
      <c r="C123" s="142"/>
      <c r="E123" s="92"/>
      <c r="F123" s="13" t="str">
        <f>BP!$F$115</f>
        <v>Вн.пр-во</v>
      </c>
      <c r="M123" s="4" t="str">
        <f>Lists!$R$8</f>
        <v>руб.</v>
      </c>
      <c r="P123" s="10"/>
      <c r="R123" s="92"/>
      <c r="S123" s="10"/>
      <c r="V123" s="80">
        <f ca="1">W123-SUM(W124:W130)</f>
        <v>0</v>
      </c>
      <c r="W123" s="10">
        <f ca="1">SUM(INDIRECT(ADDRESS(ROW(),SUMIFS($1:$1,$5:$5,1))):INDIRECT(ADDRESS(ROW(),SUMIFS($1:$1,$5:$5,MAX($5:$5)))))</f>
        <v>365098339.98399991</v>
      </c>
      <c r="Z123" s="10">
        <f t="shared" ref="Z123:BE123" ca="1" si="384">IF(Z$5="",0,SUM(Z124:Z130))</f>
        <v>0</v>
      </c>
      <c r="AA123" s="10">
        <f t="shared" ca="1" si="384"/>
        <v>0</v>
      </c>
      <c r="AB123" s="10">
        <f t="shared" ca="1" si="384"/>
        <v>0</v>
      </c>
      <c r="AC123" s="10">
        <f t="shared" ca="1" si="384"/>
        <v>0</v>
      </c>
      <c r="AD123" s="10">
        <f t="shared" ca="1" si="384"/>
        <v>0</v>
      </c>
      <c r="AE123" s="10">
        <f t="shared" ca="1" si="384"/>
        <v>12188.8</v>
      </c>
      <c r="AF123" s="10">
        <f t="shared" ca="1" si="384"/>
        <v>54155.199999999997</v>
      </c>
      <c r="AG123" s="10">
        <f t="shared" ca="1" si="384"/>
        <v>109359.36</v>
      </c>
      <c r="AH123" s="10">
        <f t="shared" ca="1" si="384"/>
        <v>167167.12</v>
      </c>
      <c r="AI123" s="10">
        <f t="shared" ca="1" si="384"/>
        <v>220469.64</v>
      </c>
      <c r="AJ123" s="10">
        <f t="shared" ca="1" si="384"/>
        <v>287444.48800000001</v>
      </c>
      <c r="AK123" s="10">
        <f t="shared" ca="1" si="384"/>
        <v>444255.28800000006</v>
      </c>
      <c r="AL123" s="10">
        <f t="shared" ca="1" si="384"/>
        <v>729391.86400000006</v>
      </c>
      <c r="AM123" s="10">
        <f t="shared" ca="1" si="384"/>
        <v>1153469.5839999998</v>
      </c>
      <c r="AN123" s="10">
        <f t="shared" ca="1" si="384"/>
        <v>1707591.34</v>
      </c>
      <c r="AO123" s="10">
        <f t="shared" ca="1" si="384"/>
        <v>2351036.2239999999</v>
      </c>
      <c r="AP123" s="10">
        <f t="shared" ca="1" si="384"/>
        <v>3047369.2760000001</v>
      </c>
      <c r="AQ123" s="10">
        <f t="shared" ca="1" si="384"/>
        <v>3772844.88</v>
      </c>
      <c r="AR123" s="10">
        <f t="shared" ca="1" si="384"/>
        <v>4513605.34</v>
      </c>
      <c r="AS123" s="10">
        <f t="shared" ca="1" si="384"/>
        <v>5261707.9400000004</v>
      </c>
      <c r="AT123" s="10">
        <f t="shared" ca="1" si="384"/>
        <v>6012344.7000000002</v>
      </c>
      <c r="AU123" s="10">
        <f t="shared" ca="1" si="384"/>
        <v>6763843.54</v>
      </c>
      <c r="AV123" s="10">
        <f t="shared" ca="1" si="384"/>
        <v>7515697.2400000002</v>
      </c>
      <c r="AW123" s="10">
        <f t="shared" ca="1" si="384"/>
        <v>8267618.4400000004</v>
      </c>
      <c r="AX123" s="10">
        <f t="shared" ca="1" si="384"/>
        <v>9019539.6400000006</v>
      </c>
      <c r="AY123" s="10">
        <f t="shared" ca="1" si="384"/>
        <v>9771460.8399999999</v>
      </c>
      <c r="AZ123" s="10">
        <f t="shared" ca="1" si="384"/>
        <v>10523382.039999999</v>
      </c>
      <c r="BA123" s="10">
        <f t="shared" ca="1" si="384"/>
        <v>11275303.24</v>
      </c>
      <c r="BB123" s="10">
        <f t="shared" ca="1" si="384"/>
        <v>11996752.439999999</v>
      </c>
      <c r="BC123" s="10">
        <f t="shared" ca="1" si="384"/>
        <v>12613285.640000001</v>
      </c>
      <c r="BD123" s="10">
        <f t="shared" ca="1" si="384"/>
        <v>13091808.439999999</v>
      </c>
      <c r="BE123" s="10">
        <f t="shared" ca="1" si="384"/>
        <v>13425811.84</v>
      </c>
      <c r="BF123" s="10">
        <f t="shared" ref="BF123:CT123" ca="1" si="385">IF(BF$5="",0,SUM(BF124:BF130))</f>
        <v>13626558.939999999</v>
      </c>
      <c r="BG123" s="10">
        <f t="shared" ca="1" si="385"/>
        <v>13736048.92</v>
      </c>
      <c r="BH123" s="10">
        <f t="shared" ca="1" si="385"/>
        <v>13791981.9</v>
      </c>
      <c r="BI123" s="10">
        <f t="shared" ca="1" si="385"/>
        <v>13818569.439999999</v>
      </c>
      <c r="BJ123" s="10">
        <f t="shared" ca="1" si="385"/>
        <v>13829757.18</v>
      </c>
      <c r="BK123" s="10">
        <f t="shared" ca="1" si="385"/>
        <v>13833575.779999999</v>
      </c>
      <c r="BL123" s="10">
        <f t="shared" ca="1" si="385"/>
        <v>13834860.220000001</v>
      </c>
      <c r="BM123" s="10">
        <f t="shared" ca="1" si="385"/>
        <v>13835282.58</v>
      </c>
      <c r="BN123" s="10">
        <f t="shared" ca="1" si="385"/>
        <v>13835350.080000002</v>
      </c>
      <c r="BO123" s="10">
        <f t="shared" ca="1" si="385"/>
        <v>13835350.080000002</v>
      </c>
      <c r="BP123" s="10">
        <f t="shared" ca="1" si="385"/>
        <v>13835350.080000002</v>
      </c>
      <c r="BQ123" s="10">
        <f t="shared" ca="1" si="385"/>
        <v>13835350.080000002</v>
      </c>
      <c r="BR123" s="10">
        <f t="shared" ca="1" si="385"/>
        <v>13835350.080000002</v>
      </c>
      <c r="BS123" s="10">
        <f t="shared" ca="1" si="385"/>
        <v>13835350.080000002</v>
      </c>
      <c r="BT123" s="10">
        <f t="shared" ca="1" si="385"/>
        <v>13835350.080000002</v>
      </c>
      <c r="BU123" s="10">
        <f t="shared" ca="1" si="385"/>
        <v>13835350.080000002</v>
      </c>
      <c r="BV123" s="10">
        <f t="shared" si="385"/>
        <v>0</v>
      </c>
      <c r="BW123" s="10">
        <f t="shared" si="385"/>
        <v>0</v>
      </c>
      <c r="BX123" s="10">
        <f t="shared" si="385"/>
        <v>0</v>
      </c>
      <c r="BY123" s="10">
        <f t="shared" si="385"/>
        <v>0</v>
      </c>
      <c r="BZ123" s="10">
        <f t="shared" si="385"/>
        <v>0</v>
      </c>
      <c r="CA123" s="10">
        <f t="shared" si="385"/>
        <v>0</v>
      </c>
      <c r="CB123" s="10">
        <f t="shared" si="385"/>
        <v>0</v>
      </c>
      <c r="CC123" s="10">
        <f t="shared" si="385"/>
        <v>0</v>
      </c>
      <c r="CD123" s="10">
        <f t="shared" si="385"/>
        <v>0</v>
      </c>
      <c r="CE123" s="10">
        <f t="shared" si="385"/>
        <v>0</v>
      </c>
      <c r="CF123" s="10">
        <f t="shared" si="385"/>
        <v>0</v>
      </c>
      <c r="CG123" s="10">
        <f t="shared" si="385"/>
        <v>0</v>
      </c>
      <c r="CH123" s="10">
        <f t="shared" si="385"/>
        <v>0</v>
      </c>
      <c r="CI123" s="10">
        <f t="shared" si="385"/>
        <v>0</v>
      </c>
      <c r="CJ123" s="10">
        <f t="shared" si="385"/>
        <v>0</v>
      </c>
      <c r="CK123" s="10">
        <f t="shared" si="385"/>
        <v>0</v>
      </c>
      <c r="CL123" s="10">
        <f t="shared" si="385"/>
        <v>0</v>
      </c>
      <c r="CM123" s="10">
        <f t="shared" si="385"/>
        <v>0</v>
      </c>
      <c r="CN123" s="10">
        <f t="shared" si="385"/>
        <v>0</v>
      </c>
      <c r="CO123" s="10">
        <f t="shared" si="385"/>
        <v>0</v>
      </c>
      <c r="CP123" s="10">
        <f t="shared" si="385"/>
        <v>0</v>
      </c>
      <c r="CQ123" s="10">
        <f t="shared" si="385"/>
        <v>0</v>
      </c>
      <c r="CR123" s="10">
        <f t="shared" si="385"/>
        <v>0</v>
      </c>
      <c r="CS123" s="10">
        <f t="shared" si="385"/>
        <v>0</v>
      </c>
      <c r="CT123" s="10">
        <f t="shared" si="385"/>
        <v>0</v>
      </c>
    </row>
    <row r="124" spans="1:98" s="27" customFormat="1" ht="12" x14ac:dyDescent="0.25">
      <c r="A124" s="26">
        <f>ROW()</f>
        <v>124</v>
      </c>
      <c r="B124" s="139"/>
      <c r="C124" s="142"/>
      <c r="E124" s="24"/>
      <c r="F124" s="66" t="str">
        <f>$F$123</f>
        <v>Вн.пр-во</v>
      </c>
      <c r="G124" s="27" t="str">
        <f>BP!$F$21</f>
        <v>Основа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88195506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0</v>
      </c>
      <c r="AE124" s="30">
        <f ca="1">IF(AE$5="",0,SUMIFS(Potoki!AE:AE,Potoki!$F:$F,$F124,Potoki!$G:$G,IF($G124="","",$G124)))</f>
        <v>4200</v>
      </c>
      <c r="AF124" s="30">
        <f ca="1">IF(AF$5="",0,SUMIFS(Potoki!AF:AF,Potoki!$F:$F,$F124,Potoki!$G:$G,IF($G124="","",$G124)))</f>
        <v>16800</v>
      </c>
      <c r="AG124" s="30">
        <f ca="1">IF(AG$5="",0,SUMIFS(Potoki!AG:AG,Potoki!$F:$F,$F124,Potoki!$G:$G,IF($G124="","",$G124)))</f>
        <v>30240</v>
      </c>
      <c r="AH124" s="30">
        <f ca="1">IF(AH$5="",0,SUMIFS(Potoki!AH:AH,Potoki!$F:$F,$F124,Potoki!$G:$G,IF($G124="","",$G124)))</f>
        <v>44205</v>
      </c>
      <c r="AI124" s="30">
        <f ca="1">IF(AI$5="",0,SUMIFS(Potoki!AI:AI,Potoki!$F:$F,$F124,Potoki!$G:$G,IF($G124="","",$G124)))</f>
        <v>56385</v>
      </c>
      <c r="AJ124" s="30">
        <f ca="1">IF(AJ$5="",0,SUMIFS(Potoki!AJ:AJ,Potoki!$F:$F,$F124,Potoki!$G:$G,IF($G124="","",$G124)))</f>
        <v>74067.000000000015</v>
      </c>
      <c r="AK124" s="30">
        <f ca="1">IF(AK$5="",0,SUMIFS(Potoki!AK:AK,Potoki!$F:$F,$F124,Potoki!$G:$G,IF($G124="","",$G124)))</f>
        <v>120267.00000000001</v>
      </c>
      <c r="AL124" s="30">
        <f ca="1">IF(AL$5="",0,SUMIFS(Potoki!AL:AL,Potoki!$F:$F,$F124,Potoki!$G:$G,IF($G124="","",$G124)))</f>
        <v>198051</v>
      </c>
      <c r="AM124" s="30">
        <f ca="1">IF(AM$5="",0,SUMIFS(Potoki!AM:AM,Potoki!$F:$F,$F124,Potoki!$G:$G,IF($G124="","",$G124)))</f>
        <v>309718.5</v>
      </c>
      <c r="AN124" s="30">
        <f ca="1">IF(AN$5="",0,SUMIFS(Potoki!AN:AN,Potoki!$F:$F,$F124,Potoki!$G:$G,IF($G124="","",$G124)))</f>
        <v>451185</v>
      </c>
      <c r="AO124" s="30">
        <f ca="1">IF(AO$5="",0,SUMIFS(Potoki!AO:AO,Potoki!$F:$F,$F124,Potoki!$G:$G,IF($G124="","",$G124)))</f>
        <v>610228.5</v>
      </c>
      <c r="AP124" s="30">
        <f ca="1">IF(AP$5="",0,SUMIFS(Potoki!AP:AP,Potoki!$F:$F,$F124,Potoki!$G:$G,IF($G124="","",$G124)))</f>
        <v>779709</v>
      </c>
      <c r="AQ124" s="30">
        <f ca="1">IF(AQ$5="",0,SUMIFS(Potoki!AQ:AQ,Potoki!$F:$F,$F124,Potoki!$G:$G,IF($G124="","",$G124)))</f>
        <v>954607.5</v>
      </c>
      <c r="AR124" s="30">
        <f ca="1">IF(AR$5="",0,SUMIFS(Potoki!AR:AR,Potoki!$F:$F,$F124,Potoki!$G:$G,IF($G124="","",$G124)))</f>
        <v>1132372.5</v>
      </c>
      <c r="AS124" s="30">
        <f ca="1">IF(AS$5="",0,SUMIFS(Potoki!AS:AS,Potoki!$F:$F,$F124,Potoki!$G:$G,IF($G124="","",$G124)))</f>
        <v>1311397.5</v>
      </c>
      <c r="AT124" s="30">
        <f ca="1">IF(AT$5="",0,SUMIFS(Potoki!AT:AT,Potoki!$F:$F,$F124,Potoki!$G:$G,IF($G124="","",$G124)))</f>
        <v>1490737.5</v>
      </c>
      <c r="AU124" s="30">
        <f ca="1">IF(AU$5="",0,SUMIFS(Potoki!AU:AU,Potoki!$F:$F,$F124,Potoki!$G:$G,IF($G124="","",$G124)))</f>
        <v>1670235</v>
      </c>
      <c r="AV124" s="30">
        <f ca="1">IF(AV$5="",0,SUMIFS(Potoki!AV:AV,Potoki!$F:$F,$F124,Potoki!$G:$G,IF($G124="","",$G124)))</f>
        <v>1849785</v>
      </c>
      <c r="AW124" s="30">
        <f ca="1">IF(AW$5="",0,SUMIFS(Potoki!AW:AW,Potoki!$F:$F,$F124,Potoki!$G:$G,IF($G124="","",$G124)))</f>
        <v>2029335</v>
      </c>
      <c r="AX124" s="30">
        <f ca="1">IF(AX$5="",0,SUMIFS(Potoki!AX:AX,Potoki!$F:$F,$F124,Potoki!$G:$G,IF($G124="","",$G124)))</f>
        <v>2208885</v>
      </c>
      <c r="AY124" s="30">
        <f ca="1">IF(AY$5="",0,SUMIFS(Potoki!AY:AY,Potoki!$F:$F,$F124,Potoki!$G:$G,IF($G124="","",$G124)))</f>
        <v>2388435</v>
      </c>
      <c r="AZ124" s="30">
        <f ca="1">IF(AZ$5="",0,SUMIFS(Potoki!AZ:AZ,Potoki!$F:$F,$F124,Potoki!$G:$G,IF($G124="","",$G124)))</f>
        <v>2567985</v>
      </c>
      <c r="BA124" s="30">
        <f ca="1">IF(BA$5="",0,SUMIFS(Potoki!BA:BA,Potoki!$F:$F,$F124,Potoki!$G:$G,IF($G124="","",$G124)))</f>
        <v>2747535</v>
      </c>
      <c r="BB124" s="30">
        <f ca="1">IF(BB$5="",0,SUMIFS(Potoki!BB:BB,Potoki!$F:$F,$F124,Potoki!$G:$G,IF($G124="","",$G124)))</f>
        <v>2916585</v>
      </c>
      <c r="BC124" s="30">
        <f ca="1">IF(BC$5="",0,SUMIFS(Potoki!BC:BC,Potoki!$F:$F,$F124,Potoki!$G:$G,IF($G124="","",$G124)))</f>
        <v>3054135</v>
      </c>
      <c r="BD124" s="30">
        <f ca="1">IF(BD$5="",0,SUMIFS(Potoki!BD:BD,Potoki!$F:$F,$F124,Potoki!$G:$G,IF($G124="","",$G124)))</f>
        <v>3158085</v>
      </c>
      <c r="BE124" s="30">
        <f ca="1">IF(BE$5="",0,SUMIFS(Potoki!BE:BE,Potoki!$F:$F,$F124,Potoki!$G:$G,IF($G124="","",$G124)))</f>
        <v>3227122.5</v>
      </c>
      <c r="BF124" s="30">
        <f ca="1">IF(BF$5="",0,SUMIFS(Potoki!BF:BF,Potoki!$F:$F,$F124,Potoki!$G:$G,IF($G124="","",$G124)))</f>
        <v>3265710</v>
      </c>
      <c r="BG124" s="30">
        <f ca="1">IF(BG$5="",0,SUMIFS(Potoki!BG:BG,Potoki!$F:$F,$F124,Potoki!$G:$G,IF($G124="","",$G124)))</f>
        <v>3286342.5</v>
      </c>
      <c r="BH124" s="30">
        <f ca="1">IF(BH$5="",0,SUMIFS(Potoki!BH:BH,Potoki!$F:$F,$F124,Potoki!$G:$G,IF($G124="","",$G124)))</f>
        <v>3296475</v>
      </c>
      <c r="BI124" s="30">
        <f ca="1">IF(BI$5="",0,SUMIFS(Potoki!BI:BI,Potoki!$F:$F,$F124,Potoki!$G:$G,IF($G124="","",$G124)))</f>
        <v>3301147.5</v>
      </c>
      <c r="BJ124" s="30">
        <f ca="1">IF(BJ$5="",0,SUMIFS(Potoki!BJ:BJ,Potoki!$F:$F,$F124,Potoki!$G:$G,IF($G124="","",$G124)))</f>
        <v>3302932.5</v>
      </c>
      <c r="BK124" s="30">
        <f ca="1">IF(BK$5="",0,SUMIFS(Potoki!BK:BK,Potoki!$F:$F,$F124,Potoki!$G:$G,IF($G124="","",$G124)))</f>
        <v>3303457.5</v>
      </c>
      <c r="BL124" s="30">
        <f ca="1">IF(BL$5="",0,SUMIFS(Potoki!BL:BL,Potoki!$F:$F,$F124,Potoki!$G:$G,IF($G124="","",$G124)))</f>
        <v>3303667.5</v>
      </c>
      <c r="BM124" s="30">
        <f ca="1">IF(BM$5="",0,SUMIFS(Potoki!BM:BM,Potoki!$F:$F,$F124,Potoki!$G:$G,IF($G124="","",$G124)))</f>
        <v>3303720.0000000005</v>
      </c>
      <c r="BN124" s="30">
        <f ca="1">IF(BN$5="",0,SUMIFS(Potoki!BN:BN,Potoki!$F:$F,$F124,Potoki!$G:$G,IF($G124="","",$G124)))</f>
        <v>3303720.0000000005</v>
      </c>
      <c r="BO124" s="30">
        <f ca="1">IF(BO$5="",0,SUMIFS(Potoki!BO:BO,Potoki!$F:$F,$F124,Potoki!$G:$G,IF($G124="","",$G124)))</f>
        <v>3303720.0000000005</v>
      </c>
      <c r="BP124" s="30">
        <f ca="1">IF(BP$5="",0,SUMIFS(Potoki!BP:BP,Potoki!$F:$F,$F124,Potoki!$G:$G,IF($G124="","",$G124)))</f>
        <v>3303720.0000000005</v>
      </c>
      <c r="BQ124" s="30">
        <f ca="1">IF(BQ$5="",0,SUMIFS(Potoki!BQ:BQ,Potoki!$F:$F,$F124,Potoki!$G:$G,IF($G124="","",$G124)))</f>
        <v>3303720.0000000005</v>
      </c>
      <c r="BR124" s="30">
        <f ca="1">IF(BR$5="",0,SUMIFS(Potoki!BR:BR,Potoki!$F:$F,$F124,Potoki!$G:$G,IF($G124="","",$G124)))</f>
        <v>3303720.0000000005</v>
      </c>
      <c r="BS124" s="30">
        <f ca="1">IF(BS$5="",0,SUMIFS(Potoki!BS:BS,Potoki!$F:$F,$F124,Potoki!$G:$G,IF($G124="","",$G124)))</f>
        <v>3303720.0000000005</v>
      </c>
      <c r="BT124" s="30">
        <f ca="1">IF(BT$5="",0,SUMIFS(Potoki!BT:BT,Potoki!$F:$F,$F124,Potoki!$G:$G,IF($G124="","",$G124)))</f>
        <v>3303720.0000000005</v>
      </c>
      <c r="BU124" s="30">
        <f ca="1">IF(BU$5="",0,SUMIFS(Potoki!BU:BU,Potoki!$F:$F,$F124,Potoki!$G:$G,IF($G124="","",$G124)))</f>
        <v>3303720.0000000005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 t="shared" ref="F125:F129" si="386">$F$123</f>
        <v>Вн.пр-во</v>
      </c>
      <c r="G125" s="27" t="str">
        <f>BP!$F$22</f>
        <v>Сырье</v>
      </c>
      <c r="H125" s="67"/>
      <c r="I125" s="67"/>
      <c r="J125" s="67"/>
      <c r="K125" s="67"/>
      <c r="L125" s="67"/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10079486.4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0</v>
      </c>
      <c r="AE125" s="30">
        <f ca="1">IF(AE$5="",0,SUMIFS(Potoki!AE:AE,Potoki!$F:$F,$F125,Potoki!$G:$G,IF($G125="","",$G125)))</f>
        <v>480</v>
      </c>
      <c r="AF125" s="30">
        <f ca="1">IF(AF$5="",0,SUMIFS(Potoki!AF:AF,Potoki!$F:$F,$F125,Potoki!$G:$G,IF($G125="","",$G125)))</f>
        <v>1920</v>
      </c>
      <c r="AG125" s="30">
        <f ca="1">IF(AG$5="",0,SUMIFS(Potoki!AG:AG,Potoki!$F:$F,$F125,Potoki!$G:$G,IF($G125="","",$G125)))</f>
        <v>3456</v>
      </c>
      <c r="AH125" s="30">
        <f ca="1">IF(AH$5="",0,SUMIFS(Potoki!AH:AH,Potoki!$F:$F,$F125,Potoki!$G:$G,IF($G125="","",$G125)))</f>
        <v>5052</v>
      </c>
      <c r="AI125" s="30">
        <f ca="1">IF(AI$5="",0,SUMIFS(Potoki!AI:AI,Potoki!$F:$F,$F125,Potoki!$G:$G,IF($G125="","",$G125)))</f>
        <v>6444</v>
      </c>
      <c r="AJ125" s="30">
        <f ca="1">IF(AJ$5="",0,SUMIFS(Potoki!AJ:AJ,Potoki!$F:$F,$F125,Potoki!$G:$G,IF($G125="","",$G125)))</f>
        <v>8464.8000000000011</v>
      </c>
      <c r="AK125" s="30">
        <f ca="1">IF(AK$5="",0,SUMIFS(Potoki!AK:AK,Potoki!$F:$F,$F125,Potoki!$G:$G,IF($G125="","",$G125)))</f>
        <v>13744.800000000001</v>
      </c>
      <c r="AL125" s="30">
        <f ca="1">IF(AL$5="",0,SUMIFS(Potoki!AL:AL,Potoki!$F:$F,$F125,Potoki!$G:$G,IF($G125="","",$G125)))</f>
        <v>22634.400000000001</v>
      </c>
      <c r="AM125" s="30">
        <f ca="1">IF(AM$5="",0,SUMIFS(Potoki!AM:AM,Potoki!$F:$F,$F125,Potoki!$G:$G,IF($G125="","",$G125)))</f>
        <v>35396.399999999994</v>
      </c>
      <c r="AN125" s="30">
        <f ca="1">IF(AN$5="",0,SUMIFS(Potoki!AN:AN,Potoki!$F:$F,$F125,Potoki!$G:$G,IF($G125="","",$G125)))</f>
        <v>51564</v>
      </c>
      <c r="AO125" s="30">
        <f ca="1">IF(AO$5="",0,SUMIFS(Potoki!AO:AO,Potoki!$F:$F,$F125,Potoki!$G:$G,IF($G125="","",$G125)))</f>
        <v>69740.399999999994</v>
      </c>
      <c r="AP125" s="30">
        <f ca="1">IF(AP$5="",0,SUMIFS(Potoki!AP:AP,Potoki!$F:$F,$F125,Potoki!$G:$G,IF($G125="","",$G125)))</f>
        <v>89109.6</v>
      </c>
      <c r="AQ125" s="30">
        <f ca="1">IF(AQ$5="",0,SUMIFS(Potoki!AQ:AQ,Potoki!$F:$F,$F125,Potoki!$G:$G,IF($G125="","",$G125)))</f>
        <v>109098</v>
      </c>
      <c r="AR125" s="30">
        <f ca="1">IF(AR$5="",0,SUMIFS(Potoki!AR:AR,Potoki!$F:$F,$F125,Potoki!$G:$G,IF($G125="","",$G125)))</f>
        <v>129414</v>
      </c>
      <c r="AS125" s="30">
        <f ca="1">IF(AS$5="",0,SUMIFS(Potoki!AS:AS,Potoki!$F:$F,$F125,Potoki!$G:$G,IF($G125="","",$G125)))</f>
        <v>149874</v>
      </c>
      <c r="AT125" s="30">
        <f ca="1">IF(AT$5="",0,SUMIFS(Potoki!AT:AT,Potoki!$F:$F,$F125,Potoki!$G:$G,IF($G125="","",$G125)))</f>
        <v>170370</v>
      </c>
      <c r="AU125" s="30">
        <f ca="1">IF(AU$5="",0,SUMIFS(Potoki!AU:AU,Potoki!$F:$F,$F125,Potoki!$G:$G,IF($G125="","",$G125)))</f>
        <v>190884</v>
      </c>
      <c r="AV125" s="30">
        <f ca="1">IF(AV$5="",0,SUMIFS(Potoki!AV:AV,Potoki!$F:$F,$F125,Potoki!$G:$G,IF($G125="","",$G125)))</f>
        <v>211404</v>
      </c>
      <c r="AW125" s="30">
        <f ca="1">IF(AW$5="",0,SUMIFS(Potoki!AW:AW,Potoki!$F:$F,$F125,Potoki!$G:$G,IF($G125="","",$G125)))</f>
        <v>231924</v>
      </c>
      <c r="AX125" s="30">
        <f ca="1">IF(AX$5="",0,SUMIFS(Potoki!AX:AX,Potoki!$F:$F,$F125,Potoki!$G:$G,IF($G125="","",$G125)))</f>
        <v>252444</v>
      </c>
      <c r="AY125" s="30">
        <f ca="1">IF(AY$5="",0,SUMIFS(Potoki!AY:AY,Potoki!$F:$F,$F125,Potoki!$G:$G,IF($G125="","",$G125)))</f>
        <v>272964</v>
      </c>
      <c r="AZ125" s="30">
        <f ca="1">IF(AZ$5="",0,SUMIFS(Potoki!AZ:AZ,Potoki!$F:$F,$F125,Potoki!$G:$G,IF($G125="","",$G125)))</f>
        <v>293484</v>
      </c>
      <c r="BA125" s="30">
        <f ca="1">IF(BA$5="",0,SUMIFS(Potoki!BA:BA,Potoki!$F:$F,$F125,Potoki!$G:$G,IF($G125="","",$G125)))</f>
        <v>314004</v>
      </c>
      <c r="BB125" s="30">
        <f ca="1">IF(BB$5="",0,SUMIFS(Potoki!BB:BB,Potoki!$F:$F,$F125,Potoki!$G:$G,IF($G125="","",$G125)))</f>
        <v>333324</v>
      </c>
      <c r="BC125" s="30">
        <f ca="1">IF(BC$5="",0,SUMIFS(Potoki!BC:BC,Potoki!$F:$F,$F125,Potoki!$G:$G,IF($G125="","",$G125)))</f>
        <v>349044</v>
      </c>
      <c r="BD125" s="30">
        <f ca="1">IF(BD$5="",0,SUMIFS(Potoki!BD:BD,Potoki!$F:$F,$F125,Potoki!$G:$G,IF($G125="","",$G125)))</f>
        <v>360924</v>
      </c>
      <c r="BE125" s="30">
        <f ca="1">IF(BE$5="",0,SUMIFS(Potoki!BE:BE,Potoki!$F:$F,$F125,Potoki!$G:$G,IF($G125="","",$G125)))</f>
        <v>368814</v>
      </c>
      <c r="BF125" s="30">
        <f ca="1">IF(BF$5="",0,SUMIFS(Potoki!BF:BF,Potoki!$F:$F,$F125,Potoki!$G:$G,IF($G125="","",$G125)))</f>
        <v>373224</v>
      </c>
      <c r="BG125" s="30">
        <f ca="1">IF(BG$5="",0,SUMIFS(Potoki!BG:BG,Potoki!$F:$F,$F125,Potoki!$G:$G,IF($G125="","",$G125)))</f>
        <v>375582</v>
      </c>
      <c r="BH125" s="30">
        <f ca="1">IF(BH$5="",0,SUMIFS(Potoki!BH:BH,Potoki!$F:$F,$F125,Potoki!$G:$G,IF($G125="","",$G125)))</f>
        <v>376740</v>
      </c>
      <c r="BI125" s="30">
        <f ca="1">IF(BI$5="",0,SUMIFS(Potoki!BI:BI,Potoki!$F:$F,$F125,Potoki!$G:$G,IF($G125="","",$G125)))</f>
        <v>377274</v>
      </c>
      <c r="BJ125" s="30">
        <f ca="1">IF(BJ$5="",0,SUMIFS(Potoki!BJ:BJ,Potoki!$F:$F,$F125,Potoki!$G:$G,IF($G125="","",$G125)))</f>
        <v>377478</v>
      </c>
      <c r="BK125" s="30">
        <f ca="1">IF(BK$5="",0,SUMIFS(Potoki!BK:BK,Potoki!$F:$F,$F125,Potoki!$G:$G,IF($G125="","",$G125)))</f>
        <v>377538</v>
      </c>
      <c r="BL125" s="30">
        <f ca="1">IF(BL$5="",0,SUMIFS(Potoki!BL:BL,Potoki!$F:$F,$F125,Potoki!$G:$G,IF($G125="","",$G125)))</f>
        <v>377562</v>
      </c>
      <c r="BM125" s="30">
        <f ca="1">IF(BM$5="",0,SUMIFS(Potoki!BM:BM,Potoki!$F:$F,$F125,Potoki!$G:$G,IF($G125="","",$G125)))</f>
        <v>377568.00000000006</v>
      </c>
      <c r="BN125" s="30">
        <f ca="1">IF(BN$5="",0,SUMIFS(Potoki!BN:BN,Potoki!$F:$F,$F125,Potoki!$G:$G,IF($G125="","",$G125)))</f>
        <v>377568.00000000006</v>
      </c>
      <c r="BO125" s="30">
        <f ca="1">IF(BO$5="",0,SUMIFS(Potoki!BO:BO,Potoki!$F:$F,$F125,Potoki!$G:$G,IF($G125="","",$G125)))</f>
        <v>377568.00000000006</v>
      </c>
      <c r="BP125" s="30">
        <f ca="1">IF(BP$5="",0,SUMIFS(Potoki!BP:BP,Potoki!$F:$F,$F125,Potoki!$G:$G,IF($G125="","",$G125)))</f>
        <v>377568.00000000006</v>
      </c>
      <c r="BQ125" s="30">
        <f ca="1">IF(BQ$5="",0,SUMIFS(Potoki!BQ:BQ,Potoki!$F:$F,$F125,Potoki!$G:$G,IF($G125="","",$G125)))</f>
        <v>377568.00000000006</v>
      </c>
      <c r="BR125" s="30">
        <f ca="1">IF(BR$5="",0,SUMIFS(Potoki!BR:BR,Potoki!$F:$F,$F125,Potoki!$G:$G,IF($G125="","",$G125)))</f>
        <v>377568.00000000006</v>
      </c>
      <c r="BS125" s="30">
        <f ca="1">IF(BS$5="",0,SUMIFS(Potoki!BS:BS,Potoki!$F:$F,$F125,Potoki!$G:$G,IF($G125="","",$G125)))</f>
        <v>377568.00000000006</v>
      </c>
      <c r="BT125" s="30">
        <f ca="1">IF(BT$5="",0,SUMIFS(Potoki!BT:BT,Potoki!$F:$F,$F125,Potoki!$G:$G,IF($G125="","",$G125)))</f>
        <v>377568.00000000006</v>
      </c>
      <c r="BU125" s="30">
        <f ca="1">IF(BU$5="",0,SUMIFS(Potoki!BU:BU,Potoki!$F:$F,$F125,Potoki!$G:$G,IF($G125="","",$G125)))</f>
        <v>377568.00000000006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7" customFormat="1" ht="12" x14ac:dyDescent="0.25">
      <c r="A126" s="26">
        <f>ROW()</f>
        <v>126</v>
      </c>
      <c r="B126" s="139"/>
      <c r="C126" s="142"/>
      <c r="E126" s="24"/>
      <c r="F126" s="66" t="str">
        <f t="shared" si="386"/>
        <v>Вн.пр-во</v>
      </c>
      <c r="G126" s="27" t="str">
        <f>BP!$F$24</f>
        <v>Вн.пр-во</v>
      </c>
      <c r="H126" s="67"/>
      <c r="I126" s="67"/>
      <c r="J126" s="67"/>
      <c r="K126" s="67"/>
      <c r="L126" s="67"/>
      <c r="M126" s="27" t="str">
        <f>Lists!$R$8</f>
        <v>руб.</v>
      </c>
      <c r="P126" s="30"/>
      <c r="R126" s="24"/>
      <c r="S126" s="30"/>
      <c r="V126" s="85"/>
      <c r="W126" s="29">
        <f ca="1">SUM(INDIRECT(ADDRESS(ROW(),SUMIFS($1:$1,$5:$5,1))):INDIRECT(ADDRESS(ROW(),SUMIFS($1:$1,$5:$5,MAX($5:$5)))))</f>
        <v>247739520</v>
      </c>
      <c r="Z126" s="30">
        <f ca="1">IF(Z$5="",0,SUMIFS(Potoki!Z:Z,Potoki!$F:$F,$F126,Potoki!$G:$G,IF($G126="","",$G126)))</f>
        <v>0</v>
      </c>
      <c r="AA126" s="30">
        <f ca="1">IF(AA$5="",0,SUMIFS(Potoki!AA:AA,Potoki!$F:$F,$F126,Potoki!$G:$G,IF($G126="","",$G126)))</f>
        <v>0</v>
      </c>
      <c r="AB126" s="30">
        <f ca="1">IF(AB$5="",0,SUMIFS(Potoki!AB:AB,Potoki!$F:$F,$F126,Potoki!$G:$G,IF($G126="","",$G126)))</f>
        <v>0</v>
      </c>
      <c r="AC126" s="30">
        <f ca="1">IF(AC$5="",0,SUMIFS(Potoki!AC:AC,Potoki!$F:$F,$F126,Potoki!$G:$G,IF($G126="","",$G126)))</f>
        <v>0</v>
      </c>
      <c r="AD126" s="30">
        <f ca="1">IF(AD$5="",0,SUMIFS(Potoki!AD:AD,Potoki!$F:$F,$F126,Potoki!$G:$G,IF($G126="","",$G126)))</f>
        <v>0</v>
      </c>
      <c r="AE126" s="30">
        <f ca="1">IF(AE$5="",0,SUMIFS(Potoki!AE:AE,Potoki!$F:$F,$F126,Potoki!$G:$G,IF($G126="","",$G126)))</f>
        <v>6600</v>
      </c>
      <c r="AF126" s="30">
        <f ca="1">IF(AF$5="",0,SUMIFS(Potoki!AF:AF,Potoki!$F:$F,$F126,Potoki!$G:$G,IF($G126="","",$G126)))</f>
        <v>31800</v>
      </c>
      <c r="AG126" s="30">
        <f ca="1">IF(AG$5="",0,SUMIFS(Potoki!AG:AG,Potoki!$F:$F,$F126,Potoki!$G:$G,IF($G126="","",$G126)))</f>
        <v>69120</v>
      </c>
      <c r="AH126" s="30">
        <f ca="1">IF(AH$5="",0,SUMIFS(Potoki!AH:AH,Potoki!$F:$F,$F126,Potoki!$G:$G,IF($G126="","",$G126)))</f>
        <v>108345</v>
      </c>
      <c r="AI126" s="30">
        <f ca="1">IF(AI$5="",0,SUMIFS(Potoki!AI:AI,Potoki!$F:$F,$F126,Potoki!$G:$G,IF($G126="","",$G126)))</f>
        <v>145440</v>
      </c>
      <c r="AJ126" s="30">
        <f ca="1">IF(AJ$5="",0,SUMIFS(Potoki!AJ:AJ,Potoki!$F:$F,$F126,Potoki!$G:$G,IF($G126="","",$G126)))</f>
        <v>188886</v>
      </c>
      <c r="AK126" s="30">
        <f ca="1">IF(AK$5="",0,SUMIFS(Potoki!AK:AK,Potoki!$F:$F,$F126,Potoki!$G:$G,IF($G126="","",$G126)))</f>
        <v>284220.00000000006</v>
      </c>
      <c r="AL126" s="30">
        <f ca="1">IF(AL$5="",0,SUMIFS(Potoki!AL:AL,Potoki!$F:$F,$F126,Potoki!$G:$G,IF($G126="","",$G126)))</f>
        <v>465852</v>
      </c>
      <c r="AM126" s="30">
        <f ca="1">IF(AM$5="",0,SUMIFS(Potoki!AM:AM,Potoki!$F:$F,$F126,Potoki!$G:$G,IF($G126="","",$G126)))</f>
        <v>741337.5</v>
      </c>
      <c r="AN126" s="30">
        <f ca="1">IF(AN$5="",0,SUMIFS(Potoki!AN:AN,Potoki!$F:$F,$F126,Potoki!$G:$G,IF($G126="","",$G126)))</f>
        <v>1107214.5</v>
      </c>
      <c r="AO126" s="30">
        <f ca="1">IF(AO$5="",0,SUMIFS(Potoki!AO:AO,Potoki!$F:$F,$F126,Potoki!$G:$G,IF($G126="","",$G126)))</f>
        <v>1539025.5</v>
      </c>
      <c r="AP126" s="30">
        <f ca="1">IF(AP$5="",0,SUMIFS(Potoki!AP:AP,Potoki!$F:$F,$F126,Potoki!$G:$G,IF($G126="","",$G126)))</f>
        <v>2009836.5</v>
      </c>
      <c r="AQ126" s="30">
        <f ca="1">IF(AQ$5="",0,SUMIFS(Potoki!AQ:AQ,Potoki!$F:$F,$F126,Potoki!$G:$G,IF($G126="","",$G126)))</f>
        <v>2502580.5</v>
      </c>
      <c r="AR126" s="30">
        <f ca="1">IF(AR$5="",0,SUMIFS(Potoki!AR:AR,Potoki!$F:$F,$F126,Potoki!$G:$G,IF($G126="","",$G126)))</f>
        <v>3006795</v>
      </c>
      <c r="AS126" s="30">
        <f ca="1">IF(AS$5="",0,SUMIFS(Potoki!AS:AS,Potoki!$F:$F,$F126,Potoki!$G:$G,IF($G126="","",$G126)))</f>
        <v>3516675</v>
      </c>
      <c r="AT126" s="30">
        <f ca="1">IF(AT$5="",0,SUMIFS(Potoki!AT:AT,Potoki!$F:$F,$F126,Potoki!$G:$G,IF($G126="","",$G126)))</f>
        <v>4028670</v>
      </c>
      <c r="AU126" s="30">
        <f ca="1">IF(AU$5="",0,SUMIFS(Potoki!AU:AU,Potoki!$F:$F,$F126,Potoki!$G:$G,IF($G126="","",$G126)))</f>
        <v>4541317.5</v>
      </c>
      <c r="AV126" s="30">
        <f ca="1">IF(AV$5="",0,SUMIFS(Potoki!AV:AV,Potoki!$F:$F,$F126,Potoki!$G:$G,IF($G126="","",$G126)))</f>
        <v>5054250</v>
      </c>
      <c r="AW126" s="30">
        <f ca="1">IF(AW$5="",0,SUMIFS(Potoki!AW:AW,Potoki!$F:$F,$F126,Potoki!$G:$G,IF($G126="","",$G126)))</f>
        <v>5567250</v>
      </c>
      <c r="AX126" s="30">
        <f ca="1">IF(AX$5="",0,SUMIFS(Potoki!AX:AX,Potoki!$F:$F,$F126,Potoki!$G:$G,IF($G126="","",$G126)))</f>
        <v>6080250</v>
      </c>
      <c r="AY126" s="30">
        <f ca="1">IF(AY$5="",0,SUMIFS(Potoki!AY:AY,Potoki!$F:$F,$F126,Potoki!$G:$G,IF($G126="","",$G126)))</f>
        <v>6593250</v>
      </c>
      <c r="AZ126" s="30">
        <f ca="1">IF(AZ$5="",0,SUMIFS(Potoki!AZ:AZ,Potoki!$F:$F,$F126,Potoki!$G:$G,IF($G126="","",$G126)))</f>
        <v>7106250</v>
      </c>
      <c r="BA126" s="30">
        <f ca="1">IF(BA$5="",0,SUMIFS(Potoki!BA:BA,Potoki!$F:$F,$F126,Potoki!$G:$G,IF($G126="","",$G126)))</f>
        <v>7619250</v>
      </c>
      <c r="BB126" s="30">
        <f ca="1">IF(BB$5="",0,SUMIFS(Potoki!BB:BB,Potoki!$F:$F,$F126,Potoki!$G:$G,IF($G126="","",$G126)))</f>
        <v>8115750</v>
      </c>
      <c r="BC126" s="30">
        <f ca="1">IF(BC$5="",0,SUMIFS(Potoki!BC:BC,Potoki!$F:$F,$F126,Potoki!$G:$G,IF($G126="","",$G126)))</f>
        <v>8549250</v>
      </c>
      <c r="BD126" s="30">
        <f ca="1">IF(BD$5="",0,SUMIFS(Potoki!BD:BD,Potoki!$F:$F,$F126,Potoki!$G:$G,IF($G126="","",$G126)))</f>
        <v>8889450</v>
      </c>
      <c r="BE126" s="30">
        <f ca="1">IF(BE$5="",0,SUMIFS(Potoki!BE:BE,Potoki!$F:$F,$F126,Potoki!$G:$G,IF($G126="","",$G126)))</f>
        <v>9131587.5</v>
      </c>
      <c r="BF126" s="30">
        <f ca="1">IF(BF$5="",0,SUMIFS(Potoki!BF:BF,Potoki!$F:$F,$F126,Potoki!$G:$G,IF($G126="","",$G126)))</f>
        <v>9280987.5</v>
      </c>
      <c r="BG126" s="30">
        <f ca="1">IF(BG$5="",0,SUMIFS(Potoki!BG:BG,Potoki!$F:$F,$F126,Potoki!$G:$G,IF($G126="","",$G126)))</f>
        <v>9363022.5</v>
      </c>
      <c r="BH126" s="30">
        <f ca="1">IF(BH$5="",0,SUMIFS(Potoki!BH:BH,Potoki!$F:$F,$F126,Potoki!$G:$G,IF($G126="","",$G126)))</f>
        <v>9405472.5</v>
      </c>
      <c r="BI126" s="30">
        <f ca="1">IF(BI$5="",0,SUMIFS(Potoki!BI:BI,Potoki!$F:$F,$F126,Potoki!$G:$G,IF($G126="","",$G126)))</f>
        <v>9425842.5</v>
      </c>
      <c r="BJ126" s="30">
        <f ca="1">IF(BJ$5="",0,SUMIFS(Potoki!BJ:BJ,Potoki!$F:$F,$F126,Potoki!$G:$G,IF($G126="","",$G126)))</f>
        <v>9434655</v>
      </c>
      <c r="BK126" s="30">
        <f ca="1">IF(BK$5="",0,SUMIFS(Potoki!BK:BK,Potoki!$F:$F,$F126,Potoki!$G:$G,IF($G126="","",$G126)))</f>
        <v>9437775</v>
      </c>
      <c r="BL126" s="30">
        <f ca="1">IF(BL$5="",0,SUMIFS(Potoki!BL:BL,Potoki!$F:$F,$F126,Potoki!$G:$G,IF($G126="","",$G126)))</f>
        <v>9438780</v>
      </c>
      <c r="BM126" s="30">
        <f ca="1">IF(BM$5="",0,SUMIFS(Potoki!BM:BM,Potoki!$F:$F,$F126,Potoki!$G:$G,IF($G126="","",$G126)))</f>
        <v>9439132.5</v>
      </c>
      <c r="BN126" s="30">
        <f ca="1">IF(BN$5="",0,SUMIFS(Potoki!BN:BN,Potoki!$F:$F,$F126,Potoki!$G:$G,IF($G126="","",$G126)))</f>
        <v>9439200.0000000019</v>
      </c>
      <c r="BO126" s="30">
        <f ca="1">IF(BO$5="",0,SUMIFS(Potoki!BO:BO,Potoki!$F:$F,$F126,Potoki!$G:$G,IF($G126="","",$G126)))</f>
        <v>9439200.0000000019</v>
      </c>
      <c r="BP126" s="30">
        <f ca="1">IF(BP$5="",0,SUMIFS(Potoki!BP:BP,Potoki!$F:$F,$F126,Potoki!$G:$G,IF($G126="","",$G126)))</f>
        <v>9439200.0000000019</v>
      </c>
      <c r="BQ126" s="30">
        <f ca="1">IF(BQ$5="",0,SUMIFS(Potoki!BQ:BQ,Potoki!$F:$F,$F126,Potoki!$G:$G,IF($G126="","",$G126)))</f>
        <v>9439200.0000000019</v>
      </c>
      <c r="BR126" s="30">
        <f ca="1">IF(BR$5="",0,SUMIFS(Potoki!BR:BR,Potoki!$F:$F,$F126,Potoki!$G:$G,IF($G126="","",$G126)))</f>
        <v>9439200.0000000019</v>
      </c>
      <c r="BS126" s="30">
        <f ca="1">IF(BS$5="",0,SUMIFS(Potoki!BS:BS,Potoki!$F:$F,$F126,Potoki!$G:$G,IF($G126="","",$G126)))</f>
        <v>9439200.0000000019</v>
      </c>
      <c r="BT126" s="30">
        <f ca="1">IF(BT$5="",0,SUMIFS(Potoki!BT:BT,Potoki!$F:$F,$F126,Potoki!$G:$G,IF($G126="","",$G126)))</f>
        <v>9439200.0000000019</v>
      </c>
      <c r="BU126" s="30">
        <f ca="1">IF(BU$5="",0,SUMIFS(Potoki!BU:BU,Potoki!$F:$F,$F126,Potoki!$G:$G,IF($G126="","",$G126)))</f>
        <v>9439200.0000000019</v>
      </c>
      <c r="BV126" s="30">
        <f>IF(BV$5="",0,SUMIFS(Potoki!BV:BV,Potoki!$F:$F,$F126,Potoki!$G:$G,IF($G126="","",$G126)))</f>
        <v>0</v>
      </c>
      <c r="BW126" s="30">
        <f>IF(BW$5="",0,SUMIFS(Potoki!BW:BW,Potoki!$F:$F,$F126,Potoki!$G:$G,IF($G126="","",$G126)))</f>
        <v>0</v>
      </c>
      <c r="BX126" s="30">
        <f>IF(BX$5="",0,SUMIFS(Potoki!BX:BX,Potoki!$F:$F,$F126,Potoki!$G:$G,IF($G126="","",$G126)))</f>
        <v>0</v>
      </c>
      <c r="BY126" s="30">
        <f>IF(BY$5="",0,SUMIFS(Potoki!BY:BY,Potoki!$F:$F,$F126,Potoki!$G:$G,IF($G126="","",$G126)))</f>
        <v>0</v>
      </c>
      <c r="BZ126" s="30">
        <f>IF(BZ$5="",0,SUMIFS(Potoki!BZ:BZ,Potoki!$F:$F,$F126,Potoki!$G:$G,IF($G126="","",$G126)))</f>
        <v>0</v>
      </c>
      <c r="CA126" s="30">
        <f>IF(CA$5="",0,SUMIFS(Potoki!CA:CA,Potoki!$F:$F,$F126,Potoki!$G:$G,IF($G126="","",$G126)))</f>
        <v>0</v>
      </c>
      <c r="CB126" s="30">
        <f>IF(CB$5="",0,SUMIFS(Potoki!CB:CB,Potoki!$F:$F,$F126,Potoki!$G:$G,IF($G126="","",$G126)))</f>
        <v>0</v>
      </c>
      <c r="CC126" s="30">
        <f>IF(CC$5="",0,SUMIFS(Potoki!CC:CC,Potoki!$F:$F,$F126,Potoki!$G:$G,IF($G126="","",$G126)))</f>
        <v>0</v>
      </c>
      <c r="CD126" s="30">
        <f>IF(CD$5="",0,SUMIFS(Potoki!CD:CD,Potoki!$F:$F,$F126,Potoki!$G:$G,IF($G126="","",$G126)))</f>
        <v>0</v>
      </c>
      <c r="CE126" s="30">
        <f>IF(CE$5="",0,SUMIFS(Potoki!CE:CE,Potoki!$F:$F,$F126,Potoki!$G:$G,IF($G126="","",$G126)))</f>
        <v>0</v>
      </c>
      <c r="CF126" s="30">
        <f>IF(CF$5="",0,SUMIFS(Potoki!CF:CF,Potoki!$F:$F,$F126,Potoki!$G:$G,IF($G126="","",$G126)))</f>
        <v>0</v>
      </c>
      <c r="CG126" s="30">
        <f>IF(CG$5="",0,SUMIFS(Potoki!CG:CG,Potoki!$F:$F,$F126,Potoki!$G:$G,IF($G126="","",$G126)))</f>
        <v>0</v>
      </c>
      <c r="CH126" s="30">
        <f>IF(CH$5="",0,SUMIFS(Potoki!CH:CH,Potoki!$F:$F,$F126,Potoki!$G:$G,IF($G126="","",$G126)))</f>
        <v>0</v>
      </c>
      <c r="CI126" s="30">
        <f>IF(CI$5="",0,SUMIFS(Potoki!CI:CI,Potoki!$F:$F,$F126,Potoki!$G:$G,IF($G126="","",$G126)))</f>
        <v>0</v>
      </c>
      <c r="CJ126" s="30">
        <f>IF(CJ$5="",0,SUMIFS(Potoki!CJ:CJ,Potoki!$F:$F,$F126,Potoki!$G:$G,IF($G126="","",$G126)))</f>
        <v>0</v>
      </c>
      <c r="CK126" s="30">
        <f>IF(CK$5="",0,SUMIFS(Potoki!CK:CK,Potoki!$F:$F,$F126,Potoki!$G:$G,IF($G126="","",$G126)))</f>
        <v>0</v>
      </c>
      <c r="CL126" s="30">
        <f>IF(CL$5="",0,SUMIFS(Potoki!CL:CL,Potoki!$F:$F,$F126,Potoki!$G:$G,IF($G126="","",$G126)))</f>
        <v>0</v>
      </c>
      <c r="CM126" s="30">
        <f>IF(CM$5="",0,SUMIFS(Potoki!CM:CM,Potoki!$F:$F,$F126,Potoki!$G:$G,IF($G126="","",$G126)))</f>
        <v>0</v>
      </c>
      <c r="CN126" s="30">
        <f>IF(CN$5="",0,SUMIFS(Potoki!CN:CN,Potoki!$F:$F,$F126,Potoki!$G:$G,IF($G126="","",$G126)))</f>
        <v>0</v>
      </c>
      <c r="CO126" s="30">
        <f>IF(CO$5="",0,SUMIFS(Potoki!CO:CO,Potoki!$F:$F,$F126,Potoki!$G:$G,IF($G126="","",$G126)))</f>
        <v>0</v>
      </c>
      <c r="CP126" s="30">
        <f>IF(CP$5="",0,SUMIFS(Potoki!CP:CP,Potoki!$F:$F,$F126,Potoki!$G:$G,IF($G126="","",$G126)))</f>
        <v>0</v>
      </c>
      <c r="CQ126" s="30">
        <f>IF(CQ$5="",0,SUMIFS(Potoki!CQ:CQ,Potoki!$F:$F,$F126,Potoki!$G:$G,IF($G126="","",$G126)))</f>
        <v>0</v>
      </c>
      <c r="CR126" s="30">
        <f>IF(CR$5="",0,SUMIFS(Potoki!CR:CR,Potoki!$F:$F,$F126,Potoki!$G:$G,IF($G126="","",$G126)))</f>
        <v>0</v>
      </c>
      <c r="CS126" s="30">
        <f>IF(CS$5="",0,SUMIFS(Potoki!CS:CS,Potoki!$F:$F,$F126,Potoki!$G:$G,IF($G126="","",$G126)))</f>
        <v>0</v>
      </c>
      <c r="CT126" s="30">
        <f>IF(CT$5="",0,SUMIFS(Potoki!CT:CT,Potoki!$F:$F,$F126,Potoki!$G:$G,IF($G126="","",$G126)))</f>
        <v>0</v>
      </c>
    </row>
    <row r="127" spans="1:98" s="27" customFormat="1" ht="12" x14ac:dyDescent="0.25">
      <c r="A127" s="26">
        <f>ROW()</f>
        <v>127</v>
      </c>
      <c r="B127" s="139"/>
      <c r="C127" s="142"/>
      <c r="E127" s="24"/>
      <c r="F127" s="66" t="str">
        <f t="shared" si="386"/>
        <v>Вн.пр-во</v>
      </c>
      <c r="G127" s="27" t="str">
        <f>BP!$F$26</f>
        <v>ФОТ првПерс</v>
      </c>
      <c r="M127" s="27" t="str">
        <f>Lists!$R$8</f>
        <v>руб.</v>
      </c>
      <c r="P127" s="30"/>
      <c r="R127" s="24"/>
      <c r="S127" s="30"/>
      <c r="V127" s="85"/>
      <c r="W127" s="29">
        <f ca="1">SUM(INDIRECT(ADDRESS(ROW(),SUMIFS($1:$1,$5:$5,1))):INDIRECT(ADDRESS(ROW(),SUMIFS($1:$1,$5:$5,MAX($5:$5)))))</f>
        <v>12599358</v>
      </c>
      <c r="Z127" s="30">
        <f ca="1">IF(Z$5="",0,SUMIFS(Potoki!Z:Z,Potoki!$F:$F,$F127,Potoki!$G:$G,IF($G127="","",$G127)))</f>
        <v>0</v>
      </c>
      <c r="AA127" s="30">
        <f ca="1">IF(AA$5="",0,SUMIFS(Potoki!AA:AA,Potoki!$F:$F,$F127,Potoki!$G:$G,IF($G127="","",$G127)))</f>
        <v>0</v>
      </c>
      <c r="AB127" s="30">
        <f ca="1">IF(AB$5="",0,SUMIFS(Potoki!AB:AB,Potoki!$F:$F,$F127,Potoki!$G:$G,IF($G127="","",$G127)))</f>
        <v>0</v>
      </c>
      <c r="AC127" s="30">
        <f ca="1">IF(AC$5="",0,SUMIFS(Potoki!AC:AC,Potoki!$F:$F,$F127,Potoki!$G:$G,IF($G127="","",$G127)))</f>
        <v>0</v>
      </c>
      <c r="AD127" s="30">
        <f ca="1">IF(AD$5="",0,SUMIFS(Potoki!AD:AD,Potoki!$F:$F,$F127,Potoki!$G:$G,IF($G127="","",$G127)))</f>
        <v>0</v>
      </c>
      <c r="AE127" s="30">
        <f ca="1">IF(AE$5="",0,SUMIFS(Potoki!AE:AE,Potoki!$F:$F,$F127,Potoki!$G:$G,IF($G127="","",$G127)))</f>
        <v>600</v>
      </c>
      <c r="AF127" s="30">
        <f ca="1">IF(AF$5="",0,SUMIFS(Potoki!AF:AF,Potoki!$F:$F,$F127,Potoki!$G:$G,IF($G127="","",$G127)))</f>
        <v>2400</v>
      </c>
      <c r="AG127" s="30">
        <f ca="1">IF(AG$5="",0,SUMIFS(Potoki!AG:AG,Potoki!$F:$F,$F127,Potoki!$G:$G,IF($G127="","",$G127)))</f>
        <v>4320</v>
      </c>
      <c r="AH127" s="30">
        <f ca="1">IF(AH$5="",0,SUMIFS(Potoki!AH:AH,Potoki!$F:$F,$F127,Potoki!$G:$G,IF($G127="","",$G127)))</f>
        <v>6315</v>
      </c>
      <c r="AI127" s="30">
        <f ca="1">IF(AI$5="",0,SUMIFS(Potoki!AI:AI,Potoki!$F:$F,$F127,Potoki!$G:$G,IF($G127="","",$G127)))</f>
        <v>8055</v>
      </c>
      <c r="AJ127" s="30">
        <f ca="1">IF(AJ$5="",0,SUMIFS(Potoki!AJ:AJ,Potoki!$F:$F,$F127,Potoki!$G:$G,IF($G127="","",$G127)))</f>
        <v>10581.000000000002</v>
      </c>
      <c r="AK127" s="30">
        <f ca="1">IF(AK$5="",0,SUMIFS(Potoki!AK:AK,Potoki!$F:$F,$F127,Potoki!$G:$G,IF($G127="","",$G127)))</f>
        <v>17181</v>
      </c>
      <c r="AL127" s="30">
        <f ca="1">IF(AL$5="",0,SUMIFS(Potoki!AL:AL,Potoki!$F:$F,$F127,Potoki!$G:$G,IF($G127="","",$G127)))</f>
        <v>28293</v>
      </c>
      <c r="AM127" s="30">
        <f ca="1">IF(AM$5="",0,SUMIFS(Potoki!AM:AM,Potoki!$F:$F,$F127,Potoki!$G:$G,IF($G127="","",$G127)))</f>
        <v>44245.5</v>
      </c>
      <c r="AN127" s="30">
        <f ca="1">IF(AN$5="",0,SUMIFS(Potoki!AN:AN,Potoki!$F:$F,$F127,Potoki!$G:$G,IF($G127="","",$G127)))</f>
        <v>64455</v>
      </c>
      <c r="AO127" s="30">
        <f ca="1">IF(AO$5="",0,SUMIFS(Potoki!AO:AO,Potoki!$F:$F,$F127,Potoki!$G:$G,IF($G127="","",$G127)))</f>
        <v>87175.5</v>
      </c>
      <c r="AP127" s="30">
        <f ca="1">IF(AP$5="",0,SUMIFS(Potoki!AP:AP,Potoki!$F:$F,$F127,Potoki!$G:$G,IF($G127="","",$G127)))</f>
        <v>111387</v>
      </c>
      <c r="AQ127" s="30">
        <f ca="1">IF(AQ$5="",0,SUMIFS(Potoki!AQ:AQ,Potoki!$F:$F,$F127,Potoki!$G:$G,IF($G127="","",$G127)))</f>
        <v>136372.5</v>
      </c>
      <c r="AR127" s="30">
        <f ca="1">IF(AR$5="",0,SUMIFS(Potoki!AR:AR,Potoki!$F:$F,$F127,Potoki!$G:$G,IF($G127="","",$G127)))</f>
        <v>161767.5</v>
      </c>
      <c r="AS127" s="30">
        <f ca="1">IF(AS$5="",0,SUMIFS(Potoki!AS:AS,Potoki!$F:$F,$F127,Potoki!$G:$G,IF($G127="","",$G127)))</f>
        <v>187342.5</v>
      </c>
      <c r="AT127" s="30">
        <f ca="1">IF(AT$5="",0,SUMIFS(Potoki!AT:AT,Potoki!$F:$F,$F127,Potoki!$G:$G,IF($G127="","",$G127)))</f>
        <v>212962.5</v>
      </c>
      <c r="AU127" s="30">
        <f ca="1">IF(AU$5="",0,SUMIFS(Potoki!AU:AU,Potoki!$F:$F,$F127,Potoki!$G:$G,IF($G127="","",$G127)))</f>
        <v>238605</v>
      </c>
      <c r="AV127" s="30">
        <f ca="1">IF(AV$5="",0,SUMIFS(Potoki!AV:AV,Potoki!$F:$F,$F127,Potoki!$G:$G,IF($G127="","",$G127)))</f>
        <v>264255</v>
      </c>
      <c r="AW127" s="30">
        <f ca="1">IF(AW$5="",0,SUMIFS(Potoki!AW:AW,Potoki!$F:$F,$F127,Potoki!$G:$G,IF($G127="","",$G127)))</f>
        <v>289905</v>
      </c>
      <c r="AX127" s="30">
        <f ca="1">IF(AX$5="",0,SUMIFS(Potoki!AX:AX,Potoki!$F:$F,$F127,Potoki!$G:$G,IF($G127="","",$G127)))</f>
        <v>315555</v>
      </c>
      <c r="AY127" s="30">
        <f ca="1">IF(AY$5="",0,SUMIFS(Potoki!AY:AY,Potoki!$F:$F,$F127,Potoki!$G:$G,IF($G127="","",$G127)))</f>
        <v>341205</v>
      </c>
      <c r="AZ127" s="30">
        <f ca="1">IF(AZ$5="",0,SUMIFS(Potoki!AZ:AZ,Potoki!$F:$F,$F127,Potoki!$G:$G,IF($G127="","",$G127)))</f>
        <v>366855</v>
      </c>
      <c r="BA127" s="30">
        <f ca="1">IF(BA$5="",0,SUMIFS(Potoki!BA:BA,Potoki!$F:$F,$F127,Potoki!$G:$G,IF($G127="","",$G127)))</f>
        <v>392505</v>
      </c>
      <c r="BB127" s="30">
        <f ca="1">IF(BB$5="",0,SUMIFS(Potoki!BB:BB,Potoki!$F:$F,$F127,Potoki!$G:$G,IF($G127="","",$G127)))</f>
        <v>416655</v>
      </c>
      <c r="BC127" s="30">
        <f ca="1">IF(BC$5="",0,SUMIFS(Potoki!BC:BC,Potoki!$F:$F,$F127,Potoki!$G:$G,IF($G127="","",$G127)))</f>
        <v>436305</v>
      </c>
      <c r="BD127" s="30">
        <f ca="1">IF(BD$5="",0,SUMIFS(Potoki!BD:BD,Potoki!$F:$F,$F127,Potoki!$G:$G,IF($G127="","",$G127)))</f>
        <v>451155</v>
      </c>
      <c r="BE127" s="30">
        <f ca="1">IF(BE$5="",0,SUMIFS(Potoki!BE:BE,Potoki!$F:$F,$F127,Potoki!$G:$G,IF($G127="","",$G127)))</f>
        <v>461017.5</v>
      </c>
      <c r="BF127" s="30">
        <f ca="1">IF(BF$5="",0,SUMIFS(Potoki!BF:BF,Potoki!$F:$F,$F127,Potoki!$G:$G,IF($G127="","",$G127)))</f>
        <v>466530</v>
      </c>
      <c r="BG127" s="30">
        <f ca="1">IF(BG$5="",0,SUMIFS(Potoki!BG:BG,Potoki!$F:$F,$F127,Potoki!$G:$G,IF($G127="","",$G127)))</f>
        <v>469477.5</v>
      </c>
      <c r="BH127" s="30">
        <f ca="1">IF(BH$5="",0,SUMIFS(Potoki!BH:BH,Potoki!$F:$F,$F127,Potoki!$G:$G,IF($G127="","",$G127)))</f>
        <v>470925</v>
      </c>
      <c r="BI127" s="30">
        <f ca="1">IF(BI$5="",0,SUMIFS(Potoki!BI:BI,Potoki!$F:$F,$F127,Potoki!$G:$G,IF($G127="","",$G127)))</f>
        <v>471592.5</v>
      </c>
      <c r="BJ127" s="30">
        <f ca="1">IF(BJ$5="",0,SUMIFS(Potoki!BJ:BJ,Potoki!$F:$F,$F127,Potoki!$G:$G,IF($G127="","",$G127)))</f>
        <v>471847.5</v>
      </c>
      <c r="BK127" s="30">
        <f ca="1">IF(BK$5="",0,SUMIFS(Potoki!BK:BK,Potoki!$F:$F,$F127,Potoki!$G:$G,IF($G127="","",$G127)))</f>
        <v>471922.5</v>
      </c>
      <c r="BL127" s="30">
        <f ca="1">IF(BL$5="",0,SUMIFS(Potoki!BL:BL,Potoki!$F:$F,$F127,Potoki!$G:$G,IF($G127="","",$G127)))</f>
        <v>471952.5</v>
      </c>
      <c r="BM127" s="30">
        <f ca="1">IF(BM$5="",0,SUMIFS(Potoki!BM:BM,Potoki!$F:$F,$F127,Potoki!$G:$G,IF($G127="","",$G127)))</f>
        <v>471960.00000000006</v>
      </c>
      <c r="BN127" s="30">
        <f ca="1">IF(BN$5="",0,SUMIFS(Potoki!BN:BN,Potoki!$F:$F,$F127,Potoki!$G:$G,IF($G127="","",$G127)))</f>
        <v>471960.00000000006</v>
      </c>
      <c r="BO127" s="30">
        <f ca="1">IF(BO$5="",0,SUMIFS(Potoki!BO:BO,Potoki!$F:$F,$F127,Potoki!$G:$G,IF($G127="","",$G127)))</f>
        <v>471960.00000000006</v>
      </c>
      <c r="BP127" s="30">
        <f ca="1">IF(BP$5="",0,SUMIFS(Potoki!BP:BP,Potoki!$F:$F,$F127,Potoki!$G:$G,IF($G127="","",$G127)))</f>
        <v>471960.00000000006</v>
      </c>
      <c r="BQ127" s="30">
        <f ca="1">IF(BQ$5="",0,SUMIFS(Potoki!BQ:BQ,Potoki!$F:$F,$F127,Potoki!$G:$G,IF($G127="","",$G127)))</f>
        <v>471960.00000000006</v>
      </c>
      <c r="BR127" s="30">
        <f ca="1">IF(BR$5="",0,SUMIFS(Potoki!BR:BR,Potoki!$F:$F,$F127,Potoki!$G:$G,IF($G127="","",$G127)))</f>
        <v>471960.00000000006</v>
      </c>
      <c r="BS127" s="30">
        <f ca="1">IF(BS$5="",0,SUMIFS(Potoki!BS:BS,Potoki!$F:$F,$F127,Potoki!$G:$G,IF($G127="","",$G127)))</f>
        <v>471960.00000000006</v>
      </c>
      <c r="BT127" s="30">
        <f ca="1">IF(BT$5="",0,SUMIFS(Potoki!BT:BT,Potoki!$F:$F,$F127,Potoki!$G:$G,IF($G127="","",$G127)))</f>
        <v>471960.00000000006</v>
      </c>
      <c r="BU127" s="30">
        <f ca="1">IF(BU$5="",0,SUMIFS(Potoki!BU:BU,Potoki!$F:$F,$F127,Potoki!$G:$G,IF($G127="","",$G127)))</f>
        <v>471960.00000000006</v>
      </c>
      <c r="BV127" s="30">
        <f>IF(BV$5="",0,SUMIFS(Potoki!BV:BV,Potoki!$F:$F,$F127,Potoki!$G:$G,IF($G127="","",$G127)))</f>
        <v>0</v>
      </c>
      <c r="BW127" s="30">
        <f>IF(BW$5="",0,SUMIFS(Potoki!BW:BW,Potoki!$F:$F,$F127,Potoki!$G:$G,IF($G127="","",$G127)))</f>
        <v>0</v>
      </c>
      <c r="BX127" s="30">
        <f>IF(BX$5="",0,SUMIFS(Potoki!BX:BX,Potoki!$F:$F,$F127,Potoki!$G:$G,IF($G127="","",$G127)))</f>
        <v>0</v>
      </c>
      <c r="BY127" s="30">
        <f>IF(BY$5="",0,SUMIFS(Potoki!BY:BY,Potoki!$F:$F,$F127,Potoki!$G:$G,IF($G127="","",$G127)))</f>
        <v>0</v>
      </c>
      <c r="BZ127" s="30">
        <f>IF(BZ$5="",0,SUMIFS(Potoki!BZ:BZ,Potoki!$F:$F,$F127,Potoki!$G:$G,IF($G127="","",$G127)))</f>
        <v>0</v>
      </c>
      <c r="CA127" s="30">
        <f>IF(CA$5="",0,SUMIFS(Potoki!CA:CA,Potoki!$F:$F,$F127,Potoki!$G:$G,IF($G127="","",$G127)))</f>
        <v>0</v>
      </c>
      <c r="CB127" s="30">
        <f>IF(CB$5="",0,SUMIFS(Potoki!CB:CB,Potoki!$F:$F,$F127,Potoki!$G:$G,IF($G127="","",$G127)))</f>
        <v>0</v>
      </c>
      <c r="CC127" s="30">
        <f>IF(CC$5="",0,SUMIFS(Potoki!CC:CC,Potoki!$F:$F,$F127,Potoki!$G:$G,IF($G127="","",$G127)))</f>
        <v>0</v>
      </c>
      <c r="CD127" s="30">
        <f>IF(CD$5="",0,SUMIFS(Potoki!CD:CD,Potoki!$F:$F,$F127,Potoki!$G:$G,IF($G127="","",$G127)))</f>
        <v>0</v>
      </c>
      <c r="CE127" s="30">
        <f>IF(CE$5="",0,SUMIFS(Potoki!CE:CE,Potoki!$F:$F,$F127,Potoki!$G:$G,IF($G127="","",$G127)))</f>
        <v>0</v>
      </c>
      <c r="CF127" s="30">
        <f>IF(CF$5="",0,SUMIFS(Potoki!CF:CF,Potoki!$F:$F,$F127,Potoki!$G:$G,IF($G127="","",$G127)))</f>
        <v>0</v>
      </c>
      <c r="CG127" s="30">
        <f>IF(CG$5="",0,SUMIFS(Potoki!CG:CG,Potoki!$F:$F,$F127,Potoki!$G:$G,IF($G127="","",$G127)))</f>
        <v>0</v>
      </c>
      <c r="CH127" s="30">
        <f>IF(CH$5="",0,SUMIFS(Potoki!CH:CH,Potoki!$F:$F,$F127,Potoki!$G:$G,IF($G127="","",$G127)))</f>
        <v>0</v>
      </c>
      <c r="CI127" s="30">
        <f>IF(CI$5="",0,SUMIFS(Potoki!CI:CI,Potoki!$F:$F,$F127,Potoki!$G:$G,IF($G127="","",$G127)))</f>
        <v>0</v>
      </c>
      <c r="CJ127" s="30">
        <f>IF(CJ$5="",0,SUMIFS(Potoki!CJ:CJ,Potoki!$F:$F,$F127,Potoki!$G:$G,IF($G127="","",$G127)))</f>
        <v>0</v>
      </c>
      <c r="CK127" s="30">
        <f>IF(CK$5="",0,SUMIFS(Potoki!CK:CK,Potoki!$F:$F,$F127,Potoki!$G:$G,IF($G127="","",$G127)))</f>
        <v>0</v>
      </c>
      <c r="CL127" s="30">
        <f>IF(CL$5="",0,SUMIFS(Potoki!CL:CL,Potoki!$F:$F,$F127,Potoki!$G:$G,IF($G127="","",$G127)))</f>
        <v>0</v>
      </c>
      <c r="CM127" s="30">
        <f>IF(CM$5="",0,SUMIFS(Potoki!CM:CM,Potoki!$F:$F,$F127,Potoki!$G:$G,IF($G127="","",$G127)))</f>
        <v>0</v>
      </c>
      <c r="CN127" s="30">
        <f>IF(CN$5="",0,SUMIFS(Potoki!CN:CN,Potoki!$F:$F,$F127,Potoki!$G:$G,IF($G127="","",$G127)))</f>
        <v>0</v>
      </c>
      <c r="CO127" s="30">
        <f>IF(CO$5="",0,SUMIFS(Potoki!CO:CO,Potoki!$F:$F,$F127,Potoki!$G:$G,IF($G127="","",$G127)))</f>
        <v>0</v>
      </c>
      <c r="CP127" s="30">
        <f>IF(CP$5="",0,SUMIFS(Potoki!CP:CP,Potoki!$F:$F,$F127,Potoki!$G:$G,IF($G127="","",$G127)))</f>
        <v>0</v>
      </c>
      <c r="CQ127" s="30">
        <f>IF(CQ$5="",0,SUMIFS(Potoki!CQ:CQ,Potoki!$F:$F,$F127,Potoki!$G:$G,IF($G127="","",$G127)))</f>
        <v>0</v>
      </c>
      <c r="CR127" s="30">
        <f>IF(CR$5="",0,SUMIFS(Potoki!CR:CR,Potoki!$F:$F,$F127,Potoki!$G:$G,IF($G127="","",$G127)))</f>
        <v>0</v>
      </c>
      <c r="CS127" s="30">
        <f>IF(CS$5="",0,SUMIFS(Potoki!CS:CS,Potoki!$F:$F,$F127,Potoki!$G:$G,IF($G127="","",$G127)))</f>
        <v>0</v>
      </c>
      <c r="CT127" s="30">
        <f>IF(CT$5="",0,SUMIFS(Potoki!CT:CT,Potoki!$F:$F,$F127,Potoki!$G:$G,IF($G127="","",$G127)))</f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 t="shared" si="386"/>
        <v>Вн.пр-во</v>
      </c>
      <c r="G128" s="27" t="str">
        <f>BP!$F$28</f>
        <v>Соцсборы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3779807.4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180</v>
      </c>
      <c r="AF128" s="30">
        <f ca="1">IF(AF$5="",0,SUMIFS(Potoki!AF:AF,Potoki!$F:$F,$F128,Potoki!$G:$G,IF($G128="","",$G128)))</f>
        <v>720</v>
      </c>
      <c r="AG128" s="30">
        <f ca="1">IF(AG$5="",0,SUMIFS(Potoki!AG:AG,Potoki!$F:$F,$F128,Potoki!$G:$G,IF($G128="","",$G128)))</f>
        <v>1296</v>
      </c>
      <c r="AH128" s="30">
        <f ca="1">IF(AH$5="",0,SUMIFS(Potoki!AH:AH,Potoki!$F:$F,$F128,Potoki!$G:$G,IF($G128="","",$G128)))</f>
        <v>1894.5</v>
      </c>
      <c r="AI128" s="30">
        <f ca="1">IF(AI$5="",0,SUMIFS(Potoki!AI:AI,Potoki!$F:$F,$F128,Potoki!$G:$G,IF($G128="","",$G128)))</f>
        <v>2416.5</v>
      </c>
      <c r="AJ128" s="30">
        <f ca="1">IF(AJ$5="",0,SUMIFS(Potoki!AJ:AJ,Potoki!$F:$F,$F128,Potoki!$G:$G,IF($G128="","",$G128)))</f>
        <v>3174.3</v>
      </c>
      <c r="AK128" s="30">
        <f ca="1">IF(AK$5="",0,SUMIFS(Potoki!AK:AK,Potoki!$F:$F,$F128,Potoki!$G:$G,IF($G128="","",$G128)))</f>
        <v>5154.3</v>
      </c>
      <c r="AL128" s="30">
        <f ca="1">IF(AL$5="",0,SUMIFS(Potoki!AL:AL,Potoki!$F:$F,$F128,Potoki!$G:$G,IF($G128="","",$G128)))</f>
        <v>8487.9</v>
      </c>
      <c r="AM128" s="30">
        <f ca="1">IF(AM$5="",0,SUMIFS(Potoki!AM:AM,Potoki!$F:$F,$F128,Potoki!$G:$G,IF($G128="","",$G128)))</f>
        <v>13273.65</v>
      </c>
      <c r="AN128" s="30">
        <f ca="1">IF(AN$5="",0,SUMIFS(Potoki!AN:AN,Potoki!$F:$F,$F128,Potoki!$G:$G,IF($G128="","",$G128)))</f>
        <v>19336.5</v>
      </c>
      <c r="AO128" s="30">
        <f ca="1">IF(AO$5="",0,SUMIFS(Potoki!AO:AO,Potoki!$F:$F,$F128,Potoki!$G:$G,IF($G128="","",$G128)))</f>
        <v>26152.649999999998</v>
      </c>
      <c r="AP128" s="30">
        <f ca="1">IF(AP$5="",0,SUMIFS(Potoki!AP:AP,Potoki!$F:$F,$F128,Potoki!$G:$G,IF($G128="","",$G128)))</f>
        <v>33416.1</v>
      </c>
      <c r="AQ128" s="30">
        <f ca="1">IF(AQ$5="",0,SUMIFS(Potoki!AQ:AQ,Potoki!$F:$F,$F128,Potoki!$G:$G,IF($G128="","",$G128)))</f>
        <v>40911.75</v>
      </c>
      <c r="AR128" s="30">
        <f ca="1">IF(AR$5="",0,SUMIFS(Potoki!AR:AR,Potoki!$F:$F,$F128,Potoki!$G:$G,IF($G128="","",$G128)))</f>
        <v>48530.25</v>
      </c>
      <c r="AS128" s="30">
        <f ca="1">IF(AS$5="",0,SUMIFS(Potoki!AS:AS,Potoki!$F:$F,$F128,Potoki!$G:$G,IF($G128="","",$G128)))</f>
        <v>56202.75</v>
      </c>
      <c r="AT128" s="30">
        <f ca="1">IF(AT$5="",0,SUMIFS(Potoki!AT:AT,Potoki!$F:$F,$F128,Potoki!$G:$G,IF($G128="","",$G128)))</f>
        <v>63888.75</v>
      </c>
      <c r="AU128" s="30">
        <f ca="1">IF(AU$5="",0,SUMIFS(Potoki!AU:AU,Potoki!$F:$F,$F128,Potoki!$G:$G,IF($G128="","",$G128)))</f>
        <v>71581.5</v>
      </c>
      <c r="AV128" s="30">
        <f ca="1">IF(AV$5="",0,SUMIFS(Potoki!AV:AV,Potoki!$F:$F,$F128,Potoki!$G:$G,IF($G128="","",$G128)))</f>
        <v>79276.5</v>
      </c>
      <c r="AW128" s="30">
        <f ca="1">IF(AW$5="",0,SUMIFS(Potoki!AW:AW,Potoki!$F:$F,$F128,Potoki!$G:$G,IF($G128="","",$G128)))</f>
        <v>86971.5</v>
      </c>
      <c r="AX128" s="30">
        <f ca="1">IF(AX$5="",0,SUMIFS(Potoki!AX:AX,Potoki!$F:$F,$F128,Potoki!$G:$G,IF($G128="","",$G128)))</f>
        <v>94666.5</v>
      </c>
      <c r="AY128" s="30">
        <f ca="1">IF(AY$5="",0,SUMIFS(Potoki!AY:AY,Potoki!$F:$F,$F128,Potoki!$G:$G,IF($G128="","",$G128)))</f>
        <v>102361.5</v>
      </c>
      <c r="AZ128" s="30">
        <f ca="1">IF(AZ$5="",0,SUMIFS(Potoki!AZ:AZ,Potoki!$F:$F,$F128,Potoki!$G:$G,IF($G128="","",$G128)))</f>
        <v>110056.5</v>
      </c>
      <c r="BA128" s="30">
        <f ca="1">IF(BA$5="",0,SUMIFS(Potoki!BA:BA,Potoki!$F:$F,$F128,Potoki!$G:$G,IF($G128="","",$G128)))</f>
        <v>117751.5</v>
      </c>
      <c r="BB128" s="30">
        <f ca="1">IF(BB$5="",0,SUMIFS(Potoki!BB:BB,Potoki!$F:$F,$F128,Potoki!$G:$G,IF($G128="","",$G128)))</f>
        <v>124996.5</v>
      </c>
      <c r="BC128" s="30">
        <f ca="1">IF(BC$5="",0,SUMIFS(Potoki!BC:BC,Potoki!$F:$F,$F128,Potoki!$G:$G,IF($G128="","",$G128)))</f>
        <v>130891.5</v>
      </c>
      <c r="BD128" s="30">
        <f ca="1">IF(BD$5="",0,SUMIFS(Potoki!BD:BD,Potoki!$F:$F,$F128,Potoki!$G:$G,IF($G128="","",$G128)))</f>
        <v>135346.5</v>
      </c>
      <c r="BE128" s="30">
        <f ca="1">IF(BE$5="",0,SUMIFS(Potoki!BE:BE,Potoki!$F:$F,$F128,Potoki!$G:$G,IF($G128="","",$G128)))</f>
        <v>138305.25</v>
      </c>
      <c r="BF128" s="30">
        <f ca="1">IF(BF$5="",0,SUMIFS(Potoki!BF:BF,Potoki!$F:$F,$F128,Potoki!$G:$G,IF($G128="","",$G128)))</f>
        <v>139959</v>
      </c>
      <c r="BG128" s="30">
        <f ca="1">IF(BG$5="",0,SUMIFS(Potoki!BG:BG,Potoki!$F:$F,$F128,Potoki!$G:$G,IF($G128="","",$G128)))</f>
        <v>140843.25</v>
      </c>
      <c r="BH128" s="30">
        <f ca="1">IF(BH$5="",0,SUMIFS(Potoki!BH:BH,Potoki!$F:$F,$F128,Potoki!$G:$G,IF($G128="","",$G128)))</f>
        <v>141277.5</v>
      </c>
      <c r="BI128" s="30">
        <f ca="1">IF(BI$5="",0,SUMIFS(Potoki!BI:BI,Potoki!$F:$F,$F128,Potoki!$G:$G,IF($G128="","",$G128)))</f>
        <v>141477.75</v>
      </c>
      <c r="BJ128" s="30">
        <f ca="1">IF(BJ$5="",0,SUMIFS(Potoki!BJ:BJ,Potoki!$F:$F,$F128,Potoki!$G:$G,IF($G128="","",$G128)))</f>
        <v>141554.25</v>
      </c>
      <c r="BK128" s="30">
        <f ca="1">IF(BK$5="",0,SUMIFS(Potoki!BK:BK,Potoki!$F:$F,$F128,Potoki!$G:$G,IF($G128="","",$G128)))</f>
        <v>141576.75</v>
      </c>
      <c r="BL128" s="30">
        <f ca="1">IF(BL$5="",0,SUMIFS(Potoki!BL:BL,Potoki!$F:$F,$F128,Potoki!$G:$G,IF($G128="","",$G128)))</f>
        <v>141585.75</v>
      </c>
      <c r="BM128" s="30">
        <f ca="1">IF(BM$5="",0,SUMIFS(Potoki!BM:BM,Potoki!$F:$F,$F128,Potoki!$G:$G,IF($G128="","",$G128)))</f>
        <v>141588.00000000003</v>
      </c>
      <c r="BN128" s="30">
        <f ca="1">IF(BN$5="",0,SUMIFS(Potoki!BN:BN,Potoki!$F:$F,$F128,Potoki!$G:$G,IF($G128="","",$G128)))</f>
        <v>141588.00000000003</v>
      </c>
      <c r="BO128" s="30">
        <f ca="1">IF(BO$5="",0,SUMIFS(Potoki!BO:BO,Potoki!$F:$F,$F128,Potoki!$G:$G,IF($G128="","",$G128)))</f>
        <v>141588.00000000003</v>
      </c>
      <c r="BP128" s="30">
        <f ca="1">IF(BP$5="",0,SUMIFS(Potoki!BP:BP,Potoki!$F:$F,$F128,Potoki!$G:$G,IF($G128="","",$G128)))</f>
        <v>141588.00000000003</v>
      </c>
      <c r="BQ128" s="30">
        <f ca="1">IF(BQ$5="",0,SUMIFS(Potoki!BQ:BQ,Potoki!$F:$F,$F128,Potoki!$G:$G,IF($G128="","",$G128)))</f>
        <v>141588.00000000003</v>
      </c>
      <c r="BR128" s="30">
        <f ca="1">IF(BR$5="",0,SUMIFS(Potoki!BR:BR,Potoki!$F:$F,$F128,Potoki!$G:$G,IF($G128="","",$G128)))</f>
        <v>141588.00000000003</v>
      </c>
      <c r="BS128" s="30">
        <f ca="1">IF(BS$5="",0,SUMIFS(Potoki!BS:BS,Potoki!$F:$F,$F128,Potoki!$G:$G,IF($G128="","",$G128)))</f>
        <v>141588.00000000003</v>
      </c>
      <c r="BT128" s="30">
        <f ca="1">IF(BT$5="",0,SUMIFS(Potoki!BT:BT,Potoki!$F:$F,$F128,Potoki!$G:$G,IF($G128="","",$G128)))</f>
        <v>141588.00000000003</v>
      </c>
      <c r="BU128" s="30">
        <f ca="1">IF(BU$5="",0,SUMIFS(Potoki!BU:BU,Potoki!$F:$F,$F128,Potoki!$G:$G,IF($G128="","",$G128)))</f>
        <v>141588.00000000003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si="386"/>
        <v>Вн.пр-во</v>
      </c>
      <c r="G129" s="27" t="str">
        <f>BP!$F$29</f>
        <v>ЭлЭн</v>
      </c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2704662.1840000004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128.79999999999998</v>
      </c>
      <c r="AF129" s="30">
        <f ca="1">IF(AF$5="",0,SUMIFS(Potoki!AF:AF,Potoki!$F:$F,$F129,Potoki!$G:$G,IF($G129="","",$G129)))</f>
        <v>515.19999999999993</v>
      </c>
      <c r="AG129" s="30">
        <f ca="1">IF(AG$5="",0,SUMIFS(Potoki!AG:AG,Potoki!$F:$F,$F129,Potoki!$G:$G,IF($G129="","",$G129)))</f>
        <v>927.3599999999999</v>
      </c>
      <c r="AH129" s="30">
        <f ca="1">IF(AH$5="",0,SUMIFS(Potoki!AH:AH,Potoki!$F:$F,$F129,Potoki!$G:$G,IF($G129="","",$G129)))</f>
        <v>1355.62</v>
      </c>
      <c r="AI129" s="30">
        <f ca="1">IF(AI$5="",0,SUMIFS(Potoki!AI:AI,Potoki!$F:$F,$F129,Potoki!$G:$G,IF($G129="","",$G129)))</f>
        <v>1729.1399999999999</v>
      </c>
      <c r="AJ129" s="30">
        <f ca="1">IF(AJ$5="",0,SUMIFS(Potoki!AJ:AJ,Potoki!$F:$F,$F129,Potoki!$G:$G,IF($G129="","",$G129)))</f>
        <v>2271.3879999999999</v>
      </c>
      <c r="AK129" s="30">
        <f ca="1">IF(AK$5="",0,SUMIFS(Potoki!AK:AK,Potoki!$F:$F,$F129,Potoki!$G:$G,IF($G129="","",$G129)))</f>
        <v>3688.1880000000001</v>
      </c>
      <c r="AL129" s="30">
        <f ca="1">IF(AL$5="",0,SUMIFS(Potoki!AL:AL,Potoki!$F:$F,$F129,Potoki!$G:$G,IF($G129="","",$G129)))</f>
        <v>6073.5639999999994</v>
      </c>
      <c r="AM129" s="30">
        <f ca="1">IF(AM$5="",0,SUMIFS(Potoki!AM:AM,Potoki!$F:$F,$F129,Potoki!$G:$G,IF($G129="","",$G129)))</f>
        <v>9498.0339999999978</v>
      </c>
      <c r="AN129" s="30">
        <f ca="1">IF(AN$5="",0,SUMIFS(Potoki!AN:AN,Potoki!$F:$F,$F129,Potoki!$G:$G,IF($G129="","",$G129)))</f>
        <v>13836.339999999998</v>
      </c>
      <c r="AO129" s="30">
        <f ca="1">IF(AO$5="",0,SUMIFS(Potoki!AO:AO,Potoki!$F:$F,$F129,Potoki!$G:$G,IF($G129="","",$G129)))</f>
        <v>18713.673999999999</v>
      </c>
      <c r="AP129" s="30">
        <f ca="1">IF(AP$5="",0,SUMIFS(Potoki!AP:AP,Potoki!$F:$F,$F129,Potoki!$G:$G,IF($G129="","",$G129)))</f>
        <v>23911.075999999997</v>
      </c>
      <c r="AQ129" s="30">
        <f ca="1">IF(AQ$5="",0,SUMIFS(Potoki!AQ:AQ,Potoki!$F:$F,$F129,Potoki!$G:$G,IF($G129="","",$G129)))</f>
        <v>29274.629999999997</v>
      </c>
      <c r="AR129" s="30">
        <f ca="1">IF(AR$5="",0,SUMIFS(Potoki!AR:AR,Potoki!$F:$F,$F129,Potoki!$G:$G,IF($G129="","",$G129)))</f>
        <v>34726.089999999997</v>
      </c>
      <c r="AS129" s="30">
        <f ca="1">IF(AS$5="",0,SUMIFS(Potoki!AS:AS,Potoki!$F:$F,$F129,Potoki!$G:$G,IF($G129="","",$G129)))</f>
        <v>40216.189999999995</v>
      </c>
      <c r="AT129" s="30">
        <f ca="1">IF(AT$5="",0,SUMIFS(Potoki!AT:AT,Potoki!$F:$F,$F129,Potoki!$G:$G,IF($G129="","",$G129)))</f>
        <v>45715.95</v>
      </c>
      <c r="AU129" s="30">
        <f ca="1">IF(AU$5="",0,SUMIFS(Potoki!AU:AU,Potoki!$F:$F,$F129,Potoki!$G:$G,IF($G129="","",$G129)))</f>
        <v>51220.539999999994</v>
      </c>
      <c r="AV129" s="30">
        <f ca="1">IF(AV$5="",0,SUMIFS(Potoki!AV:AV,Potoki!$F:$F,$F129,Potoki!$G:$G,IF($G129="","",$G129)))</f>
        <v>56726.74</v>
      </c>
      <c r="AW129" s="30">
        <f ca="1">IF(AW$5="",0,SUMIFS(Potoki!AW:AW,Potoki!$F:$F,$F129,Potoki!$G:$G,IF($G129="","",$G129)))</f>
        <v>62232.939999999995</v>
      </c>
      <c r="AX129" s="30">
        <f ca="1">IF(AX$5="",0,SUMIFS(Potoki!AX:AX,Potoki!$F:$F,$F129,Potoki!$G:$G,IF($G129="","",$G129)))</f>
        <v>67739.14</v>
      </c>
      <c r="AY129" s="30">
        <f ca="1">IF(AY$5="",0,SUMIFS(Potoki!AY:AY,Potoki!$F:$F,$F129,Potoki!$G:$G,IF($G129="","",$G129)))</f>
        <v>73245.34</v>
      </c>
      <c r="AZ129" s="30">
        <f ca="1">IF(AZ$5="",0,SUMIFS(Potoki!AZ:AZ,Potoki!$F:$F,$F129,Potoki!$G:$G,IF($G129="","",$G129)))</f>
        <v>78751.539999999994</v>
      </c>
      <c r="BA129" s="30">
        <f ca="1">IF(BA$5="",0,SUMIFS(Potoki!BA:BA,Potoki!$F:$F,$F129,Potoki!$G:$G,IF($G129="","",$G129)))</f>
        <v>84257.739999999991</v>
      </c>
      <c r="BB129" s="30">
        <f ca="1">IF(BB$5="",0,SUMIFS(Potoki!BB:BB,Potoki!$F:$F,$F129,Potoki!$G:$G,IF($G129="","",$G129)))</f>
        <v>89441.939999999988</v>
      </c>
      <c r="BC129" s="30">
        <f ca="1">IF(BC$5="",0,SUMIFS(Potoki!BC:BC,Potoki!$F:$F,$F129,Potoki!$G:$G,IF($G129="","",$G129)))</f>
        <v>93660.14</v>
      </c>
      <c r="BD129" s="30">
        <f ca="1">IF(BD$5="",0,SUMIFS(Potoki!BD:BD,Potoki!$F:$F,$F129,Potoki!$G:$G,IF($G129="","",$G129)))</f>
        <v>96847.939999999988</v>
      </c>
      <c r="BE129" s="30">
        <f ca="1">IF(BE$5="",0,SUMIFS(Potoki!BE:BE,Potoki!$F:$F,$F129,Potoki!$G:$G,IF($G129="","",$G129)))</f>
        <v>98965.09</v>
      </c>
      <c r="BF129" s="30">
        <f ca="1">IF(BF$5="",0,SUMIFS(Potoki!BF:BF,Potoki!$F:$F,$F129,Potoki!$G:$G,IF($G129="","",$G129)))</f>
        <v>100148.43999999999</v>
      </c>
      <c r="BG129" s="30">
        <f ca="1">IF(BG$5="",0,SUMIFS(Potoki!BG:BG,Potoki!$F:$F,$F129,Potoki!$G:$G,IF($G129="","",$G129)))</f>
        <v>100781.17</v>
      </c>
      <c r="BH129" s="30">
        <f ca="1">IF(BH$5="",0,SUMIFS(Potoki!BH:BH,Potoki!$F:$F,$F129,Potoki!$G:$G,IF($G129="","",$G129)))</f>
        <v>101091.9</v>
      </c>
      <c r="BI129" s="30">
        <f ca="1">IF(BI$5="",0,SUMIFS(Potoki!BI:BI,Potoki!$F:$F,$F129,Potoki!$G:$G,IF($G129="","",$G129)))</f>
        <v>101235.18999999999</v>
      </c>
      <c r="BJ129" s="30">
        <f ca="1">IF(BJ$5="",0,SUMIFS(Potoki!BJ:BJ,Potoki!$F:$F,$F129,Potoki!$G:$G,IF($G129="","",$G129)))</f>
        <v>101289.93</v>
      </c>
      <c r="BK129" s="30">
        <f ca="1">IF(BK$5="",0,SUMIFS(Potoki!BK:BK,Potoki!$F:$F,$F129,Potoki!$G:$G,IF($G129="","",$G129)))</f>
        <v>101306.03</v>
      </c>
      <c r="BL129" s="30">
        <f ca="1">IF(BL$5="",0,SUMIFS(Potoki!BL:BL,Potoki!$F:$F,$F129,Potoki!$G:$G,IF($G129="","",$G129)))</f>
        <v>101312.46999999999</v>
      </c>
      <c r="BM129" s="30">
        <f ca="1">IF(BM$5="",0,SUMIFS(Potoki!BM:BM,Potoki!$F:$F,$F129,Potoki!$G:$G,IF($G129="","",$G129)))</f>
        <v>101314.08</v>
      </c>
      <c r="BN129" s="30">
        <f ca="1">IF(BN$5="",0,SUMIFS(Potoki!BN:BN,Potoki!$F:$F,$F129,Potoki!$G:$G,IF($G129="","",$G129)))</f>
        <v>101314.08</v>
      </c>
      <c r="BO129" s="30">
        <f ca="1">IF(BO$5="",0,SUMIFS(Potoki!BO:BO,Potoki!$F:$F,$F129,Potoki!$G:$G,IF($G129="","",$G129)))</f>
        <v>101314.08</v>
      </c>
      <c r="BP129" s="30">
        <f ca="1">IF(BP$5="",0,SUMIFS(Potoki!BP:BP,Potoki!$F:$F,$F129,Potoki!$G:$G,IF($G129="","",$G129)))</f>
        <v>101314.08</v>
      </c>
      <c r="BQ129" s="30">
        <f ca="1">IF(BQ$5="",0,SUMIFS(Potoki!BQ:BQ,Potoki!$F:$F,$F129,Potoki!$G:$G,IF($G129="","",$G129)))</f>
        <v>101314.08</v>
      </c>
      <c r="BR129" s="30">
        <f ca="1">IF(BR$5="",0,SUMIFS(Potoki!BR:BR,Potoki!$F:$F,$F129,Potoki!$G:$G,IF($G129="","",$G129)))</f>
        <v>101314.08</v>
      </c>
      <c r="BS129" s="30">
        <f ca="1">IF(BS$5="",0,SUMIFS(Potoki!BS:BS,Potoki!$F:$F,$F129,Potoki!$G:$G,IF($G129="","",$G129)))</f>
        <v>101314.08</v>
      </c>
      <c r="BT129" s="30">
        <f ca="1">IF(BT$5="",0,SUMIFS(Potoki!BT:BT,Potoki!$F:$F,$F129,Potoki!$G:$G,IF($G129="","",$G129)))</f>
        <v>101314.08</v>
      </c>
      <c r="BU129" s="30">
        <f ca="1">IF(BU$5="",0,SUMIFS(Potoki!BU:BU,Potoki!$F:$F,$F129,Potoki!$G:$G,IF($G129="","",$G129)))</f>
        <v>101314.08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" customFormat="1" ht="12" x14ac:dyDescent="0.25">
      <c r="A130" s="11">
        <f>ROW()</f>
        <v>130</v>
      </c>
      <c r="B130" s="140"/>
      <c r="C130" s="142"/>
      <c r="E130" s="23" t="str">
        <f>Lists!$N$9</f>
        <v>пустая строка</v>
      </c>
      <c r="P130" s="3"/>
      <c r="R130" s="23"/>
      <c r="S130" s="3"/>
      <c r="V130" s="74">
        <f ca="1">W123-SUMIFS(Potoki!$W:$W,Potoki!$F:$F,$F124,Potoki!$G:$G,"")</f>
        <v>0</v>
      </c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38"/>
      <c r="C131" s="142"/>
      <c r="E131" s="92"/>
      <c r="F131" s="13" t="str">
        <f>BP!$F$139</f>
        <v>Поступление в пр-во ГП</v>
      </c>
      <c r="M131" s="4" t="str">
        <f>Lists!$R$8</f>
        <v>руб.</v>
      </c>
      <c r="P131" s="10"/>
      <c r="R131" s="92"/>
      <c r="S131" s="10"/>
      <c r="V131" s="80">
        <f ca="1">W131-SUM(W132:W141)</f>
        <v>0</v>
      </c>
      <c r="W131" s="10">
        <f ca="1">SUM(INDIRECT(ADDRESS(ROW(),SUMIFS($1:$1,$5:$5,1))):INDIRECT(ADDRESS(ROW(),SUMIFS($1:$1,$5:$5,MAX($5:$5)))))</f>
        <v>407435261.0199998</v>
      </c>
      <c r="Z131" s="10">
        <f ca="1">IF(Z$5="",0,SUM(Z132:Z141))</f>
        <v>0</v>
      </c>
      <c r="AA131" s="10">
        <f t="shared" ref="AA131:CL131" ca="1" si="387">IF(AA$5="",0,SUM(AA132:AA141))</f>
        <v>0</v>
      </c>
      <c r="AB131" s="10">
        <f t="shared" ca="1" si="387"/>
        <v>0</v>
      </c>
      <c r="AC131" s="10">
        <f t="shared" ca="1" si="387"/>
        <v>0</v>
      </c>
      <c r="AD131" s="10">
        <f t="shared" ca="1" si="387"/>
        <v>0</v>
      </c>
      <c r="AE131" s="10">
        <f t="shared" ca="1" si="387"/>
        <v>0</v>
      </c>
      <c r="AF131" s="10">
        <f t="shared" ca="1" si="387"/>
        <v>0</v>
      </c>
      <c r="AG131" s="10">
        <f t="shared" ca="1" si="387"/>
        <v>20974</v>
      </c>
      <c r="AH131" s="10">
        <f t="shared" ca="1" si="387"/>
        <v>83896</v>
      </c>
      <c r="AI131" s="10">
        <f t="shared" ca="1" si="387"/>
        <v>151012.79999999999</v>
      </c>
      <c r="AJ131" s="10">
        <f t="shared" ca="1" si="387"/>
        <v>220751.35</v>
      </c>
      <c r="AK131" s="10">
        <f t="shared" ca="1" si="387"/>
        <v>281575.95</v>
      </c>
      <c r="AL131" s="10">
        <f t="shared" ca="1" si="387"/>
        <v>369876.49000000005</v>
      </c>
      <c r="AM131" s="10">
        <f t="shared" ca="1" si="387"/>
        <v>600590.49</v>
      </c>
      <c r="AN131" s="10">
        <f t="shared" ca="1" si="387"/>
        <v>989028.97</v>
      </c>
      <c r="AO131" s="10">
        <f t="shared" ca="1" si="387"/>
        <v>1546675.1950000001</v>
      </c>
      <c r="AP131" s="10">
        <f t="shared" ca="1" si="387"/>
        <v>2253131.9500000002</v>
      </c>
      <c r="AQ131" s="10">
        <f t="shared" ca="1" si="387"/>
        <v>3047364.895</v>
      </c>
      <c r="AR131" s="10">
        <f t="shared" ca="1" si="387"/>
        <v>3893718.23</v>
      </c>
      <c r="AS131" s="10">
        <f t="shared" ca="1" si="387"/>
        <v>4767128.0250000004</v>
      </c>
      <c r="AT131" s="10">
        <f t="shared" ca="1" si="387"/>
        <v>5654852.5750000002</v>
      </c>
      <c r="AU131" s="10">
        <f t="shared" ca="1" si="387"/>
        <v>6548869.3250000002</v>
      </c>
      <c r="AV131" s="10">
        <f t="shared" ca="1" si="387"/>
        <v>7444459.125</v>
      </c>
      <c r="AW131" s="10">
        <f t="shared" ca="1" si="387"/>
        <v>8340835.4500000002</v>
      </c>
      <c r="AX131" s="10">
        <f t="shared" ca="1" si="387"/>
        <v>9237473.9499999993</v>
      </c>
      <c r="AY131" s="10">
        <f t="shared" ca="1" si="387"/>
        <v>10134112.449999999</v>
      </c>
      <c r="AZ131" s="10">
        <f t="shared" ca="1" si="387"/>
        <v>11030750.949999999</v>
      </c>
      <c r="BA131" s="10">
        <f t="shared" ca="1" si="387"/>
        <v>11927389.449999999</v>
      </c>
      <c r="BB131" s="10">
        <f t="shared" ca="1" si="387"/>
        <v>12824027.949999999</v>
      </c>
      <c r="BC131" s="10">
        <f t="shared" ca="1" si="387"/>
        <v>13720666.449999999</v>
      </c>
      <c r="BD131" s="10">
        <f t="shared" ca="1" si="387"/>
        <v>14564869.949999999</v>
      </c>
      <c r="BE131" s="10">
        <f t="shared" ca="1" si="387"/>
        <v>15251768.449999999</v>
      </c>
      <c r="BF131" s="10">
        <f t="shared" ca="1" si="387"/>
        <v>15770874.949999999</v>
      </c>
      <c r="BG131" s="10">
        <f t="shared" ca="1" si="387"/>
        <v>16115635.074999999</v>
      </c>
      <c r="BH131" s="10">
        <f t="shared" ca="1" si="387"/>
        <v>16308333.699999999</v>
      </c>
      <c r="BI131" s="10">
        <f t="shared" ca="1" si="387"/>
        <v>16411368.475</v>
      </c>
      <c r="BJ131" s="10">
        <f t="shared" ca="1" si="387"/>
        <v>16461968.25</v>
      </c>
      <c r="BK131" s="10">
        <f t="shared" ca="1" si="387"/>
        <v>16485301.824999999</v>
      </c>
      <c r="BL131" s="10">
        <f t="shared" ca="1" si="387"/>
        <v>16494215.775</v>
      </c>
      <c r="BM131" s="10">
        <f t="shared" ca="1" si="387"/>
        <v>16496837.525</v>
      </c>
      <c r="BN131" s="10">
        <f t="shared" ca="1" si="387"/>
        <v>16497886.225</v>
      </c>
      <c r="BO131" s="10">
        <f t="shared" ca="1" si="387"/>
        <v>16498148.400000002</v>
      </c>
      <c r="BP131" s="10">
        <f t="shared" ca="1" si="387"/>
        <v>16498148.400000002</v>
      </c>
      <c r="BQ131" s="10">
        <f t="shared" ca="1" si="387"/>
        <v>16498148.400000002</v>
      </c>
      <c r="BR131" s="10">
        <f t="shared" ca="1" si="387"/>
        <v>16498148.400000002</v>
      </c>
      <c r="BS131" s="10">
        <f t="shared" ca="1" si="387"/>
        <v>16498148.400000002</v>
      </c>
      <c r="BT131" s="10">
        <f t="shared" ca="1" si="387"/>
        <v>16498148.400000002</v>
      </c>
      <c r="BU131" s="10">
        <f t="shared" ca="1" si="387"/>
        <v>16498148.400000002</v>
      </c>
      <c r="BV131" s="10">
        <f t="shared" si="387"/>
        <v>0</v>
      </c>
      <c r="BW131" s="10">
        <f t="shared" si="387"/>
        <v>0</v>
      </c>
      <c r="BX131" s="10">
        <f t="shared" si="387"/>
        <v>0</v>
      </c>
      <c r="BY131" s="10">
        <f t="shared" si="387"/>
        <v>0</v>
      </c>
      <c r="BZ131" s="10">
        <f t="shared" si="387"/>
        <v>0</v>
      </c>
      <c r="CA131" s="10">
        <f t="shared" si="387"/>
        <v>0</v>
      </c>
      <c r="CB131" s="10">
        <f t="shared" si="387"/>
        <v>0</v>
      </c>
      <c r="CC131" s="10">
        <f t="shared" si="387"/>
        <v>0</v>
      </c>
      <c r="CD131" s="10">
        <f t="shared" si="387"/>
        <v>0</v>
      </c>
      <c r="CE131" s="10">
        <f t="shared" si="387"/>
        <v>0</v>
      </c>
      <c r="CF131" s="10">
        <f t="shared" si="387"/>
        <v>0</v>
      </c>
      <c r="CG131" s="10">
        <f t="shared" si="387"/>
        <v>0</v>
      </c>
      <c r="CH131" s="10">
        <f t="shared" si="387"/>
        <v>0</v>
      </c>
      <c r="CI131" s="10">
        <f t="shared" si="387"/>
        <v>0</v>
      </c>
      <c r="CJ131" s="10">
        <f t="shared" si="387"/>
        <v>0</v>
      </c>
      <c r="CK131" s="10">
        <f t="shared" si="387"/>
        <v>0</v>
      </c>
      <c r="CL131" s="10">
        <f t="shared" si="387"/>
        <v>0</v>
      </c>
      <c r="CM131" s="10">
        <f t="shared" ref="CM131:CT131" si="388">IF(CM$5="",0,SUM(CM132:CM141))</f>
        <v>0</v>
      </c>
      <c r="CN131" s="10">
        <f t="shared" si="388"/>
        <v>0</v>
      </c>
      <c r="CO131" s="10">
        <f t="shared" si="388"/>
        <v>0</v>
      </c>
      <c r="CP131" s="10">
        <f t="shared" si="388"/>
        <v>0</v>
      </c>
      <c r="CQ131" s="10">
        <f t="shared" si="388"/>
        <v>0</v>
      </c>
      <c r="CR131" s="10">
        <f t="shared" si="388"/>
        <v>0</v>
      </c>
      <c r="CS131" s="10">
        <f t="shared" si="388"/>
        <v>0</v>
      </c>
      <c r="CT131" s="10">
        <f t="shared" si="388"/>
        <v>0</v>
      </c>
    </row>
    <row r="132" spans="1:98" s="27" customFormat="1" ht="12" x14ac:dyDescent="0.25">
      <c r="A132" s="26">
        <f>ROW()</f>
        <v>132</v>
      </c>
      <c r="B132" s="139"/>
      <c r="C132" s="142"/>
      <c r="E132" s="24"/>
      <c r="F132" s="66" t="str">
        <f>$F$131</f>
        <v>Поступление в пр-во ГП</v>
      </c>
      <c r="G132" s="27" t="str">
        <f>BP!$F$21</f>
        <v>Основа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81588066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0</v>
      </c>
      <c r="AF132" s="30">
        <f ca="1">IF(AF$5="",0,SUMIFS(Potoki!AF:AF,Potoki!$F:$F,$F132,Potoki!$G:$G,IF($G132="","",$G132)))</f>
        <v>0</v>
      </c>
      <c r="AG132" s="30">
        <f ca="1">IF(AG$5="",0,SUMIFS(Potoki!AG:AG,Potoki!$F:$F,$F132,Potoki!$G:$G,IF($G132="","",$G132)))</f>
        <v>4200</v>
      </c>
      <c r="AH132" s="30">
        <f ca="1">IF(AH$5="",0,SUMIFS(Potoki!AH:AH,Potoki!$F:$F,$F132,Potoki!$G:$G,IF($G132="","",$G132)))</f>
        <v>16800</v>
      </c>
      <c r="AI132" s="30">
        <f ca="1">IF(AI$5="",0,SUMIFS(Potoki!AI:AI,Potoki!$F:$F,$F132,Potoki!$G:$G,IF($G132="","",$G132)))</f>
        <v>30240</v>
      </c>
      <c r="AJ132" s="30">
        <f ca="1">IF(AJ$5="",0,SUMIFS(Potoki!AJ:AJ,Potoki!$F:$F,$F132,Potoki!$G:$G,IF($G132="","",$G132)))</f>
        <v>44205</v>
      </c>
      <c r="AK132" s="30">
        <f ca="1">IF(AK$5="",0,SUMIFS(Potoki!AK:AK,Potoki!$F:$F,$F132,Potoki!$G:$G,IF($G132="","",$G132)))</f>
        <v>56385</v>
      </c>
      <c r="AL132" s="30">
        <f ca="1">IF(AL$5="",0,SUMIFS(Potoki!AL:AL,Potoki!$F:$F,$F132,Potoki!$G:$G,IF($G132="","",$G132)))</f>
        <v>74067.000000000015</v>
      </c>
      <c r="AM132" s="30">
        <f ca="1">IF(AM$5="",0,SUMIFS(Potoki!AM:AM,Potoki!$F:$F,$F132,Potoki!$G:$G,IF($G132="","",$G132)))</f>
        <v>120267.00000000001</v>
      </c>
      <c r="AN132" s="30">
        <f ca="1">IF(AN$5="",0,SUMIFS(Potoki!AN:AN,Potoki!$F:$F,$F132,Potoki!$G:$G,IF($G132="","",$G132)))</f>
        <v>198051</v>
      </c>
      <c r="AO132" s="30">
        <f ca="1">IF(AO$5="",0,SUMIFS(Potoki!AO:AO,Potoki!$F:$F,$F132,Potoki!$G:$G,IF($G132="","",$G132)))</f>
        <v>309718.5</v>
      </c>
      <c r="AP132" s="30">
        <f ca="1">IF(AP$5="",0,SUMIFS(Potoki!AP:AP,Potoki!$F:$F,$F132,Potoki!$G:$G,IF($G132="","",$G132)))</f>
        <v>451185</v>
      </c>
      <c r="AQ132" s="30">
        <f ca="1">IF(AQ$5="",0,SUMIFS(Potoki!AQ:AQ,Potoki!$F:$F,$F132,Potoki!$G:$G,IF($G132="","",$G132)))</f>
        <v>610228.5</v>
      </c>
      <c r="AR132" s="30">
        <f ca="1">IF(AR$5="",0,SUMIFS(Potoki!AR:AR,Potoki!$F:$F,$F132,Potoki!$G:$G,IF($G132="","",$G132)))</f>
        <v>779709</v>
      </c>
      <c r="AS132" s="30">
        <f ca="1">IF(AS$5="",0,SUMIFS(Potoki!AS:AS,Potoki!$F:$F,$F132,Potoki!$G:$G,IF($G132="","",$G132)))</f>
        <v>954607.5</v>
      </c>
      <c r="AT132" s="30">
        <f ca="1">IF(AT$5="",0,SUMIFS(Potoki!AT:AT,Potoki!$F:$F,$F132,Potoki!$G:$G,IF($G132="","",$G132)))</f>
        <v>1132372.5</v>
      </c>
      <c r="AU132" s="30">
        <f ca="1">IF(AU$5="",0,SUMIFS(Potoki!AU:AU,Potoki!$F:$F,$F132,Potoki!$G:$G,IF($G132="","",$G132)))</f>
        <v>1311397.5</v>
      </c>
      <c r="AV132" s="30">
        <f ca="1">IF(AV$5="",0,SUMIFS(Potoki!AV:AV,Potoki!$F:$F,$F132,Potoki!$G:$G,IF($G132="","",$G132)))</f>
        <v>1490737.5</v>
      </c>
      <c r="AW132" s="30">
        <f ca="1">IF(AW$5="",0,SUMIFS(Potoki!AW:AW,Potoki!$F:$F,$F132,Potoki!$G:$G,IF($G132="","",$G132)))</f>
        <v>1670235</v>
      </c>
      <c r="AX132" s="30">
        <f ca="1">IF(AX$5="",0,SUMIFS(Potoki!AX:AX,Potoki!$F:$F,$F132,Potoki!$G:$G,IF($G132="","",$G132)))</f>
        <v>1849785</v>
      </c>
      <c r="AY132" s="30">
        <f ca="1">IF(AY$5="",0,SUMIFS(Potoki!AY:AY,Potoki!$F:$F,$F132,Potoki!$G:$G,IF($G132="","",$G132)))</f>
        <v>2029335</v>
      </c>
      <c r="AZ132" s="30">
        <f ca="1">IF(AZ$5="",0,SUMIFS(Potoki!AZ:AZ,Potoki!$F:$F,$F132,Potoki!$G:$G,IF($G132="","",$G132)))</f>
        <v>2208885</v>
      </c>
      <c r="BA132" s="30">
        <f ca="1">IF(BA$5="",0,SUMIFS(Potoki!BA:BA,Potoki!$F:$F,$F132,Potoki!$G:$G,IF($G132="","",$G132)))</f>
        <v>2388435</v>
      </c>
      <c r="BB132" s="30">
        <f ca="1">IF(BB$5="",0,SUMIFS(Potoki!BB:BB,Potoki!$F:$F,$F132,Potoki!$G:$G,IF($G132="","",$G132)))</f>
        <v>2567985</v>
      </c>
      <c r="BC132" s="30">
        <f ca="1">IF(BC$5="",0,SUMIFS(Potoki!BC:BC,Potoki!$F:$F,$F132,Potoki!$G:$G,IF($G132="","",$G132)))</f>
        <v>2747535</v>
      </c>
      <c r="BD132" s="30">
        <f ca="1">IF(BD$5="",0,SUMIFS(Potoki!BD:BD,Potoki!$F:$F,$F132,Potoki!$G:$G,IF($G132="","",$G132)))</f>
        <v>2916585</v>
      </c>
      <c r="BE132" s="30">
        <f ca="1">IF(BE$5="",0,SUMIFS(Potoki!BE:BE,Potoki!$F:$F,$F132,Potoki!$G:$G,IF($G132="","",$G132)))</f>
        <v>3054135</v>
      </c>
      <c r="BF132" s="30">
        <f ca="1">IF(BF$5="",0,SUMIFS(Potoki!BF:BF,Potoki!$F:$F,$F132,Potoki!$G:$G,IF($G132="","",$G132)))</f>
        <v>3158085</v>
      </c>
      <c r="BG132" s="30">
        <f ca="1">IF(BG$5="",0,SUMIFS(Potoki!BG:BG,Potoki!$F:$F,$F132,Potoki!$G:$G,IF($G132="","",$G132)))</f>
        <v>3227122.5</v>
      </c>
      <c r="BH132" s="30">
        <f ca="1">IF(BH$5="",0,SUMIFS(Potoki!BH:BH,Potoki!$F:$F,$F132,Potoki!$G:$G,IF($G132="","",$G132)))</f>
        <v>3265710</v>
      </c>
      <c r="BI132" s="30">
        <f ca="1">IF(BI$5="",0,SUMIFS(Potoki!BI:BI,Potoki!$F:$F,$F132,Potoki!$G:$G,IF($G132="","",$G132)))</f>
        <v>3286342.5</v>
      </c>
      <c r="BJ132" s="30">
        <f ca="1">IF(BJ$5="",0,SUMIFS(Potoki!BJ:BJ,Potoki!$F:$F,$F132,Potoki!$G:$G,IF($G132="","",$G132)))</f>
        <v>3296475</v>
      </c>
      <c r="BK132" s="30">
        <f ca="1">IF(BK$5="",0,SUMIFS(Potoki!BK:BK,Potoki!$F:$F,$F132,Potoki!$G:$G,IF($G132="","",$G132)))</f>
        <v>3301147.5</v>
      </c>
      <c r="BL132" s="30">
        <f ca="1">IF(BL$5="",0,SUMIFS(Potoki!BL:BL,Potoki!$F:$F,$F132,Potoki!$G:$G,IF($G132="","",$G132)))</f>
        <v>3302932.5</v>
      </c>
      <c r="BM132" s="30">
        <f ca="1">IF(BM$5="",0,SUMIFS(Potoki!BM:BM,Potoki!$F:$F,$F132,Potoki!$G:$G,IF($G132="","",$G132)))</f>
        <v>3303457.5</v>
      </c>
      <c r="BN132" s="30">
        <f ca="1">IF(BN$5="",0,SUMIFS(Potoki!BN:BN,Potoki!$F:$F,$F132,Potoki!$G:$G,IF($G132="","",$G132)))</f>
        <v>3303667.5</v>
      </c>
      <c r="BO132" s="30">
        <f ca="1">IF(BO$5="",0,SUMIFS(Potoki!BO:BO,Potoki!$F:$F,$F132,Potoki!$G:$G,IF($G132="","",$G132)))</f>
        <v>3303720.0000000005</v>
      </c>
      <c r="BP132" s="30">
        <f ca="1">IF(BP$5="",0,SUMIFS(Potoki!BP:BP,Potoki!$F:$F,$F132,Potoki!$G:$G,IF($G132="","",$G132)))</f>
        <v>3303720.0000000005</v>
      </c>
      <c r="BQ132" s="30">
        <f ca="1">IF(BQ$5="",0,SUMIFS(Potoki!BQ:BQ,Potoki!$F:$F,$F132,Potoki!$G:$G,IF($G132="","",$G132)))</f>
        <v>3303720.0000000005</v>
      </c>
      <c r="BR132" s="30">
        <f ca="1">IF(BR$5="",0,SUMIFS(Potoki!BR:BR,Potoki!$F:$F,$F132,Potoki!$G:$G,IF($G132="","",$G132)))</f>
        <v>3303720.0000000005</v>
      </c>
      <c r="BS132" s="30">
        <f ca="1">IF(BS$5="",0,SUMIFS(Potoki!BS:BS,Potoki!$F:$F,$F132,Potoki!$G:$G,IF($G132="","",$G132)))</f>
        <v>3303720.0000000005</v>
      </c>
      <c r="BT132" s="30">
        <f ca="1">IF(BT$5="",0,SUMIFS(Potoki!BT:BT,Potoki!$F:$F,$F132,Potoki!$G:$G,IF($G132="","",$G132)))</f>
        <v>3303720.0000000005</v>
      </c>
      <c r="BU132" s="30">
        <f ca="1">IF(BU$5="",0,SUMIFS(Potoki!BU:BU,Potoki!$F:$F,$F132,Potoki!$G:$G,IF($G132="","",$G132)))</f>
        <v>3303720.0000000005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 t="shared" ref="F133:F140" si="389">$F$131</f>
        <v>Поступление в пр-во ГП</v>
      </c>
      <c r="G133" s="27" t="str">
        <f>BP!$F$22</f>
        <v>Сырье</v>
      </c>
      <c r="H133" s="67"/>
      <c r="I133" s="67"/>
      <c r="J133" s="67"/>
      <c r="K133" s="67"/>
      <c r="L133" s="67"/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9324350.4000000004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0</v>
      </c>
      <c r="AF133" s="30">
        <f ca="1">IF(AF$5="",0,SUMIFS(Potoki!AF:AF,Potoki!$F:$F,$F133,Potoki!$G:$G,IF($G133="","",$G133)))</f>
        <v>0</v>
      </c>
      <c r="AG133" s="30">
        <f ca="1">IF(AG$5="",0,SUMIFS(Potoki!AG:AG,Potoki!$F:$F,$F133,Potoki!$G:$G,IF($G133="","",$G133)))</f>
        <v>480</v>
      </c>
      <c r="AH133" s="30">
        <f ca="1">IF(AH$5="",0,SUMIFS(Potoki!AH:AH,Potoki!$F:$F,$F133,Potoki!$G:$G,IF($G133="","",$G133)))</f>
        <v>1920</v>
      </c>
      <c r="AI133" s="30">
        <f ca="1">IF(AI$5="",0,SUMIFS(Potoki!AI:AI,Potoki!$F:$F,$F133,Potoki!$G:$G,IF($G133="","",$G133)))</f>
        <v>3456</v>
      </c>
      <c r="AJ133" s="30">
        <f ca="1">IF(AJ$5="",0,SUMIFS(Potoki!AJ:AJ,Potoki!$F:$F,$F133,Potoki!$G:$G,IF($G133="","",$G133)))</f>
        <v>5052</v>
      </c>
      <c r="AK133" s="30">
        <f ca="1">IF(AK$5="",0,SUMIFS(Potoki!AK:AK,Potoki!$F:$F,$F133,Potoki!$G:$G,IF($G133="","",$G133)))</f>
        <v>6444</v>
      </c>
      <c r="AL133" s="30">
        <f ca="1">IF(AL$5="",0,SUMIFS(Potoki!AL:AL,Potoki!$F:$F,$F133,Potoki!$G:$G,IF($G133="","",$G133)))</f>
        <v>8464.8000000000011</v>
      </c>
      <c r="AM133" s="30">
        <f ca="1">IF(AM$5="",0,SUMIFS(Potoki!AM:AM,Potoki!$F:$F,$F133,Potoki!$G:$G,IF($G133="","",$G133)))</f>
        <v>13744.800000000001</v>
      </c>
      <c r="AN133" s="30">
        <f ca="1">IF(AN$5="",0,SUMIFS(Potoki!AN:AN,Potoki!$F:$F,$F133,Potoki!$G:$G,IF($G133="","",$G133)))</f>
        <v>22634.400000000001</v>
      </c>
      <c r="AO133" s="30">
        <f ca="1">IF(AO$5="",0,SUMIFS(Potoki!AO:AO,Potoki!$F:$F,$F133,Potoki!$G:$G,IF($G133="","",$G133)))</f>
        <v>35396.399999999994</v>
      </c>
      <c r="AP133" s="30">
        <f ca="1">IF(AP$5="",0,SUMIFS(Potoki!AP:AP,Potoki!$F:$F,$F133,Potoki!$G:$G,IF($G133="","",$G133)))</f>
        <v>51564</v>
      </c>
      <c r="AQ133" s="30">
        <f ca="1">IF(AQ$5="",0,SUMIFS(Potoki!AQ:AQ,Potoki!$F:$F,$F133,Potoki!$G:$G,IF($G133="","",$G133)))</f>
        <v>69740.399999999994</v>
      </c>
      <c r="AR133" s="30">
        <f ca="1">IF(AR$5="",0,SUMIFS(Potoki!AR:AR,Potoki!$F:$F,$F133,Potoki!$G:$G,IF($G133="","",$G133)))</f>
        <v>89109.6</v>
      </c>
      <c r="AS133" s="30">
        <f ca="1">IF(AS$5="",0,SUMIFS(Potoki!AS:AS,Potoki!$F:$F,$F133,Potoki!$G:$G,IF($G133="","",$G133)))</f>
        <v>109098</v>
      </c>
      <c r="AT133" s="30">
        <f ca="1">IF(AT$5="",0,SUMIFS(Potoki!AT:AT,Potoki!$F:$F,$F133,Potoki!$G:$G,IF($G133="","",$G133)))</f>
        <v>129414</v>
      </c>
      <c r="AU133" s="30">
        <f ca="1">IF(AU$5="",0,SUMIFS(Potoki!AU:AU,Potoki!$F:$F,$F133,Potoki!$G:$G,IF($G133="","",$G133)))</f>
        <v>149874</v>
      </c>
      <c r="AV133" s="30">
        <f ca="1">IF(AV$5="",0,SUMIFS(Potoki!AV:AV,Potoki!$F:$F,$F133,Potoki!$G:$G,IF($G133="","",$G133)))</f>
        <v>170370</v>
      </c>
      <c r="AW133" s="30">
        <f ca="1">IF(AW$5="",0,SUMIFS(Potoki!AW:AW,Potoki!$F:$F,$F133,Potoki!$G:$G,IF($G133="","",$G133)))</f>
        <v>190884</v>
      </c>
      <c r="AX133" s="30">
        <f ca="1">IF(AX$5="",0,SUMIFS(Potoki!AX:AX,Potoki!$F:$F,$F133,Potoki!$G:$G,IF($G133="","",$G133)))</f>
        <v>211404</v>
      </c>
      <c r="AY133" s="30">
        <f ca="1">IF(AY$5="",0,SUMIFS(Potoki!AY:AY,Potoki!$F:$F,$F133,Potoki!$G:$G,IF($G133="","",$G133)))</f>
        <v>231924</v>
      </c>
      <c r="AZ133" s="30">
        <f ca="1">IF(AZ$5="",0,SUMIFS(Potoki!AZ:AZ,Potoki!$F:$F,$F133,Potoki!$G:$G,IF($G133="","",$G133)))</f>
        <v>252444</v>
      </c>
      <c r="BA133" s="30">
        <f ca="1">IF(BA$5="",0,SUMIFS(Potoki!BA:BA,Potoki!$F:$F,$F133,Potoki!$G:$G,IF($G133="","",$G133)))</f>
        <v>272964</v>
      </c>
      <c r="BB133" s="30">
        <f ca="1">IF(BB$5="",0,SUMIFS(Potoki!BB:BB,Potoki!$F:$F,$F133,Potoki!$G:$G,IF($G133="","",$G133)))</f>
        <v>293484</v>
      </c>
      <c r="BC133" s="30">
        <f ca="1">IF(BC$5="",0,SUMIFS(Potoki!BC:BC,Potoki!$F:$F,$F133,Potoki!$G:$G,IF($G133="","",$G133)))</f>
        <v>314004</v>
      </c>
      <c r="BD133" s="30">
        <f ca="1">IF(BD$5="",0,SUMIFS(Potoki!BD:BD,Potoki!$F:$F,$F133,Potoki!$G:$G,IF($G133="","",$G133)))</f>
        <v>333324</v>
      </c>
      <c r="BE133" s="30">
        <f ca="1">IF(BE$5="",0,SUMIFS(Potoki!BE:BE,Potoki!$F:$F,$F133,Potoki!$G:$G,IF($G133="","",$G133)))</f>
        <v>349044</v>
      </c>
      <c r="BF133" s="30">
        <f ca="1">IF(BF$5="",0,SUMIFS(Potoki!BF:BF,Potoki!$F:$F,$F133,Potoki!$G:$G,IF($G133="","",$G133)))</f>
        <v>360924</v>
      </c>
      <c r="BG133" s="30">
        <f ca="1">IF(BG$5="",0,SUMIFS(Potoki!BG:BG,Potoki!$F:$F,$F133,Potoki!$G:$G,IF($G133="","",$G133)))</f>
        <v>368814</v>
      </c>
      <c r="BH133" s="30">
        <f ca="1">IF(BH$5="",0,SUMIFS(Potoki!BH:BH,Potoki!$F:$F,$F133,Potoki!$G:$G,IF($G133="","",$G133)))</f>
        <v>373224</v>
      </c>
      <c r="BI133" s="30">
        <f ca="1">IF(BI$5="",0,SUMIFS(Potoki!BI:BI,Potoki!$F:$F,$F133,Potoki!$G:$G,IF($G133="","",$G133)))</f>
        <v>375582</v>
      </c>
      <c r="BJ133" s="30">
        <f ca="1">IF(BJ$5="",0,SUMIFS(Potoki!BJ:BJ,Potoki!$F:$F,$F133,Potoki!$G:$G,IF($G133="","",$G133)))</f>
        <v>376740</v>
      </c>
      <c r="BK133" s="30">
        <f ca="1">IF(BK$5="",0,SUMIFS(Potoki!BK:BK,Potoki!$F:$F,$F133,Potoki!$G:$G,IF($G133="","",$G133)))</f>
        <v>377274</v>
      </c>
      <c r="BL133" s="30">
        <f ca="1">IF(BL$5="",0,SUMIFS(Potoki!BL:BL,Potoki!$F:$F,$F133,Potoki!$G:$G,IF($G133="","",$G133)))</f>
        <v>377478</v>
      </c>
      <c r="BM133" s="30">
        <f ca="1">IF(BM$5="",0,SUMIFS(Potoki!BM:BM,Potoki!$F:$F,$F133,Potoki!$G:$G,IF($G133="","",$G133)))</f>
        <v>377538</v>
      </c>
      <c r="BN133" s="30">
        <f ca="1">IF(BN$5="",0,SUMIFS(Potoki!BN:BN,Potoki!$F:$F,$F133,Potoki!$G:$G,IF($G133="","",$G133)))</f>
        <v>377562</v>
      </c>
      <c r="BO133" s="30">
        <f ca="1">IF(BO$5="",0,SUMIFS(Potoki!BO:BO,Potoki!$F:$F,$F133,Potoki!$G:$G,IF($G133="","",$G133)))</f>
        <v>377568.00000000006</v>
      </c>
      <c r="BP133" s="30">
        <f ca="1">IF(BP$5="",0,SUMIFS(Potoki!BP:BP,Potoki!$F:$F,$F133,Potoki!$G:$G,IF($G133="","",$G133)))</f>
        <v>377568.00000000006</v>
      </c>
      <c r="BQ133" s="30">
        <f ca="1">IF(BQ$5="",0,SUMIFS(Potoki!BQ:BQ,Potoki!$F:$F,$F133,Potoki!$G:$G,IF($G133="","",$G133)))</f>
        <v>377568.00000000006</v>
      </c>
      <c r="BR133" s="30">
        <f ca="1">IF(BR$5="",0,SUMIFS(Potoki!BR:BR,Potoki!$F:$F,$F133,Potoki!$G:$G,IF($G133="","",$G133)))</f>
        <v>377568.00000000006</v>
      </c>
      <c r="BS133" s="30">
        <f ca="1">IF(BS$5="",0,SUMIFS(Potoki!BS:BS,Potoki!$F:$F,$F133,Potoki!$G:$G,IF($G133="","",$G133)))</f>
        <v>377568.00000000006</v>
      </c>
      <c r="BT133" s="30">
        <f ca="1">IF(BT$5="",0,SUMIFS(Potoki!BT:BT,Potoki!$F:$F,$F133,Potoki!$G:$G,IF($G133="","",$G133)))</f>
        <v>377568.00000000006</v>
      </c>
      <c r="BU133" s="30">
        <f ca="1">IF(BU$5="",0,SUMIFS(Potoki!BU:BU,Potoki!$F:$F,$F133,Potoki!$G:$G,IF($G133="","",$G133)))</f>
        <v>377568.00000000006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7" customFormat="1" ht="12" x14ac:dyDescent="0.25">
      <c r="A134" s="26">
        <f>ROW()</f>
        <v>134</v>
      </c>
      <c r="B134" s="139"/>
      <c r="C134" s="142"/>
      <c r="E134" s="24"/>
      <c r="F134" s="66" t="str">
        <f t="shared" si="389"/>
        <v>Поступление в пр-во ГП</v>
      </c>
      <c r="G134" s="27" t="str">
        <f>BP!$F$23</f>
        <v>Материал</v>
      </c>
      <c r="M134" s="27" t="str">
        <f>Lists!$R$8</f>
        <v>руб.</v>
      </c>
      <c r="P134" s="30"/>
      <c r="R134" s="24"/>
      <c r="S134" s="30"/>
      <c r="V134" s="85"/>
      <c r="W134" s="29">
        <f ca="1">SUM(INDIRECT(ADDRESS(ROW(),SUMIFS($1:$1,$5:$5,1))):INDIRECT(ADDRESS(ROW(),SUMIFS($1:$1,$5:$5,MAX($5:$5)))))</f>
        <v>10878408.800000001</v>
      </c>
      <c r="Z134" s="30">
        <f ca="1">IF(Z$5="",0,SUMIFS(Potoki!Z:Z,Potoki!$F:$F,$F134,Potoki!$G:$G,IF($G134="","",$G134)))</f>
        <v>0</v>
      </c>
      <c r="AA134" s="30">
        <f ca="1">IF(AA$5="",0,SUMIFS(Potoki!AA:AA,Potoki!$F:$F,$F134,Potoki!$G:$G,IF($G134="","",$G134)))</f>
        <v>0</v>
      </c>
      <c r="AB134" s="30">
        <f ca="1">IF(AB$5="",0,SUMIFS(Potoki!AB:AB,Potoki!$F:$F,$F134,Potoki!$G:$G,IF($G134="","",$G134)))</f>
        <v>0</v>
      </c>
      <c r="AC134" s="30">
        <f ca="1">IF(AC$5="",0,SUMIFS(Potoki!AC:AC,Potoki!$F:$F,$F134,Potoki!$G:$G,IF($G134="","",$G134)))</f>
        <v>0</v>
      </c>
      <c r="AD134" s="30">
        <f ca="1">IF(AD$5="",0,SUMIFS(Potoki!AD:AD,Potoki!$F:$F,$F134,Potoki!$G:$G,IF($G134="","",$G134)))</f>
        <v>0</v>
      </c>
      <c r="AE134" s="30">
        <f ca="1">IF(AE$5="",0,SUMIFS(Potoki!AE:AE,Potoki!$F:$F,$F134,Potoki!$G:$G,IF($G134="","",$G134)))</f>
        <v>0</v>
      </c>
      <c r="AF134" s="30">
        <f ca="1">IF(AF$5="",0,SUMIFS(Potoki!AF:AF,Potoki!$F:$F,$F134,Potoki!$G:$G,IF($G134="","",$G134)))</f>
        <v>0</v>
      </c>
      <c r="AG134" s="30">
        <f ca="1">IF(AG$5="",0,SUMIFS(Potoki!AG:AG,Potoki!$F:$F,$F134,Potoki!$G:$G,IF($G134="","",$G134)))</f>
        <v>560</v>
      </c>
      <c r="AH134" s="30">
        <f ca="1">IF(AH$5="",0,SUMIFS(Potoki!AH:AH,Potoki!$F:$F,$F134,Potoki!$G:$G,IF($G134="","",$G134)))</f>
        <v>2240</v>
      </c>
      <c r="AI134" s="30">
        <f ca="1">IF(AI$5="",0,SUMIFS(Potoki!AI:AI,Potoki!$F:$F,$F134,Potoki!$G:$G,IF($G134="","",$G134)))</f>
        <v>4032</v>
      </c>
      <c r="AJ134" s="30">
        <f ca="1">IF(AJ$5="",0,SUMIFS(Potoki!AJ:AJ,Potoki!$F:$F,$F134,Potoki!$G:$G,IF($G134="","",$G134)))</f>
        <v>5894</v>
      </c>
      <c r="AK134" s="30">
        <f ca="1">IF(AK$5="",0,SUMIFS(Potoki!AK:AK,Potoki!$F:$F,$F134,Potoki!$G:$G,IF($G134="","",$G134)))</f>
        <v>7518</v>
      </c>
      <c r="AL134" s="30">
        <f ca="1">IF(AL$5="",0,SUMIFS(Potoki!AL:AL,Potoki!$F:$F,$F134,Potoki!$G:$G,IF($G134="","",$G134)))</f>
        <v>9875.6000000000022</v>
      </c>
      <c r="AM134" s="30">
        <f ca="1">IF(AM$5="",0,SUMIFS(Potoki!AM:AM,Potoki!$F:$F,$F134,Potoki!$G:$G,IF($G134="","",$G134)))</f>
        <v>16035.600000000002</v>
      </c>
      <c r="AN134" s="30">
        <f ca="1">IF(AN$5="",0,SUMIFS(Potoki!AN:AN,Potoki!$F:$F,$F134,Potoki!$G:$G,IF($G134="","",$G134)))</f>
        <v>26406.799999999999</v>
      </c>
      <c r="AO134" s="30">
        <f ca="1">IF(AO$5="",0,SUMIFS(Potoki!AO:AO,Potoki!$F:$F,$F134,Potoki!$G:$G,IF($G134="","",$G134)))</f>
        <v>41295.799999999996</v>
      </c>
      <c r="AP134" s="30">
        <f ca="1">IF(AP$5="",0,SUMIFS(Potoki!AP:AP,Potoki!$F:$F,$F134,Potoki!$G:$G,IF($G134="","",$G134)))</f>
        <v>60158</v>
      </c>
      <c r="AQ134" s="30">
        <f ca="1">IF(AQ$5="",0,SUMIFS(Potoki!AQ:AQ,Potoki!$F:$F,$F134,Potoki!$G:$G,IF($G134="","",$G134)))</f>
        <v>81363.8</v>
      </c>
      <c r="AR134" s="30">
        <f ca="1">IF(AR$5="",0,SUMIFS(Potoki!AR:AR,Potoki!$F:$F,$F134,Potoki!$G:$G,IF($G134="","",$G134)))</f>
        <v>103961.2</v>
      </c>
      <c r="AS134" s="30">
        <f ca="1">IF(AS$5="",0,SUMIFS(Potoki!AS:AS,Potoki!$F:$F,$F134,Potoki!$G:$G,IF($G134="","",$G134)))</f>
        <v>127281</v>
      </c>
      <c r="AT134" s="30">
        <f ca="1">IF(AT$5="",0,SUMIFS(Potoki!AT:AT,Potoki!$F:$F,$F134,Potoki!$G:$G,IF($G134="","",$G134)))</f>
        <v>150983</v>
      </c>
      <c r="AU134" s="30">
        <f ca="1">IF(AU$5="",0,SUMIFS(Potoki!AU:AU,Potoki!$F:$F,$F134,Potoki!$G:$G,IF($G134="","",$G134)))</f>
        <v>174853</v>
      </c>
      <c r="AV134" s="30">
        <f ca="1">IF(AV$5="",0,SUMIFS(Potoki!AV:AV,Potoki!$F:$F,$F134,Potoki!$G:$G,IF($G134="","",$G134)))</f>
        <v>198765</v>
      </c>
      <c r="AW134" s="30">
        <f ca="1">IF(AW$5="",0,SUMIFS(Potoki!AW:AW,Potoki!$F:$F,$F134,Potoki!$G:$G,IF($G134="","",$G134)))</f>
        <v>222698</v>
      </c>
      <c r="AX134" s="30">
        <f ca="1">IF(AX$5="",0,SUMIFS(Potoki!AX:AX,Potoki!$F:$F,$F134,Potoki!$G:$G,IF($G134="","",$G134)))</f>
        <v>246638</v>
      </c>
      <c r="AY134" s="30">
        <f ca="1">IF(AY$5="",0,SUMIFS(Potoki!AY:AY,Potoki!$F:$F,$F134,Potoki!$G:$G,IF($G134="","",$G134)))</f>
        <v>270578</v>
      </c>
      <c r="AZ134" s="30">
        <f ca="1">IF(AZ$5="",0,SUMIFS(Potoki!AZ:AZ,Potoki!$F:$F,$F134,Potoki!$G:$G,IF($G134="","",$G134)))</f>
        <v>294518</v>
      </c>
      <c r="BA134" s="30">
        <f ca="1">IF(BA$5="",0,SUMIFS(Potoki!BA:BA,Potoki!$F:$F,$F134,Potoki!$G:$G,IF($G134="","",$G134)))</f>
        <v>318458</v>
      </c>
      <c r="BB134" s="30">
        <f ca="1">IF(BB$5="",0,SUMIFS(Potoki!BB:BB,Potoki!$F:$F,$F134,Potoki!$G:$G,IF($G134="","",$G134)))</f>
        <v>342398</v>
      </c>
      <c r="BC134" s="30">
        <f ca="1">IF(BC$5="",0,SUMIFS(Potoki!BC:BC,Potoki!$F:$F,$F134,Potoki!$G:$G,IF($G134="","",$G134)))</f>
        <v>366338</v>
      </c>
      <c r="BD134" s="30">
        <f ca="1">IF(BD$5="",0,SUMIFS(Potoki!BD:BD,Potoki!$F:$F,$F134,Potoki!$G:$G,IF($G134="","",$G134)))</f>
        <v>388878</v>
      </c>
      <c r="BE134" s="30">
        <f ca="1">IF(BE$5="",0,SUMIFS(Potoki!BE:BE,Potoki!$F:$F,$F134,Potoki!$G:$G,IF($G134="","",$G134)))</f>
        <v>407218</v>
      </c>
      <c r="BF134" s="30">
        <f ca="1">IF(BF$5="",0,SUMIFS(Potoki!BF:BF,Potoki!$F:$F,$F134,Potoki!$G:$G,IF($G134="","",$G134)))</f>
        <v>421078</v>
      </c>
      <c r="BG134" s="30">
        <f ca="1">IF(BG$5="",0,SUMIFS(Potoki!BG:BG,Potoki!$F:$F,$F134,Potoki!$G:$G,IF($G134="","",$G134)))</f>
        <v>430283</v>
      </c>
      <c r="BH134" s="30">
        <f ca="1">IF(BH$5="",0,SUMIFS(Potoki!BH:BH,Potoki!$F:$F,$F134,Potoki!$G:$G,IF($G134="","",$G134)))</f>
        <v>435428</v>
      </c>
      <c r="BI134" s="30">
        <f ca="1">IF(BI$5="",0,SUMIFS(Potoki!BI:BI,Potoki!$F:$F,$F134,Potoki!$G:$G,IF($G134="","",$G134)))</f>
        <v>438179</v>
      </c>
      <c r="BJ134" s="30">
        <f ca="1">IF(BJ$5="",0,SUMIFS(Potoki!BJ:BJ,Potoki!$F:$F,$F134,Potoki!$G:$G,IF($G134="","",$G134)))</f>
        <v>439530</v>
      </c>
      <c r="BK134" s="30">
        <f ca="1">IF(BK$5="",0,SUMIFS(Potoki!BK:BK,Potoki!$F:$F,$F134,Potoki!$G:$G,IF($G134="","",$G134)))</f>
        <v>440153</v>
      </c>
      <c r="BL134" s="30">
        <f ca="1">IF(BL$5="",0,SUMIFS(Potoki!BL:BL,Potoki!$F:$F,$F134,Potoki!$G:$G,IF($G134="","",$G134)))</f>
        <v>440391</v>
      </c>
      <c r="BM134" s="30">
        <f ca="1">IF(BM$5="",0,SUMIFS(Potoki!BM:BM,Potoki!$F:$F,$F134,Potoki!$G:$G,IF($G134="","",$G134)))</f>
        <v>440461</v>
      </c>
      <c r="BN134" s="30">
        <f ca="1">IF(BN$5="",0,SUMIFS(Potoki!BN:BN,Potoki!$F:$F,$F134,Potoki!$G:$G,IF($G134="","",$G134)))</f>
        <v>440489</v>
      </c>
      <c r="BO134" s="30">
        <f ca="1">IF(BO$5="",0,SUMIFS(Potoki!BO:BO,Potoki!$F:$F,$F134,Potoki!$G:$G,IF($G134="","",$G134)))</f>
        <v>440496.00000000006</v>
      </c>
      <c r="BP134" s="30">
        <f ca="1">IF(BP$5="",0,SUMIFS(Potoki!BP:BP,Potoki!$F:$F,$F134,Potoki!$G:$G,IF($G134="","",$G134)))</f>
        <v>440496.00000000006</v>
      </c>
      <c r="BQ134" s="30">
        <f ca="1">IF(BQ$5="",0,SUMIFS(Potoki!BQ:BQ,Potoki!$F:$F,$F134,Potoki!$G:$G,IF($G134="","",$G134)))</f>
        <v>440496.00000000006</v>
      </c>
      <c r="BR134" s="30">
        <f ca="1">IF(BR$5="",0,SUMIFS(Potoki!BR:BR,Potoki!$F:$F,$F134,Potoki!$G:$G,IF($G134="","",$G134)))</f>
        <v>440496.00000000006</v>
      </c>
      <c r="BS134" s="30">
        <f ca="1">IF(BS$5="",0,SUMIFS(Potoki!BS:BS,Potoki!$F:$F,$F134,Potoki!$G:$G,IF($G134="","",$G134)))</f>
        <v>440496.00000000006</v>
      </c>
      <c r="BT134" s="30">
        <f ca="1">IF(BT$5="",0,SUMIFS(Potoki!BT:BT,Potoki!$F:$F,$F134,Potoki!$G:$G,IF($G134="","",$G134)))</f>
        <v>440496.00000000006</v>
      </c>
      <c r="BU134" s="30">
        <f ca="1">IF(BU$5="",0,SUMIFS(Potoki!BU:BU,Potoki!$F:$F,$F134,Potoki!$G:$G,IF($G134="","",$G134)))</f>
        <v>440496.00000000006</v>
      </c>
      <c r="BV134" s="30">
        <f>IF(BV$5="",0,SUMIFS(Potoki!BV:BV,Potoki!$F:$F,$F134,Potoki!$G:$G,IF($G134="","",$G134)))</f>
        <v>0</v>
      </c>
      <c r="BW134" s="30">
        <f>IF(BW$5="",0,SUMIFS(Potoki!BW:BW,Potoki!$F:$F,$F134,Potoki!$G:$G,IF($G134="","",$G134)))</f>
        <v>0</v>
      </c>
      <c r="BX134" s="30">
        <f>IF(BX$5="",0,SUMIFS(Potoki!BX:BX,Potoki!$F:$F,$F134,Potoki!$G:$G,IF($G134="","",$G134)))</f>
        <v>0</v>
      </c>
      <c r="BY134" s="30">
        <f>IF(BY$5="",0,SUMIFS(Potoki!BY:BY,Potoki!$F:$F,$F134,Potoki!$G:$G,IF($G134="","",$G134)))</f>
        <v>0</v>
      </c>
      <c r="BZ134" s="30">
        <f>IF(BZ$5="",0,SUMIFS(Potoki!BZ:BZ,Potoki!$F:$F,$F134,Potoki!$G:$G,IF($G134="","",$G134)))</f>
        <v>0</v>
      </c>
      <c r="CA134" s="30">
        <f>IF(CA$5="",0,SUMIFS(Potoki!CA:CA,Potoki!$F:$F,$F134,Potoki!$G:$G,IF($G134="","",$G134)))</f>
        <v>0</v>
      </c>
      <c r="CB134" s="30">
        <f>IF(CB$5="",0,SUMIFS(Potoki!CB:CB,Potoki!$F:$F,$F134,Potoki!$G:$G,IF($G134="","",$G134)))</f>
        <v>0</v>
      </c>
      <c r="CC134" s="30">
        <f>IF(CC$5="",0,SUMIFS(Potoki!CC:CC,Potoki!$F:$F,$F134,Potoki!$G:$G,IF($G134="","",$G134)))</f>
        <v>0</v>
      </c>
      <c r="CD134" s="30">
        <f>IF(CD$5="",0,SUMIFS(Potoki!CD:CD,Potoki!$F:$F,$F134,Potoki!$G:$G,IF($G134="","",$G134)))</f>
        <v>0</v>
      </c>
      <c r="CE134" s="30">
        <f>IF(CE$5="",0,SUMIFS(Potoki!CE:CE,Potoki!$F:$F,$F134,Potoki!$G:$G,IF($G134="","",$G134)))</f>
        <v>0</v>
      </c>
      <c r="CF134" s="30">
        <f>IF(CF$5="",0,SUMIFS(Potoki!CF:CF,Potoki!$F:$F,$F134,Potoki!$G:$G,IF($G134="","",$G134)))</f>
        <v>0</v>
      </c>
      <c r="CG134" s="30">
        <f>IF(CG$5="",0,SUMIFS(Potoki!CG:CG,Potoki!$F:$F,$F134,Potoki!$G:$G,IF($G134="","",$G134)))</f>
        <v>0</v>
      </c>
      <c r="CH134" s="30">
        <f>IF(CH$5="",0,SUMIFS(Potoki!CH:CH,Potoki!$F:$F,$F134,Potoki!$G:$G,IF($G134="","",$G134)))</f>
        <v>0</v>
      </c>
      <c r="CI134" s="30">
        <f>IF(CI$5="",0,SUMIFS(Potoki!CI:CI,Potoki!$F:$F,$F134,Potoki!$G:$G,IF($G134="","",$G134)))</f>
        <v>0</v>
      </c>
      <c r="CJ134" s="30">
        <f>IF(CJ$5="",0,SUMIFS(Potoki!CJ:CJ,Potoki!$F:$F,$F134,Potoki!$G:$G,IF($G134="","",$G134)))</f>
        <v>0</v>
      </c>
      <c r="CK134" s="30">
        <f>IF(CK$5="",0,SUMIFS(Potoki!CK:CK,Potoki!$F:$F,$F134,Potoki!$G:$G,IF($G134="","",$G134)))</f>
        <v>0</v>
      </c>
      <c r="CL134" s="30">
        <f>IF(CL$5="",0,SUMIFS(Potoki!CL:CL,Potoki!$F:$F,$F134,Potoki!$G:$G,IF($G134="","",$G134)))</f>
        <v>0</v>
      </c>
      <c r="CM134" s="30">
        <f>IF(CM$5="",0,SUMIFS(Potoki!CM:CM,Potoki!$F:$F,$F134,Potoki!$G:$G,IF($G134="","",$G134)))</f>
        <v>0</v>
      </c>
      <c r="CN134" s="30">
        <f>IF(CN$5="",0,SUMIFS(Potoki!CN:CN,Potoki!$F:$F,$F134,Potoki!$G:$G,IF($G134="","",$G134)))</f>
        <v>0</v>
      </c>
      <c r="CO134" s="30">
        <f>IF(CO$5="",0,SUMIFS(Potoki!CO:CO,Potoki!$F:$F,$F134,Potoki!$G:$G,IF($G134="","",$G134)))</f>
        <v>0</v>
      </c>
      <c r="CP134" s="30">
        <f>IF(CP$5="",0,SUMIFS(Potoki!CP:CP,Potoki!$F:$F,$F134,Potoki!$G:$G,IF($G134="","",$G134)))</f>
        <v>0</v>
      </c>
      <c r="CQ134" s="30">
        <f>IF(CQ$5="",0,SUMIFS(Potoki!CQ:CQ,Potoki!$F:$F,$F134,Potoki!$G:$G,IF($G134="","",$G134)))</f>
        <v>0</v>
      </c>
      <c r="CR134" s="30">
        <f>IF(CR$5="",0,SUMIFS(Potoki!CR:CR,Potoki!$F:$F,$F134,Potoki!$G:$G,IF($G134="","",$G134)))</f>
        <v>0</v>
      </c>
      <c r="CS134" s="30">
        <f>IF(CS$5="",0,SUMIFS(Potoki!CS:CS,Potoki!$F:$F,$F134,Potoki!$G:$G,IF($G134="","",$G134)))</f>
        <v>0</v>
      </c>
      <c r="CT134" s="30">
        <f>IF(CT$5="",0,SUMIFS(Potoki!CT:CT,Potoki!$F:$F,$F134,Potoki!$G:$G,IF($G134="","",$G134)))</f>
        <v>0</v>
      </c>
    </row>
    <row r="135" spans="1:98" s="27" customFormat="1" ht="12" x14ac:dyDescent="0.25">
      <c r="A135" s="26">
        <f>ROW()</f>
        <v>135</v>
      </c>
      <c r="B135" s="139"/>
      <c r="C135" s="142"/>
      <c r="E135" s="24"/>
      <c r="F135" s="66" t="str">
        <f t="shared" si="389"/>
        <v>Поступление в пр-во ГП</v>
      </c>
      <c r="G135" s="27" t="str">
        <f>BP!$F$24</f>
        <v>Вн.пр-во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233108760</v>
      </c>
      <c r="Z135" s="30">
        <f ca="1">IF(Z$5="",0,SUMIFS(Potoki!Z:Z,Potoki!$F:$F,$F135,Potoki!$G:$G,IF($G135="","",$G135)))</f>
        <v>0</v>
      </c>
      <c r="AA135" s="30">
        <f ca="1">IF(AA$5="",0,SUMIFS(Potoki!AA:AA,Potoki!$F:$F,$F135,Potoki!$G:$G,IF($G135="","",$G135)))</f>
        <v>0</v>
      </c>
      <c r="AB135" s="30">
        <f ca="1">IF(AB$5="",0,SUMIFS(Potoki!AB:AB,Potoki!$F:$F,$F135,Potoki!$G:$G,IF($G135="","",$G135)))</f>
        <v>0</v>
      </c>
      <c r="AC135" s="30">
        <f ca="1">IF(AC$5="",0,SUMIFS(Potoki!AC:AC,Potoki!$F:$F,$F135,Potoki!$G:$G,IF($G135="","",$G135)))</f>
        <v>0</v>
      </c>
      <c r="AD135" s="30">
        <f ca="1">IF(AD$5="",0,SUMIFS(Potoki!AD:AD,Potoki!$F:$F,$F135,Potoki!$G:$G,IF($G135="","",$G135)))</f>
        <v>0</v>
      </c>
      <c r="AE135" s="30">
        <f ca="1">IF(AE$5="",0,SUMIFS(Potoki!AE:AE,Potoki!$F:$F,$F135,Potoki!$G:$G,IF($G135="","",$G135)))</f>
        <v>0</v>
      </c>
      <c r="AF135" s="30">
        <f ca="1">IF(AF$5="",0,SUMIFS(Potoki!AF:AF,Potoki!$F:$F,$F135,Potoki!$G:$G,IF($G135="","",$G135)))</f>
        <v>0</v>
      </c>
      <c r="AG135" s="30">
        <f ca="1">IF(AG$5="",0,SUMIFS(Potoki!AG:AG,Potoki!$F:$F,$F135,Potoki!$G:$G,IF($G135="","",$G135)))</f>
        <v>12000</v>
      </c>
      <c r="AH135" s="30">
        <f ca="1">IF(AH$5="",0,SUMIFS(Potoki!AH:AH,Potoki!$F:$F,$F135,Potoki!$G:$G,IF($G135="","",$G135)))</f>
        <v>48000</v>
      </c>
      <c r="AI135" s="30">
        <f ca="1">IF(AI$5="",0,SUMIFS(Potoki!AI:AI,Potoki!$F:$F,$F135,Potoki!$G:$G,IF($G135="","",$G135)))</f>
        <v>86400</v>
      </c>
      <c r="AJ135" s="30">
        <f ca="1">IF(AJ$5="",0,SUMIFS(Potoki!AJ:AJ,Potoki!$F:$F,$F135,Potoki!$G:$G,IF($G135="","",$G135)))</f>
        <v>126300</v>
      </c>
      <c r="AK135" s="30">
        <f ca="1">IF(AK$5="",0,SUMIFS(Potoki!AK:AK,Potoki!$F:$F,$F135,Potoki!$G:$G,IF($G135="","",$G135)))</f>
        <v>161100</v>
      </c>
      <c r="AL135" s="30">
        <f ca="1">IF(AL$5="",0,SUMIFS(Potoki!AL:AL,Potoki!$F:$F,$F135,Potoki!$G:$G,IF($G135="","",$G135)))</f>
        <v>211620.00000000003</v>
      </c>
      <c r="AM135" s="30">
        <f ca="1">IF(AM$5="",0,SUMIFS(Potoki!AM:AM,Potoki!$F:$F,$F135,Potoki!$G:$G,IF($G135="","",$G135)))</f>
        <v>343620</v>
      </c>
      <c r="AN135" s="30">
        <f ca="1">IF(AN$5="",0,SUMIFS(Potoki!AN:AN,Potoki!$F:$F,$F135,Potoki!$G:$G,IF($G135="","",$G135)))</f>
        <v>565860</v>
      </c>
      <c r="AO135" s="30">
        <f ca="1">IF(AO$5="",0,SUMIFS(Potoki!AO:AO,Potoki!$F:$F,$F135,Potoki!$G:$G,IF($G135="","",$G135)))</f>
        <v>884910</v>
      </c>
      <c r="AP135" s="30">
        <f ca="1">IF(AP$5="",0,SUMIFS(Potoki!AP:AP,Potoki!$F:$F,$F135,Potoki!$G:$G,IF($G135="","",$G135)))</f>
        <v>1289100</v>
      </c>
      <c r="AQ135" s="30">
        <f ca="1">IF(AQ$5="",0,SUMIFS(Potoki!AQ:AQ,Potoki!$F:$F,$F135,Potoki!$G:$G,IF($G135="","",$G135)))</f>
        <v>1743510</v>
      </c>
      <c r="AR135" s="30">
        <f ca="1">IF(AR$5="",0,SUMIFS(Potoki!AR:AR,Potoki!$F:$F,$F135,Potoki!$G:$G,IF($G135="","",$G135)))</f>
        <v>2227740</v>
      </c>
      <c r="AS135" s="30">
        <f ca="1">IF(AS$5="",0,SUMIFS(Potoki!AS:AS,Potoki!$F:$F,$F135,Potoki!$G:$G,IF($G135="","",$G135)))</f>
        <v>2727450</v>
      </c>
      <c r="AT135" s="30">
        <f ca="1">IF(AT$5="",0,SUMIFS(Potoki!AT:AT,Potoki!$F:$F,$F135,Potoki!$G:$G,IF($G135="","",$G135)))</f>
        <v>3235350</v>
      </c>
      <c r="AU135" s="30">
        <f ca="1">IF(AU$5="",0,SUMIFS(Potoki!AU:AU,Potoki!$F:$F,$F135,Potoki!$G:$G,IF($G135="","",$G135)))</f>
        <v>3746850</v>
      </c>
      <c r="AV135" s="30">
        <f ca="1">IF(AV$5="",0,SUMIFS(Potoki!AV:AV,Potoki!$F:$F,$F135,Potoki!$G:$G,IF($G135="","",$G135)))</f>
        <v>4259250</v>
      </c>
      <c r="AW135" s="30">
        <f ca="1">IF(AW$5="",0,SUMIFS(Potoki!AW:AW,Potoki!$F:$F,$F135,Potoki!$G:$G,IF($G135="","",$G135)))</f>
        <v>4772100</v>
      </c>
      <c r="AX135" s="30">
        <f ca="1">IF(AX$5="",0,SUMIFS(Potoki!AX:AX,Potoki!$F:$F,$F135,Potoki!$G:$G,IF($G135="","",$G135)))</f>
        <v>5285100</v>
      </c>
      <c r="AY135" s="30">
        <f ca="1">IF(AY$5="",0,SUMIFS(Potoki!AY:AY,Potoki!$F:$F,$F135,Potoki!$G:$G,IF($G135="","",$G135)))</f>
        <v>5798100</v>
      </c>
      <c r="AZ135" s="30">
        <f ca="1">IF(AZ$5="",0,SUMIFS(Potoki!AZ:AZ,Potoki!$F:$F,$F135,Potoki!$G:$G,IF($G135="","",$G135)))</f>
        <v>6311100</v>
      </c>
      <c r="BA135" s="30">
        <f ca="1">IF(BA$5="",0,SUMIFS(Potoki!BA:BA,Potoki!$F:$F,$F135,Potoki!$G:$G,IF($G135="","",$G135)))</f>
        <v>6824100</v>
      </c>
      <c r="BB135" s="30">
        <f ca="1">IF(BB$5="",0,SUMIFS(Potoki!BB:BB,Potoki!$F:$F,$F135,Potoki!$G:$G,IF($G135="","",$G135)))</f>
        <v>7337100</v>
      </c>
      <c r="BC135" s="30">
        <f ca="1">IF(BC$5="",0,SUMIFS(Potoki!BC:BC,Potoki!$F:$F,$F135,Potoki!$G:$G,IF($G135="","",$G135)))</f>
        <v>7850100</v>
      </c>
      <c r="BD135" s="30">
        <f ca="1">IF(BD$5="",0,SUMIFS(Potoki!BD:BD,Potoki!$F:$F,$F135,Potoki!$G:$G,IF($G135="","",$G135)))</f>
        <v>8333100</v>
      </c>
      <c r="BE135" s="30">
        <f ca="1">IF(BE$5="",0,SUMIFS(Potoki!BE:BE,Potoki!$F:$F,$F135,Potoki!$G:$G,IF($G135="","",$G135)))</f>
        <v>8726100</v>
      </c>
      <c r="BF135" s="30">
        <f ca="1">IF(BF$5="",0,SUMIFS(Potoki!BF:BF,Potoki!$F:$F,$F135,Potoki!$G:$G,IF($G135="","",$G135)))</f>
        <v>9023100</v>
      </c>
      <c r="BG135" s="30">
        <f ca="1">IF(BG$5="",0,SUMIFS(Potoki!BG:BG,Potoki!$F:$F,$F135,Potoki!$G:$G,IF($G135="","",$G135)))</f>
        <v>9220350</v>
      </c>
      <c r="BH135" s="30">
        <f ca="1">IF(BH$5="",0,SUMIFS(Potoki!BH:BH,Potoki!$F:$F,$F135,Potoki!$G:$G,IF($G135="","",$G135)))</f>
        <v>9330600</v>
      </c>
      <c r="BI135" s="30">
        <f ca="1">IF(BI$5="",0,SUMIFS(Potoki!BI:BI,Potoki!$F:$F,$F135,Potoki!$G:$G,IF($G135="","",$G135)))</f>
        <v>9389550</v>
      </c>
      <c r="BJ135" s="30">
        <f ca="1">IF(BJ$5="",0,SUMIFS(Potoki!BJ:BJ,Potoki!$F:$F,$F135,Potoki!$G:$G,IF($G135="","",$G135)))</f>
        <v>9418500</v>
      </c>
      <c r="BK135" s="30">
        <f ca="1">IF(BK$5="",0,SUMIFS(Potoki!BK:BK,Potoki!$F:$F,$F135,Potoki!$G:$G,IF($G135="","",$G135)))</f>
        <v>9431850</v>
      </c>
      <c r="BL135" s="30">
        <f ca="1">IF(BL$5="",0,SUMIFS(Potoki!BL:BL,Potoki!$F:$F,$F135,Potoki!$G:$G,IF($G135="","",$G135)))</f>
        <v>9436950</v>
      </c>
      <c r="BM135" s="30">
        <f ca="1">IF(BM$5="",0,SUMIFS(Potoki!BM:BM,Potoki!$F:$F,$F135,Potoki!$G:$G,IF($G135="","",$G135)))</f>
        <v>9438450</v>
      </c>
      <c r="BN135" s="30">
        <f ca="1">IF(BN$5="",0,SUMIFS(Potoki!BN:BN,Potoki!$F:$F,$F135,Potoki!$G:$G,IF($G135="","",$G135)))</f>
        <v>9439050</v>
      </c>
      <c r="BO135" s="30">
        <f ca="1">IF(BO$5="",0,SUMIFS(Potoki!BO:BO,Potoki!$F:$F,$F135,Potoki!$G:$G,IF($G135="","",$G135)))</f>
        <v>9439200.0000000019</v>
      </c>
      <c r="BP135" s="30">
        <f ca="1">IF(BP$5="",0,SUMIFS(Potoki!BP:BP,Potoki!$F:$F,$F135,Potoki!$G:$G,IF($G135="","",$G135)))</f>
        <v>9439200.0000000019</v>
      </c>
      <c r="BQ135" s="30">
        <f ca="1">IF(BQ$5="",0,SUMIFS(Potoki!BQ:BQ,Potoki!$F:$F,$F135,Potoki!$G:$G,IF($G135="","",$G135)))</f>
        <v>9439200.0000000019</v>
      </c>
      <c r="BR135" s="30">
        <f ca="1">IF(BR$5="",0,SUMIFS(Potoki!BR:BR,Potoki!$F:$F,$F135,Potoki!$G:$G,IF($G135="","",$G135)))</f>
        <v>9439200.0000000019</v>
      </c>
      <c r="BS135" s="30">
        <f ca="1">IF(BS$5="",0,SUMIFS(Potoki!BS:BS,Potoki!$F:$F,$F135,Potoki!$G:$G,IF($G135="","",$G135)))</f>
        <v>9439200.0000000019</v>
      </c>
      <c r="BT135" s="30">
        <f ca="1">IF(BT$5="",0,SUMIFS(Potoki!BT:BT,Potoki!$F:$F,$F135,Potoki!$G:$G,IF($G135="","",$G135)))</f>
        <v>9439200.0000000019</v>
      </c>
      <c r="BU135" s="30">
        <f ca="1">IF(BU$5="",0,SUMIFS(Potoki!BU:BU,Potoki!$F:$F,$F135,Potoki!$G:$G,IF($G135="","",$G135)))</f>
        <v>9439200.0000000019</v>
      </c>
      <c r="BV135" s="30">
        <f>IF(BV$5="",0,SUMIFS(Potoki!BV:BV,Potoki!$F:$F,$F135,Potoki!$G:$G,IF($G135="","",$G135)))</f>
        <v>0</v>
      </c>
      <c r="BW135" s="30">
        <f>IF(BW$5="",0,SUMIFS(Potoki!BW:BW,Potoki!$F:$F,$F135,Potoki!$G:$G,IF($G135="","",$G135)))</f>
        <v>0</v>
      </c>
      <c r="BX135" s="30">
        <f>IF(BX$5="",0,SUMIFS(Potoki!BX:BX,Potoki!$F:$F,$F135,Potoki!$G:$G,IF($G135="","",$G135)))</f>
        <v>0</v>
      </c>
      <c r="BY135" s="30">
        <f>IF(BY$5="",0,SUMIFS(Potoki!BY:BY,Potoki!$F:$F,$F135,Potoki!$G:$G,IF($G135="","",$G135)))</f>
        <v>0</v>
      </c>
      <c r="BZ135" s="30">
        <f>IF(BZ$5="",0,SUMIFS(Potoki!BZ:BZ,Potoki!$F:$F,$F135,Potoki!$G:$G,IF($G135="","",$G135)))</f>
        <v>0</v>
      </c>
      <c r="CA135" s="30">
        <f>IF(CA$5="",0,SUMIFS(Potoki!CA:CA,Potoki!$F:$F,$F135,Potoki!$G:$G,IF($G135="","",$G135)))</f>
        <v>0</v>
      </c>
      <c r="CB135" s="30">
        <f>IF(CB$5="",0,SUMIFS(Potoki!CB:CB,Potoki!$F:$F,$F135,Potoki!$G:$G,IF($G135="","",$G135)))</f>
        <v>0</v>
      </c>
      <c r="CC135" s="30">
        <f>IF(CC$5="",0,SUMIFS(Potoki!CC:CC,Potoki!$F:$F,$F135,Potoki!$G:$G,IF($G135="","",$G135)))</f>
        <v>0</v>
      </c>
      <c r="CD135" s="30">
        <f>IF(CD$5="",0,SUMIFS(Potoki!CD:CD,Potoki!$F:$F,$F135,Potoki!$G:$G,IF($G135="","",$G135)))</f>
        <v>0</v>
      </c>
      <c r="CE135" s="30">
        <f>IF(CE$5="",0,SUMIFS(Potoki!CE:CE,Potoki!$F:$F,$F135,Potoki!$G:$G,IF($G135="","",$G135)))</f>
        <v>0</v>
      </c>
      <c r="CF135" s="30">
        <f>IF(CF$5="",0,SUMIFS(Potoki!CF:CF,Potoki!$F:$F,$F135,Potoki!$G:$G,IF($G135="","",$G135)))</f>
        <v>0</v>
      </c>
      <c r="CG135" s="30">
        <f>IF(CG$5="",0,SUMIFS(Potoki!CG:CG,Potoki!$F:$F,$F135,Potoki!$G:$G,IF($G135="","",$G135)))</f>
        <v>0</v>
      </c>
      <c r="CH135" s="30">
        <f>IF(CH$5="",0,SUMIFS(Potoki!CH:CH,Potoki!$F:$F,$F135,Potoki!$G:$G,IF($G135="","",$G135)))</f>
        <v>0</v>
      </c>
      <c r="CI135" s="30">
        <f>IF(CI$5="",0,SUMIFS(Potoki!CI:CI,Potoki!$F:$F,$F135,Potoki!$G:$G,IF($G135="","",$G135)))</f>
        <v>0</v>
      </c>
      <c r="CJ135" s="30">
        <f>IF(CJ$5="",0,SUMIFS(Potoki!CJ:CJ,Potoki!$F:$F,$F135,Potoki!$G:$G,IF($G135="","",$G135)))</f>
        <v>0</v>
      </c>
      <c r="CK135" s="30">
        <f>IF(CK$5="",0,SUMIFS(Potoki!CK:CK,Potoki!$F:$F,$F135,Potoki!$G:$G,IF($G135="","",$G135)))</f>
        <v>0</v>
      </c>
      <c r="CL135" s="30">
        <f>IF(CL$5="",0,SUMIFS(Potoki!CL:CL,Potoki!$F:$F,$F135,Potoki!$G:$G,IF($G135="","",$G135)))</f>
        <v>0</v>
      </c>
      <c r="CM135" s="30">
        <f>IF(CM$5="",0,SUMIFS(Potoki!CM:CM,Potoki!$F:$F,$F135,Potoki!$G:$G,IF($G135="","",$G135)))</f>
        <v>0</v>
      </c>
      <c r="CN135" s="30">
        <f>IF(CN$5="",0,SUMIFS(Potoki!CN:CN,Potoki!$F:$F,$F135,Potoki!$G:$G,IF($G135="","",$G135)))</f>
        <v>0</v>
      </c>
      <c r="CO135" s="30">
        <f>IF(CO$5="",0,SUMIFS(Potoki!CO:CO,Potoki!$F:$F,$F135,Potoki!$G:$G,IF($G135="","",$G135)))</f>
        <v>0</v>
      </c>
      <c r="CP135" s="30">
        <f>IF(CP$5="",0,SUMIFS(Potoki!CP:CP,Potoki!$F:$F,$F135,Potoki!$G:$G,IF($G135="","",$G135)))</f>
        <v>0</v>
      </c>
      <c r="CQ135" s="30">
        <f>IF(CQ$5="",0,SUMIFS(Potoki!CQ:CQ,Potoki!$F:$F,$F135,Potoki!$G:$G,IF($G135="","",$G135)))</f>
        <v>0</v>
      </c>
      <c r="CR135" s="30">
        <f>IF(CR$5="",0,SUMIFS(Potoki!CR:CR,Potoki!$F:$F,$F135,Potoki!$G:$G,IF($G135="","",$G135)))</f>
        <v>0</v>
      </c>
      <c r="CS135" s="30">
        <f>IF(CS$5="",0,SUMIFS(Potoki!CS:CS,Potoki!$F:$F,$F135,Potoki!$G:$G,IF($G135="","",$G135)))</f>
        <v>0</v>
      </c>
      <c r="CT135" s="30">
        <f>IF(CT$5="",0,SUMIFS(Potoki!CT:CT,Potoki!$F:$F,$F135,Potoki!$G:$G,IF($G135="","",$G135)))</f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 t="shared" si="389"/>
        <v>Поступление в пр-во ГП</v>
      </c>
      <c r="G136" s="27" t="str">
        <f>BP!$F$25</f>
        <v>Упаковка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31081168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1600</v>
      </c>
      <c r="AH136" s="30">
        <f ca="1">IF(AH$5="",0,SUMIFS(Potoki!AH:AH,Potoki!$F:$F,$F136,Potoki!$G:$G,IF($G136="","",$G136)))</f>
        <v>6400</v>
      </c>
      <c r="AI136" s="30">
        <f ca="1">IF(AI$5="",0,SUMIFS(Potoki!AI:AI,Potoki!$F:$F,$F136,Potoki!$G:$G,IF($G136="","",$G136)))</f>
        <v>11520</v>
      </c>
      <c r="AJ136" s="30">
        <f ca="1">IF(AJ$5="",0,SUMIFS(Potoki!AJ:AJ,Potoki!$F:$F,$F136,Potoki!$G:$G,IF($G136="","",$G136)))</f>
        <v>16840</v>
      </c>
      <c r="AK136" s="30">
        <f ca="1">IF(AK$5="",0,SUMIFS(Potoki!AK:AK,Potoki!$F:$F,$F136,Potoki!$G:$G,IF($G136="","",$G136)))</f>
        <v>21480</v>
      </c>
      <c r="AL136" s="30">
        <f ca="1">IF(AL$5="",0,SUMIFS(Potoki!AL:AL,Potoki!$F:$F,$F136,Potoki!$G:$G,IF($G136="","",$G136)))</f>
        <v>28216.000000000004</v>
      </c>
      <c r="AM136" s="30">
        <f ca="1">IF(AM$5="",0,SUMIFS(Potoki!AM:AM,Potoki!$F:$F,$F136,Potoki!$G:$G,IF($G136="","",$G136)))</f>
        <v>45816</v>
      </c>
      <c r="AN136" s="30">
        <f ca="1">IF(AN$5="",0,SUMIFS(Potoki!AN:AN,Potoki!$F:$F,$F136,Potoki!$G:$G,IF($G136="","",$G136)))</f>
        <v>75448</v>
      </c>
      <c r="AO136" s="30">
        <f ca="1">IF(AO$5="",0,SUMIFS(Potoki!AO:AO,Potoki!$F:$F,$F136,Potoki!$G:$G,IF($G136="","",$G136)))</f>
        <v>117988</v>
      </c>
      <c r="AP136" s="30">
        <f ca="1">IF(AP$5="",0,SUMIFS(Potoki!AP:AP,Potoki!$F:$F,$F136,Potoki!$G:$G,IF($G136="","",$G136)))</f>
        <v>171880</v>
      </c>
      <c r="AQ136" s="30">
        <f ca="1">IF(AQ$5="",0,SUMIFS(Potoki!AQ:AQ,Potoki!$F:$F,$F136,Potoki!$G:$G,IF($G136="","",$G136)))</f>
        <v>232468</v>
      </c>
      <c r="AR136" s="30">
        <f ca="1">IF(AR$5="",0,SUMIFS(Potoki!AR:AR,Potoki!$F:$F,$F136,Potoki!$G:$G,IF($G136="","",$G136)))</f>
        <v>297032</v>
      </c>
      <c r="AS136" s="30">
        <f ca="1">IF(AS$5="",0,SUMIFS(Potoki!AS:AS,Potoki!$F:$F,$F136,Potoki!$G:$G,IF($G136="","",$G136)))</f>
        <v>363660</v>
      </c>
      <c r="AT136" s="30">
        <f ca="1">IF(AT$5="",0,SUMIFS(Potoki!AT:AT,Potoki!$F:$F,$F136,Potoki!$G:$G,IF($G136="","",$G136)))</f>
        <v>431380</v>
      </c>
      <c r="AU136" s="30">
        <f ca="1">IF(AU$5="",0,SUMIFS(Potoki!AU:AU,Potoki!$F:$F,$F136,Potoki!$G:$G,IF($G136="","",$G136)))</f>
        <v>499580</v>
      </c>
      <c r="AV136" s="30">
        <f ca="1">IF(AV$5="",0,SUMIFS(Potoki!AV:AV,Potoki!$F:$F,$F136,Potoki!$G:$G,IF($G136="","",$G136)))</f>
        <v>567900</v>
      </c>
      <c r="AW136" s="30">
        <f ca="1">IF(AW$5="",0,SUMIFS(Potoki!AW:AW,Potoki!$F:$F,$F136,Potoki!$G:$G,IF($G136="","",$G136)))</f>
        <v>636280</v>
      </c>
      <c r="AX136" s="30">
        <f ca="1">IF(AX$5="",0,SUMIFS(Potoki!AX:AX,Potoki!$F:$F,$F136,Potoki!$G:$G,IF($G136="","",$G136)))</f>
        <v>704680</v>
      </c>
      <c r="AY136" s="30">
        <f ca="1">IF(AY$5="",0,SUMIFS(Potoki!AY:AY,Potoki!$F:$F,$F136,Potoki!$G:$G,IF($G136="","",$G136)))</f>
        <v>773080</v>
      </c>
      <c r="AZ136" s="30">
        <f ca="1">IF(AZ$5="",0,SUMIFS(Potoki!AZ:AZ,Potoki!$F:$F,$F136,Potoki!$G:$G,IF($G136="","",$G136)))</f>
        <v>841480</v>
      </c>
      <c r="BA136" s="30">
        <f ca="1">IF(BA$5="",0,SUMIFS(Potoki!BA:BA,Potoki!$F:$F,$F136,Potoki!$G:$G,IF($G136="","",$G136)))</f>
        <v>909880</v>
      </c>
      <c r="BB136" s="30">
        <f ca="1">IF(BB$5="",0,SUMIFS(Potoki!BB:BB,Potoki!$F:$F,$F136,Potoki!$G:$G,IF($G136="","",$G136)))</f>
        <v>978280</v>
      </c>
      <c r="BC136" s="30">
        <f ca="1">IF(BC$5="",0,SUMIFS(Potoki!BC:BC,Potoki!$F:$F,$F136,Potoki!$G:$G,IF($G136="","",$G136)))</f>
        <v>1046680</v>
      </c>
      <c r="BD136" s="30">
        <f ca="1">IF(BD$5="",0,SUMIFS(Potoki!BD:BD,Potoki!$F:$F,$F136,Potoki!$G:$G,IF($G136="","",$G136)))</f>
        <v>1111080</v>
      </c>
      <c r="BE136" s="30">
        <f ca="1">IF(BE$5="",0,SUMIFS(Potoki!BE:BE,Potoki!$F:$F,$F136,Potoki!$G:$G,IF($G136="","",$G136)))</f>
        <v>1163480</v>
      </c>
      <c r="BF136" s="30">
        <f ca="1">IF(BF$5="",0,SUMIFS(Potoki!BF:BF,Potoki!$F:$F,$F136,Potoki!$G:$G,IF($G136="","",$G136)))</f>
        <v>1203080</v>
      </c>
      <c r="BG136" s="30">
        <f ca="1">IF(BG$5="",0,SUMIFS(Potoki!BG:BG,Potoki!$F:$F,$F136,Potoki!$G:$G,IF($G136="","",$G136)))</f>
        <v>1229380</v>
      </c>
      <c r="BH136" s="30">
        <f ca="1">IF(BH$5="",0,SUMIFS(Potoki!BH:BH,Potoki!$F:$F,$F136,Potoki!$G:$G,IF($G136="","",$G136)))</f>
        <v>1244080</v>
      </c>
      <c r="BI136" s="30">
        <f ca="1">IF(BI$5="",0,SUMIFS(Potoki!BI:BI,Potoki!$F:$F,$F136,Potoki!$G:$G,IF($G136="","",$G136)))</f>
        <v>1251940</v>
      </c>
      <c r="BJ136" s="30">
        <f ca="1">IF(BJ$5="",0,SUMIFS(Potoki!BJ:BJ,Potoki!$F:$F,$F136,Potoki!$G:$G,IF($G136="","",$G136)))</f>
        <v>1255800</v>
      </c>
      <c r="BK136" s="30">
        <f ca="1">IF(BK$5="",0,SUMIFS(Potoki!BK:BK,Potoki!$F:$F,$F136,Potoki!$G:$G,IF($G136="","",$G136)))</f>
        <v>1257580</v>
      </c>
      <c r="BL136" s="30">
        <f ca="1">IF(BL$5="",0,SUMIFS(Potoki!BL:BL,Potoki!$F:$F,$F136,Potoki!$G:$G,IF($G136="","",$G136)))</f>
        <v>1258260</v>
      </c>
      <c r="BM136" s="30">
        <f ca="1">IF(BM$5="",0,SUMIFS(Potoki!BM:BM,Potoki!$F:$F,$F136,Potoki!$G:$G,IF($G136="","",$G136)))</f>
        <v>1258460</v>
      </c>
      <c r="BN136" s="30">
        <f ca="1">IF(BN$5="",0,SUMIFS(Potoki!BN:BN,Potoki!$F:$F,$F136,Potoki!$G:$G,IF($G136="","",$G136)))</f>
        <v>1258540</v>
      </c>
      <c r="BO136" s="30">
        <f ca="1">IF(BO$5="",0,SUMIFS(Potoki!BO:BO,Potoki!$F:$F,$F136,Potoki!$G:$G,IF($G136="","",$G136)))</f>
        <v>1258560.0000000002</v>
      </c>
      <c r="BP136" s="30">
        <f ca="1">IF(BP$5="",0,SUMIFS(Potoki!BP:BP,Potoki!$F:$F,$F136,Potoki!$G:$G,IF($G136="","",$G136)))</f>
        <v>1258560.0000000002</v>
      </c>
      <c r="BQ136" s="30">
        <f ca="1">IF(BQ$5="",0,SUMIFS(Potoki!BQ:BQ,Potoki!$F:$F,$F136,Potoki!$G:$G,IF($G136="","",$G136)))</f>
        <v>1258560.0000000002</v>
      </c>
      <c r="BR136" s="30">
        <f ca="1">IF(BR$5="",0,SUMIFS(Potoki!BR:BR,Potoki!$F:$F,$F136,Potoki!$G:$G,IF($G136="","",$G136)))</f>
        <v>1258560.0000000002</v>
      </c>
      <c r="BS136" s="30">
        <f ca="1">IF(BS$5="",0,SUMIFS(Potoki!BS:BS,Potoki!$F:$F,$F136,Potoki!$G:$G,IF($G136="","",$G136)))</f>
        <v>1258560.0000000002</v>
      </c>
      <c r="BT136" s="30">
        <f ca="1">IF(BT$5="",0,SUMIFS(Potoki!BT:BT,Potoki!$F:$F,$F136,Potoki!$G:$G,IF($G136="","",$G136)))</f>
        <v>1258560.0000000002</v>
      </c>
      <c r="BU136" s="30">
        <f ca="1">IF(BU$5="",0,SUMIFS(Potoki!BU:BU,Potoki!$F:$F,$F136,Potoki!$G:$G,IF($G136="","",$G136)))</f>
        <v>1258560.0000000002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si="389"/>
        <v>Поступление в пр-во ГП</v>
      </c>
      <c r="G137" s="27" t="str">
        <f>BP!$F$26</f>
        <v>ФОТ првПерс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19425730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1000</v>
      </c>
      <c r="AH137" s="30">
        <f ca="1">IF(AH$5="",0,SUMIFS(Potoki!AH:AH,Potoki!$F:$F,$F137,Potoki!$G:$G,IF($G137="","",$G137)))</f>
        <v>4000</v>
      </c>
      <c r="AI137" s="30">
        <f ca="1">IF(AI$5="",0,SUMIFS(Potoki!AI:AI,Potoki!$F:$F,$F137,Potoki!$G:$G,IF($G137="","",$G137)))</f>
        <v>7200</v>
      </c>
      <c r="AJ137" s="30">
        <f ca="1">IF(AJ$5="",0,SUMIFS(Potoki!AJ:AJ,Potoki!$F:$F,$F137,Potoki!$G:$G,IF($G137="","",$G137)))</f>
        <v>10525</v>
      </c>
      <c r="AK137" s="30">
        <f ca="1">IF(AK$5="",0,SUMIFS(Potoki!AK:AK,Potoki!$F:$F,$F137,Potoki!$G:$G,IF($G137="","",$G137)))</f>
        <v>13425</v>
      </c>
      <c r="AL137" s="30">
        <f ca="1">IF(AL$5="",0,SUMIFS(Potoki!AL:AL,Potoki!$F:$F,$F137,Potoki!$G:$G,IF($G137="","",$G137)))</f>
        <v>17635.000000000004</v>
      </c>
      <c r="AM137" s="30">
        <f ca="1">IF(AM$5="",0,SUMIFS(Potoki!AM:AM,Potoki!$F:$F,$F137,Potoki!$G:$G,IF($G137="","",$G137)))</f>
        <v>28635.000000000004</v>
      </c>
      <c r="AN137" s="30">
        <f ca="1">IF(AN$5="",0,SUMIFS(Potoki!AN:AN,Potoki!$F:$F,$F137,Potoki!$G:$G,IF($G137="","",$G137)))</f>
        <v>47155</v>
      </c>
      <c r="AO137" s="30">
        <f ca="1">IF(AO$5="",0,SUMIFS(Potoki!AO:AO,Potoki!$F:$F,$F137,Potoki!$G:$G,IF($G137="","",$G137)))</f>
        <v>73742.5</v>
      </c>
      <c r="AP137" s="30">
        <f ca="1">IF(AP$5="",0,SUMIFS(Potoki!AP:AP,Potoki!$F:$F,$F137,Potoki!$G:$G,IF($G137="","",$G137)))</f>
        <v>107425</v>
      </c>
      <c r="AQ137" s="30">
        <f ca="1">IF(AQ$5="",0,SUMIFS(Potoki!AQ:AQ,Potoki!$F:$F,$F137,Potoki!$G:$G,IF($G137="","",$G137)))</f>
        <v>145292.5</v>
      </c>
      <c r="AR137" s="30">
        <f ca="1">IF(AR$5="",0,SUMIFS(Potoki!AR:AR,Potoki!$F:$F,$F137,Potoki!$G:$G,IF($G137="","",$G137)))</f>
        <v>185645</v>
      </c>
      <c r="AS137" s="30">
        <f ca="1">IF(AS$5="",0,SUMIFS(Potoki!AS:AS,Potoki!$F:$F,$F137,Potoki!$G:$G,IF($G137="","",$G137)))</f>
        <v>227287.5</v>
      </c>
      <c r="AT137" s="30">
        <f ca="1">IF(AT$5="",0,SUMIFS(Potoki!AT:AT,Potoki!$F:$F,$F137,Potoki!$G:$G,IF($G137="","",$G137)))</f>
        <v>269612.5</v>
      </c>
      <c r="AU137" s="30">
        <f ca="1">IF(AU$5="",0,SUMIFS(Potoki!AU:AU,Potoki!$F:$F,$F137,Potoki!$G:$G,IF($G137="","",$G137)))</f>
        <v>312237.5</v>
      </c>
      <c r="AV137" s="30">
        <f ca="1">IF(AV$5="",0,SUMIFS(Potoki!AV:AV,Potoki!$F:$F,$F137,Potoki!$G:$G,IF($G137="","",$G137)))</f>
        <v>354937.5</v>
      </c>
      <c r="AW137" s="30">
        <f ca="1">IF(AW$5="",0,SUMIFS(Potoki!AW:AW,Potoki!$F:$F,$F137,Potoki!$G:$G,IF($G137="","",$G137)))</f>
        <v>397675</v>
      </c>
      <c r="AX137" s="30">
        <f ca="1">IF(AX$5="",0,SUMIFS(Potoki!AX:AX,Potoki!$F:$F,$F137,Potoki!$G:$G,IF($G137="","",$G137)))</f>
        <v>440425</v>
      </c>
      <c r="AY137" s="30">
        <f ca="1">IF(AY$5="",0,SUMIFS(Potoki!AY:AY,Potoki!$F:$F,$F137,Potoki!$G:$G,IF($G137="","",$G137)))</f>
        <v>483175</v>
      </c>
      <c r="AZ137" s="30">
        <f ca="1">IF(AZ$5="",0,SUMIFS(Potoki!AZ:AZ,Potoki!$F:$F,$F137,Potoki!$G:$G,IF($G137="","",$G137)))</f>
        <v>525925</v>
      </c>
      <c r="BA137" s="30">
        <f ca="1">IF(BA$5="",0,SUMIFS(Potoki!BA:BA,Potoki!$F:$F,$F137,Potoki!$G:$G,IF($G137="","",$G137)))</f>
        <v>568675</v>
      </c>
      <c r="BB137" s="30">
        <f ca="1">IF(BB$5="",0,SUMIFS(Potoki!BB:BB,Potoki!$F:$F,$F137,Potoki!$G:$G,IF($G137="","",$G137)))</f>
        <v>611425</v>
      </c>
      <c r="BC137" s="30">
        <f ca="1">IF(BC$5="",0,SUMIFS(Potoki!BC:BC,Potoki!$F:$F,$F137,Potoki!$G:$G,IF($G137="","",$G137)))</f>
        <v>654175</v>
      </c>
      <c r="BD137" s="30">
        <f ca="1">IF(BD$5="",0,SUMIFS(Potoki!BD:BD,Potoki!$F:$F,$F137,Potoki!$G:$G,IF($G137="","",$G137)))</f>
        <v>694425</v>
      </c>
      <c r="BE137" s="30">
        <f ca="1">IF(BE$5="",0,SUMIFS(Potoki!BE:BE,Potoki!$F:$F,$F137,Potoki!$G:$G,IF($G137="","",$G137)))</f>
        <v>727175</v>
      </c>
      <c r="BF137" s="30">
        <f ca="1">IF(BF$5="",0,SUMIFS(Potoki!BF:BF,Potoki!$F:$F,$F137,Potoki!$G:$G,IF($G137="","",$G137)))</f>
        <v>751925</v>
      </c>
      <c r="BG137" s="30">
        <f ca="1">IF(BG$5="",0,SUMIFS(Potoki!BG:BG,Potoki!$F:$F,$F137,Potoki!$G:$G,IF($G137="","",$G137)))</f>
        <v>768362.5</v>
      </c>
      <c r="BH137" s="30">
        <f ca="1">IF(BH$5="",0,SUMIFS(Potoki!BH:BH,Potoki!$F:$F,$F137,Potoki!$G:$G,IF($G137="","",$G137)))</f>
        <v>777550</v>
      </c>
      <c r="BI137" s="30">
        <f ca="1">IF(BI$5="",0,SUMIFS(Potoki!BI:BI,Potoki!$F:$F,$F137,Potoki!$G:$G,IF($G137="","",$G137)))</f>
        <v>782462.5</v>
      </c>
      <c r="BJ137" s="30">
        <f ca="1">IF(BJ$5="",0,SUMIFS(Potoki!BJ:BJ,Potoki!$F:$F,$F137,Potoki!$G:$G,IF($G137="","",$G137)))</f>
        <v>784875</v>
      </c>
      <c r="BK137" s="30">
        <f ca="1">IF(BK$5="",0,SUMIFS(Potoki!BK:BK,Potoki!$F:$F,$F137,Potoki!$G:$G,IF($G137="","",$G137)))</f>
        <v>785987.5</v>
      </c>
      <c r="BL137" s="30">
        <f ca="1">IF(BL$5="",0,SUMIFS(Potoki!BL:BL,Potoki!$F:$F,$F137,Potoki!$G:$G,IF($G137="","",$G137)))</f>
        <v>786412.5</v>
      </c>
      <c r="BM137" s="30">
        <f ca="1">IF(BM$5="",0,SUMIFS(Potoki!BM:BM,Potoki!$F:$F,$F137,Potoki!$G:$G,IF($G137="","",$G137)))</f>
        <v>786537.5</v>
      </c>
      <c r="BN137" s="30">
        <f ca="1">IF(BN$5="",0,SUMIFS(Potoki!BN:BN,Potoki!$F:$F,$F137,Potoki!$G:$G,IF($G137="","",$G137)))</f>
        <v>786587.5</v>
      </c>
      <c r="BO137" s="30">
        <f ca="1">IF(BO$5="",0,SUMIFS(Potoki!BO:BO,Potoki!$F:$F,$F137,Potoki!$G:$G,IF($G137="","",$G137)))</f>
        <v>786600.00000000012</v>
      </c>
      <c r="BP137" s="30">
        <f ca="1">IF(BP$5="",0,SUMIFS(Potoki!BP:BP,Potoki!$F:$F,$F137,Potoki!$G:$G,IF($G137="","",$G137)))</f>
        <v>786600.00000000012</v>
      </c>
      <c r="BQ137" s="30">
        <f ca="1">IF(BQ$5="",0,SUMIFS(Potoki!BQ:BQ,Potoki!$F:$F,$F137,Potoki!$G:$G,IF($G137="","",$G137)))</f>
        <v>786600.00000000012</v>
      </c>
      <c r="BR137" s="30">
        <f ca="1">IF(BR$5="",0,SUMIFS(Potoki!BR:BR,Potoki!$F:$F,$F137,Potoki!$G:$G,IF($G137="","",$G137)))</f>
        <v>786600.00000000012</v>
      </c>
      <c r="BS137" s="30">
        <f ca="1">IF(BS$5="",0,SUMIFS(Potoki!BS:BS,Potoki!$F:$F,$F137,Potoki!$G:$G,IF($G137="","",$G137)))</f>
        <v>786600.00000000012</v>
      </c>
      <c r="BT137" s="30">
        <f ca="1">IF(BT$5="",0,SUMIFS(Potoki!BT:BT,Potoki!$F:$F,$F137,Potoki!$G:$G,IF($G137="","",$G137)))</f>
        <v>786600.00000000012</v>
      </c>
      <c r="BU137" s="30">
        <f ca="1">IF(BU$5="",0,SUMIFS(Potoki!BU:BU,Potoki!$F:$F,$F137,Potoki!$G:$G,IF($G137="","",$G137)))</f>
        <v>786600.00000000012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389"/>
        <v>Поступление в пр-во ГП</v>
      </c>
      <c r="G138" s="27" t="str">
        <f>BP!$F$27</f>
        <v>ФОТ упак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9712865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500</v>
      </c>
      <c r="AH138" s="30">
        <f ca="1">IF(AH$5="",0,SUMIFS(Potoki!AH:AH,Potoki!$F:$F,$F138,Potoki!$G:$G,IF($G138="","",$G138)))</f>
        <v>2000</v>
      </c>
      <c r="AI138" s="30">
        <f ca="1">IF(AI$5="",0,SUMIFS(Potoki!AI:AI,Potoki!$F:$F,$F138,Potoki!$G:$G,IF($G138="","",$G138)))</f>
        <v>3600</v>
      </c>
      <c r="AJ138" s="30">
        <f ca="1">IF(AJ$5="",0,SUMIFS(Potoki!AJ:AJ,Potoki!$F:$F,$F138,Potoki!$G:$G,IF($G138="","",$G138)))</f>
        <v>5262.5</v>
      </c>
      <c r="AK138" s="30">
        <f ca="1">IF(AK$5="",0,SUMIFS(Potoki!AK:AK,Potoki!$F:$F,$F138,Potoki!$G:$G,IF($G138="","",$G138)))</f>
        <v>6712.5</v>
      </c>
      <c r="AL138" s="30">
        <f ca="1">IF(AL$5="",0,SUMIFS(Potoki!AL:AL,Potoki!$F:$F,$F138,Potoki!$G:$G,IF($G138="","",$G138)))</f>
        <v>8817.5000000000018</v>
      </c>
      <c r="AM138" s="30">
        <f ca="1">IF(AM$5="",0,SUMIFS(Potoki!AM:AM,Potoki!$F:$F,$F138,Potoki!$G:$G,IF($G138="","",$G138)))</f>
        <v>14317.500000000002</v>
      </c>
      <c r="AN138" s="30">
        <f ca="1">IF(AN$5="",0,SUMIFS(Potoki!AN:AN,Potoki!$F:$F,$F138,Potoki!$G:$G,IF($G138="","",$G138)))</f>
        <v>23577.5</v>
      </c>
      <c r="AO138" s="30">
        <f ca="1">IF(AO$5="",0,SUMIFS(Potoki!AO:AO,Potoki!$F:$F,$F138,Potoki!$G:$G,IF($G138="","",$G138)))</f>
        <v>36871.25</v>
      </c>
      <c r="AP138" s="30">
        <f ca="1">IF(AP$5="",0,SUMIFS(Potoki!AP:AP,Potoki!$F:$F,$F138,Potoki!$G:$G,IF($G138="","",$G138)))</f>
        <v>53712.5</v>
      </c>
      <c r="AQ138" s="30">
        <f ca="1">IF(AQ$5="",0,SUMIFS(Potoki!AQ:AQ,Potoki!$F:$F,$F138,Potoki!$G:$G,IF($G138="","",$G138)))</f>
        <v>72646.25</v>
      </c>
      <c r="AR138" s="30">
        <f ca="1">IF(AR$5="",0,SUMIFS(Potoki!AR:AR,Potoki!$F:$F,$F138,Potoki!$G:$G,IF($G138="","",$G138)))</f>
        <v>92822.5</v>
      </c>
      <c r="AS138" s="30">
        <f ca="1">IF(AS$5="",0,SUMIFS(Potoki!AS:AS,Potoki!$F:$F,$F138,Potoki!$G:$G,IF($G138="","",$G138)))</f>
        <v>113643.75</v>
      </c>
      <c r="AT138" s="30">
        <f ca="1">IF(AT$5="",0,SUMIFS(Potoki!AT:AT,Potoki!$F:$F,$F138,Potoki!$G:$G,IF($G138="","",$G138)))</f>
        <v>134806.25</v>
      </c>
      <c r="AU138" s="30">
        <f ca="1">IF(AU$5="",0,SUMIFS(Potoki!AU:AU,Potoki!$F:$F,$F138,Potoki!$G:$G,IF($G138="","",$G138)))</f>
        <v>156118.75</v>
      </c>
      <c r="AV138" s="30">
        <f ca="1">IF(AV$5="",0,SUMIFS(Potoki!AV:AV,Potoki!$F:$F,$F138,Potoki!$G:$G,IF($G138="","",$G138)))</f>
        <v>177468.75</v>
      </c>
      <c r="AW138" s="30">
        <f ca="1">IF(AW$5="",0,SUMIFS(Potoki!AW:AW,Potoki!$F:$F,$F138,Potoki!$G:$G,IF($G138="","",$G138)))</f>
        <v>198837.5</v>
      </c>
      <c r="AX138" s="30">
        <f ca="1">IF(AX$5="",0,SUMIFS(Potoki!AX:AX,Potoki!$F:$F,$F138,Potoki!$G:$G,IF($G138="","",$G138)))</f>
        <v>220212.5</v>
      </c>
      <c r="AY138" s="30">
        <f ca="1">IF(AY$5="",0,SUMIFS(Potoki!AY:AY,Potoki!$F:$F,$F138,Potoki!$G:$G,IF($G138="","",$G138)))</f>
        <v>241587.5</v>
      </c>
      <c r="AZ138" s="30">
        <f ca="1">IF(AZ$5="",0,SUMIFS(Potoki!AZ:AZ,Potoki!$F:$F,$F138,Potoki!$G:$G,IF($G138="","",$G138)))</f>
        <v>262962.5</v>
      </c>
      <c r="BA138" s="30">
        <f ca="1">IF(BA$5="",0,SUMIFS(Potoki!BA:BA,Potoki!$F:$F,$F138,Potoki!$G:$G,IF($G138="","",$G138)))</f>
        <v>284337.5</v>
      </c>
      <c r="BB138" s="30">
        <f ca="1">IF(BB$5="",0,SUMIFS(Potoki!BB:BB,Potoki!$F:$F,$F138,Potoki!$G:$G,IF($G138="","",$G138)))</f>
        <v>305712.5</v>
      </c>
      <c r="BC138" s="30">
        <f ca="1">IF(BC$5="",0,SUMIFS(Potoki!BC:BC,Potoki!$F:$F,$F138,Potoki!$G:$G,IF($G138="","",$G138)))</f>
        <v>327087.5</v>
      </c>
      <c r="BD138" s="30">
        <f ca="1">IF(BD$5="",0,SUMIFS(Potoki!BD:BD,Potoki!$F:$F,$F138,Potoki!$G:$G,IF($G138="","",$G138)))</f>
        <v>347212.5</v>
      </c>
      <c r="BE138" s="30">
        <f ca="1">IF(BE$5="",0,SUMIFS(Potoki!BE:BE,Potoki!$F:$F,$F138,Potoki!$G:$G,IF($G138="","",$G138)))</f>
        <v>363587.5</v>
      </c>
      <c r="BF138" s="30">
        <f ca="1">IF(BF$5="",0,SUMIFS(Potoki!BF:BF,Potoki!$F:$F,$F138,Potoki!$G:$G,IF($G138="","",$G138)))</f>
        <v>375962.5</v>
      </c>
      <c r="BG138" s="30">
        <f ca="1">IF(BG$5="",0,SUMIFS(Potoki!BG:BG,Potoki!$F:$F,$F138,Potoki!$G:$G,IF($G138="","",$G138)))</f>
        <v>384181.25</v>
      </c>
      <c r="BH138" s="30">
        <f ca="1">IF(BH$5="",0,SUMIFS(Potoki!BH:BH,Potoki!$F:$F,$F138,Potoki!$G:$G,IF($G138="","",$G138)))</f>
        <v>388775</v>
      </c>
      <c r="BI138" s="30">
        <f ca="1">IF(BI$5="",0,SUMIFS(Potoki!BI:BI,Potoki!$F:$F,$F138,Potoki!$G:$G,IF($G138="","",$G138)))</f>
        <v>391231.25</v>
      </c>
      <c r="BJ138" s="30">
        <f ca="1">IF(BJ$5="",0,SUMIFS(Potoki!BJ:BJ,Potoki!$F:$F,$F138,Potoki!$G:$G,IF($G138="","",$G138)))</f>
        <v>392437.5</v>
      </c>
      <c r="BK138" s="30">
        <f ca="1">IF(BK$5="",0,SUMIFS(Potoki!BK:BK,Potoki!$F:$F,$F138,Potoki!$G:$G,IF($G138="","",$G138)))</f>
        <v>392993.75</v>
      </c>
      <c r="BL138" s="30">
        <f ca="1">IF(BL$5="",0,SUMIFS(Potoki!BL:BL,Potoki!$F:$F,$F138,Potoki!$G:$G,IF($G138="","",$G138)))</f>
        <v>393206.25</v>
      </c>
      <c r="BM138" s="30">
        <f ca="1">IF(BM$5="",0,SUMIFS(Potoki!BM:BM,Potoki!$F:$F,$F138,Potoki!$G:$G,IF($G138="","",$G138)))</f>
        <v>393268.75</v>
      </c>
      <c r="BN138" s="30">
        <f ca="1">IF(BN$5="",0,SUMIFS(Potoki!BN:BN,Potoki!$F:$F,$F138,Potoki!$G:$G,IF($G138="","",$G138)))</f>
        <v>393293.75</v>
      </c>
      <c r="BO138" s="30">
        <f ca="1">IF(BO$5="",0,SUMIFS(Potoki!BO:BO,Potoki!$F:$F,$F138,Potoki!$G:$G,IF($G138="","",$G138)))</f>
        <v>393300.00000000006</v>
      </c>
      <c r="BP138" s="30">
        <f ca="1">IF(BP$5="",0,SUMIFS(Potoki!BP:BP,Potoki!$F:$F,$F138,Potoki!$G:$G,IF($G138="","",$G138)))</f>
        <v>393300.00000000006</v>
      </c>
      <c r="BQ138" s="30">
        <f ca="1">IF(BQ$5="",0,SUMIFS(Potoki!BQ:BQ,Potoki!$F:$F,$F138,Potoki!$G:$G,IF($G138="","",$G138)))</f>
        <v>393300.00000000006</v>
      </c>
      <c r="BR138" s="30">
        <f ca="1">IF(BR$5="",0,SUMIFS(Potoki!BR:BR,Potoki!$F:$F,$F138,Potoki!$G:$G,IF($G138="","",$G138)))</f>
        <v>393300.00000000006</v>
      </c>
      <c r="BS138" s="30">
        <f ca="1">IF(BS$5="",0,SUMIFS(Potoki!BS:BS,Potoki!$F:$F,$F138,Potoki!$G:$G,IF($G138="","",$G138)))</f>
        <v>393300.00000000006</v>
      </c>
      <c r="BT138" s="30">
        <f ca="1">IF(BT$5="",0,SUMIFS(Potoki!BT:BT,Potoki!$F:$F,$F138,Potoki!$G:$G,IF($G138="","",$G138)))</f>
        <v>393300.00000000006</v>
      </c>
      <c r="BU138" s="30">
        <f ca="1">IF(BU$5="",0,SUMIFS(Potoki!BU:BU,Potoki!$F:$F,$F138,Potoki!$G:$G,IF($G138="","",$G138)))</f>
        <v>393300.00000000006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389"/>
        <v>Поступление в пр-во ГП</v>
      </c>
      <c r="G139" s="27" t="str">
        <f>BP!$F$28</f>
        <v>Соцсборы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8741578.5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450</v>
      </c>
      <c r="AH139" s="30">
        <f ca="1">IF(AH$5="",0,SUMIFS(Potoki!AH:AH,Potoki!$F:$F,$F139,Potoki!$G:$G,IF($G139="","",$G139)))</f>
        <v>1800</v>
      </c>
      <c r="AI139" s="30">
        <f ca="1">IF(AI$5="",0,SUMIFS(Potoki!AI:AI,Potoki!$F:$F,$F139,Potoki!$G:$G,IF($G139="","",$G139)))</f>
        <v>3240</v>
      </c>
      <c r="AJ139" s="30">
        <f ca="1">IF(AJ$5="",0,SUMIFS(Potoki!AJ:AJ,Potoki!$F:$F,$F139,Potoki!$G:$G,IF($G139="","",$G139)))</f>
        <v>4736.25</v>
      </c>
      <c r="AK139" s="30">
        <f ca="1">IF(AK$5="",0,SUMIFS(Potoki!AK:AK,Potoki!$F:$F,$F139,Potoki!$G:$G,IF($G139="","",$G139)))</f>
        <v>6041.25</v>
      </c>
      <c r="AL139" s="30">
        <f ca="1">IF(AL$5="",0,SUMIFS(Potoki!AL:AL,Potoki!$F:$F,$F139,Potoki!$G:$G,IF($G139="","",$G139)))</f>
        <v>7935.7500000000009</v>
      </c>
      <c r="AM139" s="30">
        <f ca="1">IF(AM$5="",0,SUMIFS(Potoki!AM:AM,Potoki!$F:$F,$F139,Potoki!$G:$G,IF($G139="","",$G139)))</f>
        <v>12885.750000000002</v>
      </c>
      <c r="AN139" s="30">
        <f ca="1">IF(AN$5="",0,SUMIFS(Potoki!AN:AN,Potoki!$F:$F,$F139,Potoki!$G:$G,IF($G139="","",$G139)))</f>
        <v>21219.75</v>
      </c>
      <c r="AO139" s="30">
        <f ca="1">IF(AO$5="",0,SUMIFS(Potoki!AO:AO,Potoki!$F:$F,$F139,Potoki!$G:$G,IF($G139="","",$G139)))</f>
        <v>33184.125</v>
      </c>
      <c r="AP139" s="30">
        <f ca="1">IF(AP$5="",0,SUMIFS(Potoki!AP:AP,Potoki!$F:$F,$F139,Potoki!$G:$G,IF($G139="","",$G139)))</f>
        <v>48341.25</v>
      </c>
      <c r="AQ139" s="30">
        <f ca="1">IF(AQ$5="",0,SUMIFS(Potoki!AQ:AQ,Potoki!$F:$F,$F139,Potoki!$G:$G,IF($G139="","",$G139)))</f>
        <v>65381.625</v>
      </c>
      <c r="AR139" s="30">
        <f ca="1">IF(AR$5="",0,SUMIFS(Potoki!AR:AR,Potoki!$F:$F,$F139,Potoki!$G:$G,IF($G139="","",$G139)))</f>
        <v>83540.25</v>
      </c>
      <c r="AS139" s="30">
        <f ca="1">IF(AS$5="",0,SUMIFS(Potoki!AS:AS,Potoki!$F:$F,$F139,Potoki!$G:$G,IF($G139="","",$G139)))</f>
        <v>102279.375</v>
      </c>
      <c r="AT139" s="30">
        <f ca="1">IF(AT$5="",0,SUMIFS(Potoki!AT:AT,Potoki!$F:$F,$F139,Potoki!$G:$G,IF($G139="","",$G139)))</f>
        <v>121325.625</v>
      </c>
      <c r="AU139" s="30">
        <f ca="1">IF(AU$5="",0,SUMIFS(Potoki!AU:AU,Potoki!$F:$F,$F139,Potoki!$G:$G,IF($G139="","",$G139)))</f>
        <v>140506.875</v>
      </c>
      <c r="AV139" s="30">
        <f ca="1">IF(AV$5="",0,SUMIFS(Potoki!AV:AV,Potoki!$F:$F,$F139,Potoki!$G:$G,IF($G139="","",$G139)))</f>
        <v>159721.875</v>
      </c>
      <c r="AW139" s="30">
        <f ca="1">IF(AW$5="",0,SUMIFS(Potoki!AW:AW,Potoki!$F:$F,$F139,Potoki!$G:$G,IF($G139="","",$G139)))</f>
        <v>178953.75</v>
      </c>
      <c r="AX139" s="30">
        <f ca="1">IF(AX$5="",0,SUMIFS(Potoki!AX:AX,Potoki!$F:$F,$F139,Potoki!$G:$G,IF($G139="","",$G139)))</f>
        <v>198191.25</v>
      </c>
      <c r="AY139" s="30">
        <f ca="1">IF(AY$5="",0,SUMIFS(Potoki!AY:AY,Potoki!$F:$F,$F139,Potoki!$G:$G,IF($G139="","",$G139)))</f>
        <v>217428.75</v>
      </c>
      <c r="AZ139" s="30">
        <f ca="1">IF(AZ$5="",0,SUMIFS(Potoki!AZ:AZ,Potoki!$F:$F,$F139,Potoki!$G:$G,IF($G139="","",$G139)))</f>
        <v>236666.25</v>
      </c>
      <c r="BA139" s="30">
        <f ca="1">IF(BA$5="",0,SUMIFS(Potoki!BA:BA,Potoki!$F:$F,$F139,Potoki!$G:$G,IF($G139="","",$G139)))</f>
        <v>255903.75</v>
      </c>
      <c r="BB139" s="30">
        <f ca="1">IF(BB$5="",0,SUMIFS(Potoki!BB:BB,Potoki!$F:$F,$F139,Potoki!$G:$G,IF($G139="","",$G139)))</f>
        <v>275141.25</v>
      </c>
      <c r="BC139" s="30">
        <f ca="1">IF(BC$5="",0,SUMIFS(Potoki!BC:BC,Potoki!$F:$F,$F139,Potoki!$G:$G,IF($G139="","",$G139)))</f>
        <v>294378.75</v>
      </c>
      <c r="BD139" s="30">
        <f ca="1">IF(BD$5="",0,SUMIFS(Potoki!BD:BD,Potoki!$F:$F,$F139,Potoki!$G:$G,IF($G139="","",$G139)))</f>
        <v>312491.25</v>
      </c>
      <c r="BE139" s="30">
        <f ca="1">IF(BE$5="",0,SUMIFS(Potoki!BE:BE,Potoki!$F:$F,$F139,Potoki!$G:$G,IF($G139="","",$G139)))</f>
        <v>327228.75</v>
      </c>
      <c r="BF139" s="30">
        <f ca="1">IF(BF$5="",0,SUMIFS(Potoki!BF:BF,Potoki!$F:$F,$F139,Potoki!$G:$G,IF($G139="","",$G139)))</f>
        <v>338366.25</v>
      </c>
      <c r="BG139" s="30">
        <f ca="1">IF(BG$5="",0,SUMIFS(Potoki!BG:BG,Potoki!$F:$F,$F139,Potoki!$G:$G,IF($G139="","",$G139)))</f>
        <v>345763.125</v>
      </c>
      <c r="BH139" s="30">
        <f ca="1">IF(BH$5="",0,SUMIFS(Potoki!BH:BH,Potoki!$F:$F,$F139,Potoki!$G:$G,IF($G139="","",$G139)))</f>
        <v>349897.5</v>
      </c>
      <c r="BI139" s="30">
        <f ca="1">IF(BI$5="",0,SUMIFS(Potoki!BI:BI,Potoki!$F:$F,$F139,Potoki!$G:$G,IF($G139="","",$G139)))</f>
        <v>352108.125</v>
      </c>
      <c r="BJ139" s="30">
        <f ca="1">IF(BJ$5="",0,SUMIFS(Potoki!BJ:BJ,Potoki!$F:$F,$F139,Potoki!$G:$G,IF($G139="","",$G139)))</f>
        <v>353193.75</v>
      </c>
      <c r="BK139" s="30">
        <f ca="1">IF(BK$5="",0,SUMIFS(Potoki!BK:BK,Potoki!$F:$F,$F139,Potoki!$G:$G,IF($G139="","",$G139)))</f>
        <v>353694.375</v>
      </c>
      <c r="BL139" s="30">
        <f ca="1">IF(BL$5="",0,SUMIFS(Potoki!BL:BL,Potoki!$F:$F,$F139,Potoki!$G:$G,IF($G139="","",$G139)))</f>
        <v>353885.625</v>
      </c>
      <c r="BM139" s="30">
        <f ca="1">IF(BM$5="",0,SUMIFS(Potoki!BM:BM,Potoki!$F:$F,$F139,Potoki!$G:$G,IF($G139="","",$G139)))</f>
        <v>353941.875</v>
      </c>
      <c r="BN139" s="30">
        <f ca="1">IF(BN$5="",0,SUMIFS(Potoki!BN:BN,Potoki!$F:$F,$F139,Potoki!$G:$G,IF($G139="","",$G139)))</f>
        <v>353964.375</v>
      </c>
      <c r="BO139" s="30">
        <f ca="1">IF(BO$5="",0,SUMIFS(Potoki!BO:BO,Potoki!$F:$F,$F139,Potoki!$G:$G,IF($G139="","",$G139)))</f>
        <v>353970.00000000006</v>
      </c>
      <c r="BP139" s="30">
        <f ca="1">IF(BP$5="",0,SUMIFS(Potoki!BP:BP,Potoki!$F:$F,$F139,Potoki!$G:$G,IF($G139="","",$G139)))</f>
        <v>353970.00000000006</v>
      </c>
      <c r="BQ139" s="30">
        <f ca="1">IF(BQ$5="",0,SUMIFS(Potoki!BQ:BQ,Potoki!$F:$F,$F139,Potoki!$G:$G,IF($G139="","",$G139)))</f>
        <v>353970.00000000006</v>
      </c>
      <c r="BR139" s="30">
        <f ca="1">IF(BR$5="",0,SUMIFS(Potoki!BR:BR,Potoki!$F:$F,$F139,Potoki!$G:$G,IF($G139="","",$G139)))</f>
        <v>353970.00000000006</v>
      </c>
      <c r="BS139" s="30">
        <f ca="1">IF(BS$5="",0,SUMIFS(Potoki!BS:BS,Potoki!$F:$F,$F139,Potoki!$G:$G,IF($G139="","",$G139)))</f>
        <v>353970.00000000006</v>
      </c>
      <c r="BT139" s="30">
        <f ca="1">IF(BT$5="",0,SUMIFS(Potoki!BT:BT,Potoki!$F:$F,$F139,Potoki!$G:$G,IF($G139="","",$G139)))</f>
        <v>353970.00000000006</v>
      </c>
      <c r="BU139" s="30">
        <f ca="1">IF(BU$5="",0,SUMIFS(Potoki!BU:BU,Potoki!$F:$F,$F139,Potoki!$G:$G,IF($G139="","",$G139)))</f>
        <v>353970.00000000006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389"/>
        <v>Поступление в пр-во ГП</v>
      </c>
      <c r="G140" s="27" t="str">
        <f>BP!$F$29</f>
        <v>ЭлЭн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3574334.3199999989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184.00000000000003</v>
      </c>
      <c r="AH140" s="30">
        <f ca="1">IF(AH$5="",0,SUMIFS(Potoki!AH:AH,Potoki!$F:$F,$F140,Potoki!$G:$G,IF($G140="","",$G140)))</f>
        <v>736.00000000000011</v>
      </c>
      <c r="AI140" s="30">
        <f ca="1">IF(AI$5="",0,SUMIFS(Potoki!AI:AI,Potoki!$F:$F,$F140,Potoki!$G:$G,IF($G140="","",$G140)))</f>
        <v>1324.8000000000002</v>
      </c>
      <c r="AJ140" s="30">
        <f ca="1">IF(AJ$5="",0,SUMIFS(Potoki!AJ:AJ,Potoki!$F:$F,$F140,Potoki!$G:$G,IF($G140="","",$G140)))</f>
        <v>1936.6000000000001</v>
      </c>
      <c r="AK140" s="30">
        <f ca="1">IF(AK$5="",0,SUMIFS(Potoki!AK:AK,Potoki!$F:$F,$F140,Potoki!$G:$G,IF($G140="","",$G140)))</f>
        <v>2470.2000000000003</v>
      </c>
      <c r="AL140" s="30">
        <f ca="1">IF(AL$5="",0,SUMIFS(Potoki!AL:AL,Potoki!$F:$F,$F140,Potoki!$G:$G,IF($G140="","",$G140)))</f>
        <v>3244.8400000000006</v>
      </c>
      <c r="AM140" s="30">
        <f ca="1">IF(AM$5="",0,SUMIFS(Potoki!AM:AM,Potoki!$F:$F,$F140,Potoki!$G:$G,IF($G140="","",$G140)))</f>
        <v>5268.8400000000011</v>
      </c>
      <c r="AN140" s="30">
        <f ca="1">IF(AN$5="",0,SUMIFS(Potoki!AN:AN,Potoki!$F:$F,$F140,Potoki!$G:$G,IF($G140="","",$G140)))</f>
        <v>8676.52</v>
      </c>
      <c r="AO140" s="30">
        <f ca="1">IF(AO$5="",0,SUMIFS(Potoki!AO:AO,Potoki!$F:$F,$F140,Potoki!$G:$G,IF($G140="","",$G140)))</f>
        <v>13568.62</v>
      </c>
      <c r="AP140" s="30">
        <f ca="1">IF(AP$5="",0,SUMIFS(Potoki!AP:AP,Potoki!$F:$F,$F140,Potoki!$G:$G,IF($G140="","",$G140)))</f>
        <v>19766.2</v>
      </c>
      <c r="AQ140" s="30">
        <f ca="1">IF(AQ$5="",0,SUMIFS(Potoki!AQ:AQ,Potoki!$F:$F,$F140,Potoki!$G:$G,IF($G140="","",$G140)))</f>
        <v>26733.820000000003</v>
      </c>
      <c r="AR140" s="30">
        <f ca="1">IF(AR$5="",0,SUMIFS(Potoki!AR:AR,Potoki!$F:$F,$F140,Potoki!$G:$G,IF($G140="","",$G140)))</f>
        <v>34158.680000000008</v>
      </c>
      <c r="AS140" s="30">
        <f ca="1">IF(AS$5="",0,SUMIFS(Potoki!AS:AS,Potoki!$F:$F,$F140,Potoki!$G:$G,IF($G140="","",$G140)))</f>
        <v>41820.9</v>
      </c>
      <c r="AT140" s="30">
        <f ca="1">IF(AT$5="",0,SUMIFS(Potoki!AT:AT,Potoki!$F:$F,$F140,Potoki!$G:$G,IF($G140="","",$G140)))</f>
        <v>49608.700000000004</v>
      </c>
      <c r="AU140" s="30">
        <f ca="1">IF(AU$5="",0,SUMIFS(Potoki!AU:AU,Potoki!$F:$F,$F140,Potoki!$G:$G,IF($G140="","",$G140)))</f>
        <v>57451.700000000004</v>
      </c>
      <c r="AV140" s="30">
        <f ca="1">IF(AV$5="",0,SUMIFS(Potoki!AV:AV,Potoki!$F:$F,$F140,Potoki!$G:$G,IF($G140="","",$G140)))</f>
        <v>65308.500000000007</v>
      </c>
      <c r="AW140" s="30">
        <f ca="1">IF(AW$5="",0,SUMIFS(Potoki!AW:AW,Potoki!$F:$F,$F140,Potoki!$G:$G,IF($G140="","",$G140)))</f>
        <v>73172.200000000012</v>
      </c>
      <c r="AX140" s="30">
        <f ca="1">IF(AX$5="",0,SUMIFS(Potoki!AX:AX,Potoki!$F:$F,$F140,Potoki!$G:$G,IF($G140="","",$G140)))</f>
        <v>81038.200000000012</v>
      </c>
      <c r="AY140" s="30">
        <f ca="1">IF(AY$5="",0,SUMIFS(Potoki!AY:AY,Potoki!$F:$F,$F140,Potoki!$G:$G,IF($G140="","",$G140)))</f>
        <v>88904.200000000012</v>
      </c>
      <c r="AZ140" s="30">
        <f ca="1">IF(AZ$5="",0,SUMIFS(Potoki!AZ:AZ,Potoki!$F:$F,$F140,Potoki!$G:$G,IF($G140="","",$G140)))</f>
        <v>96770.200000000012</v>
      </c>
      <c r="BA140" s="30">
        <f ca="1">IF(BA$5="",0,SUMIFS(Potoki!BA:BA,Potoki!$F:$F,$F140,Potoki!$G:$G,IF($G140="","",$G140)))</f>
        <v>104636.20000000001</v>
      </c>
      <c r="BB140" s="30">
        <f ca="1">IF(BB$5="",0,SUMIFS(Potoki!BB:BB,Potoki!$F:$F,$F140,Potoki!$G:$G,IF($G140="","",$G140)))</f>
        <v>112502.20000000001</v>
      </c>
      <c r="BC140" s="30">
        <f ca="1">IF(BC$5="",0,SUMIFS(Potoki!BC:BC,Potoki!$F:$F,$F140,Potoki!$G:$G,IF($G140="","",$G140)))</f>
        <v>120368.20000000001</v>
      </c>
      <c r="BD140" s="30">
        <f ca="1">IF(BD$5="",0,SUMIFS(Potoki!BD:BD,Potoki!$F:$F,$F140,Potoki!$G:$G,IF($G140="","",$G140)))</f>
        <v>127774.20000000001</v>
      </c>
      <c r="BE140" s="30">
        <f ca="1">IF(BE$5="",0,SUMIFS(Potoki!BE:BE,Potoki!$F:$F,$F140,Potoki!$G:$G,IF($G140="","",$G140)))</f>
        <v>133800.20000000001</v>
      </c>
      <c r="BF140" s="30">
        <f ca="1">IF(BF$5="",0,SUMIFS(Potoki!BF:BF,Potoki!$F:$F,$F140,Potoki!$G:$G,IF($G140="","",$G140)))</f>
        <v>138354.20000000001</v>
      </c>
      <c r="BG140" s="30">
        <f ca="1">IF(BG$5="",0,SUMIFS(Potoki!BG:BG,Potoki!$F:$F,$F140,Potoki!$G:$G,IF($G140="","",$G140)))</f>
        <v>141378.70000000001</v>
      </c>
      <c r="BH140" s="30">
        <f ca="1">IF(BH$5="",0,SUMIFS(Potoki!BH:BH,Potoki!$F:$F,$F140,Potoki!$G:$G,IF($G140="","",$G140)))</f>
        <v>143069.20000000001</v>
      </c>
      <c r="BI140" s="30">
        <f ca="1">IF(BI$5="",0,SUMIFS(Potoki!BI:BI,Potoki!$F:$F,$F140,Potoki!$G:$G,IF($G140="","",$G140)))</f>
        <v>143973.1</v>
      </c>
      <c r="BJ140" s="30">
        <f ca="1">IF(BJ$5="",0,SUMIFS(Potoki!BJ:BJ,Potoki!$F:$F,$F140,Potoki!$G:$G,IF($G140="","",$G140)))</f>
        <v>144417.00000000003</v>
      </c>
      <c r="BK140" s="30">
        <f ca="1">IF(BK$5="",0,SUMIFS(Potoki!BK:BK,Potoki!$F:$F,$F140,Potoki!$G:$G,IF($G140="","",$G140)))</f>
        <v>144621.70000000001</v>
      </c>
      <c r="BL140" s="30">
        <f ca="1">IF(BL$5="",0,SUMIFS(Potoki!BL:BL,Potoki!$F:$F,$F140,Potoki!$G:$G,IF($G140="","",$G140)))</f>
        <v>144699.90000000002</v>
      </c>
      <c r="BM140" s="30">
        <f ca="1">IF(BM$5="",0,SUMIFS(Potoki!BM:BM,Potoki!$F:$F,$F140,Potoki!$G:$G,IF($G140="","",$G140)))</f>
        <v>144722.90000000002</v>
      </c>
      <c r="BN140" s="30">
        <f ca="1">IF(BN$5="",0,SUMIFS(Potoki!BN:BN,Potoki!$F:$F,$F140,Potoki!$G:$G,IF($G140="","",$G140)))</f>
        <v>144732.1</v>
      </c>
      <c r="BO140" s="30">
        <f ca="1">IF(BO$5="",0,SUMIFS(Potoki!BO:BO,Potoki!$F:$F,$F140,Potoki!$G:$G,IF($G140="","",$G140)))</f>
        <v>144734.40000000002</v>
      </c>
      <c r="BP140" s="30">
        <f ca="1">IF(BP$5="",0,SUMIFS(Potoki!BP:BP,Potoki!$F:$F,$F140,Potoki!$G:$G,IF($G140="","",$G140)))</f>
        <v>144734.40000000002</v>
      </c>
      <c r="BQ140" s="30">
        <f ca="1">IF(BQ$5="",0,SUMIFS(Potoki!BQ:BQ,Potoki!$F:$F,$F140,Potoki!$G:$G,IF($G140="","",$G140)))</f>
        <v>144734.40000000002</v>
      </c>
      <c r="BR140" s="30">
        <f ca="1">IF(BR$5="",0,SUMIFS(Potoki!BR:BR,Potoki!$F:$F,$F140,Potoki!$G:$G,IF($G140="","",$G140)))</f>
        <v>144734.40000000002</v>
      </c>
      <c r="BS140" s="30">
        <f ca="1">IF(BS$5="",0,SUMIFS(Potoki!BS:BS,Potoki!$F:$F,$F140,Potoki!$G:$G,IF($G140="","",$G140)))</f>
        <v>144734.40000000002</v>
      </c>
      <c r="BT140" s="30">
        <f ca="1">IF(BT$5="",0,SUMIFS(Potoki!BT:BT,Potoki!$F:$F,$F140,Potoki!$G:$G,IF($G140="","",$G140)))</f>
        <v>144734.40000000002</v>
      </c>
      <c r="BU140" s="30">
        <f ca="1">IF(BU$5="",0,SUMIFS(Potoki!BU:BU,Potoki!$F:$F,$F140,Potoki!$G:$G,IF($G140="","",$G140)))</f>
        <v>144734.40000000002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" customFormat="1" ht="12" x14ac:dyDescent="0.25">
      <c r="A141" s="11">
        <f>ROW()</f>
        <v>141</v>
      </c>
      <c r="B141" s="140"/>
      <c r="C141" s="142"/>
      <c r="E141" s="23" t="str">
        <f>Lists!$N$9</f>
        <v>пустая строка</v>
      </c>
      <c r="P141" s="3"/>
      <c r="R141" s="23"/>
      <c r="S141" s="3"/>
      <c r="V141" s="74">
        <f ca="1">W131-SUMIFS(Potoki!$W:$W,Potoki!$F:$F,F131,Potoki!$G:$G,"")</f>
        <v>0</v>
      </c>
      <c r="W141" s="5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</row>
    <row r="142" spans="1:98" s="13" customFormat="1" x14ac:dyDescent="0.3">
      <c r="A142" s="12">
        <f>ROW()</f>
        <v>142</v>
      </c>
      <c r="B142" s="138"/>
      <c r="C142" s="142"/>
      <c r="E142" s="92"/>
      <c r="F142" s="13" t="str">
        <f>BP!$F$163</f>
        <v>Поступление ГП на склад ГП</v>
      </c>
      <c r="M142" s="4" t="str">
        <f>Lists!$R$8</f>
        <v>руб.</v>
      </c>
      <c r="P142" s="10"/>
      <c r="R142" s="92"/>
      <c r="S142" s="10"/>
      <c r="V142" s="80">
        <f ca="1">W142-SUM(W143:W152)</f>
        <v>0</v>
      </c>
      <c r="W142" s="10">
        <f ca="1">SUM(INDIRECT(ADDRESS(ROW(),SUMIFS($1:$1,$5:$5,1))):INDIRECT(ADDRESS(ROW(),SUMIFS($1:$1,$5:$5,MAX($5:$5)))))</f>
        <v>390937112.61999983</v>
      </c>
      <c r="Z142" s="10">
        <f ca="1">IF(Z$5="",0,SUM(Z143:Z152))</f>
        <v>0</v>
      </c>
      <c r="AA142" s="10">
        <f t="shared" ref="AA142:CL142" ca="1" si="390">IF(AA$5="",0,SUM(AA143:AA152))</f>
        <v>0</v>
      </c>
      <c r="AB142" s="10">
        <f t="shared" ca="1" si="390"/>
        <v>0</v>
      </c>
      <c r="AC142" s="10">
        <f t="shared" ca="1" si="390"/>
        <v>0</v>
      </c>
      <c r="AD142" s="10">
        <f t="shared" ca="1" si="390"/>
        <v>0</v>
      </c>
      <c r="AE142" s="10">
        <f t="shared" ca="1" si="390"/>
        <v>0</v>
      </c>
      <c r="AF142" s="10">
        <f t="shared" ca="1" si="390"/>
        <v>0</v>
      </c>
      <c r="AG142" s="10">
        <f t="shared" ca="1" si="390"/>
        <v>0</v>
      </c>
      <c r="AH142" s="10">
        <f t="shared" ca="1" si="390"/>
        <v>20974</v>
      </c>
      <c r="AI142" s="10">
        <f t="shared" ca="1" si="390"/>
        <v>83896</v>
      </c>
      <c r="AJ142" s="10">
        <f t="shared" ca="1" si="390"/>
        <v>151012.79999999999</v>
      </c>
      <c r="AK142" s="10">
        <f t="shared" ca="1" si="390"/>
        <v>220751.35</v>
      </c>
      <c r="AL142" s="10">
        <f t="shared" ca="1" si="390"/>
        <v>281575.95</v>
      </c>
      <c r="AM142" s="10">
        <f t="shared" ca="1" si="390"/>
        <v>369876.49000000005</v>
      </c>
      <c r="AN142" s="10">
        <f t="shared" ca="1" si="390"/>
        <v>600590.49</v>
      </c>
      <c r="AO142" s="10">
        <f t="shared" ca="1" si="390"/>
        <v>989028.97</v>
      </c>
      <c r="AP142" s="10">
        <f t="shared" ca="1" si="390"/>
        <v>1546675.1950000001</v>
      </c>
      <c r="AQ142" s="10">
        <f t="shared" ca="1" si="390"/>
        <v>2253131.9500000002</v>
      </c>
      <c r="AR142" s="10">
        <f t="shared" ca="1" si="390"/>
        <v>3047364.895</v>
      </c>
      <c r="AS142" s="10">
        <f t="shared" ca="1" si="390"/>
        <v>3893718.23</v>
      </c>
      <c r="AT142" s="10">
        <f t="shared" ca="1" si="390"/>
        <v>4767128.0250000004</v>
      </c>
      <c r="AU142" s="10">
        <f t="shared" ca="1" si="390"/>
        <v>5654852.5750000002</v>
      </c>
      <c r="AV142" s="10">
        <f t="shared" ca="1" si="390"/>
        <v>6548869.3250000002</v>
      </c>
      <c r="AW142" s="10">
        <f t="shared" ca="1" si="390"/>
        <v>7444459.125</v>
      </c>
      <c r="AX142" s="10">
        <f t="shared" ca="1" si="390"/>
        <v>8340835.4500000002</v>
      </c>
      <c r="AY142" s="10">
        <f t="shared" ca="1" si="390"/>
        <v>9237473.9499999993</v>
      </c>
      <c r="AZ142" s="10">
        <f t="shared" ca="1" si="390"/>
        <v>10134112.449999999</v>
      </c>
      <c r="BA142" s="10">
        <f t="shared" ca="1" si="390"/>
        <v>11030750.949999999</v>
      </c>
      <c r="BB142" s="10">
        <f t="shared" ca="1" si="390"/>
        <v>11927389.449999999</v>
      </c>
      <c r="BC142" s="10">
        <f t="shared" ca="1" si="390"/>
        <v>12824027.949999999</v>
      </c>
      <c r="BD142" s="10">
        <f t="shared" ca="1" si="390"/>
        <v>13720666.449999999</v>
      </c>
      <c r="BE142" s="10">
        <f t="shared" ca="1" si="390"/>
        <v>14564869.949999999</v>
      </c>
      <c r="BF142" s="10">
        <f t="shared" ca="1" si="390"/>
        <v>15251768.449999999</v>
      </c>
      <c r="BG142" s="10">
        <f t="shared" ca="1" si="390"/>
        <v>15770874.949999999</v>
      </c>
      <c r="BH142" s="10">
        <f t="shared" ca="1" si="390"/>
        <v>16115635.074999999</v>
      </c>
      <c r="BI142" s="10">
        <f t="shared" ca="1" si="390"/>
        <v>16308333.699999999</v>
      </c>
      <c r="BJ142" s="10">
        <f t="shared" ca="1" si="390"/>
        <v>16411368.475</v>
      </c>
      <c r="BK142" s="10">
        <f t="shared" ca="1" si="390"/>
        <v>16461968.25</v>
      </c>
      <c r="BL142" s="10">
        <f t="shared" ca="1" si="390"/>
        <v>16485301.824999999</v>
      </c>
      <c r="BM142" s="10">
        <f t="shared" ca="1" si="390"/>
        <v>16494215.775</v>
      </c>
      <c r="BN142" s="10">
        <f t="shared" ca="1" si="390"/>
        <v>16496837.525</v>
      </c>
      <c r="BO142" s="10">
        <f t="shared" ca="1" si="390"/>
        <v>16497886.225</v>
      </c>
      <c r="BP142" s="10">
        <f t="shared" ca="1" si="390"/>
        <v>16498148.400000002</v>
      </c>
      <c r="BQ142" s="10">
        <f t="shared" ca="1" si="390"/>
        <v>16498148.400000002</v>
      </c>
      <c r="BR142" s="10">
        <f t="shared" ca="1" si="390"/>
        <v>16498148.400000002</v>
      </c>
      <c r="BS142" s="10">
        <f t="shared" ca="1" si="390"/>
        <v>16498148.400000002</v>
      </c>
      <c r="BT142" s="10">
        <f t="shared" ca="1" si="390"/>
        <v>16498148.400000002</v>
      </c>
      <c r="BU142" s="10">
        <f t="shared" ca="1" si="390"/>
        <v>16498148.400000002</v>
      </c>
      <c r="BV142" s="10">
        <f t="shared" si="390"/>
        <v>0</v>
      </c>
      <c r="BW142" s="10">
        <f t="shared" si="390"/>
        <v>0</v>
      </c>
      <c r="BX142" s="10">
        <f t="shared" si="390"/>
        <v>0</v>
      </c>
      <c r="BY142" s="10">
        <f t="shared" si="390"/>
        <v>0</v>
      </c>
      <c r="BZ142" s="10">
        <f t="shared" si="390"/>
        <v>0</v>
      </c>
      <c r="CA142" s="10">
        <f t="shared" si="390"/>
        <v>0</v>
      </c>
      <c r="CB142" s="10">
        <f t="shared" si="390"/>
        <v>0</v>
      </c>
      <c r="CC142" s="10">
        <f t="shared" si="390"/>
        <v>0</v>
      </c>
      <c r="CD142" s="10">
        <f t="shared" si="390"/>
        <v>0</v>
      </c>
      <c r="CE142" s="10">
        <f t="shared" si="390"/>
        <v>0</v>
      </c>
      <c r="CF142" s="10">
        <f t="shared" si="390"/>
        <v>0</v>
      </c>
      <c r="CG142" s="10">
        <f t="shared" si="390"/>
        <v>0</v>
      </c>
      <c r="CH142" s="10">
        <f t="shared" si="390"/>
        <v>0</v>
      </c>
      <c r="CI142" s="10">
        <f t="shared" si="390"/>
        <v>0</v>
      </c>
      <c r="CJ142" s="10">
        <f t="shared" si="390"/>
        <v>0</v>
      </c>
      <c r="CK142" s="10">
        <f t="shared" si="390"/>
        <v>0</v>
      </c>
      <c r="CL142" s="10">
        <f t="shared" si="390"/>
        <v>0</v>
      </c>
      <c r="CM142" s="10">
        <f t="shared" ref="CM142:CT142" si="391">IF(CM$5="",0,SUM(CM143:CM152))</f>
        <v>0</v>
      </c>
      <c r="CN142" s="10">
        <f t="shared" si="391"/>
        <v>0</v>
      </c>
      <c r="CO142" s="10">
        <f t="shared" si="391"/>
        <v>0</v>
      </c>
      <c r="CP142" s="10">
        <f t="shared" si="391"/>
        <v>0</v>
      </c>
      <c r="CQ142" s="10">
        <f t="shared" si="391"/>
        <v>0</v>
      </c>
      <c r="CR142" s="10">
        <f t="shared" si="391"/>
        <v>0</v>
      </c>
      <c r="CS142" s="10">
        <f t="shared" si="391"/>
        <v>0</v>
      </c>
      <c r="CT142" s="10">
        <f t="shared" si="391"/>
        <v>0</v>
      </c>
    </row>
    <row r="143" spans="1:98" s="27" customFormat="1" ht="12" x14ac:dyDescent="0.25">
      <c r="A143" s="26">
        <f>ROW()</f>
        <v>143</v>
      </c>
      <c r="B143" s="139"/>
      <c r="C143" s="142"/>
      <c r="E143" s="24"/>
      <c r="F143" s="66" t="str">
        <f>$F$142</f>
        <v>Поступление ГП на склад ГП</v>
      </c>
      <c r="G143" s="27" t="str">
        <f>BP!$F$21</f>
        <v>Основа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78284346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0</v>
      </c>
      <c r="AH143" s="30">
        <f ca="1">IF(AH$5="",0,SUMIFS(Potoki!AH:AH,Potoki!$F:$F,$F143,Potoki!$G:$G,IF($G143="","",$G143)))</f>
        <v>4200</v>
      </c>
      <c r="AI143" s="30">
        <f ca="1">IF(AI$5="",0,SUMIFS(Potoki!AI:AI,Potoki!$F:$F,$F143,Potoki!$G:$G,IF($G143="","",$G143)))</f>
        <v>16800</v>
      </c>
      <c r="AJ143" s="30">
        <f ca="1">IF(AJ$5="",0,SUMIFS(Potoki!AJ:AJ,Potoki!$F:$F,$F143,Potoki!$G:$G,IF($G143="","",$G143)))</f>
        <v>30240</v>
      </c>
      <c r="AK143" s="30">
        <f ca="1">IF(AK$5="",0,SUMIFS(Potoki!AK:AK,Potoki!$F:$F,$F143,Potoki!$G:$G,IF($G143="","",$G143)))</f>
        <v>44205</v>
      </c>
      <c r="AL143" s="30">
        <f ca="1">IF(AL$5="",0,SUMIFS(Potoki!AL:AL,Potoki!$F:$F,$F143,Potoki!$G:$G,IF($G143="","",$G143)))</f>
        <v>56385</v>
      </c>
      <c r="AM143" s="30">
        <f ca="1">IF(AM$5="",0,SUMIFS(Potoki!AM:AM,Potoki!$F:$F,$F143,Potoki!$G:$G,IF($G143="","",$G143)))</f>
        <v>74067.000000000015</v>
      </c>
      <c r="AN143" s="30">
        <f ca="1">IF(AN$5="",0,SUMIFS(Potoki!AN:AN,Potoki!$F:$F,$F143,Potoki!$G:$G,IF($G143="","",$G143)))</f>
        <v>120267.00000000001</v>
      </c>
      <c r="AO143" s="30">
        <f ca="1">IF(AO$5="",0,SUMIFS(Potoki!AO:AO,Potoki!$F:$F,$F143,Potoki!$G:$G,IF($G143="","",$G143)))</f>
        <v>198051</v>
      </c>
      <c r="AP143" s="30">
        <f ca="1">IF(AP$5="",0,SUMIFS(Potoki!AP:AP,Potoki!$F:$F,$F143,Potoki!$G:$G,IF($G143="","",$G143)))</f>
        <v>309718.5</v>
      </c>
      <c r="AQ143" s="30">
        <f ca="1">IF(AQ$5="",0,SUMIFS(Potoki!AQ:AQ,Potoki!$F:$F,$F143,Potoki!$G:$G,IF($G143="","",$G143)))</f>
        <v>451185</v>
      </c>
      <c r="AR143" s="30">
        <f ca="1">IF(AR$5="",0,SUMIFS(Potoki!AR:AR,Potoki!$F:$F,$F143,Potoki!$G:$G,IF($G143="","",$G143)))</f>
        <v>610228.5</v>
      </c>
      <c r="AS143" s="30">
        <f ca="1">IF(AS$5="",0,SUMIFS(Potoki!AS:AS,Potoki!$F:$F,$F143,Potoki!$G:$G,IF($G143="","",$G143)))</f>
        <v>779709</v>
      </c>
      <c r="AT143" s="30">
        <f ca="1">IF(AT$5="",0,SUMIFS(Potoki!AT:AT,Potoki!$F:$F,$F143,Potoki!$G:$G,IF($G143="","",$G143)))</f>
        <v>954607.5</v>
      </c>
      <c r="AU143" s="30">
        <f ca="1">IF(AU$5="",0,SUMIFS(Potoki!AU:AU,Potoki!$F:$F,$F143,Potoki!$G:$G,IF($G143="","",$G143)))</f>
        <v>1132372.5</v>
      </c>
      <c r="AV143" s="30">
        <f ca="1">IF(AV$5="",0,SUMIFS(Potoki!AV:AV,Potoki!$F:$F,$F143,Potoki!$G:$G,IF($G143="","",$G143)))</f>
        <v>1311397.5</v>
      </c>
      <c r="AW143" s="30">
        <f ca="1">IF(AW$5="",0,SUMIFS(Potoki!AW:AW,Potoki!$F:$F,$F143,Potoki!$G:$G,IF($G143="","",$G143)))</f>
        <v>1490737.5</v>
      </c>
      <c r="AX143" s="30">
        <f ca="1">IF(AX$5="",0,SUMIFS(Potoki!AX:AX,Potoki!$F:$F,$F143,Potoki!$G:$G,IF($G143="","",$G143)))</f>
        <v>1670235</v>
      </c>
      <c r="AY143" s="30">
        <f ca="1">IF(AY$5="",0,SUMIFS(Potoki!AY:AY,Potoki!$F:$F,$F143,Potoki!$G:$G,IF($G143="","",$G143)))</f>
        <v>1849785</v>
      </c>
      <c r="AZ143" s="30">
        <f ca="1">IF(AZ$5="",0,SUMIFS(Potoki!AZ:AZ,Potoki!$F:$F,$F143,Potoki!$G:$G,IF($G143="","",$G143)))</f>
        <v>2029335</v>
      </c>
      <c r="BA143" s="30">
        <f ca="1">IF(BA$5="",0,SUMIFS(Potoki!BA:BA,Potoki!$F:$F,$F143,Potoki!$G:$G,IF($G143="","",$G143)))</f>
        <v>2208885</v>
      </c>
      <c r="BB143" s="30">
        <f ca="1">IF(BB$5="",0,SUMIFS(Potoki!BB:BB,Potoki!$F:$F,$F143,Potoki!$G:$G,IF($G143="","",$G143)))</f>
        <v>2388435</v>
      </c>
      <c r="BC143" s="30">
        <f ca="1">IF(BC$5="",0,SUMIFS(Potoki!BC:BC,Potoki!$F:$F,$F143,Potoki!$G:$G,IF($G143="","",$G143)))</f>
        <v>2567985</v>
      </c>
      <c r="BD143" s="30">
        <f ca="1">IF(BD$5="",0,SUMIFS(Potoki!BD:BD,Potoki!$F:$F,$F143,Potoki!$G:$G,IF($G143="","",$G143)))</f>
        <v>2747535</v>
      </c>
      <c r="BE143" s="30">
        <f ca="1">IF(BE$5="",0,SUMIFS(Potoki!BE:BE,Potoki!$F:$F,$F143,Potoki!$G:$G,IF($G143="","",$G143)))</f>
        <v>2916585</v>
      </c>
      <c r="BF143" s="30">
        <f ca="1">IF(BF$5="",0,SUMIFS(Potoki!BF:BF,Potoki!$F:$F,$F143,Potoki!$G:$G,IF($G143="","",$G143)))</f>
        <v>3054135</v>
      </c>
      <c r="BG143" s="30">
        <f ca="1">IF(BG$5="",0,SUMIFS(Potoki!BG:BG,Potoki!$F:$F,$F143,Potoki!$G:$G,IF($G143="","",$G143)))</f>
        <v>3158085</v>
      </c>
      <c r="BH143" s="30">
        <f ca="1">IF(BH$5="",0,SUMIFS(Potoki!BH:BH,Potoki!$F:$F,$F143,Potoki!$G:$G,IF($G143="","",$G143)))</f>
        <v>3227122.5</v>
      </c>
      <c r="BI143" s="30">
        <f ca="1">IF(BI$5="",0,SUMIFS(Potoki!BI:BI,Potoki!$F:$F,$F143,Potoki!$G:$G,IF($G143="","",$G143)))</f>
        <v>3265710</v>
      </c>
      <c r="BJ143" s="30">
        <f ca="1">IF(BJ$5="",0,SUMIFS(Potoki!BJ:BJ,Potoki!$F:$F,$F143,Potoki!$G:$G,IF($G143="","",$G143)))</f>
        <v>3286342.5</v>
      </c>
      <c r="BK143" s="30">
        <f ca="1">IF(BK$5="",0,SUMIFS(Potoki!BK:BK,Potoki!$F:$F,$F143,Potoki!$G:$G,IF($G143="","",$G143)))</f>
        <v>3296475</v>
      </c>
      <c r="BL143" s="30">
        <f ca="1">IF(BL$5="",0,SUMIFS(Potoki!BL:BL,Potoki!$F:$F,$F143,Potoki!$G:$G,IF($G143="","",$G143)))</f>
        <v>3301147.5</v>
      </c>
      <c r="BM143" s="30">
        <f ca="1">IF(BM$5="",0,SUMIFS(Potoki!BM:BM,Potoki!$F:$F,$F143,Potoki!$G:$G,IF($G143="","",$G143)))</f>
        <v>3302932.5</v>
      </c>
      <c r="BN143" s="30">
        <f ca="1">IF(BN$5="",0,SUMIFS(Potoki!BN:BN,Potoki!$F:$F,$F143,Potoki!$G:$G,IF($G143="","",$G143)))</f>
        <v>3303457.5</v>
      </c>
      <c r="BO143" s="30">
        <f ca="1">IF(BO$5="",0,SUMIFS(Potoki!BO:BO,Potoki!$F:$F,$F143,Potoki!$G:$G,IF($G143="","",$G143)))</f>
        <v>3303667.5</v>
      </c>
      <c r="BP143" s="30">
        <f ca="1">IF(BP$5="",0,SUMIFS(Potoki!BP:BP,Potoki!$F:$F,$F143,Potoki!$G:$G,IF($G143="","",$G143)))</f>
        <v>3303720.0000000005</v>
      </c>
      <c r="BQ143" s="30">
        <f ca="1">IF(BQ$5="",0,SUMIFS(Potoki!BQ:BQ,Potoki!$F:$F,$F143,Potoki!$G:$G,IF($G143="","",$G143)))</f>
        <v>3303720.0000000005</v>
      </c>
      <c r="BR143" s="30">
        <f ca="1">IF(BR$5="",0,SUMIFS(Potoki!BR:BR,Potoki!$F:$F,$F143,Potoki!$G:$G,IF($G143="","",$G143)))</f>
        <v>3303720.0000000005</v>
      </c>
      <c r="BS143" s="30">
        <f ca="1">IF(BS$5="",0,SUMIFS(Potoki!BS:BS,Potoki!$F:$F,$F143,Potoki!$G:$G,IF($G143="","",$G143)))</f>
        <v>3303720.0000000005</v>
      </c>
      <c r="BT143" s="30">
        <f ca="1">IF(BT$5="",0,SUMIFS(Potoki!BT:BT,Potoki!$F:$F,$F143,Potoki!$G:$G,IF($G143="","",$G143)))</f>
        <v>3303720.0000000005</v>
      </c>
      <c r="BU143" s="30">
        <f ca="1">IF(BU$5="",0,SUMIFS(Potoki!BU:BU,Potoki!$F:$F,$F143,Potoki!$G:$G,IF($G143="","",$G143)))</f>
        <v>3303720.0000000005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 t="shared" ref="F144:F151" si="392">$F$142</f>
        <v>Поступление ГП на склад ГП</v>
      </c>
      <c r="G144" s="27" t="str">
        <f>BP!$F$22</f>
        <v>Сырье</v>
      </c>
      <c r="H144" s="67"/>
      <c r="I144" s="67"/>
      <c r="J144" s="67"/>
      <c r="K144" s="67"/>
      <c r="L144" s="67"/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8946782.4000000004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0</v>
      </c>
      <c r="AH144" s="30">
        <f ca="1">IF(AH$5="",0,SUMIFS(Potoki!AH:AH,Potoki!$F:$F,$F144,Potoki!$G:$G,IF($G144="","",$G144)))</f>
        <v>480</v>
      </c>
      <c r="AI144" s="30">
        <f ca="1">IF(AI$5="",0,SUMIFS(Potoki!AI:AI,Potoki!$F:$F,$F144,Potoki!$G:$G,IF($G144="","",$G144)))</f>
        <v>1920</v>
      </c>
      <c r="AJ144" s="30">
        <f ca="1">IF(AJ$5="",0,SUMIFS(Potoki!AJ:AJ,Potoki!$F:$F,$F144,Potoki!$G:$G,IF($G144="","",$G144)))</f>
        <v>3456</v>
      </c>
      <c r="AK144" s="30">
        <f ca="1">IF(AK$5="",0,SUMIFS(Potoki!AK:AK,Potoki!$F:$F,$F144,Potoki!$G:$G,IF($G144="","",$G144)))</f>
        <v>5052</v>
      </c>
      <c r="AL144" s="30">
        <f ca="1">IF(AL$5="",0,SUMIFS(Potoki!AL:AL,Potoki!$F:$F,$F144,Potoki!$G:$G,IF($G144="","",$G144)))</f>
        <v>6444</v>
      </c>
      <c r="AM144" s="30">
        <f ca="1">IF(AM$5="",0,SUMIFS(Potoki!AM:AM,Potoki!$F:$F,$F144,Potoki!$G:$G,IF($G144="","",$G144)))</f>
        <v>8464.8000000000011</v>
      </c>
      <c r="AN144" s="30">
        <f ca="1">IF(AN$5="",0,SUMIFS(Potoki!AN:AN,Potoki!$F:$F,$F144,Potoki!$G:$G,IF($G144="","",$G144)))</f>
        <v>13744.800000000001</v>
      </c>
      <c r="AO144" s="30">
        <f ca="1">IF(AO$5="",0,SUMIFS(Potoki!AO:AO,Potoki!$F:$F,$F144,Potoki!$G:$G,IF($G144="","",$G144)))</f>
        <v>22634.400000000001</v>
      </c>
      <c r="AP144" s="30">
        <f ca="1">IF(AP$5="",0,SUMIFS(Potoki!AP:AP,Potoki!$F:$F,$F144,Potoki!$G:$G,IF($G144="","",$G144)))</f>
        <v>35396.399999999994</v>
      </c>
      <c r="AQ144" s="30">
        <f ca="1">IF(AQ$5="",0,SUMIFS(Potoki!AQ:AQ,Potoki!$F:$F,$F144,Potoki!$G:$G,IF($G144="","",$G144)))</f>
        <v>51564</v>
      </c>
      <c r="AR144" s="30">
        <f ca="1">IF(AR$5="",0,SUMIFS(Potoki!AR:AR,Potoki!$F:$F,$F144,Potoki!$G:$G,IF($G144="","",$G144)))</f>
        <v>69740.399999999994</v>
      </c>
      <c r="AS144" s="30">
        <f ca="1">IF(AS$5="",0,SUMIFS(Potoki!AS:AS,Potoki!$F:$F,$F144,Potoki!$G:$G,IF($G144="","",$G144)))</f>
        <v>89109.6</v>
      </c>
      <c r="AT144" s="30">
        <f ca="1">IF(AT$5="",0,SUMIFS(Potoki!AT:AT,Potoki!$F:$F,$F144,Potoki!$G:$G,IF($G144="","",$G144)))</f>
        <v>109098</v>
      </c>
      <c r="AU144" s="30">
        <f ca="1">IF(AU$5="",0,SUMIFS(Potoki!AU:AU,Potoki!$F:$F,$F144,Potoki!$G:$G,IF($G144="","",$G144)))</f>
        <v>129414</v>
      </c>
      <c r="AV144" s="30">
        <f ca="1">IF(AV$5="",0,SUMIFS(Potoki!AV:AV,Potoki!$F:$F,$F144,Potoki!$G:$G,IF($G144="","",$G144)))</f>
        <v>149874</v>
      </c>
      <c r="AW144" s="30">
        <f ca="1">IF(AW$5="",0,SUMIFS(Potoki!AW:AW,Potoki!$F:$F,$F144,Potoki!$G:$G,IF($G144="","",$G144)))</f>
        <v>170370</v>
      </c>
      <c r="AX144" s="30">
        <f ca="1">IF(AX$5="",0,SUMIFS(Potoki!AX:AX,Potoki!$F:$F,$F144,Potoki!$G:$G,IF($G144="","",$G144)))</f>
        <v>190884</v>
      </c>
      <c r="AY144" s="30">
        <f ca="1">IF(AY$5="",0,SUMIFS(Potoki!AY:AY,Potoki!$F:$F,$F144,Potoki!$G:$G,IF($G144="","",$G144)))</f>
        <v>211404</v>
      </c>
      <c r="AZ144" s="30">
        <f ca="1">IF(AZ$5="",0,SUMIFS(Potoki!AZ:AZ,Potoki!$F:$F,$F144,Potoki!$G:$G,IF($G144="","",$G144)))</f>
        <v>231924</v>
      </c>
      <c r="BA144" s="30">
        <f ca="1">IF(BA$5="",0,SUMIFS(Potoki!BA:BA,Potoki!$F:$F,$F144,Potoki!$G:$G,IF($G144="","",$G144)))</f>
        <v>252444</v>
      </c>
      <c r="BB144" s="30">
        <f ca="1">IF(BB$5="",0,SUMIFS(Potoki!BB:BB,Potoki!$F:$F,$F144,Potoki!$G:$G,IF($G144="","",$G144)))</f>
        <v>272964</v>
      </c>
      <c r="BC144" s="30">
        <f ca="1">IF(BC$5="",0,SUMIFS(Potoki!BC:BC,Potoki!$F:$F,$F144,Potoki!$G:$G,IF($G144="","",$G144)))</f>
        <v>293484</v>
      </c>
      <c r="BD144" s="30">
        <f ca="1">IF(BD$5="",0,SUMIFS(Potoki!BD:BD,Potoki!$F:$F,$F144,Potoki!$G:$G,IF($G144="","",$G144)))</f>
        <v>314004</v>
      </c>
      <c r="BE144" s="30">
        <f ca="1">IF(BE$5="",0,SUMIFS(Potoki!BE:BE,Potoki!$F:$F,$F144,Potoki!$G:$G,IF($G144="","",$G144)))</f>
        <v>333324</v>
      </c>
      <c r="BF144" s="30">
        <f ca="1">IF(BF$5="",0,SUMIFS(Potoki!BF:BF,Potoki!$F:$F,$F144,Potoki!$G:$G,IF($G144="","",$G144)))</f>
        <v>349044</v>
      </c>
      <c r="BG144" s="30">
        <f ca="1">IF(BG$5="",0,SUMIFS(Potoki!BG:BG,Potoki!$F:$F,$F144,Potoki!$G:$G,IF($G144="","",$G144)))</f>
        <v>360924</v>
      </c>
      <c r="BH144" s="30">
        <f ca="1">IF(BH$5="",0,SUMIFS(Potoki!BH:BH,Potoki!$F:$F,$F144,Potoki!$G:$G,IF($G144="","",$G144)))</f>
        <v>368814</v>
      </c>
      <c r="BI144" s="30">
        <f ca="1">IF(BI$5="",0,SUMIFS(Potoki!BI:BI,Potoki!$F:$F,$F144,Potoki!$G:$G,IF($G144="","",$G144)))</f>
        <v>373224</v>
      </c>
      <c r="BJ144" s="30">
        <f ca="1">IF(BJ$5="",0,SUMIFS(Potoki!BJ:BJ,Potoki!$F:$F,$F144,Potoki!$G:$G,IF($G144="","",$G144)))</f>
        <v>375582</v>
      </c>
      <c r="BK144" s="30">
        <f ca="1">IF(BK$5="",0,SUMIFS(Potoki!BK:BK,Potoki!$F:$F,$F144,Potoki!$G:$G,IF($G144="","",$G144)))</f>
        <v>376740</v>
      </c>
      <c r="BL144" s="30">
        <f ca="1">IF(BL$5="",0,SUMIFS(Potoki!BL:BL,Potoki!$F:$F,$F144,Potoki!$G:$G,IF($G144="","",$G144)))</f>
        <v>377274</v>
      </c>
      <c r="BM144" s="30">
        <f ca="1">IF(BM$5="",0,SUMIFS(Potoki!BM:BM,Potoki!$F:$F,$F144,Potoki!$G:$G,IF($G144="","",$G144)))</f>
        <v>377478</v>
      </c>
      <c r="BN144" s="30">
        <f ca="1">IF(BN$5="",0,SUMIFS(Potoki!BN:BN,Potoki!$F:$F,$F144,Potoki!$G:$G,IF($G144="","",$G144)))</f>
        <v>377538</v>
      </c>
      <c r="BO144" s="30">
        <f ca="1">IF(BO$5="",0,SUMIFS(Potoki!BO:BO,Potoki!$F:$F,$F144,Potoki!$G:$G,IF($G144="","",$G144)))</f>
        <v>377562</v>
      </c>
      <c r="BP144" s="30">
        <f ca="1">IF(BP$5="",0,SUMIFS(Potoki!BP:BP,Potoki!$F:$F,$F144,Potoki!$G:$G,IF($G144="","",$G144)))</f>
        <v>377568.00000000006</v>
      </c>
      <c r="BQ144" s="30">
        <f ca="1">IF(BQ$5="",0,SUMIFS(Potoki!BQ:BQ,Potoki!$F:$F,$F144,Potoki!$G:$G,IF($G144="","",$G144)))</f>
        <v>377568.00000000006</v>
      </c>
      <c r="BR144" s="30">
        <f ca="1">IF(BR$5="",0,SUMIFS(Potoki!BR:BR,Potoki!$F:$F,$F144,Potoki!$G:$G,IF($G144="","",$G144)))</f>
        <v>377568.00000000006</v>
      </c>
      <c r="BS144" s="30">
        <f ca="1">IF(BS$5="",0,SUMIFS(Potoki!BS:BS,Potoki!$F:$F,$F144,Potoki!$G:$G,IF($G144="","",$G144)))</f>
        <v>377568.00000000006</v>
      </c>
      <c r="BT144" s="30">
        <f ca="1">IF(BT$5="",0,SUMIFS(Potoki!BT:BT,Potoki!$F:$F,$F144,Potoki!$G:$G,IF($G144="","",$G144)))</f>
        <v>377568.00000000006</v>
      </c>
      <c r="BU144" s="30">
        <f ca="1">IF(BU$5="",0,SUMIFS(Potoki!BU:BU,Potoki!$F:$F,$F144,Potoki!$G:$G,IF($G144="","",$G144)))</f>
        <v>377568.00000000006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7" customFormat="1" ht="12" x14ac:dyDescent="0.25">
      <c r="A145" s="26">
        <f>ROW()</f>
        <v>145</v>
      </c>
      <c r="B145" s="139"/>
      <c r="C145" s="142"/>
      <c r="E145" s="24"/>
      <c r="F145" s="66" t="str">
        <f t="shared" si="392"/>
        <v>Поступление ГП на склад ГП</v>
      </c>
      <c r="G145" s="27" t="str">
        <f>BP!$F$23</f>
        <v>Материал</v>
      </c>
      <c r="M145" s="27" t="str">
        <f>Lists!$R$8</f>
        <v>руб.</v>
      </c>
      <c r="P145" s="30"/>
      <c r="R145" s="24"/>
      <c r="S145" s="30"/>
      <c r="V145" s="85"/>
      <c r="W145" s="29">
        <f ca="1">SUM(INDIRECT(ADDRESS(ROW(),SUMIFS($1:$1,$5:$5,1))):INDIRECT(ADDRESS(ROW(),SUMIFS($1:$1,$5:$5,MAX($5:$5)))))</f>
        <v>10437912.800000001</v>
      </c>
      <c r="Z145" s="30">
        <f ca="1">IF(Z$5="",0,SUMIFS(Potoki!Z:Z,Potoki!$F:$F,$F145,Potoki!$G:$G,IF($G145="","",$G145)))</f>
        <v>0</v>
      </c>
      <c r="AA145" s="30">
        <f ca="1">IF(AA$5="",0,SUMIFS(Potoki!AA:AA,Potoki!$F:$F,$F145,Potoki!$G:$G,IF($G145="","",$G145)))</f>
        <v>0</v>
      </c>
      <c r="AB145" s="30">
        <f ca="1">IF(AB$5="",0,SUMIFS(Potoki!AB:AB,Potoki!$F:$F,$F145,Potoki!$G:$G,IF($G145="","",$G145)))</f>
        <v>0</v>
      </c>
      <c r="AC145" s="30">
        <f ca="1">IF(AC$5="",0,SUMIFS(Potoki!AC:AC,Potoki!$F:$F,$F145,Potoki!$G:$G,IF($G145="","",$G145)))</f>
        <v>0</v>
      </c>
      <c r="AD145" s="30">
        <f ca="1">IF(AD$5="",0,SUMIFS(Potoki!AD:AD,Potoki!$F:$F,$F145,Potoki!$G:$G,IF($G145="","",$G145)))</f>
        <v>0</v>
      </c>
      <c r="AE145" s="30">
        <f ca="1">IF(AE$5="",0,SUMIFS(Potoki!AE:AE,Potoki!$F:$F,$F145,Potoki!$G:$G,IF($G145="","",$G145)))</f>
        <v>0</v>
      </c>
      <c r="AF145" s="30">
        <f ca="1">IF(AF$5="",0,SUMIFS(Potoki!AF:AF,Potoki!$F:$F,$F145,Potoki!$G:$G,IF($G145="","",$G145)))</f>
        <v>0</v>
      </c>
      <c r="AG145" s="30">
        <f ca="1">IF(AG$5="",0,SUMIFS(Potoki!AG:AG,Potoki!$F:$F,$F145,Potoki!$G:$G,IF($G145="","",$G145)))</f>
        <v>0</v>
      </c>
      <c r="AH145" s="30">
        <f ca="1">IF(AH$5="",0,SUMIFS(Potoki!AH:AH,Potoki!$F:$F,$F145,Potoki!$G:$G,IF($G145="","",$G145)))</f>
        <v>560</v>
      </c>
      <c r="AI145" s="30">
        <f ca="1">IF(AI$5="",0,SUMIFS(Potoki!AI:AI,Potoki!$F:$F,$F145,Potoki!$G:$G,IF($G145="","",$G145)))</f>
        <v>2240</v>
      </c>
      <c r="AJ145" s="30">
        <f ca="1">IF(AJ$5="",0,SUMIFS(Potoki!AJ:AJ,Potoki!$F:$F,$F145,Potoki!$G:$G,IF($G145="","",$G145)))</f>
        <v>4032</v>
      </c>
      <c r="AK145" s="30">
        <f ca="1">IF(AK$5="",0,SUMIFS(Potoki!AK:AK,Potoki!$F:$F,$F145,Potoki!$G:$G,IF($G145="","",$G145)))</f>
        <v>5894</v>
      </c>
      <c r="AL145" s="30">
        <f ca="1">IF(AL$5="",0,SUMIFS(Potoki!AL:AL,Potoki!$F:$F,$F145,Potoki!$G:$G,IF($G145="","",$G145)))</f>
        <v>7518</v>
      </c>
      <c r="AM145" s="30">
        <f ca="1">IF(AM$5="",0,SUMIFS(Potoki!AM:AM,Potoki!$F:$F,$F145,Potoki!$G:$G,IF($G145="","",$G145)))</f>
        <v>9875.6000000000022</v>
      </c>
      <c r="AN145" s="30">
        <f ca="1">IF(AN$5="",0,SUMIFS(Potoki!AN:AN,Potoki!$F:$F,$F145,Potoki!$G:$G,IF($G145="","",$G145)))</f>
        <v>16035.600000000002</v>
      </c>
      <c r="AO145" s="30">
        <f ca="1">IF(AO$5="",0,SUMIFS(Potoki!AO:AO,Potoki!$F:$F,$F145,Potoki!$G:$G,IF($G145="","",$G145)))</f>
        <v>26406.799999999999</v>
      </c>
      <c r="AP145" s="30">
        <f ca="1">IF(AP$5="",0,SUMIFS(Potoki!AP:AP,Potoki!$F:$F,$F145,Potoki!$G:$G,IF($G145="","",$G145)))</f>
        <v>41295.799999999996</v>
      </c>
      <c r="AQ145" s="30">
        <f ca="1">IF(AQ$5="",0,SUMIFS(Potoki!AQ:AQ,Potoki!$F:$F,$F145,Potoki!$G:$G,IF($G145="","",$G145)))</f>
        <v>60158</v>
      </c>
      <c r="AR145" s="30">
        <f ca="1">IF(AR$5="",0,SUMIFS(Potoki!AR:AR,Potoki!$F:$F,$F145,Potoki!$G:$G,IF($G145="","",$G145)))</f>
        <v>81363.8</v>
      </c>
      <c r="AS145" s="30">
        <f ca="1">IF(AS$5="",0,SUMIFS(Potoki!AS:AS,Potoki!$F:$F,$F145,Potoki!$G:$G,IF($G145="","",$G145)))</f>
        <v>103961.2</v>
      </c>
      <c r="AT145" s="30">
        <f ca="1">IF(AT$5="",0,SUMIFS(Potoki!AT:AT,Potoki!$F:$F,$F145,Potoki!$G:$G,IF($G145="","",$G145)))</f>
        <v>127281</v>
      </c>
      <c r="AU145" s="30">
        <f ca="1">IF(AU$5="",0,SUMIFS(Potoki!AU:AU,Potoki!$F:$F,$F145,Potoki!$G:$G,IF($G145="","",$G145)))</f>
        <v>150983</v>
      </c>
      <c r="AV145" s="30">
        <f ca="1">IF(AV$5="",0,SUMIFS(Potoki!AV:AV,Potoki!$F:$F,$F145,Potoki!$G:$G,IF($G145="","",$G145)))</f>
        <v>174853</v>
      </c>
      <c r="AW145" s="30">
        <f ca="1">IF(AW$5="",0,SUMIFS(Potoki!AW:AW,Potoki!$F:$F,$F145,Potoki!$G:$G,IF($G145="","",$G145)))</f>
        <v>198765</v>
      </c>
      <c r="AX145" s="30">
        <f ca="1">IF(AX$5="",0,SUMIFS(Potoki!AX:AX,Potoki!$F:$F,$F145,Potoki!$G:$G,IF($G145="","",$G145)))</f>
        <v>222698</v>
      </c>
      <c r="AY145" s="30">
        <f ca="1">IF(AY$5="",0,SUMIFS(Potoki!AY:AY,Potoki!$F:$F,$F145,Potoki!$G:$G,IF($G145="","",$G145)))</f>
        <v>246638</v>
      </c>
      <c r="AZ145" s="30">
        <f ca="1">IF(AZ$5="",0,SUMIFS(Potoki!AZ:AZ,Potoki!$F:$F,$F145,Potoki!$G:$G,IF($G145="","",$G145)))</f>
        <v>270578</v>
      </c>
      <c r="BA145" s="30">
        <f ca="1">IF(BA$5="",0,SUMIFS(Potoki!BA:BA,Potoki!$F:$F,$F145,Potoki!$G:$G,IF($G145="","",$G145)))</f>
        <v>294518</v>
      </c>
      <c r="BB145" s="30">
        <f ca="1">IF(BB$5="",0,SUMIFS(Potoki!BB:BB,Potoki!$F:$F,$F145,Potoki!$G:$G,IF($G145="","",$G145)))</f>
        <v>318458</v>
      </c>
      <c r="BC145" s="30">
        <f ca="1">IF(BC$5="",0,SUMIFS(Potoki!BC:BC,Potoki!$F:$F,$F145,Potoki!$G:$G,IF($G145="","",$G145)))</f>
        <v>342398</v>
      </c>
      <c r="BD145" s="30">
        <f ca="1">IF(BD$5="",0,SUMIFS(Potoki!BD:BD,Potoki!$F:$F,$F145,Potoki!$G:$G,IF($G145="","",$G145)))</f>
        <v>366338</v>
      </c>
      <c r="BE145" s="30">
        <f ca="1">IF(BE$5="",0,SUMIFS(Potoki!BE:BE,Potoki!$F:$F,$F145,Potoki!$G:$G,IF($G145="","",$G145)))</f>
        <v>388878</v>
      </c>
      <c r="BF145" s="30">
        <f ca="1">IF(BF$5="",0,SUMIFS(Potoki!BF:BF,Potoki!$F:$F,$F145,Potoki!$G:$G,IF($G145="","",$G145)))</f>
        <v>407218</v>
      </c>
      <c r="BG145" s="30">
        <f ca="1">IF(BG$5="",0,SUMIFS(Potoki!BG:BG,Potoki!$F:$F,$F145,Potoki!$G:$G,IF($G145="","",$G145)))</f>
        <v>421078</v>
      </c>
      <c r="BH145" s="30">
        <f ca="1">IF(BH$5="",0,SUMIFS(Potoki!BH:BH,Potoki!$F:$F,$F145,Potoki!$G:$G,IF($G145="","",$G145)))</f>
        <v>430283</v>
      </c>
      <c r="BI145" s="30">
        <f ca="1">IF(BI$5="",0,SUMIFS(Potoki!BI:BI,Potoki!$F:$F,$F145,Potoki!$G:$G,IF($G145="","",$G145)))</f>
        <v>435428</v>
      </c>
      <c r="BJ145" s="30">
        <f ca="1">IF(BJ$5="",0,SUMIFS(Potoki!BJ:BJ,Potoki!$F:$F,$F145,Potoki!$G:$G,IF($G145="","",$G145)))</f>
        <v>438179</v>
      </c>
      <c r="BK145" s="30">
        <f ca="1">IF(BK$5="",0,SUMIFS(Potoki!BK:BK,Potoki!$F:$F,$F145,Potoki!$G:$G,IF($G145="","",$G145)))</f>
        <v>439530</v>
      </c>
      <c r="BL145" s="30">
        <f ca="1">IF(BL$5="",0,SUMIFS(Potoki!BL:BL,Potoki!$F:$F,$F145,Potoki!$G:$G,IF($G145="","",$G145)))</f>
        <v>440153</v>
      </c>
      <c r="BM145" s="30">
        <f ca="1">IF(BM$5="",0,SUMIFS(Potoki!BM:BM,Potoki!$F:$F,$F145,Potoki!$G:$G,IF($G145="","",$G145)))</f>
        <v>440391</v>
      </c>
      <c r="BN145" s="30">
        <f ca="1">IF(BN$5="",0,SUMIFS(Potoki!BN:BN,Potoki!$F:$F,$F145,Potoki!$G:$G,IF($G145="","",$G145)))</f>
        <v>440461</v>
      </c>
      <c r="BO145" s="30">
        <f ca="1">IF(BO$5="",0,SUMIFS(Potoki!BO:BO,Potoki!$F:$F,$F145,Potoki!$G:$G,IF($G145="","",$G145)))</f>
        <v>440489</v>
      </c>
      <c r="BP145" s="30">
        <f ca="1">IF(BP$5="",0,SUMIFS(Potoki!BP:BP,Potoki!$F:$F,$F145,Potoki!$G:$G,IF($G145="","",$G145)))</f>
        <v>440496.00000000006</v>
      </c>
      <c r="BQ145" s="30">
        <f ca="1">IF(BQ$5="",0,SUMIFS(Potoki!BQ:BQ,Potoki!$F:$F,$F145,Potoki!$G:$G,IF($G145="","",$G145)))</f>
        <v>440496.00000000006</v>
      </c>
      <c r="BR145" s="30">
        <f ca="1">IF(BR$5="",0,SUMIFS(Potoki!BR:BR,Potoki!$F:$F,$F145,Potoki!$G:$G,IF($G145="","",$G145)))</f>
        <v>440496.00000000006</v>
      </c>
      <c r="BS145" s="30">
        <f ca="1">IF(BS$5="",0,SUMIFS(Potoki!BS:BS,Potoki!$F:$F,$F145,Potoki!$G:$G,IF($G145="","",$G145)))</f>
        <v>440496.00000000006</v>
      </c>
      <c r="BT145" s="30">
        <f ca="1">IF(BT$5="",0,SUMIFS(Potoki!BT:BT,Potoki!$F:$F,$F145,Potoki!$G:$G,IF($G145="","",$G145)))</f>
        <v>440496.00000000006</v>
      </c>
      <c r="BU145" s="30">
        <f ca="1">IF(BU$5="",0,SUMIFS(Potoki!BU:BU,Potoki!$F:$F,$F145,Potoki!$G:$G,IF($G145="","",$G145)))</f>
        <v>440496.00000000006</v>
      </c>
      <c r="BV145" s="30">
        <f>IF(BV$5="",0,SUMIFS(Potoki!BV:BV,Potoki!$F:$F,$F145,Potoki!$G:$G,IF($G145="","",$G145)))</f>
        <v>0</v>
      </c>
      <c r="BW145" s="30">
        <f>IF(BW$5="",0,SUMIFS(Potoki!BW:BW,Potoki!$F:$F,$F145,Potoki!$G:$G,IF($G145="","",$G145)))</f>
        <v>0</v>
      </c>
      <c r="BX145" s="30">
        <f>IF(BX$5="",0,SUMIFS(Potoki!BX:BX,Potoki!$F:$F,$F145,Potoki!$G:$G,IF($G145="","",$G145)))</f>
        <v>0</v>
      </c>
      <c r="BY145" s="30">
        <f>IF(BY$5="",0,SUMIFS(Potoki!BY:BY,Potoki!$F:$F,$F145,Potoki!$G:$G,IF($G145="","",$G145)))</f>
        <v>0</v>
      </c>
      <c r="BZ145" s="30">
        <f>IF(BZ$5="",0,SUMIFS(Potoki!BZ:BZ,Potoki!$F:$F,$F145,Potoki!$G:$G,IF($G145="","",$G145)))</f>
        <v>0</v>
      </c>
      <c r="CA145" s="30">
        <f>IF(CA$5="",0,SUMIFS(Potoki!CA:CA,Potoki!$F:$F,$F145,Potoki!$G:$G,IF($G145="","",$G145)))</f>
        <v>0</v>
      </c>
      <c r="CB145" s="30">
        <f>IF(CB$5="",0,SUMIFS(Potoki!CB:CB,Potoki!$F:$F,$F145,Potoki!$G:$G,IF($G145="","",$G145)))</f>
        <v>0</v>
      </c>
      <c r="CC145" s="30">
        <f>IF(CC$5="",0,SUMIFS(Potoki!CC:CC,Potoki!$F:$F,$F145,Potoki!$G:$G,IF($G145="","",$G145)))</f>
        <v>0</v>
      </c>
      <c r="CD145" s="30">
        <f>IF(CD$5="",0,SUMIFS(Potoki!CD:CD,Potoki!$F:$F,$F145,Potoki!$G:$G,IF($G145="","",$G145)))</f>
        <v>0</v>
      </c>
      <c r="CE145" s="30">
        <f>IF(CE$5="",0,SUMIFS(Potoki!CE:CE,Potoki!$F:$F,$F145,Potoki!$G:$G,IF($G145="","",$G145)))</f>
        <v>0</v>
      </c>
      <c r="CF145" s="30">
        <f>IF(CF$5="",0,SUMIFS(Potoki!CF:CF,Potoki!$F:$F,$F145,Potoki!$G:$G,IF($G145="","",$G145)))</f>
        <v>0</v>
      </c>
      <c r="CG145" s="30">
        <f>IF(CG$5="",0,SUMIFS(Potoki!CG:CG,Potoki!$F:$F,$F145,Potoki!$G:$G,IF($G145="","",$G145)))</f>
        <v>0</v>
      </c>
      <c r="CH145" s="30">
        <f>IF(CH$5="",0,SUMIFS(Potoki!CH:CH,Potoki!$F:$F,$F145,Potoki!$G:$G,IF($G145="","",$G145)))</f>
        <v>0</v>
      </c>
      <c r="CI145" s="30">
        <f>IF(CI$5="",0,SUMIFS(Potoki!CI:CI,Potoki!$F:$F,$F145,Potoki!$G:$G,IF($G145="","",$G145)))</f>
        <v>0</v>
      </c>
      <c r="CJ145" s="30">
        <f>IF(CJ$5="",0,SUMIFS(Potoki!CJ:CJ,Potoki!$F:$F,$F145,Potoki!$G:$G,IF($G145="","",$G145)))</f>
        <v>0</v>
      </c>
      <c r="CK145" s="30">
        <f>IF(CK$5="",0,SUMIFS(Potoki!CK:CK,Potoki!$F:$F,$F145,Potoki!$G:$G,IF($G145="","",$G145)))</f>
        <v>0</v>
      </c>
      <c r="CL145" s="30">
        <f>IF(CL$5="",0,SUMIFS(Potoki!CL:CL,Potoki!$F:$F,$F145,Potoki!$G:$G,IF($G145="","",$G145)))</f>
        <v>0</v>
      </c>
      <c r="CM145" s="30">
        <f>IF(CM$5="",0,SUMIFS(Potoki!CM:CM,Potoki!$F:$F,$F145,Potoki!$G:$G,IF($G145="","",$G145)))</f>
        <v>0</v>
      </c>
      <c r="CN145" s="30">
        <f>IF(CN$5="",0,SUMIFS(Potoki!CN:CN,Potoki!$F:$F,$F145,Potoki!$G:$G,IF($G145="","",$G145)))</f>
        <v>0</v>
      </c>
      <c r="CO145" s="30">
        <f>IF(CO$5="",0,SUMIFS(Potoki!CO:CO,Potoki!$F:$F,$F145,Potoki!$G:$G,IF($G145="","",$G145)))</f>
        <v>0</v>
      </c>
      <c r="CP145" s="30">
        <f>IF(CP$5="",0,SUMIFS(Potoki!CP:CP,Potoki!$F:$F,$F145,Potoki!$G:$G,IF($G145="","",$G145)))</f>
        <v>0</v>
      </c>
      <c r="CQ145" s="30">
        <f>IF(CQ$5="",0,SUMIFS(Potoki!CQ:CQ,Potoki!$F:$F,$F145,Potoki!$G:$G,IF($G145="","",$G145)))</f>
        <v>0</v>
      </c>
      <c r="CR145" s="30">
        <f>IF(CR$5="",0,SUMIFS(Potoki!CR:CR,Potoki!$F:$F,$F145,Potoki!$G:$G,IF($G145="","",$G145)))</f>
        <v>0</v>
      </c>
      <c r="CS145" s="30">
        <f>IF(CS$5="",0,SUMIFS(Potoki!CS:CS,Potoki!$F:$F,$F145,Potoki!$G:$G,IF($G145="","",$G145)))</f>
        <v>0</v>
      </c>
      <c r="CT145" s="30">
        <f>IF(CT$5="",0,SUMIFS(Potoki!CT:CT,Potoki!$F:$F,$F145,Potoki!$G:$G,IF($G145="","",$G145)))</f>
        <v>0</v>
      </c>
    </row>
    <row r="146" spans="1:98" s="27" customFormat="1" ht="12" x14ac:dyDescent="0.25">
      <c r="A146" s="26">
        <f>ROW()</f>
        <v>146</v>
      </c>
      <c r="B146" s="139"/>
      <c r="C146" s="142"/>
      <c r="E146" s="24"/>
      <c r="F146" s="66" t="str">
        <f t="shared" si="392"/>
        <v>Поступление ГП на склад ГП</v>
      </c>
      <c r="G146" s="27" t="str">
        <f>BP!$F$24</f>
        <v>Вн.пр-во</v>
      </c>
      <c r="M146" s="27" t="str">
        <f>Lists!$R$8</f>
        <v>руб.</v>
      </c>
      <c r="P146" s="30"/>
      <c r="R146" s="24"/>
      <c r="S146" s="30"/>
      <c r="V146" s="85"/>
      <c r="W146" s="29">
        <f ca="1">SUM(INDIRECT(ADDRESS(ROW(),SUMIFS($1:$1,$5:$5,1))):INDIRECT(ADDRESS(ROW(),SUMIFS($1:$1,$5:$5,MAX($5:$5)))))</f>
        <v>223669560</v>
      </c>
      <c r="Z146" s="30">
        <f ca="1">IF(Z$5="",0,SUMIFS(Potoki!Z:Z,Potoki!$F:$F,$F146,Potoki!$G:$G,IF($G146="","",$G146)))</f>
        <v>0</v>
      </c>
      <c r="AA146" s="30">
        <f ca="1">IF(AA$5="",0,SUMIFS(Potoki!AA:AA,Potoki!$F:$F,$F146,Potoki!$G:$G,IF($G146="","",$G146)))</f>
        <v>0</v>
      </c>
      <c r="AB146" s="30">
        <f ca="1">IF(AB$5="",0,SUMIFS(Potoki!AB:AB,Potoki!$F:$F,$F146,Potoki!$G:$G,IF($G146="","",$G146)))</f>
        <v>0</v>
      </c>
      <c r="AC146" s="30">
        <f ca="1">IF(AC$5="",0,SUMIFS(Potoki!AC:AC,Potoki!$F:$F,$F146,Potoki!$G:$G,IF($G146="","",$G146)))</f>
        <v>0</v>
      </c>
      <c r="AD146" s="30">
        <f ca="1">IF(AD$5="",0,SUMIFS(Potoki!AD:AD,Potoki!$F:$F,$F146,Potoki!$G:$G,IF($G146="","",$G146)))</f>
        <v>0</v>
      </c>
      <c r="AE146" s="30">
        <f ca="1">IF(AE$5="",0,SUMIFS(Potoki!AE:AE,Potoki!$F:$F,$F146,Potoki!$G:$G,IF($G146="","",$G146)))</f>
        <v>0</v>
      </c>
      <c r="AF146" s="30">
        <f ca="1">IF(AF$5="",0,SUMIFS(Potoki!AF:AF,Potoki!$F:$F,$F146,Potoki!$G:$G,IF($G146="","",$G146)))</f>
        <v>0</v>
      </c>
      <c r="AG146" s="30">
        <f ca="1">IF(AG$5="",0,SUMIFS(Potoki!AG:AG,Potoki!$F:$F,$F146,Potoki!$G:$G,IF($G146="","",$G146)))</f>
        <v>0</v>
      </c>
      <c r="AH146" s="30">
        <f ca="1">IF(AH$5="",0,SUMIFS(Potoki!AH:AH,Potoki!$F:$F,$F146,Potoki!$G:$G,IF($G146="","",$G146)))</f>
        <v>12000</v>
      </c>
      <c r="AI146" s="30">
        <f ca="1">IF(AI$5="",0,SUMIFS(Potoki!AI:AI,Potoki!$F:$F,$F146,Potoki!$G:$G,IF($G146="","",$G146)))</f>
        <v>48000</v>
      </c>
      <c r="AJ146" s="30">
        <f ca="1">IF(AJ$5="",0,SUMIFS(Potoki!AJ:AJ,Potoki!$F:$F,$F146,Potoki!$G:$G,IF($G146="","",$G146)))</f>
        <v>86400</v>
      </c>
      <c r="AK146" s="30">
        <f ca="1">IF(AK$5="",0,SUMIFS(Potoki!AK:AK,Potoki!$F:$F,$F146,Potoki!$G:$G,IF($G146="","",$G146)))</f>
        <v>126300</v>
      </c>
      <c r="AL146" s="30">
        <f ca="1">IF(AL$5="",0,SUMIFS(Potoki!AL:AL,Potoki!$F:$F,$F146,Potoki!$G:$G,IF($G146="","",$G146)))</f>
        <v>161100</v>
      </c>
      <c r="AM146" s="30">
        <f ca="1">IF(AM$5="",0,SUMIFS(Potoki!AM:AM,Potoki!$F:$F,$F146,Potoki!$G:$G,IF($G146="","",$G146)))</f>
        <v>211620.00000000003</v>
      </c>
      <c r="AN146" s="30">
        <f ca="1">IF(AN$5="",0,SUMIFS(Potoki!AN:AN,Potoki!$F:$F,$F146,Potoki!$G:$G,IF($G146="","",$G146)))</f>
        <v>343620</v>
      </c>
      <c r="AO146" s="30">
        <f ca="1">IF(AO$5="",0,SUMIFS(Potoki!AO:AO,Potoki!$F:$F,$F146,Potoki!$G:$G,IF($G146="","",$G146)))</f>
        <v>565860</v>
      </c>
      <c r="AP146" s="30">
        <f ca="1">IF(AP$5="",0,SUMIFS(Potoki!AP:AP,Potoki!$F:$F,$F146,Potoki!$G:$G,IF($G146="","",$G146)))</f>
        <v>884910</v>
      </c>
      <c r="AQ146" s="30">
        <f ca="1">IF(AQ$5="",0,SUMIFS(Potoki!AQ:AQ,Potoki!$F:$F,$F146,Potoki!$G:$G,IF($G146="","",$G146)))</f>
        <v>1289100</v>
      </c>
      <c r="AR146" s="30">
        <f ca="1">IF(AR$5="",0,SUMIFS(Potoki!AR:AR,Potoki!$F:$F,$F146,Potoki!$G:$G,IF($G146="","",$G146)))</f>
        <v>1743510</v>
      </c>
      <c r="AS146" s="30">
        <f ca="1">IF(AS$5="",0,SUMIFS(Potoki!AS:AS,Potoki!$F:$F,$F146,Potoki!$G:$G,IF($G146="","",$G146)))</f>
        <v>2227740</v>
      </c>
      <c r="AT146" s="30">
        <f ca="1">IF(AT$5="",0,SUMIFS(Potoki!AT:AT,Potoki!$F:$F,$F146,Potoki!$G:$G,IF($G146="","",$G146)))</f>
        <v>2727450</v>
      </c>
      <c r="AU146" s="30">
        <f ca="1">IF(AU$5="",0,SUMIFS(Potoki!AU:AU,Potoki!$F:$F,$F146,Potoki!$G:$G,IF($G146="","",$G146)))</f>
        <v>3235350</v>
      </c>
      <c r="AV146" s="30">
        <f ca="1">IF(AV$5="",0,SUMIFS(Potoki!AV:AV,Potoki!$F:$F,$F146,Potoki!$G:$G,IF($G146="","",$G146)))</f>
        <v>3746850</v>
      </c>
      <c r="AW146" s="30">
        <f ca="1">IF(AW$5="",0,SUMIFS(Potoki!AW:AW,Potoki!$F:$F,$F146,Potoki!$G:$G,IF($G146="","",$G146)))</f>
        <v>4259250</v>
      </c>
      <c r="AX146" s="30">
        <f ca="1">IF(AX$5="",0,SUMIFS(Potoki!AX:AX,Potoki!$F:$F,$F146,Potoki!$G:$G,IF($G146="","",$G146)))</f>
        <v>4772100</v>
      </c>
      <c r="AY146" s="30">
        <f ca="1">IF(AY$5="",0,SUMIFS(Potoki!AY:AY,Potoki!$F:$F,$F146,Potoki!$G:$G,IF($G146="","",$G146)))</f>
        <v>5285100</v>
      </c>
      <c r="AZ146" s="30">
        <f ca="1">IF(AZ$5="",0,SUMIFS(Potoki!AZ:AZ,Potoki!$F:$F,$F146,Potoki!$G:$G,IF($G146="","",$G146)))</f>
        <v>5798100</v>
      </c>
      <c r="BA146" s="30">
        <f ca="1">IF(BA$5="",0,SUMIFS(Potoki!BA:BA,Potoki!$F:$F,$F146,Potoki!$G:$G,IF($G146="","",$G146)))</f>
        <v>6311100</v>
      </c>
      <c r="BB146" s="30">
        <f ca="1">IF(BB$5="",0,SUMIFS(Potoki!BB:BB,Potoki!$F:$F,$F146,Potoki!$G:$G,IF($G146="","",$G146)))</f>
        <v>6824100</v>
      </c>
      <c r="BC146" s="30">
        <f ca="1">IF(BC$5="",0,SUMIFS(Potoki!BC:BC,Potoki!$F:$F,$F146,Potoki!$G:$G,IF($G146="","",$G146)))</f>
        <v>7337100</v>
      </c>
      <c r="BD146" s="30">
        <f ca="1">IF(BD$5="",0,SUMIFS(Potoki!BD:BD,Potoki!$F:$F,$F146,Potoki!$G:$G,IF($G146="","",$G146)))</f>
        <v>7850100</v>
      </c>
      <c r="BE146" s="30">
        <f ca="1">IF(BE$5="",0,SUMIFS(Potoki!BE:BE,Potoki!$F:$F,$F146,Potoki!$G:$G,IF($G146="","",$G146)))</f>
        <v>8333100</v>
      </c>
      <c r="BF146" s="30">
        <f ca="1">IF(BF$5="",0,SUMIFS(Potoki!BF:BF,Potoki!$F:$F,$F146,Potoki!$G:$G,IF($G146="","",$G146)))</f>
        <v>8726100</v>
      </c>
      <c r="BG146" s="30">
        <f ca="1">IF(BG$5="",0,SUMIFS(Potoki!BG:BG,Potoki!$F:$F,$F146,Potoki!$G:$G,IF($G146="","",$G146)))</f>
        <v>9023100</v>
      </c>
      <c r="BH146" s="30">
        <f ca="1">IF(BH$5="",0,SUMIFS(Potoki!BH:BH,Potoki!$F:$F,$F146,Potoki!$G:$G,IF($G146="","",$G146)))</f>
        <v>9220350</v>
      </c>
      <c r="BI146" s="30">
        <f ca="1">IF(BI$5="",0,SUMIFS(Potoki!BI:BI,Potoki!$F:$F,$F146,Potoki!$G:$G,IF($G146="","",$G146)))</f>
        <v>9330600</v>
      </c>
      <c r="BJ146" s="30">
        <f ca="1">IF(BJ$5="",0,SUMIFS(Potoki!BJ:BJ,Potoki!$F:$F,$F146,Potoki!$G:$G,IF($G146="","",$G146)))</f>
        <v>9389550</v>
      </c>
      <c r="BK146" s="30">
        <f ca="1">IF(BK$5="",0,SUMIFS(Potoki!BK:BK,Potoki!$F:$F,$F146,Potoki!$G:$G,IF($G146="","",$G146)))</f>
        <v>9418500</v>
      </c>
      <c r="BL146" s="30">
        <f ca="1">IF(BL$5="",0,SUMIFS(Potoki!BL:BL,Potoki!$F:$F,$F146,Potoki!$G:$G,IF($G146="","",$G146)))</f>
        <v>9431850</v>
      </c>
      <c r="BM146" s="30">
        <f ca="1">IF(BM$5="",0,SUMIFS(Potoki!BM:BM,Potoki!$F:$F,$F146,Potoki!$G:$G,IF($G146="","",$G146)))</f>
        <v>9436950</v>
      </c>
      <c r="BN146" s="30">
        <f ca="1">IF(BN$5="",0,SUMIFS(Potoki!BN:BN,Potoki!$F:$F,$F146,Potoki!$G:$G,IF($G146="","",$G146)))</f>
        <v>9438450</v>
      </c>
      <c r="BO146" s="30">
        <f ca="1">IF(BO$5="",0,SUMIFS(Potoki!BO:BO,Potoki!$F:$F,$F146,Potoki!$G:$G,IF($G146="","",$G146)))</f>
        <v>9439050</v>
      </c>
      <c r="BP146" s="30">
        <f ca="1">IF(BP$5="",0,SUMIFS(Potoki!BP:BP,Potoki!$F:$F,$F146,Potoki!$G:$G,IF($G146="","",$G146)))</f>
        <v>9439200.0000000019</v>
      </c>
      <c r="BQ146" s="30">
        <f ca="1">IF(BQ$5="",0,SUMIFS(Potoki!BQ:BQ,Potoki!$F:$F,$F146,Potoki!$G:$G,IF($G146="","",$G146)))</f>
        <v>9439200.0000000019</v>
      </c>
      <c r="BR146" s="30">
        <f ca="1">IF(BR$5="",0,SUMIFS(Potoki!BR:BR,Potoki!$F:$F,$F146,Potoki!$G:$G,IF($G146="","",$G146)))</f>
        <v>9439200.0000000019</v>
      </c>
      <c r="BS146" s="30">
        <f ca="1">IF(BS$5="",0,SUMIFS(Potoki!BS:BS,Potoki!$F:$F,$F146,Potoki!$G:$G,IF($G146="","",$G146)))</f>
        <v>9439200.0000000019</v>
      </c>
      <c r="BT146" s="30">
        <f ca="1">IF(BT$5="",0,SUMIFS(Potoki!BT:BT,Potoki!$F:$F,$F146,Potoki!$G:$G,IF($G146="","",$G146)))</f>
        <v>9439200.0000000019</v>
      </c>
      <c r="BU146" s="30">
        <f ca="1">IF(BU$5="",0,SUMIFS(Potoki!BU:BU,Potoki!$F:$F,$F146,Potoki!$G:$G,IF($G146="","",$G146)))</f>
        <v>9439200.0000000019</v>
      </c>
      <c r="BV146" s="30">
        <f>IF(BV$5="",0,SUMIFS(Potoki!BV:BV,Potoki!$F:$F,$F146,Potoki!$G:$G,IF($G146="","",$G146)))</f>
        <v>0</v>
      </c>
      <c r="BW146" s="30">
        <f>IF(BW$5="",0,SUMIFS(Potoki!BW:BW,Potoki!$F:$F,$F146,Potoki!$G:$G,IF($G146="","",$G146)))</f>
        <v>0</v>
      </c>
      <c r="BX146" s="30">
        <f>IF(BX$5="",0,SUMIFS(Potoki!BX:BX,Potoki!$F:$F,$F146,Potoki!$G:$G,IF($G146="","",$G146)))</f>
        <v>0</v>
      </c>
      <c r="BY146" s="30">
        <f>IF(BY$5="",0,SUMIFS(Potoki!BY:BY,Potoki!$F:$F,$F146,Potoki!$G:$G,IF($G146="","",$G146)))</f>
        <v>0</v>
      </c>
      <c r="BZ146" s="30">
        <f>IF(BZ$5="",0,SUMIFS(Potoki!BZ:BZ,Potoki!$F:$F,$F146,Potoki!$G:$G,IF($G146="","",$G146)))</f>
        <v>0</v>
      </c>
      <c r="CA146" s="30">
        <f>IF(CA$5="",0,SUMIFS(Potoki!CA:CA,Potoki!$F:$F,$F146,Potoki!$G:$G,IF($G146="","",$G146)))</f>
        <v>0</v>
      </c>
      <c r="CB146" s="30">
        <f>IF(CB$5="",0,SUMIFS(Potoki!CB:CB,Potoki!$F:$F,$F146,Potoki!$G:$G,IF($G146="","",$G146)))</f>
        <v>0</v>
      </c>
      <c r="CC146" s="30">
        <f>IF(CC$5="",0,SUMIFS(Potoki!CC:CC,Potoki!$F:$F,$F146,Potoki!$G:$G,IF($G146="","",$G146)))</f>
        <v>0</v>
      </c>
      <c r="CD146" s="30">
        <f>IF(CD$5="",0,SUMIFS(Potoki!CD:CD,Potoki!$F:$F,$F146,Potoki!$G:$G,IF($G146="","",$G146)))</f>
        <v>0</v>
      </c>
      <c r="CE146" s="30">
        <f>IF(CE$5="",0,SUMIFS(Potoki!CE:CE,Potoki!$F:$F,$F146,Potoki!$G:$G,IF($G146="","",$G146)))</f>
        <v>0</v>
      </c>
      <c r="CF146" s="30">
        <f>IF(CF$5="",0,SUMIFS(Potoki!CF:CF,Potoki!$F:$F,$F146,Potoki!$G:$G,IF($G146="","",$G146)))</f>
        <v>0</v>
      </c>
      <c r="CG146" s="30">
        <f>IF(CG$5="",0,SUMIFS(Potoki!CG:CG,Potoki!$F:$F,$F146,Potoki!$G:$G,IF($G146="","",$G146)))</f>
        <v>0</v>
      </c>
      <c r="CH146" s="30">
        <f>IF(CH$5="",0,SUMIFS(Potoki!CH:CH,Potoki!$F:$F,$F146,Potoki!$G:$G,IF($G146="","",$G146)))</f>
        <v>0</v>
      </c>
      <c r="CI146" s="30">
        <f>IF(CI$5="",0,SUMIFS(Potoki!CI:CI,Potoki!$F:$F,$F146,Potoki!$G:$G,IF($G146="","",$G146)))</f>
        <v>0</v>
      </c>
      <c r="CJ146" s="30">
        <f>IF(CJ$5="",0,SUMIFS(Potoki!CJ:CJ,Potoki!$F:$F,$F146,Potoki!$G:$G,IF($G146="","",$G146)))</f>
        <v>0</v>
      </c>
      <c r="CK146" s="30">
        <f>IF(CK$5="",0,SUMIFS(Potoki!CK:CK,Potoki!$F:$F,$F146,Potoki!$G:$G,IF($G146="","",$G146)))</f>
        <v>0</v>
      </c>
      <c r="CL146" s="30">
        <f>IF(CL$5="",0,SUMIFS(Potoki!CL:CL,Potoki!$F:$F,$F146,Potoki!$G:$G,IF($G146="","",$G146)))</f>
        <v>0</v>
      </c>
      <c r="CM146" s="30">
        <f>IF(CM$5="",0,SUMIFS(Potoki!CM:CM,Potoki!$F:$F,$F146,Potoki!$G:$G,IF($G146="","",$G146)))</f>
        <v>0</v>
      </c>
      <c r="CN146" s="30">
        <f>IF(CN$5="",0,SUMIFS(Potoki!CN:CN,Potoki!$F:$F,$F146,Potoki!$G:$G,IF($G146="","",$G146)))</f>
        <v>0</v>
      </c>
      <c r="CO146" s="30">
        <f>IF(CO$5="",0,SUMIFS(Potoki!CO:CO,Potoki!$F:$F,$F146,Potoki!$G:$G,IF($G146="","",$G146)))</f>
        <v>0</v>
      </c>
      <c r="CP146" s="30">
        <f>IF(CP$5="",0,SUMIFS(Potoki!CP:CP,Potoki!$F:$F,$F146,Potoki!$G:$G,IF($G146="","",$G146)))</f>
        <v>0</v>
      </c>
      <c r="CQ146" s="30">
        <f>IF(CQ$5="",0,SUMIFS(Potoki!CQ:CQ,Potoki!$F:$F,$F146,Potoki!$G:$G,IF($G146="","",$G146)))</f>
        <v>0</v>
      </c>
      <c r="CR146" s="30">
        <f>IF(CR$5="",0,SUMIFS(Potoki!CR:CR,Potoki!$F:$F,$F146,Potoki!$G:$G,IF($G146="","",$G146)))</f>
        <v>0</v>
      </c>
      <c r="CS146" s="30">
        <f>IF(CS$5="",0,SUMIFS(Potoki!CS:CS,Potoki!$F:$F,$F146,Potoki!$G:$G,IF($G146="","",$G146)))</f>
        <v>0</v>
      </c>
      <c r="CT146" s="30">
        <f>IF(CT$5="",0,SUMIFS(Potoki!CT:CT,Potoki!$F:$F,$F146,Potoki!$G:$G,IF($G146="","",$G146)))</f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 t="shared" si="392"/>
        <v>Поступление ГП на склад ГП</v>
      </c>
      <c r="G147" s="27" t="str">
        <f>BP!$F$25</f>
        <v>Упаковка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29822608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1600</v>
      </c>
      <c r="AI147" s="30">
        <f ca="1">IF(AI$5="",0,SUMIFS(Potoki!AI:AI,Potoki!$F:$F,$F147,Potoki!$G:$G,IF($G147="","",$G147)))</f>
        <v>6400</v>
      </c>
      <c r="AJ147" s="30">
        <f ca="1">IF(AJ$5="",0,SUMIFS(Potoki!AJ:AJ,Potoki!$F:$F,$F147,Potoki!$G:$G,IF($G147="","",$G147)))</f>
        <v>11520</v>
      </c>
      <c r="AK147" s="30">
        <f ca="1">IF(AK$5="",0,SUMIFS(Potoki!AK:AK,Potoki!$F:$F,$F147,Potoki!$G:$G,IF($G147="","",$G147)))</f>
        <v>16840</v>
      </c>
      <c r="AL147" s="30">
        <f ca="1">IF(AL$5="",0,SUMIFS(Potoki!AL:AL,Potoki!$F:$F,$F147,Potoki!$G:$G,IF($G147="","",$G147)))</f>
        <v>21480</v>
      </c>
      <c r="AM147" s="30">
        <f ca="1">IF(AM$5="",0,SUMIFS(Potoki!AM:AM,Potoki!$F:$F,$F147,Potoki!$G:$G,IF($G147="","",$G147)))</f>
        <v>28216.000000000004</v>
      </c>
      <c r="AN147" s="30">
        <f ca="1">IF(AN$5="",0,SUMIFS(Potoki!AN:AN,Potoki!$F:$F,$F147,Potoki!$G:$G,IF($G147="","",$G147)))</f>
        <v>45816</v>
      </c>
      <c r="AO147" s="30">
        <f ca="1">IF(AO$5="",0,SUMIFS(Potoki!AO:AO,Potoki!$F:$F,$F147,Potoki!$G:$G,IF($G147="","",$G147)))</f>
        <v>75448</v>
      </c>
      <c r="AP147" s="30">
        <f ca="1">IF(AP$5="",0,SUMIFS(Potoki!AP:AP,Potoki!$F:$F,$F147,Potoki!$G:$G,IF($G147="","",$G147)))</f>
        <v>117988</v>
      </c>
      <c r="AQ147" s="30">
        <f ca="1">IF(AQ$5="",0,SUMIFS(Potoki!AQ:AQ,Potoki!$F:$F,$F147,Potoki!$G:$G,IF($G147="","",$G147)))</f>
        <v>171880</v>
      </c>
      <c r="AR147" s="30">
        <f ca="1">IF(AR$5="",0,SUMIFS(Potoki!AR:AR,Potoki!$F:$F,$F147,Potoki!$G:$G,IF($G147="","",$G147)))</f>
        <v>232468</v>
      </c>
      <c r="AS147" s="30">
        <f ca="1">IF(AS$5="",0,SUMIFS(Potoki!AS:AS,Potoki!$F:$F,$F147,Potoki!$G:$G,IF($G147="","",$G147)))</f>
        <v>297032</v>
      </c>
      <c r="AT147" s="30">
        <f ca="1">IF(AT$5="",0,SUMIFS(Potoki!AT:AT,Potoki!$F:$F,$F147,Potoki!$G:$G,IF($G147="","",$G147)))</f>
        <v>363660</v>
      </c>
      <c r="AU147" s="30">
        <f ca="1">IF(AU$5="",0,SUMIFS(Potoki!AU:AU,Potoki!$F:$F,$F147,Potoki!$G:$G,IF($G147="","",$G147)))</f>
        <v>431380</v>
      </c>
      <c r="AV147" s="30">
        <f ca="1">IF(AV$5="",0,SUMIFS(Potoki!AV:AV,Potoki!$F:$F,$F147,Potoki!$G:$G,IF($G147="","",$G147)))</f>
        <v>499580</v>
      </c>
      <c r="AW147" s="30">
        <f ca="1">IF(AW$5="",0,SUMIFS(Potoki!AW:AW,Potoki!$F:$F,$F147,Potoki!$G:$G,IF($G147="","",$G147)))</f>
        <v>567900</v>
      </c>
      <c r="AX147" s="30">
        <f ca="1">IF(AX$5="",0,SUMIFS(Potoki!AX:AX,Potoki!$F:$F,$F147,Potoki!$G:$G,IF($G147="","",$G147)))</f>
        <v>636280</v>
      </c>
      <c r="AY147" s="30">
        <f ca="1">IF(AY$5="",0,SUMIFS(Potoki!AY:AY,Potoki!$F:$F,$F147,Potoki!$G:$G,IF($G147="","",$G147)))</f>
        <v>704680</v>
      </c>
      <c r="AZ147" s="30">
        <f ca="1">IF(AZ$5="",0,SUMIFS(Potoki!AZ:AZ,Potoki!$F:$F,$F147,Potoki!$G:$G,IF($G147="","",$G147)))</f>
        <v>773080</v>
      </c>
      <c r="BA147" s="30">
        <f ca="1">IF(BA$5="",0,SUMIFS(Potoki!BA:BA,Potoki!$F:$F,$F147,Potoki!$G:$G,IF($G147="","",$G147)))</f>
        <v>841480</v>
      </c>
      <c r="BB147" s="30">
        <f ca="1">IF(BB$5="",0,SUMIFS(Potoki!BB:BB,Potoki!$F:$F,$F147,Potoki!$G:$G,IF($G147="","",$G147)))</f>
        <v>909880</v>
      </c>
      <c r="BC147" s="30">
        <f ca="1">IF(BC$5="",0,SUMIFS(Potoki!BC:BC,Potoki!$F:$F,$F147,Potoki!$G:$G,IF($G147="","",$G147)))</f>
        <v>978280</v>
      </c>
      <c r="BD147" s="30">
        <f ca="1">IF(BD$5="",0,SUMIFS(Potoki!BD:BD,Potoki!$F:$F,$F147,Potoki!$G:$G,IF($G147="","",$G147)))</f>
        <v>1046680</v>
      </c>
      <c r="BE147" s="30">
        <f ca="1">IF(BE$5="",0,SUMIFS(Potoki!BE:BE,Potoki!$F:$F,$F147,Potoki!$G:$G,IF($G147="","",$G147)))</f>
        <v>1111080</v>
      </c>
      <c r="BF147" s="30">
        <f ca="1">IF(BF$5="",0,SUMIFS(Potoki!BF:BF,Potoki!$F:$F,$F147,Potoki!$G:$G,IF($G147="","",$G147)))</f>
        <v>1163480</v>
      </c>
      <c r="BG147" s="30">
        <f ca="1">IF(BG$5="",0,SUMIFS(Potoki!BG:BG,Potoki!$F:$F,$F147,Potoki!$G:$G,IF($G147="","",$G147)))</f>
        <v>1203080</v>
      </c>
      <c r="BH147" s="30">
        <f ca="1">IF(BH$5="",0,SUMIFS(Potoki!BH:BH,Potoki!$F:$F,$F147,Potoki!$G:$G,IF($G147="","",$G147)))</f>
        <v>1229380</v>
      </c>
      <c r="BI147" s="30">
        <f ca="1">IF(BI$5="",0,SUMIFS(Potoki!BI:BI,Potoki!$F:$F,$F147,Potoki!$G:$G,IF($G147="","",$G147)))</f>
        <v>1244080</v>
      </c>
      <c r="BJ147" s="30">
        <f ca="1">IF(BJ$5="",0,SUMIFS(Potoki!BJ:BJ,Potoki!$F:$F,$F147,Potoki!$G:$G,IF($G147="","",$G147)))</f>
        <v>1251940</v>
      </c>
      <c r="BK147" s="30">
        <f ca="1">IF(BK$5="",0,SUMIFS(Potoki!BK:BK,Potoki!$F:$F,$F147,Potoki!$G:$G,IF($G147="","",$G147)))</f>
        <v>1255800</v>
      </c>
      <c r="BL147" s="30">
        <f ca="1">IF(BL$5="",0,SUMIFS(Potoki!BL:BL,Potoki!$F:$F,$F147,Potoki!$G:$G,IF($G147="","",$G147)))</f>
        <v>1257580</v>
      </c>
      <c r="BM147" s="30">
        <f ca="1">IF(BM$5="",0,SUMIFS(Potoki!BM:BM,Potoki!$F:$F,$F147,Potoki!$G:$G,IF($G147="","",$G147)))</f>
        <v>1258260</v>
      </c>
      <c r="BN147" s="30">
        <f ca="1">IF(BN$5="",0,SUMIFS(Potoki!BN:BN,Potoki!$F:$F,$F147,Potoki!$G:$G,IF($G147="","",$G147)))</f>
        <v>1258460</v>
      </c>
      <c r="BO147" s="30">
        <f ca="1">IF(BO$5="",0,SUMIFS(Potoki!BO:BO,Potoki!$F:$F,$F147,Potoki!$G:$G,IF($G147="","",$G147)))</f>
        <v>1258540</v>
      </c>
      <c r="BP147" s="30">
        <f ca="1">IF(BP$5="",0,SUMIFS(Potoki!BP:BP,Potoki!$F:$F,$F147,Potoki!$G:$G,IF($G147="","",$G147)))</f>
        <v>1258560.0000000002</v>
      </c>
      <c r="BQ147" s="30">
        <f ca="1">IF(BQ$5="",0,SUMIFS(Potoki!BQ:BQ,Potoki!$F:$F,$F147,Potoki!$G:$G,IF($G147="","",$G147)))</f>
        <v>1258560.0000000002</v>
      </c>
      <c r="BR147" s="30">
        <f ca="1">IF(BR$5="",0,SUMIFS(Potoki!BR:BR,Potoki!$F:$F,$F147,Potoki!$G:$G,IF($G147="","",$G147)))</f>
        <v>1258560.0000000002</v>
      </c>
      <c r="BS147" s="30">
        <f ca="1">IF(BS$5="",0,SUMIFS(Potoki!BS:BS,Potoki!$F:$F,$F147,Potoki!$G:$G,IF($G147="","",$G147)))</f>
        <v>1258560.0000000002</v>
      </c>
      <c r="BT147" s="30">
        <f ca="1">IF(BT$5="",0,SUMIFS(Potoki!BT:BT,Potoki!$F:$F,$F147,Potoki!$G:$G,IF($G147="","",$G147)))</f>
        <v>1258560.0000000002</v>
      </c>
      <c r="BU147" s="30">
        <f ca="1">IF(BU$5="",0,SUMIFS(Potoki!BU:BU,Potoki!$F:$F,$F147,Potoki!$G:$G,IF($G147="","",$G147)))</f>
        <v>1258560.0000000002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si="392"/>
        <v>Поступление ГП на склад ГП</v>
      </c>
      <c r="G148" s="27" t="str">
        <f>BP!$F$26</f>
        <v>ФОТ првПерс</v>
      </c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18639130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1000</v>
      </c>
      <c r="AI148" s="30">
        <f ca="1">IF(AI$5="",0,SUMIFS(Potoki!AI:AI,Potoki!$F:$F,$F148,Potoki!$G:$G,IF($G148="","",$G148)))</f>
        <v>4000</v>
      </c>
      <c r="AJ148" s="30">
        <f ca="1">IF(AJ$5="",0,SUMIFS(Potoki!AJ:AJ,Potoki!$F:$F,$F148,Potoki!$G:$G,IF($G148="","",$G148)))</f>
        <v>7200</v>
      </c>
      <c r="AK148" s="30">
        <f ca="1">IF(AK$5="",0,SUMIFS(Potoki!AK:AK,Potoki!$F:$F,$F148,Potoki!$G:$G,IF($G148="","",$G148)))</f>
        <v>10525</v>
      </c>
      <c r="AL148" s="30">
        <f ca="1">IF(AL$5="",0,SUMIFS(Potoki!AL:AL,Potoki!$F:$F,$F148,Potoki!$G:$G,IF($G148="","",$G148)))</f>
        <v>13425</v>
      </c>
      <c r="AM148" s="30">
        <f ca="1">IF(AM$5="",0,SUMIFS(Potoki!AM:AM,Potoki!$F:$F,$F148,Potoki!$G:$G,IF($G148="","",$G148)))</f>
        <v>17635.000000000004</v>
      </c>
      <c r="AN148" s="30">
        <f ca="1">IF(AN$5="",0,SUMIFS(Potoki!AN:AN,Potoki!$F:$F,$F148,Potoki!$G:$G,IF($G148="","",$G148)))</f>
        <v>28635.000000000004</v>
      </c>
      <c r="AO148" s="30">
        <f ca="1">IF(AO$5="",0,SUMIFS(Potoki!AO:AO,Potoki!$F:$F,$F148,Potoki!$G:$G,IF($G148="","",$G148)))</f>
        <v>47155</v>
      </c>
      <c r="AP148" s="30">
        <f ca="1">IF(AP$5="",0,SUMIFS(Potoki!AP:AP,Potoki!$F:$F,$F148,Potoki!$G:$G,IF($G148="","",$G148)))</f>
        <v>73742.5</v>
      </c>
      <c r="AQ148" s="30">
        <f ca="1">IF(AQ$5="",0,SUMIFS(Potoki!AQ:AQ,Potoki!$F:$F,$F148,Potoki!$G:$G,IF($G148="","",$G148)))</f>
        <v>107425</v>
      </c>
      <c r="AR148" s="30">
        <f ca="1">IF(AR$5="",0,SUMIFS(Potoki!AR:AR,Potoki!$F:$F,$F148,Potoki!$G:$G,IF($G148="","",$G148)))</f>
        <v>145292.5</v>
      </c>
      <c r="AS148" s="30">
        <f ca="1">IF(AS$5="",0,SUMIFS(Potoki!AS:AS,Potoki!$F:$F,$F148,Potoki!$G:$G,IF($G148="","",$G148)))</f>
        <v>185645</v>
      </c>
      <c r="AT148" s="30">
        <f ca="1">IF(AT$5="",0,SUMIFS(Potoki!AT:AT,Potoki!$F:$F,$F148,Potoki!$G:$G,IF($G148="","",$G148)))</f>
        <v>227287.5</v>
      </c>
      <c r="AU148" s="30">
        <f ca="1">IF(AU$5="",0,SUMIFS(Potoki!AU:AU,Potoki!$F:$F,$F148,Potoki!$G:$G,IF($G148="","",$G148)))</f>
        <v>269612.5</v>
      </c>
      <c r="AV148" s="30">
        <f ca="1">IF(AV$5="",0,SUMIFS(Potoki!AV:AV,Potoki!$F:$F,$F148,Potoki!$G:$G,IF($G148="","",$G148)))</f>
        <v>312237.5</v>
      </c>
      <c r="AW148" s="30">
        <f ca="1">IF(AW$5="",0,SUMIFS(Potoki!AW:AW,Potoki!$F:$F,$F148,Potoki!$G:$G,IF($G148="","",$G148)))</f>
        <v>354937.5</v>
      </c>
      <c r="AX148" s="30">
        <f ca="1">IF(AX$5="",0,SUMIFS(Potoki!AX:AX,Potoki!$F:$F,$F148,Potoki!$G:$G,IF($G148="","",$G148)))</f>
        <v>397675</v>
      </c>
      <c r="AY148" s="30">
        <f ca="1">IF(AY$5="",0,SUMIFS(Potoki!AY:AY,Potoki!$F:$F,$F148,Potoki!$G:$G,IF($G148="","",$G148)))</f>
        <v>440425</v>
      </c>
      <c r="AZ148" s="30">
        <f ca="1">IF(AZ$5="",0,SUMIFS(Potoki!AZ:AZ,Potoki!$F:$F,$F148,Potoki!$G:$G,IF($G148="","",$G148)))</f>
        <v>483175</v>
      </c>
      <c r="BA148" s="30">
        <f ca="1">IF(BA$5="",0,SUMIFS(Potoki!BA:BA,Potoki!$F:$F,$F148,Potoki!$G:$G,IF($G148="","",$G148)))</f>
        <v>525925</v>
      </c>
      <c r="BB148" s="30">
        <f ca="1">IF(BB$5="",0,SUMIFS(Potoki!BB:BB,Potoki!$F:$F,$F148,Potoki!$G:$G,IF($G148="","",$G148)))</f>
        <v>568675</v>
      </c>
      <c r="BC148" s="30">
        <f ca="1">IF(BC$5="",0,SUMIFS(Potoki!BC:BC,Potoki!$F:$F,$F148,Potoki!$G:$G,IF($G148="","",$G148)))</f>
        <v>611425</v>
      </c>
      <c r="BD148" s="30">
        <f ca="1">IF(BD$5="",0,SUMIFS(Potoki!BD:BD,Potoki!$F:$F,$F148,Potoki!$G:$G,IF($G148="","",$G148)))</f>
        <v>654175</v>
      </c>
      <c r="BE148" s="30">
        <f ca="1">IF(BE$5="",0,SUMIFS(Potoki!BE:BE,Potoki!$F:$F,$F148,Potoki!$G:$G,IF($G148="","",$G148)))</f>
        <v>694425</v>
      </c>
      <c r="BF148" s="30">
        <f ca="1">IF(BF$5="",0,SUMIFS(Potoki!BF:BF,Potoki!$F:$F,$F148,Potoki!$G:$G,IF($G148="","",$G148)))</f>
        <v>727175</v>
      </c>
      <c r="BG148" s="30">
        <f ca="1">IF(BG$5="",0,SUMIFS(Potoki!BG:BG,Potoki!$F:$F,$F148,Potoki!$G:$G,IF($G148="","",$G148)))</f>
        <v>751925</v>
      </c>
      <c r="BH148" s="30">
        <f ca="1">IF(BH$5="",0,SUMIFS(Potoki!BH:BH,Potoki!$F:$F,$F148,Potoki!$G:$G,IF($G148="","",$G148)))</f>
        <v>768362.5</v>
      </c>
      <c r="BI148" s="30">
        <f ca="1">IF(BI$5="",0,SUMIFS(Potoki!BI:BI,Potoki!$F:$F,$F148,Potoki!$G:$G,IF($G148="","",$G148)))</f>
        <v>777550</v>
      </c>
      <c r="BJ148" s="30">
        <f ca="1">IF(BJ$5="",0,SUMIFS(Potoki!BJ:BJ,Potoki!$F:$F,$F148,Potoki!$G:$G,IF($G148="","",$G148)))</f>
        <v>782462.5</v>
      </c>
      <c r="BK148" s="30">
        <f ca="1">IF(BK$5="",0,SUMIFS(Potoki!BK:BK,Potoki!$F:$F,$F148,Potoki!$G:$G,IF($G148="","",$G148)))</f>
        <v>784875</v>
      </c>
      <c r="BL148" s="30">
        <f ca="1">IF(BL$5="",0,SUMIFS(Potoki!BL:BL,Potoki!$F:$F,$F148,Potoki!$G:$G,IF($G148="","",$G148)))</f>
        <v>785987.5</v>
      </c>
      <c r="BM148" s="30">
        <f ca="1">IF(BM$5="",0,SUMIFS(Potoki!BM:BM,Potoki!$F:$F,$F148,Potoki!$G:$G,IF($G148="","",$G148)))</f>
        <v>786412.5</v>
      </c>
      <c r="BN148" s="30">
        <f ca="1">IF(BN$5="",0,SUMIFS(Potoki!BN:BN,Potoki!$F:$F,$F148,Potoki!$G:$G,IF($G148="","",$G148)))</f>
        <v>786537.5</v>
      </c>
      <c r="BO148" s="30">
        <f ca="1">IF(BO$5="",0,SUMIFS(Potoki!BO:BO,Potoki!$F:$F,$F148,Potoki!$G:$G,IF($G148="","",$G148)))</f>
        <v>786587.5</v>
      </c>
      <c r="BP148" s="30">
        <f ca="1">IF(BP$5="",0,SUMIFS(Potoki!BP:BP,Potoki!$F:$F,$F148,Potoki!$G:$G,IF($G148="","",$G148)))</f>
        <v>786600.00000000012</v>
      </c>
      <c r="BQ148" s="30">
        <f ca="1">IF(BQ$5="",0,SUMIFS(Potoki!BQ:BQ,Potoki!$F:$F,$F148,Potoki!$G:$G,IF($G148="","",$G148)))</f>
        <v>786600.00000000012</v>
      </c>
      <c r="BR148" s="30">
        <f ca="1">IF(BR$5="",0,SUMIFS(Potoki!BR:BR,Potoki!$F:$F,$F148,Potoki!$G:$G,IF($G148="","",$G148)))</f>
        <v>786600.00000000012</v>
      </c>
      <c r="BS148" s="30">
        <f ca="1">IF(BS$5="",0,SUMIFS(Potoki!BS:BS,Potoki!$F:$F,$F148,Potoki!$G:$G,IF($G148="","",$G148)))</f>
        <v>786600.00000000012</v>
      </c>
      <c r="BT148" s="30">
        <f ca="1">IF(BT$5="",0,SUMIFS(Potoki!BT:BT,Potoki!$F:$F,$F148,Potoki!$G:$G,IF($G148="","",$G148)))</f>
        <v>786600.00000000012</v>
      </c>
      <c r="BU148" s="30">
        <f ca="1">IF(BU$5="",0,SUMIFS(Potoki!BU:BU,Potoki!$F:$F,$F148,Potoki!$G:$G,IF($G148="","",$G148)))</f>
        <v>786600.00000000012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392"/>
        <v>Поступление ГП на склад ГП</v>
      </c>
      <c r="G149" s="27" t="str">
        <f>BP!$F$27</f>
        <v>ФОТ упак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9319565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500</v>
      </c>
      <c r="AI149" s="30">
        <f ca="1">IF(AI$5="",0,SUMIFS(Potoki!AI:AI,Potoki!$F:$F,$F149,Potoki!$G:$G,IF($G149="","",$G149)))</f>
        <v>2000</v>
      </c>
      <c r="AJ149" s="30">
        <f ca="1">IF(AJ$5="",0,SUMIFS(Potoki!AJ:AJ,Potoki!$F:$F,$F149,Potoki!$G:$G,IF($G149="","",$G149)))</f>
        <v>3600</v>
      </c>
      <c r="AK149" s="30">
        <f ca="1">IF(AK$5="",0,SUMIFS(Potoki!AK:AK,Potoki!$F:$F,$F149,Potoki!$G:$G,IF($G149="","",$G149)))</f>
        <v>5262.5</v>
      </c>
      <c r="AL149" s="30">
        <f ca="1">IF(AL$5="",0,SUMIFS(Potoki!AL:AL,Potoki!$F:$F,$F149,Potoki!$G:$G,IF($G149="","",$G149)))</f>
        <v>6712.5</v>
      </c>
      <c r="AM149" s="30">
        <f ca="1">IF(AM$5="",0,SUMIFS(Potoki!AM:AM,Potoki!$F:$F,$F149,Potoki!$G:$G,IF($G149="","",$G149)))</f>
        <v>8817.5000000000018</v>
      </c>
      <c r="AN149" s="30">
        <f ca="1">IF(AN$5="",0,SUMIFS(Potoki!AN:AN,Potoki!$F:$F,$F149,Potoki!$G:$G,IF($G149="","",$G149)))</f>
        <v>14317.500000000002</v>
      </c>
      <c r="AO149" s="30">
        <f ca="1">IF(AO$5="",0,SUMIFS(Potoki!AO:AO,Potoki!$F:$F,$F149,Potoki!$G:$G,IF($G149="","",$G149)))</f>
        <v>23577.5</v>
      </c>
      <c r="AP149" s="30">
        <f ca="1">IF(AP$5="",0,SUMIFS(Potoki!AP:AP,Potoki!$F:$F,$F149,Potoki!$G:$G,IF($G149="","",$G149)))</f>
        <v>36871.25</v>
      </c>
      <c r="AQ149" s="30">
        <f ca="1">IF(AQ$5="",0,SUMIFS(Potoki!AQ:AQ,Potoki!$F:$F,$F149,Potoki!$G:$G,IF($G149="","",$G149)))</f>
        <v>53712.5</v>
      </c>
      <c r="AR149" s="30">
        <f ca="1">IF(AR$5="",0,SUMIFS(Potoki!AR:AR,Potoki!$F:$F,$F149,Potoki!$G:$G,IF($G149="","",$G149)))</f>
        <v>72646.25</v>
      </c>
      <c r="AS149" s="30">
        <f ca="1">IF(AS$5="",0,SUMIFS(Potoki!AS:AS,Potoki!$F:$F,$F149,Potoki!$G:$G,IF($G149="","",$G149)))</f>
        <v>92822.5</v>
      </c>
      <c r="AT149" s="30">
        <f ca="1">IF(AT$5="",0,SUMIFS(Potoki!AT:AT,Potoki!$F:$F,$F149,Potoki!$G:$G,IF($G149="","",$G149)))</f>
        <v>113643.75</v>
      </c>
      <c r="AU149" s="30">
        <f ca="1">IF(AU$5="",0,SUMIFS(Potoki!AU:AU,Potoki!$F:$F,$F149,Potoki!$G:$G,IF($G149="","",$G149)))</f>
        <v>134806.25</v>
      </c>
      <c r="AV149" s="30">
        <f ca="1">IF(AV$5="",0,SUMIFS(Potoki!AV:AV,Potoki!$F:$F,$F149,Potoki!$G:$G,IF($G149="","",$G149)))</f>
        <v>156118.75</v>
      </c>
      <c r="AW149" s="30">
        <f ca="1">IF(AW$5="",0,SUMIFS(Potoki!AW:AW,Potoki!$F:$F,$F149,Potoki!$G:$G,IF($G149="","",$G149)))</f>
        <v>177468.75</v>
      </c>
      <c r="AX149" s="30">
        <f ca="1">IF(AX$5="",0,SUMIFS(Potoki!AX:AX,Potoki!$F:$F,$F149,Potoki!$G:$G,IF($G149="","",$G149)))</f>
        <v>198837.5</v>
      </c>
      <c r="AY149" s="30">
        <f ca="1">IF(AY$5="",0,SUMIFS(Potoki!AY:AY,Potoki!$F:$F,$F149,Potoki!$G:$G,IF($G149="","",$G149)))</f>
        <v>220212.5</v>
      </c>
      <c r="AZ149" s="30">
        <f ca="1">IF(AZ$5="",0,SUMIFS(Potoki!AZ:AZ,Potoki!$F:$F,$F149,Potoki!$G:$G,IF($G149="","",$G149)))</f>
        <v>241587.5</v>
      </c>
      <c r="BA149" s="30">
        <f ca="1">IF(BA$5="",0,SUMIFS(Potoki!BA:BA,Potoki!$F:$F,$F149,Potoki!$G:$G,IF($G149="","",$G149)))</f>
        <v>262962.5</v>
      </c>
      <c r="BB149" s="30">
        <f ca="1">IF(BB$5="",0,SUMIFS(Potoki!BB:BB,Potoki!$F:$F,$F149,Potoki!$G:$G,IF($G149="","",$G149)))</f>
        <v>284337.5</v>
      </c>
      <c r="BC149" s="30">
        <f ca="1">IF(BC$5="",0,SUMIFS(Potoki!BC:BC,Potoki!$F:$F,$F149,Potoki!$G:$G,IF($G149="","",$G149)))</f>
        <v>305712.5</v>
      </c>
      <c r="BD149" s="30">
        <f ca="1">IF(BD$5="",0,SUMIFS(Potoki!BD:BD,Potoki!$F:$F,$F149,Potoki!$G:$G,IF($G149="","",$G149)))</f>
        <v>327087.5</v>
      </c>
      <c r="BE149" s="30">
        <f ca="1">IF(BE$5="",0,SUMIFS(Potoki!BE:BE,Potoki!$F:$F,$F149,Potoki!$G:$G,IF($G149="","",$G149)))</f>
        <v>347212.5</v>
      </c>
      <c r="BF149" s="30">
        <f ca="1">IF(BF$5="",0,SUMIFS(Potoki!BF:BF,Potoki!$F:$F,$F149,Potoki!$G:$G,IF($G149="","",$G149)))</f>
        <v>363587.5</v>
      </c>
      <c r="BG149" s="30">
        <f ca="1">IF(BG$5="",0,SUMIFS(Potoki!BG:BG,Potoki!$F:$F,$F149,Potoki!$G:$G,IF($G149="","",$G149)))</f>
        <v>375962.5</v>
      </c>
      <c r="BH149" s="30">
        <f ca="1">IF(BH$5="",0,SUMIFS(Potoki!BH:BH,Potoki!$F:$F,$F149,Potoki!$G:$G,IF($G149="","",$G149)))</f>
        <v>384181.25</v>
      </c>
      <c r="BI149" s="30">
        <f ca="1">IF(BI$5="",0,SUMIFS(Potoki!BI:BI,Potoki!$F:$F,$F149,Potoki!$G:$G,IF($G149="","",$G149)))</f>
        <v>388775</v>
      </c>
      <c r="BJ149" s="30">
        <f ca="1">IF(BJ$5="",0,SUMIFS(Potoki!BJ:BJ,Potoki!$F:$F,$F149,Potoki!$G:$G,IF($G149="","",$G149)))</f>
        <v>391231.25</v>
      </c>
      <c r="BK149" s="30">
        <f ca="1">IF(BK$5="",0,SUMIFS(Potoki!BK:BK,Potoki!$F:$F,$F149,Potoki!$G:$G,IF($G149="","",$G149)))</f>
        <v>392437.5</v>
      </c>
      <c r="BL149" s="30">
        <f ca="1">IF(BL$5="",0,SUMIFS(Potoki!BL:BL,Potoki!$F:$F,$F149,Potoki!$G:$G,IF($G149="","",$G149)))</f>
        <v>392993.75</v>
      </c>
      <c r="BM149" s="30">
        <f ca="1">IF(BM$5="",0,SUMIFS(Potoki!BM:BM,Potoki!$F:$F,$F149,Potoki!$G:$G,IF($G149="","",$G149)))</f>
        <v>393206.25</v>
      </c>
      <c r="BN149" s="30">
        <f ca="1">IF(BN$5="",0,SUMIFS(Potoki!BN:BN,Potoki!$F:$F,$F149,Potoki!$G:$G,IF($G149="","",$G149)))</f>
        <v>393268.75</v>
      </c>
      <c r="BO149" s="30">
        <f ca="1">IF(BO$5="",0,SUMIFS(Potoki!BO:BO,Potoki!$F:$F,$F149,Potoki!$G:$G,IF($G149="","",$G149)))</f>
        <v>393293.75</v>
      </c>
      <c r="BP149" s="30">
        <f ca="1">IF(BP$5="",0,SUMIFS(Potoki!BP:BP,Potoki!$F:$F,$F149,Potoki!$G:$G,IF($G149="","",$G149)))</f>
        <v>393300.00000000006</v>
      </c>
      <c r="BQ149" s="30">
        <f ca="1">IF(BQ$5="",0,SUMIFS(Potoki!BQ:BQ,Potoki!$F:$F,$F149,Potoki!$G:$G,IF($G149="","",$G149)))</f>
        <v>393300.00000000006</v>
      </c>
      <c r="BR149" s="30">
        <f ca="1">IF(BR$5="",0,SUMIFS(Potoki!BR:BR,Potoki!$F:$F,$F149,Potoki!$G:$G,IF($G149="","",$G149)))</f>
        <v>393300.00000000006</v>
      </c>
      <c r="BS149" s="30">
        <f ca="1">IF(BS$5="",0,SUMIFS(Potoki!BS:BS,Potoki!$F:$F,$F149,Potoki!$G:$G,IF($G149="","",$G149)))</f>
        <v>393300.00000000006</v>
      </c>
      <c r="BT149" s="30">
        <f ca="1">IF(BT$5="",0,SUMIFS(Potoki!BT:BT,Potoki!$F:$F,$F149,Potoki!$G:$G,IF($G149="","",$G149)))</f>
        <v>393300.00000000006</v>
      </c>
      <c r="BU149" s="30">
        <f ca="1">IF(BU$5="",0,SUMIFS(Potoki!BU:BU,Potoki!$F:$F,$F149,Potoki!$G:$G,IF($G149="","",$G149)))</f>
        <v>393300.00000000006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392"/>
        <v>Поступление ГП на склад ГП</v>
      </c>
      <c r="G150" s="27" t="str">
        <f>BP!$F$28</f>
        <v>Соцсборы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8387608.5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450</v>
      </c>
      <c r="AI150" s="30">
        <f ca="1">IF(AI$5="",0,SUMIFS(Potoki!AI:AI,Potoki!$F:$F,$F150,Potoki!$G:$G,IF($G150="","",$G150)))</f>
        <v>1800</v>
      </c>
      <c r="AJ150" s="30">
        <f ca="1">IF(AJ$5="",0,SUMIFS(Potoki!AJ:AJ,Potoki!$F:$F,$F150,Potoki!$G:$G,IF($G150="","",$G150)))</f>
        <v>3240</v>
      </c>
      <c r="AK150" s="30">
        <f ca="1">IF(AK$5="",0,SUMIFS(Potoki!AK:AK,Potoki!$F:$F,$F150,Potoki!$G:$G,IF($G150="","",$G150)))</f>
        <v>4736.25</v>
      </c>
      <c r="AL150" s="30">
        <f ca="1">IF(AL$5="",0,SUMIFS(Potoki!AL:AL,Potoki!$F:$F,$F150,Potoki!$G:$G,IF($G150="","",$G150)))</f>
        <v>6041.25</v>
      </c>
      <c r="AM150" s="30">
        <f ca="1">IF(AM$5="",0,SUMIFS(Potoki!AM:AM,Potoki!$F:$F,$F150,Potoki!$G:$G,IF($G150="","",$G150)))</f>
        <v>7935.7500000000009</v>
      </c>
      <c r="AN150" s="30">
        <f ca="1">IF(AN$5="",0,SUMIFS(Potoki!AN:AN,Potoki!$F:$F,$F150,Potoki!$G:$G,IF($G150="","",$G150)))</f>
        <v>12885.750000000002</v>
      </c>
      <c r="AO150" s="30">
        <f ca="1">IF(AO$5="",0,SUMIFS(Potoki!AO:AO,Potoki!$F:$F,$F150,Potoki!$G:$G,IF($G150="","",$G150)))</f>
        <v>21219.75</v>
      </c>
      <c r="AP150" s="30">
        <f ca="1">IF(AP$5="",0,SUMIFS(Potoki!AP:AP,Potoki!$F:$F,$F150,Potoki!$G:$G,IF($G150="","",$G150)))</f>
        <v>33184.125</v>
      </c>
      <c r="AQ150" s="30">
        <f ca="1">IF(AQ$5="",0,SUMIFS(Potoki!AQ:AQ,Potoki!$F:$F,$F150,Potoki!$G:$G,IF($G150="","",$G150)))</f>
        <v>48341.25</v>
      </c>
      <c r="AR150" s="30">
        <f ca="1">IF(AR$5="",0,SUMIFS(Potoki!AR:AR,Potoki!$F:$F,$F150,Potoki!$G:$G,IF($G150="","",$G150)))</f>
        <v>65381.625</v>
      </c>
      <c r="AS150" s="30">
        <f ca="1">IF(AS$5="",0,SUMIFS(Potoki!AS:AS,Potoki!$F:$F,$F150,Potoki!$G:$G,IF($G150="","",$G150)))</f>
        <v>83540.25</v>
      </c>
      <c r="AT150" s="30">
        <f ca="1">IF(AT$5="",0,SUMIFS(Potoki!AT:AT,Potoki!$F:$F,$F150,Potoki!$G:$G,IF($G150="","",$G150)))</f>
        <v>102279.375</v>
      </c>
      <c r="AU150" s="30">
        <f ca="1">IF(AU$5="",0,SUMIFS(Potoki!AU:AU,Potoki!$F:$F,$F150,Potoki!$G:$G,IF($G150="","",$G150)))</f>
        <v>121325.625</v>
      </c>
      <c r="AV150" s="30">
        <f ca="1">IF(AV$5="",0,SUMIFS(Potoki!AV:AV,Potoki!$F:$F,$F150,Potoki!$G:$G,IF($G150="","",$G150)))</f>
        <v>140506.875</v>
      </c>
      <c r="AW150" s="30">
        <f ca="1">IF(AW$5="",0,SUMIFS(Potoki!AW:AW,Potoki!$F:$F,$F150,Potoki!$G:$G,IF($G150="","",$G150)))</f>
        <v>159721.875</v>
      </c>
      <c r="AX150" s="30">
        <f ca="1">IF(AX$5="",0,SUMIFS(Potoki!AX:AX,Potoki!$F:$F,$F150,Potoki!$G:$G,IF($G150="","",$G150)))</f>
        <v>178953.75</v>
      </c>
      <c r="AY150" s="30">
        <f ca="1">IF(AY$5="",0,SUMIFS(Potoki!AY:AY,Potoki!$F:$F,$F150,Potoki!$G:$G,IF($G150="","",$G150)))</f>
        <v>198191.25</v>
      </c>
      <c r="AZ150" s="30">
        <f ca="1">IF(AZ$5="",0,SUMIFS(Potoki!AZ:AZ,Potoki!$F:$F,$F150,Potoki!$G:$G,IF($G150="","",$G150)))</f>
        <v>217428.75</v>
      </c>
      <c r="BA150" s="30">
        <f ca="1">IF(BA$5="",0,SUMIFS(Potoki!BA:BA,Potoki!$F:$F,$F150,Potoki!$G:$G,IF($G150="","",$G150)))</f>
        <v>236666.25</v>
      </c>
      <c r="BB150" s="30">
        <f ca="1">IF(BB$5="",0,SUMIFS(Potoki!BB:BB,Potoki!$F:$F,$F150,Potoki!$G:$G,IF($G150="","",$G150)))</f>
        <v>255903.75</v>
      </c>
      <c r="BC150" s="30">
        <f ca="1">IF(BC$5="",0,SUMIFS(Potoki!BC:BC,Potoki!$F:$F,$F150,Potoki!$G:$G,IF($G150="","",$G150)))</f>
        <v>275141.25</v>
      </c>
      <c r="BD150" s="30">
        <f ca="1">IF(BD$5="",0,SUMIFS(Potoki!BD:BD,Potoki!$F:$F,$F150,Potoki!$G:$G,IF($G150="","",$G150)))</f>
        <v>294378.75</v>
      </c>
      <c r="BE150" s="30">
        <f ca="1">IF(BE$5="",0,SUMIFS(Potoki!BE:BE,Potoki!$F:$F,$F150,Potoki!$G:$G,IF($G150="","",$G150)))</f>
        <v>312491.25</v>
      </c>
      <c r="BF150" s="30">
        <f ca="1">IF(BF$5="",0,SUMIFS(Potoki!BF:BF,Potoki!$F:$F,$F150,Potoki!$G:$G,IF($G150="","",$G150)))</f>
        <v>327228.75</v>
      </c>
      <c r="BG150" s="30">
        <f ca="1">IF(BG$5="",0,SUMIFS(Potoki!BG:BG,Potoki!$F:$F,$F150,Potoki!$G:$G,IF($G150="","",$G150)))</f>
        <v>338366.25</v>
      </c>
      <c r="BH150" s="30">
        <f ca="1">IF(BH$5="",0,SUMIFS(Potoki!BH:BH,Potoki!$F:$F,$F150,Potoki!$G:$G,IF($G150="","",$G150)))</f>
        <v>345763.125</v>
      </c>
      <c r="BI150" s="30">
        <f ca="1">IF(BI$5="",0,SUMIFS(Potoki!BI:BI,Potoki!$F:$F,$F150,Potoki!$G:$G,IF($G150="","",$G150)))</f>
        <v>349897.5</v>
      </c>
      <c r="BJ150" s="30">
        <f ca="1">IF(BJ$5="",0,SUMIFS(Potoki!BJ:BJ,Potoki!$F:$F,$F150,Potoki!$G:$G,IF($G150="","",$G150)))</f>
        <v>352108.125</v>
      </c>
      <c r="BK150" s="30">
        <f ca="1">IF(BK$5="",0,SUMIFS(Potoki!BK:BK,Potoki!$F:$F,$F150,Potoki!$G:$G,IF($G150="","",$G150)))</f>
        <v>353193.75</v>
      </c>
      <c r="BL150" s="30">
        <f ca="1">IF(BL$5="",0,SUMIFS(Potoki!BL:BL,Potoki!$F:$F,$F150,Potoki!$G:$G,IF($G150="","",$G150)))</f>
        <v>353694.375</v>
      </c>
      <c r="BM150" s="30">
        <f ca="1">IF(BM$5="",0,SUMIFS(Potoki!BM:BM,Potoki!$F:$F,$F150,Potoki!$G:$G,IF($G150="","",$G150)))</f>
        <v>353885.625</v>
      </c>
      <c r="BN150" s="30">
        <f ca="1">IF(BN$5="",0,SUMIFS(Potoki!BN:BN,Potoki!$F:$F,$F150,Potoki!$G:$G,IF($G150="","",$G150)))</f>
        <v>353941.875</v>
      </c>
      <c r="BO150" s="30">
        <f ca="1">IF(BO$5="",0,SUMIFS(Potoki!BO:BO,Potoki!$F:$F,$F150,Potoki!$G:$G,IF($G150="","",$G150)))</f>
        <v>353964.375</v>
      </c>
      <c r="BP150" s="30">
        <f ca="1">IF(BP$5="",0,SUMIFS(Potoki!BP:BP,Potoki!$F:$F,$F150,Potoki!$G:$G,IF($G150="","",$G150)))</f>
        <v>353970.00000000006</v>
      </c>
      <c r="BQ150" s="30">
        <f ca="1">IF(BQ$5="",0,SUMIFS(Potoki!BQ:BQ,Potoki!$F:$F,$F150,Potoki!$G:$G,IF($G150="","",$G150)))</f>
        <v>353970.00000000006</v>
      </c>
      <c r="BR150" s="30">
        <f ca="1">IF(BR$5="",0,SUMIFS(Potoki!BR:BR,Potoki!$F:$F,$F150,Potoki!$G:$G,IF($G150="","",$G150)))</f>
        <v>353970.00000000006</v>
      </c>
      <c r="BS150" s="30">
        <f ca="1">IF(BS$5="",0,SUMIFS(Potoki!BS:BS,Potoki!$F:$F,$F150,Potoki!$G:$G,IF($G150="","",$G150)))</f>
        <v>353970.00000000006</v>
      </c>
      <c r="BT150" s="30">
        <f ca="1">IF(BT$5="",0,SUMIFS(Potoki!BT:BT,Potoki!$F:$F,$F150,Potoki!$G:$G,IF($G150="","",$G150)))</f>
        <v>353970.00000000006</v>
      </c>
      <c r="BU150" s="30">
        <f ca="1">IF(BU$5="",0,SUMIFS(Potoki!BU:BU,Potoki!$F:$F,$F150,Potoki!$G:$G,IF($G150="","",$G150)))</f>
        <v>353970.00000000006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392"/>
        <v>Поступление ГП на склад ГП</v>
      </c>
      <c r="G151" s="27" t="str">
        <f>BP!$F$29</f>
        <v>ЭлЭн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3429599.919999999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184.00000000000003</v>
      </c>
      <c r="AI151" s="30">
        <f ca="1">IF(AI$5="",0,SUMIFS(Potoki!AI:AI,Potoki!$F:$F,$F151,Potoki!$G:$G,IF($G151="","",$G151)))</f>
        <v>736.00000000000011</v>
      </c>
      <c r="AJ151" s="30">
        <f ca="1">IF(AJ$5="",0,SUMIFS(Potoki!AJ:AJ,Potoki!$F:$F,$F151,Potoki!$G:$G,IF($G151="","",$G151)))</f>
        <v>1324.8000000000002</v>
      </c>
      <c r="AK151" s="30">
        <f ca="1">IF(AK$5="",0,SUMIFS(Potoki!AK:AK,Potoki!$F:$F,$F151,Potoki!$G:$G,IF($G151="","",$G151)))</f>
        <v>1936.6000000000001</v>
      </c>
      <c r="AL151" s="30">
        <f ca="1">IF(AL$5="",0,SUMIFS(Potoki!AL:AL,Potoki!$F:$F,$F151,Potoki!$G:$G,IF($G151="","",$G151)))</f>
        <v>2470.2000000000003</v>
      </c>
      <c r="AM151" s="30">
        <f ca="1">IF(AM$5="",0,SUMIFS(Potoki!AM:AM,Potoki!$F:$F,$F151,Potoki!$G:$G,IF($G151="","",$G151)))</f>
        <v>3244.8400000000006</v>
      </c>
      <c r="AN151" s="30">
        <f ca="1">IF(AN$5="",0,SUMIFS(Potoki!AN:AN,Potoki!$F:$F,$F151,Potoki!$G:$G,IF($G151="","",$G151)))</f>
        <v>5268.8400000000011</v>
      </c>
      <c r="AO151" s="30">
        <f ca="1">IF(AO$5="",0,SUMIFS(Potoki!AO:AO,Potoki!$F:$F,$F151,Potoki!$G:$G,IF($G151="","",$G151)))</f>
        <v>8676.52</v>
      </c>
      <c r="AP151" s="30">
        <f ca="1">IF(AP$5="",0,SUMIFS(Potoki!AP:AP,Potoki!$F:$F,$F151,Potoki!$G:$G,IF($G151="","",$G151)))</f>
        <v>13568.62</v>
      </c>
      <c r="AQ151" s="30">
        <f ca="1">IF(AQ$5="",0,SUMIFS(Potoki!AQ:AQ,Potoki!$F:$F,$F151,Potoki!$G:$G,IF($G151="","",$G151)))</f>
        <v>19766.2</v>
      </c>
      <c r="AR151" s="30">
        <f ca="1">IF(AR$5="",0,SUMIFS(Potoki!AR:AR,Potoki!$F:$F,$F151,Potoki!$G:$G,IF($G151="","",$G151)))</f>
        <v>26733.820000000003</v>
      </c>
      <c r="AS151" s="30">
        <f ca="1">IF(AS$5="",0,SUMIFS(Potoki!AS:AS,Potoki!$F:$F,$F151,Potoki!$G:$G,IF($G151="","",$G151)))</f>
        <v>34158.680000000008</v>
      </c>
      <c r="AT151" s="30">
        <f ca="1">IF(AT$5="",0,SUMIFS(Potoki!AT:AT,Potoki!$F:$F,$F151,Potoki!$G:$G,IF($G151="","",$G151)))</f>
        <v>41820.9</v>
      </c>
      <c r="AU151" s="30">
        <f ca="1">IF(AU$5="",0,SUMIFS(Potoki!AU:AU,Potoki!$F:$F,$F151,Potoki!$G:$G,IF($G151="","",$G151)))</f>
        <v>49608.700000000004</v>
      </c>
      <c r="AV151" s="30">
        <f ca="1">IF(AV$5="",0,SUMIFS(Potoki!AV:AV,Potoki!$F:$F,$F151,Potoki!$G:$G,IF($G151="","",$G151)))</f>
        <v>57451.700000000004</v>
      </c>
      <c r="AW151" s="30">
        <f ca="1">IF(AW$5="",0,SUMIFS(Potoki!AW:AW,Potoki!$F:$F,$F151,Potoki!$G:$G,IF($G151="","",$G151)))</f>
        <v>65308.500000000007</v>
      </c>
      <c r="AX151" s="30">
        <f ca="1">IF(AX$5="",0,SUMIFS(Potoki!AX:AX,Potoki!$F:$F,$F151,Potoki!$G:$G,IF($G151="","",$G151)))</f>
        <v>73172.200000000012</v>
      </c>
      <c r="AY151" s="30">
        <f ca="1">IF(AY$5="",0,SUMIFS(Potoki!AY:AY,Potoki!$F:$F,$F151,Potoki!$G:$G,IF($G151="","",$G151)))</f>
        <v>81038.200000000012</v>
      </c>
      <c r="AZ151" s="30">
        <f ca="1">IF(AZ$5="",0,SUMIFS(Potoki!AZ:AZ,Potoki!$F:$F,$F151,Potoki!$G:$G,IF($G151="","",$G151)))</f>
        <v>88904.200000000012</v>
      </c>
      <c r="BA151" s="30">
        <f ca="1">IF(BA$5="",0,SUMIFS(Potoki!BA:BA,Potoki!$F:$F,$F151,Potoki!$G:$G,IF($G151="","",$G151)))</f>
        <v>96770.200000000012</v>
      </c>
      <c r="BB151" s="30">
        <f ca="1">IF(BB$5="",0,SUMIFS(Potoki!BB:BB,Potoki!$F:$F,$F151,Potoki!$G:$G,IF($G151="","",$G151)))</f>
        <v>104636.20000000001</v>
      </c>
      <c r="BC151" s="30">
        <f ca="1">IF(BC$5="",0,SUMIFS(Potoki!BC:BC,Potoki!$F:$F,$F151,Potoki!$G:$G,IF($G151="","",$G151)))</f>
        <v>112502.20000000001</v>
      </c>
      <c r="BD151" s="30">
        <f ca="1">IF(BD$5="",0,SUMIFS(Potoki!BD:BD,Potoki!$F:$F,$F151,Potoki!$G:$G,IF($G151="","",$G151)))</f>
        <v>120368.20000000001</v>
      </c>
      <c r="BE151" s="30">
        <f ca="1">IF(BE$5="",0,SUMIFS(Potoki!BE:BE,Potoki!$F:$F,$F151,Potoki!$G:$G,IF($G151="","",$G151)))</f>
        <v>127774.20000000001</v>
      </c>
      <c r="BF151" s="30">
        <f ca="1">IF(BF$5="",0,SUMIFS(Potoki!BF:BF,Potoki!$F:$F,$F151,Potoki!$G:$G,IF($G151="","",$G151)))</f>
        <v>133800.20000000001</v>
      </c>
      <c r="BG151" s="30">
        <f ca="1">IF(BG$5="",0,SUMIFS(Potoki!BG:BG,Potoki!$F:$F,$F151,Potoki!$G:$G,IF($G151="","",$G151)))</f>
        <v>138354.20000000001</v>
      </c>
      <c r="BH151" s="30">
        <f ca="1">IF(BH$5="",0,SUMIFS(Potoki!BH:BH,Potoki!$F:$F,$F151,Potoki!$G:$G,IF($G151="","",$G151)))</f>
        <v>141378.70000000001</v>
      </c>
      <c r="BI151" s="30">
        <f ca="1">IF(BI$5="",0,SUMIFS(Potoki!BI:BI,Potoki!$F:$F,$F151,Potoki!$G:$G,IF($G151="","",$G151)))</f>
        <v>143069.20000000001</v>
      </c>
      <c r="BJ151" s="30">
        <f ca="1">IF(BJ$5="",0,SUMIFS(Potoki!BJ:BJ,Potoki!$F:$F,$F151,Potoki!$G:$G,IF($G151="","",$G151)))</f>
        <v>143973.1</v>
      </c>
      <c r="BK151" s="30">
        <f ca="1">IF(BK$5="",0,SUMIFS(Potoki!BK:BK,Potoki!$F:$F,$F151,Potoki!$G:$G,IF($G151="","",$G151)))</f>
        <v>144417.00000000003</v>
      </c>
      <c r="BL151" s="30">
        <f ca="1">IF(BL$5="",0,SUMIFS(Potoki!BL:BL,Potoki!$F:$F,$F151,Potoki!$G:$G,IF($G151="","",$G151)))</f>
        <v>144621.70000000001</v>
      </c>
      <c r="BM151" s="30">
        <f ca="1">IF(BM$5="",0,SUMIFS(Potoki!BM:BM,Potoki!$F:$F,$F151,Potoki!$G:$G,IF($G151="","",$G151)))</f>
        <v>144699.90000000002</v>
      </c>
      <c r="BN151" s="30">
        <f ca="1">IF(BN$5="",0,SUMIFS(Potoki!BN:BN,Potoki!$F:$F,$F151,Potoki!$G:$G,IF($G151="","",$G151)))</f>
        <v>144722.90000000002</v>
      </c>
      <c r="BO151" s="30">
        <f ca="1">IF(BO$5="",0,SUMIFS(Potoki!BO:BO,Potoki!$F:$F,$F151,Potoki!$G:$G,IF($G151="","",$G151)))</f>
        <v>144732.1</v>
      </c>
      <c r="BP151" s="30">
        <f ca="1">IF(BP$5="",0,SUMIFS(Potoki!BP:BP,Potoki!$F:$F,$F151,Potoki!$G:$G,IF($G151="","",$G151)))</f>
        <v>144734.40000000002</v>
      </c>
      <c r="BQ151" s="30">
        <f ca="1">IF(BQ$5="",0,SUMIFS(Potoki!BQ:BQ,Potoki!$F:$F,$F151,Potoki!$G:$G,IF($G151="","",$G151)))</f>
        <v>144734.40000000002</v>
      </c>
      <c r="BR151" s="30">
        <f ca="1">IF(BR$5="",0,SUMIFS(Potoki!BR:BR,Potoki!$F:$F,$F151,Potoki!$G:$G,IF($G151="","",$G151)))</f>
        <v>144734.40000000002</v>
      </c>
      <c r="BS151" s="30">
        <f ca="1">IF(BS$5="",0,SUMIFS(Potoki!BS:BS,Potoki!$F:$F,$F151,Potoki!$G:$G,IF($G151="","",$G151)))</f>
        <v>144734.40000000002</v>
      </c>
      <c r="BT151" s="30">
        <f ca="1">IF(BT$5="",0,SUMIFS(Potoki!BT:BT,Potoki!$F:$F,$F151,Potoki!$G:$G,IF($G151="","",$G151)))</f>
        <v>144734.40000000002</v>
      </c>
      <c r="BU151" s="30">
        <f ca="1">IF(BU$5="",0,SUMIFS(Potoki!BU:BU,Potoki!$F:$F,$F151,Potoki!$G:$G,IF($G151="","",$G151)))</f>
        <v>144734.40000000002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" customFormat="1" ht="12" x14ac:dyDescent="0.25">
      <c r="A152" s="11">
        <f>ROW()</f>
        <v>152</v>
      </c>
      <c r="B152" s="140"/>
      <c r="C152" s="142"/>
      <c r="E152" s="23" t="str">
        <f>Lists!$N$9</f>
        <v>пустая строка</v>
      </c>
      <c r="P152" s="3"/>
      <c r="R152" s="23"/>
      <c r="S152" s="3"/>
      <c r="V152" s="74">
        <f ca="1">W142-SUMIFS(Potoki!$W:$W,Potoki!$F:$F,F142,Potoki!$G:$G,"")</f>
        <v>0</v>
      </c>
      <c r="W152" s="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</row>
    <row r="153" spans="1:98" x14ac:dyDescent="0.3">
      <c r="A153" s="11">
        <f>ROW()</f>
        <v>153</v>
      </c>
    </row>
    <row r="154" spans="1:98" x14ac:dyDescent="0.3">
      <c r="A154" s="11">
        <f>ROW()</f>
        <v>154</v>
      </c>
      <c r="F154" s="104" t="s">
        <v>149</v>
      </c>
    </row>
    <row r="155" spans="1:98" s="13" customFormat="1" x14ac:dyDescent="0.3">
      <c r="A155" s="12">
        <f>ROW()</f>
        <v>155</v>
      </c>
      <c r="B155" s="101"/>
      <c r="C155" s="142" t="str">
        <f>Lists!$N$11</f>
        <v>без ндс</v>
      </c>
      <c r="E155" s="92"/>
      <c r="F155" s="13" t="str">
        <f>BP!$F$67</f>
        <v>Закупка сырья и материалов</v>
      </c>
      <c r="M155" s="4" t="str">
        <f>Lists!$R$8</f>
        <v>руб.</v>
      </c>
      <c r="P155" s="10"/>
      <c r="R155" s="92"/>
      <c r="S155" s="10"/>
      <c r="V155" s="80">
        <f ca="1">W155-SUM(W156:W160)</f>
        <v>0</v>
      </c>
      <c r="W155" s="10">
        <f ca="1">SUM(INDIRECT(ADDRESS(ROW(),SUMIFS($1:$1,$5:$5,1))):INDIRECT(ADDRESS(ROW(),SUMIFS($1:$1,$5:$5,MAX($5:$5)))))</f>
        <v>127245261</v>
      </c>
      <c r="Z155" s="10">
        <f ca="1">IF(Z$5="",0,SUM(Z156:Z160))</f>
        <v>0</v>
      </c>
      <c r="AA155" s="10">
        <f t="shared" ref="AA155:CL155" ca="1" si="393">IF(AA$5="",0,SUM(AA156:AA160))</f>
        <v>0</v>
      </c>
      <c r="AB155" s="10">
        <f t="shared" ca="1" si="393"/>
        <v>0</v>
      </c>
      <c r="AC155" s="10">
        <f ca="1">IF(AC$5="",0,SUM(AC156:AC160))</f>
        <v>3900</v>
      </c>
      <c r="AD155" s="10">
        <f t="shared" ca="1" si="393"/>
        <v>17400</v>
      </c>
      <c r="AE155" s="10">
        <f t="shared" ca="1" si="393"/>
        <v>35280</v>
      </c>
      <c r="AF155" s="10">
        <f t="shared" ca="1" si="393"/>
        <v>54007.5</v>
      </c>
      <c r="AG155" s="10">
        <f t="shared" ca="1" si="393"/>
        <v>71302.5</v>
      </c>
      <c r="AH155" s="10">
        <f t="shared" ca="1" si="393"/>
        <v>92941.500000000015</v>
      </c>
      <c r="AI155" s="10">
        <f t="shared" ca="1" si="393"/>
        <v>143419.50000000003</v>
      </c>
      <c r="AJ155" s="10">
        <f t="shared" ca="1" si="393"/>
        <v>235447.5</v>
      </c>
      <c r="AK155" s="10">
        <f t="shared" ca="1" si="393"/>
        <v>372474.75</v>
      </c>
      <c r="AL155" s="10">
        <f t="shared" ca="1" si="393"/>
        <v>551694</v>
      </c>
      <c r="AM155" s="10">
        <f t="shared" ca="1" si="393"/>
        <v>760005.75</v>
      </c>
      <c r="AN155" s="10">
        <f t="shared" ca="1" si="393"/>
        <v>985542</v>
      </c>
      <c r="AO155" s="10">
        <f t="shared" ca="1" si="393"/>
        <v>1220582.25</v>
      </c>
      <c r="AP155" s="10">
        <f t="shared" ca="1" si="393"/>
        <v>1460606.25</v>
      </c>
      <c r="AQ155" s="10">
        <f t="shared" ca="1" si="393"/>
        <v>1703028.75</v>
      </c>
      <c r="AR155" s="10">
        <f t="shared" ca="1" si="393"/>
        <v>1946283.75</v>
      </c>
      <c r="AS155" s="10">
        <f t="shared" ca="1" si="393"/>
        <v>2189820</v>
      </c>
      <c r="AT155" s="10">
        <f t="shared" ca="1" si="393"/>
        <v>2433472.5</v>
      </c>
      <c r="AU155" s="10">
        <f t="shared" ca="1" si="393"/>
        <v>2677147.5</v>
      </c>
      <c r="AV155" s="10">
        <f t="shared" ca="1" si="393"/>
        <v>2920822.5</v>
      </c>
      <c r="AW155" s="10">
        <f t="shared" ca="1" si="393"/>
        <v>3164497.5</v>
      </c>
      <c r="AX155" s="10">
        <f t="shared" ca="1" si="393"/>
        <v>3408172.5</v>
      </c>
      <c r="AY155" s="10">
        <f t="shared" ca="1" si="393"/>
        <v>3651847.5</v>
      </c>
      <c r="AZ155" s="10">
        <f t="shared" ca="1" si="393"/>
        <v>3885772.5</v>
      </c>
      <c r="BA155" s="10">
        <f t="shared" ca="1" si="393"/>
        <v>4085947.5</v>
      </c>
      <c r="BB155" s="10">
        <f t="shared" ca="1" si="393"/>
        <v>4241422.5</v>
      </c>
      <c r="BC155" s="10">
        <f t="shared" ca="1" si="393"/>
        <v>4350078.75</v>
      </c>
      <c r="BD155" s="10">
        <f t="shared" ca="1" si="393"/>
        <v>4415497.5</v>
      </c>
      <c r="BE155" s="10">
        <f t="shared" ca="1" si="393"/>
        <v>4451193.75</v>
      </c>
      <c r="BF155" s="10">
        <f t="shared" ca="1" si="393"/>
        <v>4469445</v>
      </c>
      <c r="BG155" s="10">
        <f t="shared" ca="1" si="393"/>
        <v>4478126.25</v>
      </c>
      <c r="BH155" s="10">
        <f t="shared" ca="1" si="393"/>
        <v>4481786.25</v>
      </c>
      <c r="BI155" s="10">
        <f t="shared" ca="1" si="393"/>
        <v>4483038.75</v>
      </c>
      <c r="BJ155" s="10">
        <f t="shared" ca="1" si="393"/>
        <v>4483458.75</v>
      </c>
      <c r="BK155" s="10">
        <f t="shared" ca="1" si="393"/>
        <v>4483597.5</v>
      </c>
      <c r="BL155" s="10">
        <f t="shared" ca="1" si="393"/>
        <v>4483620.0000000009</v>
      </c>
      <c r="BM155" s="10">
        <f t="shared" ca="1" si="393"/>
        <v>4483620.0000000009</v>
      </c>
      <c r="BN155" s="10">
        <f t="shared" ca="1" si="393"/>
        <v>4483620.0000000009</v>
      </c>
      <c r="BO155" s="10">
        <f t="shared" ca="1" si="393"/>
        <v>4483620.0000000009</v>
      </c>
      <c r="BP155" s="10">
        <f t="shared" ca="1" si="393"/>
        <v>4483620.0000000009</v>
      </c>
      <c r="BQ155" s="10">
        <f t="shared" ca="1" si="393"/>
        <v>4483620.0000000009</v>
      </c>
      <c r="BR155" s="10">
        <f t="shared" ca="1" si="393"/>
        <v>4483620.0000000009</v>
      </c>
      <c r="BS155" s="10">
        <f t="shared" ca="1" si="393"/>
        <v>4483620.0000000009</v>
      </c>
      <c r="BT155" s="10">
        <f t="shared" ca="1" si="393"/>
        <v>4483620.0000000009</v>
      </c>
      <c r="BU155" s="10">
        <f t="shared" ca="1" si="393"/>
        <v>4483620.0000000009</v>
      </c>
      <c r="BV155" s="10">
        <f t="shared" si="393"/>
        <v>0</v>
      </c>
      <c r="BW155" s="10">
        <f t="shared" si="393"/>
        <v>0</v>
      </c>
      <c r="BX155" s="10">
        <f t="shared" si="393"/>
        <v>0</v>
      </c>
      <c r="BY155" s="10">
        <f t="shared" si="393"/>
        <v>0</v>
      </c>
      <c r="BZ155" s="10">
        <f t="shared" si="393"/>
        <v>0</v>
      </c>
      <c r="CA155" s="10">
        <f t="shared" si="393"/>
        <v>0</v>
      </c>
      <c r="CB155" s="10">
        <f t="shared" si="393"/>
        <v>0</v>
      </c>
      <c r="CC155" s="10">
        <f t="shared" si="393"/>
        <v>0</v>
      </c>
      <c r="CD155" s="10">
        <f t="shared" si="393"/>
        <v>0</v>
      </c>
      <c r="CE155" s="10">
        <f t="shared" si="393"/>
        <v>0</v>
      </c>
      <c r="CF155" s="10">
        <f t="shared" si="393"/>
        <v>0</v>
      </c>
      <c r="CG155" s="10">
        <f t="shared" si="393"/>
        <v>0</v>
      </c>
      <c r="CH155" s="10">
        <f t="shared" si="393"/>
        <v>0</v>
      </c>
      <c r="CI155" s="10">
        <f t="shared" si="393"/>
        <v>0</v>
      </c>
      <c r="CJ155" s="10">
        <f t="shared" si="393"/>
        <v>0</v>
      </c>
      <c r="CK155" s="10">
        <f t="shared" si="393"/>
        <v>0</v>
      </c>
      <c r="CL155" s="10">
        <f t="shared" si="393"/>
        <v>0</v>
      </c>
      <c r="CM155" s="10">
        <f t="shared" ref="CM155:CT155" si="394">IF(CM$5="",0,SUM(CM156:CM160))</f>
        <v>0</v>
      </c>
      <c r="CN155" s="10">
        <f t="shared" si="394"/>
        <v>0</v>
      </c>
      <c r="CO155" s="10">
        <f t="shared" si="394"/>
        <v>0</v>
      </c>
      <c r="CP155" s="10">
        <f t="shared" si="394"/>
        <v>0</v>
      </c>
      <c r="CQ155" s="10">
        <f t="shared" si="394"/>
        <v>0</v>
      </c>
      <c r="CR155" s="10">
        <f t="shared" si="394"/>
        <v>0</v>
      </c>
      <c r="CS155" s="10">
        <f t="shared" si="394"/>
        <v>0</v>
      </c>
      <c r="CT155" s="10">
        <f t="shared" si="394"/>
        <v>0</v>
      </c>
    </row>
    <row r="156" spans="1:98" s="27" customFormat="1" ht="12" x14ac:dyDescent="0.25">
      <c r="A156" s="26">
        <f>ROW()</f>
        <v>156</v>
      </c>
      <c r="B156" s="97"/>
      <c r="C156" s="142" t="str">
        <f>Lists!$N$13</f>
        <v>ндс(-)</v>
      </c>
      <c r="E156" s="24"/>
      <c r="F156" s="66" t="str">
        <f>F155</f>
        <v>Закупка сырья и материалов</v>
      </c>
      <c r="G156" s="27" t="str">
        <f>BP!$F$21</f>
        <v>Основа</v>
      </c>
      <c r="M156" s="27" t="str">
        <f>Lists!$R$8</f>
        <v>руб.</v>
      </c>
      <c r="P156" s="30"/>
      <c r="R156" s="24"/>
      <c r="S156" s="136">
        <f>SUMIFS($S$241:$S$250,$G$241:$G$250,$G156)</f>
        <v>0.2</v>
      </c>
      <c r="V156" s="85"/>
      <c r="W156" s="29">
        <f ca="1">SUM(INDIRECT(ADDRESS(ROW(),SUMIFS($1:$1,$5:$5,1))):INDIRECT(ADDRESS(ROW(),SUMIFS($1:$1,$5:$5,MAX($5:$5)))))</f>
        <v>79002455</v>
      </c>
      <c r="Z156" s="30">
        <f ca="1">Z111/(1+$S156)</f>
        <v>0</v>
      </c>
      <c r="AA156" s="30">
        <f t="shared" ref="AA156:CL156" ca="1" si="395">AA111/(1+$S156)</f>
        <v>0</v>
      </c>
      <c r="AB156" s="30">
        <f t="shared" ca="1" si="395"/>
        <v>0</v>
      </c>
      <c r="AC156" s="30">
        <f t="shared" ca="1" si="395"/>
        <v>3500</v>
      </c>
      <c r="AD156" s="30">
        <f t="shared" ca="1" si="395"/>
        <v>14000</v>
      </c>
      <c r="AE156" s="30">
        <f t="shared" ca="1" si="395"/>
        <v>25200</v>
      </c>
      <c r="AF156" s="30">
        <f t="shared" ca="1" si="395"/>
        <v>36837.5</v>
      </c>
      <c r="AG156" s="30">
        <f t="shared" ca="1" si="395"/>
        <v>46987.5</v>
      </c>
      <c r="AH156" s="30">
        <f t="shared" ca="1" si="395"/>
        <v>61722.500000000015</v>
      </c>
      <c r="AI156" s="30">
        <f t="shared" ca="1" si="395"/>
        <v>100222.50000000001</v>
      </c>
      <c r="AJ156" s="30">
        <f t="shared" ca="1" si="395"/>
        <v>165042.5</v>
      </c>
      <c r="AK156" s="30">
        <f t="shared" ca="1" si="395"/>
        <v>258098.75</v>
      </c>
      <c r="AL156" s="30">
        <f t="shared" ca="1" si="395"/>
        <v>375987.5</v>
      </c>
      <c r="AM156" s="30">
        <f t="shared" ca="1" si="395"/>
        <v>508523.75</v>
      </c>
      <c r="AN156" s="30">
        <f t="shared" ca="1" si="395"/>
        <v>649757.5</v>
      </c>
      <c r="AO156" s="30">
        <f t="shared" ca="1" si="395"/>
        <v>795506.25</v>
      </c>
      <c r="AP156" s="30">
        <f t="shared" ca="1" si="395"/>
        <v>943643.75</v>
      </c>
      <c r="AQ156" s="30">
        <f t="shared" ca="1" si="395"/>
        <v>1092831.25</v>
      </c>
      <c r="AR156" s="30">
        <f t="shared" ca="1" si="395"/>
        <v>1242281.25</v>
      </c>
      <c r="AS156" s="30">
        <f t="shared" ca="1" si="395"/>
        <v>1391862.5</v>
      </c>
      <c r="AT156" s="30">
        <f t="shared" ca="1" si="395"/>
        <v>1541487.5</v>
      </c>
      <c r="AU156" s="30">
        <f t="shared" ca="1" si="395"/>
        <v>1691112.5</v>
      </c>
      <c r="AV156" s="30">
        <f t="shared" ca="1" si="395"/>
        <v>1840737.5</v>
      </c>
      <c r="AW156" s="30">
        <f t="shared" ca="1" si="395"/>
        <v>1990362.5</v>
      </c>
      <c r="AX156" s="30">
        <f t="shared" ca="1" si="395"/>
        <v>2139987.5</v>
      </c>
      <c r="AY156" s="30">
        <f t="shared" ca="1" si="395"/>
        <v>2289612.5</v>
      </c>
      <c r="AZ156" s="30">
        <f t="shared" ca="1" si="395"/>
        <v>2430487.5</v>
      </c>
      <c r="BA156" s="30">
        <f t="shared" ca="1" si="395"/>
        <v>2545112.5</v>
      </c>
      <c r="BB156" s="30">
        <f t="shared" ca="1" si="395"/>
        <v>2631737.5</v>
      </c>
      <c r="BC156" s="30">
        <f t="shared" ca="1" si="395"/>
        <v>2689268.75</v>
      </c>
      <c r="BD156" s="30">
        <f t="shared" ca="1" si="395"/>
        <v>2721425</v>
      </c>
      <c r="BE156" s="30">
        <f t="shared" ca="1" si="395"/>
        <v>2738618.75</v>
      </c>
      <c r="BF156" s="30">
        <f t="shared" ca="1" si="395"/>
        <v>2747062.5</v>
      </c>
      <c r="BG156" s="30">
        <f t="shared" ca="1" si="395"/>
        <v>2750956.25</v>
      </c>
      <c r="BH156" s="30">
        <f t="shared" ca="1" si="395"/>
        <v>2752443.75</v>
      </c>
      <c r="BI156" s="30">
        <f t="shared" ca="1" si="395"/>
        <v>2752881.25</v>
      </c>
      <c r="BJ156" s="30">
        <f t="shared" ca="1" si="395"/>
        <v>2753056.25</v>
      </c>
      <c r="BK156" s="30">
        <f t="shared" ca="1" si="395"/>
        <v>2753100.0000000005</v>
      </c>
      <c r="BL156" s="30">
        <f t="shared" ca="1" si="395"/>
        <v>2753100.0000000005</v>
      </c>
      <c r="BM156" s="30">
        <f t="shared" ca="1" si="395"/>
        <v>2753100.0000000005</v>
      </c>
      <c r="BN156" s="30">
        <f t="shared" ca="1" si="395"/>
        <v>2753100.0000000005</v>
      </c>
      <c r="BO156" s="30">
        <f t="shared" ca="1" si="395"/>
        <v>2753100.0000000005</v>
      </c>
      <c r="BP156" s="30">
        <f t="shared" ca="1" si="395"/>
        <v>2753100.0000000005</v>
      </c>
      <c r="BQ156" s="30">
        <f t="shared" ca="1" si="395"/>
        <v>2753100.0000000005</v>
      </c>
      <c r="BR156" s="30">
        <f t="shared" ca="1" si="395"/>
        <v>2753100.0000000005</v>
      </c>
      <c r="BS156" s="30">
        <f t="shared" ca="1" si="395"/>
        <v>2753100.0000000005</v>
      </c>
      <c r="BT156" s="30">
        <f t="shared" ca="1" si="395"/>
        <v>2753100.0000000005</v>
      </c>
      <c r="BU156" s="30">
        <f t="shared" ca="1" si="395"/>
        <v>2753100.0000000005</v>
      </c>
      <c r="BV156" s="30">
        <f t="shared" si="395"/>
        <v>0</v>
      </c>
      <c r="BW156" s="30">
        <f t="shared" si="395"/>
        <v>0</v>
      </c>
      <c r="BX156" s="30">
        <f t="shared" si="395"/>
        <v>0</v>
      </c>
      <c r="BY156" s="30">
        <f t="shared" si="395"/>
        <v>0</v>
      </c>
      <c r="BZ156" s="30">
        <f t="shared" si="395"/>
        <v>0</v>
      </c>
      <c r="CA156" s="30">
        <f t="shared" si="395"/>
        <v>0</v>
      </c>
      <c r="CB156" s="30">
        <f t="shared" si="395"/>
        <v>0</v>
      </c>
      <c r="CC156" s="30">
        <f t="shared" si="395"/>
        <v>0</v>
      </c>
      <c r="CD156" s="30">
        <f t="shared" si="395"/>
        <v>0</v>
      </c>
      <c r="CE156" s="30">
        <f t="shared" si="395"/>
        <v>0</v>
      </c>
      <c r="CF156" s="30">
        <f t="shared" si="395"/>
        <v>0</v>
      </c>
      <c r="CG156" s="30">
        <f t="shared" si="395"/>
        <v>0</v>
      </c>
      <c r="CH156" s="30">
        <f t="shared" si="395"/>
        <v>0</v>
      </c>
      <c r="CI156" s="30">
        <f t="shared" si="395"/>
        <v>0</v>
      </c>
      <c r="CJ156" s="30">
        <f t="shared" si="395"/>
        <v>0</v>
      </c>
      <c r="CK156" s="30">
        <f t="shared" si="395"/>
        <v>0</v>
      </c>
      <c r="CL156" s="30">
        <f t="shared" si="395"/>
        <v>0</v>
      </c>
      <c r="CM156" s="30">
        <f t="shared" ref="CM156:CT156" si="396">CM111/(1+$S156)</f>
        <v>0</v>
      </c>
      <c r="CN156" s="30">
        <f t="shared" si="396"/>
        <v>0</v>
      </c>
      <c r="CO156" s="30">
        <f t="shared" si="396"/>
        <v>0</v>
      </c>
      <c r="CP156" s="30">
        <f t="shared" si="396"/>
        <v>0</v>
      </c>
      <c r="CQ156" s="30">
        <f t="shared" si="396"/>
        <v>0</v>
      </c>
      <c r="CR156" s="30">
        <f t="shared" si="396"/>
        <v>0</v>
      </c>
      <c r="CS156" s="30">
        <f t="shared" si="396"/>
        <v>0</v>
      </c>
      <c r="CT156" s="30">
        <f t="shared" si="396"/>
        <v>0</v>
      </c>
    </row>
    <row r="157" spans="1:98" s="27" customFormat="1" ht="12" x14ac:dyDescent="0.25">
      <c r="A157" s="26">
        <f>ROW()</f>
        <v>157</v>
      </c>
      <c r="B157" s="97"/>
      <c r="C157" s="142" t="str">
        <f>Lists!$N$13</f>
        <v>ндс(-)</v>
      </c>
      <c r="E157" s="24"/>
      <c r="F157" s="66" t="str">
        <f>F155</f>
        <v>Закупка сырья и материалов</v>
      </c>
      <c r="G157" s="27" t="str">
        <f>BP!$F$22</f>
        <v>Сырье</v>
      </c>
      <c r="H157" s="67"/>
      <c r="I157" s="67"/>
      <c r="J157" s="67"/>
      <c r="K157" s="67"/>
      <c r="L157" s="67"/>
      <c r="M157" s="27" t="str">
        <f>Lists!$R$8</f>
        <v>руб.</v>
      </c>
      <c r="P157" s="30"/>
      <c r="R157" s="24"/>
      <c r="S157" s="136">
        <f>SUMIFS($S$241:$S$250,$G$241:$G$250,$G157)</f>
        <v>0.2</v>
      </c>
      <c r="V157" s="85"/>
      <c r="W157" s="29">
        <f ca="1">SUM(INDIRECT(ADDRESS(ROW(),SUMIFS($1:$1,$5:$5,1))):INDIRECT(ADDRESS(ROW(),SUMIFS($1:$1,$5:$5,MAX($5:$5)))))</f>
        <v>9028852</v>
      </c>
      <c r="Z157" s="30">
        <f t="shared" ref="Z157:CK157" ca="1" si="397">Z112/(1+$S157)</f>
        <v>0</v>
      </c>
      <c r="AA157" s="30">
        <f t="shared" ca="1" si="397"/>
        <v>0</v>
      </c>
      <c r="AB157" s="30">
        <f t="shared" ca="1" si="397"/>
        <v>0</v>
      </c>
      <c r="AC157" s="30">
        <f ca="1">AC112/(1+$S157)</f>
        <v>400</v>
      </c>
      <c r="AD157" s="30">
        <f t="shared" ca="1" si="397"/>
        <v>1600</v>
      </c>
      <c r="AE157" s="30">
        <f t="shared" ca="1" si="397"/>
        <v>2880</v>
      </c>
      <c r="AF157" s="30">
        <f t="shared" ca="1" si="397"/>
        <v>4210</v>
      </c>
      <c r="AG157" s="30">
        <f t="shared" ca="1" si="397"/>
        <v>5370</v>
      </c>
      <c r="AH157" s="30">
        <f t="shared" ca="1" si="397"/>
        <v>7054.0000000000009</v>
      </c>
      <c r="AI157" s="30">
        <f t="shared" ca="1" si="397"/>
        <v>11454.000000000002</v>
      </c>
      <c r="AJ157" s="30">
        <f t="shared" ca="1" si="397"/>
        <v>18862.000000000004</v>
      </c>
      <c r="AK157" s="30">
        <f t="shared" ca="1" si="397"/>
        <v>29496.999999999996</v>
      </c>
      <c r="AL157" s="30">
        <f t="shared" ca="1" si="397"/>
        <v>42970</v>
      </c>
      <c r="AM157" s="30">
        <f t="shared" ca="1" si="397"/>
        <v>58117</v>
      </c>
      <c r="AN157" s="30">
        <f t="shared" ca="1" si="397"/>
        <v>74258.000000000015</v>
      </c>
      <c r="AO157" s="30">
        <f t="shared" ca="1" si="397"/>
        <v>90915</v>
      </c>
      <c r="AP157" s="30">
        <f t="shared" ca="1" si="397"/>
        <v>107845</v>
      </c>
      <c r="AQ157" s="30">
        <f t="shared" ca="1" si="397"/>
        <v>124895</v>
      </c>
      <c r="AR157" s="30">
        <f t="shared" ca="1" si="397"/>
        <v>141975</v>
      </c>
      <c r="AS157" s="30">
        <f t="shared" ca="1" si="397"/>
        <v>159070</v>
      </c>
      <c r="AT157" s="30">
        <f t="shared" ca="1" si="397"/>
        <v>176170</v>
      </c>
      <c r="AU157" s="30">
        <f t="shared" ca="1" si="397"/>
        <v>193270</v>
      </c>
      <c r="AV157" s="30">
        <f t="shared" ca="1" si="397"/>
        <v>210370</v>
      </c>
      <c r="AW157" s="30">
        <f t="shared" ca="1" si="397"/>
        <v>227470</v>
      </c>
      <c r="AX157" s="30">
        <f t="shared" ca="1" si="397"/>
        <v>244570</v>
      </c>
      <c r="AY157" s="30">
        <f t="shared" ca="1" si="397"/>
        <v>261670</v>
      </c>
      <c r="AZ157" s="30">
        <f t="shared" ca="1" si="397"/>
        <v>277770</v>
      </c>
      <c r="BA157" s="30">
        <f t="shared" ca="1" si="397"/>
        <v>290870</v>
      </c>
      <c r="BB157" s="30">
        <f t="shared" ca="1" si="397"/>
        <v>300770</v>
      </c>
      <c r="BC157" s="30">
        <f t="shared" ca="1" si="397"/>
        <v>307345</v>
      </c>
      <c r="BD157" s="30">
        <f t="shared" ca="1" si="397"/>
        <v>311020</v>
      </c>
      <c r="BE157" s="30">
        <f t="shared" ca="1" si="397"/>
        <v>312985</v>
      </c>
      <c r="BF157" s="30">
        <f t="shared" ca="1" si="397"/>
        <v>313950</v>
      </c>
      <c r="BG157" s="30">
        <f t="shared" ca="1" si="397"/>
        <v>314395</v>
      </c>
      <c r="BH157" s="30">
        <f t="shared" ca="1" si="397"/>
        <v>314565</v>
      </c>
      <c r="BI157" s="30">
        <f t="shared" ca="1" si="397"/>
        <v>314615</v>
      </c>
      <c r="BJ157" s="30">
        <f t="shared" ca="1" si="397"/>
        <v>314635</v>
      </c>
      <c r="BK157" s="30">
        <f t="shared" ca="1" si="397"/>
        <v>314640.00000000006</v>
      </c>
      <c r="BL157" s="30">
        <f t="shared" ca="1" si="397"/>
        <v>314640.00000000006</v>
      </c>
      <c r="BM157" s="30">
        <f t="shared" ca="1" si="397"/>
        <v>314640.00000000006</v>
      </c>
      <c r="BN157" s="30">
        <f t="shared" ca="1" si="397"/>
        <v>314640.00000000006</v>
      </c>
      <c r="BO157" s="30">
        <f t="shared" ca="1" si="397"/>
        <v>314640.00000000006</v>
      </c>
      <c r="BP157" s="30">
        <f t="shared" ca="1" si="397"/>
        <v>314640.00000000006</v>
      </c>
      <c r="BQ157" s="30">
        <f t="shared" ca="1" si="397"/>
        <v>314640.00000000006</v>
      </c>
      <c r="BR157" s="30">
        <f t="shared" ca="1" si="397"/>
        <v>314640.00000000006</v>
      </c>
      <c r="BS157" s="30">
        <f t="shared" ca="1" si="397"/>
        <v>314640.00000000006</v>
      </c>
      <c r="BT157" s="30">
        <f t="shared" ca="1" si="397"/>
        <v>314640.00000000006</v>
      </c>
      <c r="BU157" s="30">
        <f t="shared" ca="1" si="397"/>
        <v>314640.00000000006</v>
      </c>
      <c r="BV157" s="30">
        <f t="shared" si="397"/>
        <v>0</v>
      </c>
      <c r="BW157" s="30">
        <f t="shared" si="397"/>
        <v>0</v>
      </c>
      <c r="BX157" s="30">
        <f t="shared" si="397"/>
        <v>0</v>
      </c>
      <c r="BY157" s="30">
        <f t="shared" si="397"/>
        <v>0</v>
      </c>
      <c r="BZ157" s="30">
        <f t="shared" si="397"/>
        <v>0</v>
      </c>
      <c r="CA157" s="30">
        <f t="shared" si="397"/>
        <v>0</v>
      </c>
      <c r="CB157" s="30">
        <f t="shared" si="397"/>
        <v>0</v>
      </c>
      <c r="CC157" s="30">
        <f t="shared" si="397"/>
        <v>0</v>
      </c>
      <c r="CD157" s="30">
        <f t="shared" si="397"/>
        <v>0</v>
      </c>
      <c r="CE157" s="30">
        <f t="shared" si="397"/>
        <v>0</v>
      </c>
      <c r="CF157" s="30">
        <f t="shared" si="397"/>
        <v>0</v>
      </c>
      <c r="CG157" s="30">
        <f t="shared" si="397"/>
        <v>0</v>
      </c>
      <c r="CH157" s="30">
        <f t="shared" si="397"/>
        <v>0</v>
      </c>
      <c r="CI157" s="30">
        <f t="shared" si="397"/>
        <v>0</v>
      </c>
      <c r="CJ157" s="30">
        <f t="shared" si="397"/>
        <v>0</v>
      </c>
      <c r="CK157" s="30">
        <f t="shared" si="397"/>
        <v>0</v>
      </c>
      <c r="CL157" s="30">
        <f t="shared" ref="CL157:CT157" si="398">CL112/(1+$S157)</f>
        <v>0</v>
      </c>
      <c r="CM157" s="30">
        <f t="shared" si="398"/>
        <v>0</v>
      </c>
      <c r="CN157" s="30">
        <f t="shared" si="398"/>
        <v>0</v>
      </c>
      <c r="CO157" s="30">
        <f t="shared" si="398"/>
        <v>0</v>
      </c>
      <c r="CP157" s="30">
        <f t="shared" si="398"/>
        <v>0</v>
      </c>
      <c r="CQ157" s="30">
        <f t="shared" si="398"/>
        <v>0</v>
      </c>
      <c r="CR157" s="30">
        <f t="shared" si="398"/>
        <v>0</v>
      </c>
      <c r="CS157" s="30">
        <f t="shared" si="398"/>
        <v>0</v>
      </c>
      <c r="CT157" s="30">
        <f t="shared" si="398"/>
        <v>0</v>
      </c>
    </row>
    <row r="158" spans="1:98" s="27" customFormat="1" ht="12" x14ac:dyDescent="0.25">
      <c r="A158" s="26">
        <f>ROW()</f>
        <v>158</v>
      </c>
      <c r="B158" s="97"/>
      <c r="C158" s="142" t="str">
        <f>Lists!$N$13</f>
        <v>ндс(-)</v>
      </c>
      <c r="E158" s="24"/>
      <c r="F158" s="66" t="str">
        <f>F155</f>
        <v>Закупка сырья и материалов</v>
      </c>
      <c r="G158" s="27" t="str">
        <f>BP!$F$23</f>
        <v>Материал</v>
      </c>
      <c r="M158" s="27" t="str">
        <f>Lists!$R$8</f>
        <v>руб.</v>
      </c>
      <c r="P158" s="30"/>
      <c r="R158" s="24"/>
      <c r="S158" s="136">
        <f>SUMIFS($S$241:$S$250,$G$241:$G$250,$G158)</f>
        <v>0.2</v>
      </c>
      <c r="V158" s="85"/>
      <c r="W158" s="29">
        <f ca="1">SUM(INDIRECT(ADDRESS(ROW(),SUMIFS($1:$1,$5:$5,1))):INDIRECT(ADDRESS(ROW(),SUMIFS($1:$1,$5:$5,MAX($5:$5)))))</f>
        <v>10166580.666666668</v>
      </c>
      <c r="Z158" s="30">
        <f t="shared" ref="Z158:CK158" ca="1" si="399">Z113/(1+$S158)</f>
        <v>0</v>
      </c>
      <c r="AA158" s="30">
        <f t="shared" ca="1" si="399"/>
        <v>0</v>
      </c>
      <c r="AB158" s="30">
        <f t="shared" ca="1" si="399"/>
        <v>0</v>
      </c>
      <c r="AC158" s="30">
        <f t="shared" ca="1" si="399"/>
        <v>0</v>
      </c>
      <c r="AD158" s="30">
        <f t="shared" ca="1" si="399"/>
        <v>466.66666666666669</v>
      </c>
      <c r="AE158" s="30">
        <f t="shared" ca="1" si="399"/>
        <v>1866.6666666666667</v>
      </c>
      <c r="AF158" s="30">
        <f t="shared" ca="1" si="399"/>
        <v>3360</v>
      </c>
      <c r="AG158" s="30">
        <f t="shared" ca="1" si="399"/>
        <v>4911.666666666667</v>
      </c>
      <c r="AH158" s="30">
        <f t="shared" ca="1" si="399"/>
        <v>6265</v>
      </c>
      <c r="AI158" s="30">
        <f t="shared" ca="1" si="399"/>
        <v>8229.6666666666697</v>
      </c>
      <c r="AJ158" s="30">
        <f t="shared" ca="1" si="399"/>
        <v>13363.000000000002</v>
      </c>
      <c r="AK158" s="30">
        <f t="shared" ca="1" si="399"/>
        <v>22005.666666666668</v>
      </c>
      <c r="AL158" s="30">
        <f t="shared" ca="1" si="399"/>
        <v>34413.166666666664</v>
      </c>
      <c r="AM158" s="30">
        <f t="shared" ca="1" si="399"/>
        <v>50131.666666666672</v>
      </c>
      <c r="AN158" s="30">
        <f t="shared" ca="1" si="399"/>
        <v>67803.166666666672</v>
      </c>
      <c r="AO158" s="30">
        <f t="shared" ca="1" si="399"/>
        <v>86634.333333333328</v>
      </c>
      <c r="AP158" s="30">
        <f t="shared" ca="1" si="399"/>
        <v>106067.5</v>
      </c>
      <c r="AQ158" s="30">
        <f t="shared" ca="1" si="399"/>
        <v>125819.16666666667</v>
      </c>
      <c r="AR158" s="30">
        <f t="shared" ca="1" si="399"/>
        <v>145710.83333333334</v>
      </c>
      <c r="AS158" s="30">
        <f t="shared" ca="1" si="399"/>
        <v>165637.5</v>
      </c>
      <c r="AT158" s="30">
        <f t="shared" ca="1" si="399"/>
        <v>185581.66666666669</v>
      </c>
      <c r="AU158" s="30">
        <f t="shared" ca="1" si="399"/>
        <v>205531.66666666669</v>
      </c>
      <c r="AV158" s="30">
        <f t="shared" ca="1" si="399"/>
        <v>225481.66666666669</v>
      </c>
      <c r="AW158" s="30">
        <f t="shared" ca="1" si="399"/>
        <v>245431.66666666669</v>
      </c>
      <c r="AX158" s="30">
        <f t="shared" ca="1" si="399"/>
        <v>265381.66666666669</v>
      </c>
      <c r="AY158" s="30">
        <f t="shared" ca="1" si="399"/>
        <v>285331.66666666669</v>
      </c>
      <c r="AZ158" s="30">
        <f t="shared" ca="1" si="399"/>
        <v>305281.66666666669</v>
      </c>
      <c r="BA158" s="30">
        <f t="shared" ca="1" si="399"/>
        <v>324065</v>
      </c>
      <c r="BB158" s="30">
        <f t="shared" ca="1" si="399"/>
        <v>339348.33333333337</v>
      </c>
      <c r="BC158" s="30">
        <f t="shared" ca="1" si="399"/>
        <v>350898.33333333337</v>
      </c>
      <c r="BD158" s="30">
        <f t="shared" ca="1" si="399"/>
        <v>358569.16666666669</v>
      </c>
      <c r="BE158" s="30">
        <f t="shared" ca="1" si="399"/>
        <v>362856.66666666669</v>
      </c>
      <c r="BF158" s="30">
        <f t="shared" ca="1" si="399"/>
        <v>365149.16666666669</v>
      </c>
      <c r="BG158" s="30">
        <f t="shared" ca="1" si="399"/>
        <v>366275</v>
      </c>
      <c r="BH158" s="30">
        <f t="shared" ca="1" si="399"/>
        <v>366794.16666666669</v>
      </c>
      <c r="BI158" s="30">
        <f t="shared" ca="1" si="399"/>
        <v>366992.5</v>
      </c>
      <c r="BJ158" s="30">
        <f t="shared" ca="1" si="399"/>
        <v>367050.83333333337</v>
      </c>
      <c r="BK158" s="30">
        <f t="shared" ca="1" si="399"/>
        <v>367074.16666666669</v>
      </c>
      <c r="BL158" s="30">
        <f t="shared" ca="1" si="399"/>
        <v>367080.00000000006</v>
      </c>
      <c r="BM158" s="30">
        <f t="shared" ca="1" si="399"/>
        <v>367080.00000000006</v>
      </c>
      <c r="BN158" s="30">
        <f t="shared" ca="1" si="399"/>
        <v>367080.00000000006</v>
      </c>
      <c r="BO158" s="30">
        <f t="shared" ca="1" si="399"/>
        <v>367080.00000000006</v>
      </c>
      <c r="BP158" s="30">
        <f t="shared" ca="1" si="399"/>
        <v>367080.00000000006</v>
      </c>
      <c r="BQ158" s="30">
        <f t="shared" ca="1" si="399"/>
        <v>367080.00000000006</v>
      </c>
      <c r="BR158" s="30">
        <f t="shared" ca="1" si="399"/>
        <v>367080.00000000006</v>
      </c>
      <c r="BS158" s="30">
        <f t="shared" ca="1" si="399"/>
        <v>367080.00000000006</v>
      </c>
      <c r="BT158" s="30">
        <f t="shared" ca="1" si="399"/>
        <v>367080.00000000006</v>
      </c>
      <c r="BU158" s="30">
        <f t="shared" ca="1" si="399"/>
        <v>367080.00000000006</v>
      </c>
      <c r="BV158" s="30">
        <f t="shared" si="399"/>
        <v>0</v>
      </c>
      <c r="BW158" s="30">
        <f t="shared" si="399"/>
        <v>0</v>
      </c>
      <c r="BX158" s="30">
        <f t="shared" si="399"/>
        <v>0</v>
      </c>
      <c r="BY158" s="30">
        <f t="shared" si="399"/>
        <v>0</v>
      </c>
      <c r="BZ158" s="30">
        <f t="shared" si="399"/>
        <v>0</v>
      </c>
      <c r="CA158" s="30">
        <f t="shared" si="399"/>
        <v>0</v>
      </c>
      <c r="CB158" s="30">
        <f t="shared" si="399"/>
        <v>0</v>
      </c>
      <c r="CC158" s="30">
        <f t="shared" si="399"/>
        <v>0</v>
      </c>
      <c r="CD158" s="30">
        <f t="shared" si="399"/>
        <v>0</v>
      </c>
      <c r="CE158" s="30">
        <f t="shared" si="399"/>
        <v>0</v>
      </c>
      <c r="CF158" s="30">
        <f t="shared" si="399"/>
        <v>0</v>
      </c>
      <c r="CG158" s="30">
        <f t="shared" si="399"/>
        <v>0</v>
      </c>
      <c r="CH158" s="30">
        <f t="shared" si="399"/>
        <v>0</v>
      </c>
      <c r="CI158" s="30">
        <f t="shared" si="399"/>
        <v>0</v>
      </c>
      <c r="CJ158" s="30">
        <f t="shared" si="399"/>
        <v>0</v>
      </c>
      <c r="CK158" s="30">
        <f t="shared" si="399"/>
        <v>0</v>
      </c>
      <c r="CL158" s="30">
        <f t="shared" ref="CL158:CT158" si="400">CL113/(1+$S158)</f>
        <v>0</v>
      </c>
      <c r="CM158" s="30">
        <f t="shared" si="400"/>
        <v>0</v>
      </c>
      <c r="CN158" s="30">
        <f t="shared" si="400"/>
        <v>0</v>
      </c>
      <c r="CO158" s="30">
        <f t="shared" si="400"/>
        <v>0</v>
      </c>
      <c r="CP158" s="30">
        <f t="shared" si="400"/>
        <v>0</v>
      </c>
      <c r="CQ158" s="30">
        <f t="shared" si="400"/>
        <v>0</v>
      </c>
      <c r="CR158" s="30">
        <f t="shared" si="400"/>
        <v>0</v>
      </c>
      <c r="CS158" s="30">
        <f t="shared" si="400"/>
        <v>0</v>
      </c>
      <c r="CT158" s="30">
        <f t="shared" si="400"/>
        <v>0</v>
      </c>
    </row>
    <row r="159" spans="1:98" s="27" customFormat="1" ht="12" x14ac:dyDescent="0.25">
      <c r="A159" s="26">
        <f>ROW()</f>
        <v>159</v>
      </c>
      <c r="B159" s="97"/>
      <c r="C159" s="142" t="str">
        <f>Lists!$N$13</f>
        <v>ндс(-)</v>
      </c>
      <c r="E159" s="24"/>
      <c r="F159" s="66" t="str">
        <f>F155</f>
        <v>Закупка сырья и материалов</v>
      </c>
      <c r="G159" s="27" t="str">
        <f>BP!$F$25</f>
        <v>Упаковка</v>
      </c>
      <c r="M159" s="27" t="str">
        <f>Lists!$R$8</f>
        <v>руб.</v>
      </c>
      <c r="P159" s="30"/>
      <c r="R159" s="24"/>
      <c r="S159" s="136">
        <f>SUMIFS($S$241:$S$250,$G$241:$G$250,$G159)</f>
        <v>0.2</v>
      </c>
      <c r="V159" s="85"/>
      <c r="W159" s="29">
        <f ca="1">SUM(INDIRECT(ADDRESS(ROW(),SUMIFS($1:$1,$5:$5,1))):INDIRECT(ADDRESS(ROW(),SUMIFS($1:$1,$5:$5,MAX($5:$5)))))</f>
        <v>29047373.333333336</v>
      </c>
      <c r="Z159" s="30">
        <f t="shared" ref="Z159:CK159" ca="1" si="401">Z114/(1+$S159)</f>
        <v>0</v>
      </c>
      <c r="AA159" s="30">
        <f t="shared" ca="1" si="401"/>
        <v>0</v>
      </c>
      <c r="AB159" s="30">
        <f t="shared" ca="1" si="401"/>
        <v>0</v>
      </c>
      <c r="AC159" s="30">
        <f t="shared" ca="1" si="401"/>
        <v>0</v>
      </c>
      <c r="AD159" s="30">
        <f t="shared" ca="1" si="401"/>
        <v>1333.3333333333335</v>
      </c>
      <c r="AE159" s="30">
        <f t="shared" ca="1" si="401"/>
        <v>5333.3333333333339</v>
      </c>
      <c r="AF159" s="30">
        <f t="shared" ca="1" si="401"/>
        <v>9600</v>
      </c>
      <c r="AG159" s="30">
        <f t="shared" ca="1" si="401"/>
        <v>14033.333333333334</v>
      </c>
      <c r="AH159" s="30">
        <f t="shared" ca="1" si="401"/>
        <v>17900</v>
      </c>
      <c r="AI159" s="30">
        <f t="shared" ca="1" si="401"/>
        <v>23513.333333333336</v>
      </c>
      <c r="AJ159" s="30">
        <f t="shared" ca="1" si="401"/>
        <v>38180</v>
      </c>
      <c r="AK159" s="30">
        <f t="shared" ca="1" si="401"/>
        <v>62873.333333333336</v>
      </c>
      <c r="AL159" s="30">
        <f t="shared" ca="1" si="401"/>
        <v>98323.333333333343</v>
      </c>
      <c r="AM159" s="30">
        <f t="shared" ca="1" si="401"/>
        <v>143233.33333333334</v>
      </c>
      <c r="AN159" s="30">
        <f t="shared" ca="1" si="401"/>
        <v>193723.33333333334</v>
      </c>
      <c r="AO159" s="30">
        <f t="shared" ca="1" si="401"/>
        <v>247526.66666666669</v>
      </c>
      <c r="AP159" s="30">
        <f t="shared" ca="1" si="401"/>
        <v>303050</v>
      </c>
      <c r="AQ159" s="30">
        <f t="shared" ca="1" si="401"/>
        <v>359483.33333333337</v>
      </c>
      <c r="AR159" s="30">
        <f t="shared" ca="1" si="401"/>
        <v>416316.66666666669</v>
      </c>
      <c r="AS159" s="30">
        <f t="shared" ca="1" si="401"/>
        <v>473250</v>
      </c>
      <c r="AT159" s="30">
        <f t="shared" ca="1" si="401"/>
        <v>530233.33333333337</v>
      </c>
      <c r="AU159" s="30">
        <f t="shared" ca="1" si="401"/>
        <v>587233.33333333337</v>
      </c>
      <c r="AV159" s="30">
        <f t="shared" ca="1" si="401"/>
        <v>644233.33333333337</v>
      </c>
      <c r="AW159" s="30">
        <f t="shared" ca="1" si="401"/>
        <v>701233.33333333337</v>
      </c>
      <c r="AX159" s="30">
        <f t="shared" ca="1" si="401"/>
        <v>758233.33333333337</v>
      </c>
      <c r="AY159" s="30">
        <f t="shared" ca="1" si="401"/>
        <v>815233.33333333337</v>
      </c>
      <c r="AZ159" s="30">
        <f t="shared" ca="1" si="401"/>
        <v>872233.33333333337</v>
      </c>
      <c r="BA159" s="30">
        <f t="shared" ca="1" si="401"/>
        <v>925900</v>
      </c>
      <c r="BB159" s="30">
        <f t="shared" ca="1" si="401"/>
        <v>969566.66666666674</v>
      </c>
      <c r="BC159" s="30">
        <f t="shared" ca="1" si="401"/>
        <v>1002566.6666666667</v>
      </c>
      <c r="BD159" s="30">
        <f t="shared" ca="1" si="401"/>
        <v>1024483.3333333334</v>
      </c>
      <c r="BE159" s="30">
        <f t="shared" ca="1" si="401"/>
        <v>1036733.3333333334</v>
      </c>
      <c r="BF159" s="30">
        <f t="shared" ca="1" si="401"/>
        <v>1043283.3333333334</v>
      </c>
      <c r="BG159" s="30">
        <f t="shared" ca="1" si="401"/>
        <v>1046500</v>
      </c>
      <c r="BH159" s="30">
        <f t="shared" ca="1" si="401"/>
        <v>1047983.3333333334</v>
      </c>
      <c r="BI159" s="30">
        <f t="shared" ca="1" si="401"/>
        <v>1048550</v>
      </c>
      <c r="BJ159" s="30">
        <f t="shared" ca="1" si="401"/>
        <v>1048716.6666666667</v>
      </c>
      <c r="BK159" s="30">
        <f t="shared" ca="1" si="401"/>
        <v>1048783.3333333335</v>
      </c>
      <c r="BL159" s="30">
        <f t="shared" ca="1" si="401"/>
        <v>1048800.0000000002</v>
      </c>
      <c r="BM159" s="30">
        <f t="shared" ca="1" si="401"/>
        <v>1048800.0000000002</v>
      </c>
      <c r="BN159" s="30">
        <f t="shared" ca="1" si="401"/>
        <v>1048800.0000000002</v>
      </c>
      <c r="BO159" s="30">
        <f t="shared" ca="1" si="401"/>
        <v>1048800.0000000002</v>
      </c>
      <c r="BP159" s="30">
        <f t="shared" ca="1" si="401"/>
        <v>1048800.0000000002</v>
      </c>
      <c r="BQ159" s="30">
        <f t="shared" ca="1" si="401"/>
        <v>1048800.0000000002</v>
      </c>
      <c r="BR159" s="30">
        <f t="shared" ca="1" si="401"/>
        <v>1048800.0000000002</v>
      </c>
      <c r="BS159" s="30">
        <f t="shared" ca="1" si="401"/>
        <v>1048800.0000000002</v>
      </c>
      <c r="BT159" s="30">
        <f t="shared" ca="1" si="401"/>
        <v>1048800.0000000002</v>
      </c>
      <c r="BU159" s="30">
        <f t="shared" ca="1" si="401"/>
        <v>1048800.0000000002</v>
      </c>
      <c r="BV159" s="30">
        <f t="shared" si="401"/>
        <v>0</v>
      </c>
      <c r="BW159" s="30">
        <f t="shared" si="401"/>
        <v>0</v>
      </c>
      <c r="BX159" s="30">
        <f t="shared" si="401"/>
        <v>0</v>
      </c>
      <c r="BY159" s="30">
        <f t="shared" si="401"/>
        <v>0</v>
      </c>
      <c r="BZ159" s="30">
        <f t="shared" si="401"/>
        <v>0</v>
      </c>
      <c r="CA159" s="30">
        <f t="shared" si="401"/>
        <v>0</v>
      </c>
      <c r="CB159" s="30">
        <f t="shared" si="401"/>
        <v>0</v>
      </c>
      <c r="CC159" s="30">
        <f t="shared" si="401"/>
        <v>0</v>
      </c>
      <c r="CD159" s="30">
        <f t="shared" si="401"/>
        <v>0</v>
      </c>
      <c r="CE159" s="30">
        <f t="shared" si="401"/>
        <v>0</v>
      </c>
      <c r="CF159" s="30">
        <f t="shared" si="401"/>
        <v>0</v>
      </c>
      <c r="CG159" s="30">
        <f t="shared" si="401"/>
        <v>0</v>
      </c>
      <c r="CH159" s="30">
        <f t="shared" si="401"/>
        <v>0</v>
      </c>
      <c r="CI159" s="30">
        <f t="shared" si="401"/>
        <v>0</v>
      </c>
      <c r="CJ159" s="30">
        <f t="shared" si="401"/>
        <v>0</v>
      </c>
      <c r="CK159" s="30">
        <f t="shared" si="401"/>
        <v>0</v>
      </c>
      <c r="CL159" s="30">
        <f t="shared" ref="CL159:CT159" si="402">CL114/(1+$S159)</f>
        <v>0</v>
      </c>
      <c r="CM159" s="30">
        <f t="shared" si="402"/>
        <v>0</v>
      </c>
      <c r="CN159" s="30">
        <f t="shared" si="402"/>
        <v>0</v>
      </c>
      <c r="CO159" s="30">
        <f t="shared" si="402"/>
        <v>0</v>
      </c>
      <c r="CP159" s="30">
        <f t="shared" si="402"/>
        <v>0</v>
      </c>
      <c r="CQ159" s="30">
        <f t="shared" si="402"/>
        <v>0</v>
      </c>
      <c r="CR159" s="30">
        <f t="shared" si="402"/>
        <v>0</v>
      </c>
      <c r="CS159" s="30">
        <f t="shared" si="402"/>
        <v>0</v>
      </c>
      <c r="CT159" s="30">
        <f t="shared" si="402"/>
        <v>0</v>
      </c>
    </row>
    <row r="160" spans="1:98" s="2" customFormat="1" ht="12" x14ac:dyDescent="0.25">
      <c r="A160" s="11">
        <f>ROW()</f>
        <v>160</v>
      </c>
      <c r="B160" s="98"/>
      <c r="C160" s="142"/>
      <c r="E160" s="23" t="str">
        <f>Lists!$N$9</f>
        <v>пустая строка</v>
      </c>
      <c r="P160" s="3"/>
      <c r="R160" s="23"/>
      <c r="S160" s="3"/>
      <c r="V160" s="74"/>
      <c r="W160" s="5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</row>
    <row r="161" spans="1:98" s="13" customFormat="1" x14ac:dyDescent="0.3">
      <c r="A161" s="12">
        <f>ROW()</f>
        <v>161</v>
      </c>
      <c r="B161" s="101"/>
      <c r="C161" s="142"/>
      <c r="E161" s="92"/>
      <c r="F161" s="13" t="str">
        <f>BP!$F$91</f>
        <v>Поступление в пр-во ПФ</v>
      </c>
      <c r="M161" s="4" t="str">
        <f>Lists!$R$8</f>
        <v>руб.</v>
      </c>
      <c r="P161" s="10"/>
      <c r="R161" s="92"/>
      <c r="S161" s="10"/>
      <c r="V161" s="80">
        <f ca="1">W161-SUM(W162:W167)</f>
        <v>0</v>
      </c>
      <c r="W161" s="10">
        <f ca="1">SUM(INDIRECT(ADDRESS(ROW(),SUMIFS($1:$1,$5:$5,1))):INDIRECT(ADDRESS(ROW(),SUMIFS($1:$1,$5:$5,MAX($5:$5)))))</f>
        <v>104294593.95333336</v>
      </c>
      <c r="Z161" s="10">
        <f ca="1">IF(Z$5="",0,SUM(Z162:Z167))</f>
        <v>0</v>
      </c>
      <c r="AA161" s="10">
        <f ca="1">IF(AA$5="",0,SUM(AA162:AA167))</f>
        <v>0</v>
      </c>
      <c r="AB161" s="10">
        <f t="shared" ref="AB161:CL161" ca="1" si="403">IF(AB$5="",0,SUM(AB162:AB167))</f>
        <v>0</v>
      </c>
      <c r="AC161" s="10">
        <f t="shared" ca="1" si="403"/>
        <v>0</v>
      </c>
      <c r="AD161" s="10">
        <f t="shared" ca="1" si="403"/>
        <v>4787.333333333333</v>
      </c>
      <c r="AE161" s="10">
        <f t="shared" ca="1" si="403"/>
        <v>19149.333333333332</v>
      </c>
      <c r="AF161" s="10">
        <f t="shared" ca="1" si="403"/>
        <v>34468.800000000003</v>
      </c>
      <c r="AG161" s="10">
        <f t="shared" ca="1" si="403"/>
        <v>50386.683333333334</v>
      </c>
      <c r="AH161" s="10">
        <f t="shared" ca="1" si="403"/>
        <v>64269.95</v>
      </c>
      <c r="AI161" s="10">
        <f t="shared" ca="1" si="403"/>
        <v>84424.623333333351</v>
      </c>
      <c r="AJ161" s="10">
        <f t="shared" ca="1" si="403"/>
        <v>137085.29</v>
      </c>
      <c r="AK161" s="10">
        <f t="shared" ca="1" si="403"/>
        <v>225746.70333333334</v>
      </c>
      <c r="AL161" s="10">
        <f t="shared" ca="1" si="403"/>
        <v>353029.92833333334</v>
      </c>
      <c r="AM161" s="10">
        <f t="shared" ca="1" si="403"/>
        <v>514279.28333333333</v>
      </c>
      <c r="AN161" s="10">
        <f t="shared" ca="1" si="403"/>
        <v>695563.62833333341</v>
      </c>
      <c r="AO161" s="10">
        <f t="shared" ca="1" si="403"/>
        <v>888744.49666666659</v>
      </c>
      <c r="AP161" s="10">
        <f t="shared" ca="1" si="403"/>
        <v>1088101.0249999999</v>
      </c>
      <c r="AQ161" s="10">
        <f t="shared" ca="1" si="403"/>
        <v>1290724.9083333334</v>
      </c>
      <c r="AR161" s="10">
        <f t="shared" ca="1" si="403"/>
        <v>1494784.9916666667</v>
      </c>
      <c r="AS161" s="10">
        <f t="shared" ca="1" si="403"/>
        <v>1699204.125</v>
      </c>
      <c r="AT161" s="10">
        <f t="shared" ca="1" si="403"/>
        <v>1903802.7833333334</v>
      </c>
      <c r="AU161" s="10">
        <f t="shared" ca="1" si="403"/>
        <v>2108461.2833333332</v>
      </c>
      <c r="AV161" s="10">
        <f t="shared" ca="1" si="403"/>
        <v>2313119.7833333332</v>
      </c>
      <c r="AW161" s="10">
        <f t="shared" ca="1" si="403"/>
        <v>2517778.2833333332</v>
      </c>
      <c r="AX161" s="10">
        <f t="shared" ca="1" si="403"/>
        <v>2722436.7833333332</v>
      </c>
      <c r="AY161" s="10">
        <f t="shared" ca="1" si="403"/>
        <v>2927095.2833333332</v>
      </c>
      <c r="AZ161" s="10">
        <f t="shared" ca="1" si="403"/>
        <v>3131753.7833333332</v>
      </c>
      <c r="BA161" s="10">
        <f t="shared" ca="1" si="403"/>
        <v>3324443.95</v>
      </c>
      <c r="BB161" s="10">
        <f t="shared" ca="1" si="403"/>
        <v>3481229.1166666667</v>
      </c>
      <c r="BC161" s="10">
        <f t="shared" ca="1" si="403"/>
        <v>3599715.6166666667</v>
      </c>
      <c r="BD161" s="10">
        <f t="shared" ca="1" si="403"/>
        <v>3678407.4083333332</v>
      </c>
      <c r="BE161" s="10">
        <f t="shared" ca="1" si="403"/>
        <v>3722391.0333333332</v>
      </c>
      <c r="BF161" s="10">
        <f t="shared" ca="1" si="403"/>
        <v>3745908.8083333331</v>
      </c>
      <c r="BG161" s="10">
        <f t="shared" ca="1" si="403"/>
        <v>3757458.25</v>
      </c>
      <c r="BH161" s="10">
        <f t="shared" ca="1" si="403"/>
        <v>3762784.1583333332</v>
      </c>
      <c r="BI161" s="10">
        <f t="shared" ca="1" si="403"/>
        <v>3764818.7749999999</v>
      </c>
      <c r="BJ161" s="10">
        <f t="shared" ca="1" si="403"/>
        <v>3765417.1916666669</v>
      </c>
      <c r="BK161" s="10">
        <f t="shared" ca="1" si="403"/>
        <v>3765656.5583333331</v>
      </c>
      <c r="BL161" s="10">
        <f t="shared" ca="1" si="403"/>
        <v>3765716.4000000004</v>
      </c>
      <c r="BM161" s="10">
        <f t="shared" ca="1" si="403"/>
        <v>3765716.4000000004</v>
      </c>
      <c r="BN161" s="10">
        <f t="shared" ca="1" si="403"/>
        <v>3765716.4000000004</v>
      </c>
      <c r="BO161" s="10">
        <f t="shared" ca="1" si="403"/>
        <v>3765716.4000000004</v>
      </c>
      <c r="BP161" s="10">
        <f t="shared" ca="1" si="403"/>
        <v>3765716.4000000004</v>
      </c>
      <c r="BQ161" s="10">
        <f t="shared" ca="1" si="403"/>
        <v>3765716.4000000004</v>
      </c>
      <c r="BR161" s="10">
        <f t="shared" ca="1" si="403"/>
        <v>3765716.4000000004</v>
      </c>
      <c r="BS161" s="10">
        <f t="shared" ca="1" si="403"/>
        <v>3765716.4000000004</v>
      </c>
      <c r="BT161" s="10">
        <f t="shared" ca="1" si="403"/>
        <v>3765716.4000000004</v>
      </c>
      <c r="BU161" s="10">
        <f t="shared" ca="1" si="403"/>
        <v>3765716.4000000004</v>
      </c>
      <c r="BV161" s="10">
        <f t="shared" si="403"/>
        <v>0</v>
      </c>
      <c r="BW161" s="10">
        <f t="shared" si="403"/>
        <v>0</v>
      </c>
      <c r="BX161" s="10">
        <f t="shared" si="403"/>
        <v>0</v>
      </c>
      <c r="BY161" s="10">
        <f t="shared" si="403"/>
        <v>0</v>
      </c>
      <c r="BZ161" s="10">
        <f t="shared" si="403"/>
        <v>0</v>
      </c>
      <c r="CA161" s="10">
        <f t="shared" si="403"/>
        <v>0</v>
      </c>
      <c r="CB161" s="10">
        <f t="shared" si="403"/>
        <v>0</v>
      </c>
      <c r="CC161" s="10">
        <f t="shared" si="403"/>
        <v>0</v>
      </c>
      <c r="CD161" s="10">
        <f t="shared" si="403"/>
        <v>0</v>
      </c>
      <c r="CE161" s="10">
        <f t="shared" si="403"/>
        <v>0</v>
      </c>
      <c r="CF161" s="10">
        <f t="shared" si="403"/>
        <v>0</v>
      </c>
      <c r="CG161" s="10">
        <f t="shared" si="403"/>
        <v>0</v>
      </c>
      <c r="CH161" s="10">
        <f t="shared" si="403"/>
        <v>0</v>
      </c>
      <c r="CI161" s="10">
        <f t="shared" si="403"/>
        <v>0</v>
      </c>
      <c r="CJ161" s="10">
        <f t="shared" si="403"/>
        <v>0</v>
      </c>
      <c r="CK161" s="10">
        <f t="shared" si="403"/>
        <v>0</v>
      </c>
      <c r="CL161" s="10">
        <f t="shared" si="403"/>
        <v>0</v>
      </c>
      <c r="CM161" s="10">
        <f t="shared" ref="CM161:CT161" si="404">IF(CM$5="",0,SUM(CM162:CM167))</f>
        <v>0</v>
      </c>
      <c r="CN161" s="10">
        <f t="shared" si="404"/>
        <v>0</v>
      </c>
      <c r="CO161" s="10">
        <f t="shared" si="404"/>
        <v>0</v>
      </c>
      <c r="CP161" s="10">
        <f t="shared" si="404"/>
        <v>0</v>
      </c>
      <c r="CQ161" s="10">
        <f t="shared" si="404"/>
        <v>0</v>
      </c>
      <c r="CR161" s="10">
        <f t="shared" si="404"/>
        <v>0</v>
      </c>
      <c r="CS161" s="10">
        <f t="shared" si="404"/>
        <v>0</v>
      </c>
      <c r="CT161" s="10">
        <f t="shared" si="404"/>
        <v>0</v>
      </c>
    </row>
    <row r="162" spans="1:98" s="27" customFormat="1" ht="12" x14ac:dyDescent="0.25">
      <c r="A162" s="26">
        <f>ROW()</f>
        <v>162</v>
      </c>
      <c r="B162" s="97"/>
      <c r="C162" s="142"/>
      <c r="E162" s="24"/>
      <c r="F162" s="66" t="str">
        <f>$F$161</f>
        <v>Поступление в пр-во ПФ</v>
      </c>
      <c r="G162" s="27" t="str">
        <f>BP!$F$21</f>
        <v>Основа</v>
      </c>
      <c r="M162" s="27" t="str">
        <f>Lists!$R$8</f>
        <v>руб.</v>
      </c>
      <c r="P162" s="30"/>
      <c r="R162" s="24"/>
      <c r="S162" s="136">
        <f>SUMIFS($S$241:$S$250,$G$241:$G$250,$G162)</f>
        <v>0.2</v>
      </c>
      <c r="V162" s="85"/>
      <c r="W162" s="29">
        <f ca="1">SUM(INDIRECT(ADDRESS(ROW(),SUMIFS($1:$1,$5:$5,1))):INDIRECT(ADDRESS(ROW(),SUMIFS($1:$1,$5:$5,MAX($5:$5)))))</f>
        <v>76249355</v>
      </c>
      <c r="Z162" s="30">
        <f t="shared" ref="Z162:CK162" ca="1" si="405">Z117/(1+$S162)</f>
        <v>0</v>
      </c>
      <c r="AA162" s="30">
        <f t="shared" ca="1" si="405"/>
        <v>0</v>
      </c>
      <c r="AB162" s="30">
        <f t="shared" ca="1" si="405"/>
        <v>0</v>
      </c>
      <c r="AC162" s="30">
        <f t="shared" ca="1" si="405"/>
        <v>0</v>
      </c>
      <c r="AD162" s="30">
        <f t="shared" ca="1" si="405"/>
        <v>3500</v>
      </c>
      <c r="AE162" s="30">
        <f t="shared" ca="1" si="405"/>
        <v>14000</v>
      </c>
      <c r="AF162" s="30">
        <f t="shared" ca="1" si="405"/>
        <v>25200</v>
      </c>
      <c r="AG162" s="30">
        <f t="shared" ca="1" si="405"/>
        <v>36837.5</v>
      </c>
      <c r="AH162" s="30">
        <f t="shared" ca="1" si="405"/>
        <v>46987.5</v>
      </c>
      <c r="AI162" s="30">
        <f t="shared" ca="1" si="405"/>
        <v>61722.500000000015</v>
      </c>
      <c r="AJ162" s="30">
        <f t="shared" ca="1" si="405"/>
        <v>100222.50000000001</v>
      </c>
      <c r="AK162" s="30">
        <f t="shared" ca="1" si="405"/>
        <v>165042.5</v>
      </c>
      <c r="AL162" s="30">
        <f t="shared" ca="1" si="405"/>
        <v>258098.75</v>
      </c>
      <c r="AM162" s="30">
        <f t="shared" ca="1" si="405"/>
        <v>375987.5</v>
      </c>
      <c r="AN162" s="30">
        <f t="shared" ca="1" si="405"/>
        <v>508523.75</v>
      </c>
      <c r="AO162" s="30">
        <f t="shared" ca="1" si="405"/>
        <v>649757.5</v>
      </c>
      <c r="AP162" s="30">
        <f t="shared" ca="1" si="405"/>
        <v>795506.25</v>
      </c>
      <c r="AQ162" s="30">
        <f t="shared" ca="1" si="405"/>
        <v>943643.75</v>
      </c>
      <c r="AR162" s="30">
        <f t="shared" ca="1" si="405"/>
        <v>1092831.25</v>
      </c>
      <c r="AS162" s="30">
        <f t="shared" ca="1" si="405"/>
        <v>1242281.25</v>
      </c>
      <c r="AT162" s="30">
        <f t="shared" ca="1" si="405"/>
        <v>1391862.5</v>
      </c>
      <c r="AU162" s="30">
        <f t="shared" ca="1" si="405"/>
        <v>1541487.5</v>
      </c>
      <c r="AV162" s="30">
        <f t="shared" ca="1" si="405"/>
        <v>1691112.5</v>
      </c>
      <c r="AW162" s="30">
        <f t="shared" ca="1" si="405"/>
        <v>1840737.5</v>
      </c>
      <c r="AX162" s="30">
        <f t="shared" ca="1" si="405"/>
        <v>1990362.5</v>
      </c>
      <c r="AY162" s="30">
        <f t="shared" ca="1" si="405"/>
        <v>2139987.5</v>
      </c>
      <c r="AZ162" s="30">
        <f t="shared" ca="1" si="405"/>
        <v>2289612.5</v>
      </c>
      <c r="BA162" s="30">
        <f t="shared" ca="1" si="405"/>
        <v>2430487.5</v>
      </c>
      <c r="BB162" s="30">
        <f t="shared" ca="1" si="405"/>
        <v>2545112.5</v>
      </c>
      <c r="BC162" s="30">
        <f t="shared" ca="1" si="405"/>
        <v>2631737.5</v>
      </c>
      <c r="BD162" s="30">
        <f t="shared" ca="1" si="405"/>
        <v>2689268.75</v>
      </c>
      <c r="BE162" s="30">
        <f t="shared" ca="1" si="405"/>
        <v>2721425</v>
      </c>
      <c r="BF162" s="30">
        <f t="shared" ca="1" si="405"/>
        <v>2738618.75</v>
      </c>
      <c r="BG162" s="30">
        <f t="shared" ca="1" si="405"/>
        <v>2747062.5</v>
      </c>
      <c r="BH162" s="30">
        <f t="shared" ca="1" si="405"/>
        <v>2750956.25</v>
      </c>
      <c r="BI162" s="30">
        <f t="shared" ca="1" si="405"/>
        <v>2752443.75</v>
      </c>
      <c r="BJ162" s="30">
        <f t="shared" ca="1" si="405"/>
        <v>2752881.25</v>
      </c>
      <c r="BK162" s="30">
        <f t="shared" ca="1" si="405"/>
        <v>2753056.25</v>
      </c>
      <c r="BL162" s="30">
        <f t="shared" ca="1" si="405"/>
        <v>2753100.0000000005</v>
      </c>
      <c r="BM162" s="30">
        <f t="shared" ca="1" si="405"/>
        <v>2753100.0000000005</v>
      </c>
      <c r="BN162" s="30">
        <f t="shared" ca="1" si="405"/>
        <v>2753100.0000000005</v>
      </c>
      <c r="BO162" s="30">
        <f t="shared" ca="1" si="405"/>
        <v>2753100.0000000005</v>
      </c>
      <c r="BP162" s="30">
        <f t="shared" ca="1" si="405"/>
        <v>2753100.0000000005</v>
      </c>
      <c r="BQ162" s="30">
        <f t="shared" ca="1" si="405"/>
        <v>2753100.0000000005</v>
      </c>
      <c r="BR162" s="30">
        <f t="shared" ca="1" si="405"/>
        <v>2753100.0000000005</v>
      </c>
      <c r="BS162" s="30">
        <f t="shared" ca="1" si="405"/>
        <v>2753100.0000000005</v>
      </c>
      <c r="BT162" s="30">
        <f t="shared" ca="1" si="405"/>
        <v>2753100.0000000005</v>
      </c>
      <c r="BU162" s="30">
        <f t="shared" ca="1" si="405"/>
        <v>2753100.0000000005</v>
      </c>
      <c r="BV162" s="30">
        <f t="shared" si="405"/>
        <v>0</v>
      </c>
      <c r="BW162" s="30">
        <f t="shared" si="405"/>
        <v>0</v>
      </c>
      <c r="BX162" s="30">
        <f t="shared" si="405"/>
        <v>0</v>
      </c>
      <c r="BY162" s="30">
        <f t="shared" si="405"/>
        <v>0</v>
      </c>
      <c r="BZ162" s="30">
        <f t="shared" si="405"/>
        <v>0</v>
      </c>
      <c r="CA162" s="30">
        <f t="shared" si="405"/>
        <v>0</v>
      </c>
      <c r="CB162" s="30">
        <f t="shared" si="405"/>
        <v>0</v>
      </c>
      <c r="CC162" s="30">
        <f t="shared" si="405"/>
        <v>0</v>
      </c>
      <c r="CD162" s="30">
        <f t="shared" si="405"/>
        <v>0</v>
      </c>
      <c r="CE162" s="30">
        <f t="shared" si="405"/>
        <v>0</v>
      </c>
      <c r="CF162" s="30">
        <f t="shared" si="405"/>
        <v>0</v>
      </c>
      <c r="CG162" s="30">
        <f t="shared" si="405"/>
        <v>0</v>
      </c>
      <c r="CH162" s="30">
        <f t="shared" si="405"/>
        <v>0</v>
      </c>
      <c r="CI162" s="30">
        <f t="shared" si="405"/>
        <v>0</v>
      </c>
      <c r="CJ162" s="30">
        <f t="shared" si="405"/>
        <v>0</v>
      </c>
      <c r="CK162" s="30">
        <f t="shared" si="405"/>
        <v>0</v>
      </c>
      <c r="CL162" s="30">
        <f t="shared" ref="CL162:CT162" si="406">CL117/(1+$S162)</f>
        <v>0</v>
      </c>
      <c r="CM162" s="30">
        <f t="shared" si="406"/>
        <v>0</v>
      </c>
      <c r="CN162" s="30">
        <f t="shared" si="406"/>
        <v>0</v>
      </c>
      <c r="CO162" s="30">
        <f t="shared" si="406"/>
        <v>0</v>
      </c>
      <c r="CP162" s="30">
        <f t="shared" si="406"/>
        <v>0</v>
      </c>
      <c r="CQ162" s="30">
        <f t="shared" si="406"/>
        <v>0</v>
      </c>
      <c r="CR162" s="30">
        <f t="shared" si="406"/>
        <v>0</v>
      </c>
      <c r="CS162" s="30">
        <f t="shared" si="406"/>
        <v>0</v>
      </c>
      <c r="CT162" s="30">
        <f t="shared" si="406"/>
        <v>0</v>
      </c>
    </row>
    <row r="163" spans="1:98" s="27" customFormat="1" ht="12" x14ac:dyDescent="0.25">
      <c r="A163" s="26">
        <f>ROW()</f>
        <v>163</v>
      </c>
      <c r="B163" s="97"/>
      <c r="C163" s="142"/>
      <c r="E163" s="24"/>
      <c r="F163" s="66" t="str">
        <f t="shared" ref="F163:F166" si="407">$F$161</f>
        <v>Поступление в пр-во ПФ</v>
      </c>
      <c r="G163" s="27" t="str">
        <f>BP!$F$22</f>
        <v>Сырье</v>
      </c>
      <c r="H163" s="67"/>
      <c r="I163" s="67"/>
      <c r="J163" s="67"/>
      <c r="K163" s="67"/>
      <c r="L163" s="67"/>
      <c r="M163" s="27" t="str">
        <f>Lists!$R$8</f>
        <v>руб.</v>
      </c>
      <c r="P163" s="30"/>
      <c r="R163" s="24"/>
      <c r="S163" s="136">
        <f>SUMIFS($S$241:$S$250,$G$241:$G$250,$G163)</f>
        <v>0.2</v>
      </c>
      <c r="V163" s="85"/>
      <c r="W163" s="29">
        <f ca="1">SUM(INDIRECT(ADDRESS(ROW(),SUMIFS($1:$1,$5:$5,1))):INDIRECT(ADDRESS(ROW(),SUMIFS($1:$1,$5:$5,MAX($5:$5)))))</f>
        <v>8714212</v>
      </c>
      <c r="Z163" s="30">
        <f t="shared" ref="Z163:CK163" ca="1" si="408">Z118/(1+$S163)</f>
        <v>0</v>
      </c>
      <c r="AA163" s="30">
        <f t="shared" ca="1" si="408"/>
        <v>0</v>
      </c>
      <c r="AB163" s="30">
        <f t="shared" ca="1" si="408"/>
        <v>0</v>
      </c>
      <c r="AC163" s="30">
        <f t="shared" ca="1" si="408"/>
        <v>0</v>
      </c>
      <c r="AD163" s="30">
        <f t="shared" ca="1" si="408"/>
        <v>400</v>
      </c>
      <c r="AE163" s="30">
        <f t="shared" ca="1" si="408"/>
        <v>1600</v>
      </c>
      <c r="AF163" s="30">
        <f t="shared" ca="1" si="408"/>
        <v>2880</v>
      </c>
      <c r="AG163" s="30">
        <f t="shared" ca="1" si="408"/>
        <v>4210</v>
      </c>
      <c r="AH163" s="30">
        <f t="shared" ca="1" si="408"/>
        <v>5370</v>
      </c>
      <c r="AI163" s="30">
        <f t="shared" ca="1" si="408"/>
        <v>7054.0000000000009</v>
      </c>
      <c r="AJ163" s="30">
        <f t="shared" ca="1" si="408"/>
        <v>11454.000000000002</v>
      </c>
      <c r="AK163" s="30">
        <f t="shared" ca="1" si="408"/>
        <v>18862.000000000004</v>
      </c>
      <c r="AL163" s="30">
        <f t="shared" ca="1" si="408"/>
        <v>29496.999999999996</v>
      </c>
      <c r="AM163" s="30">
        <f t="shared" ca="1" si="408"/>
        <v>42970</v>
      </c>
      <c r="AN163" s="30">
        <f t="shared" ca="1" si="408"/>
        <v>58117</v>
      </c>
      <c r="AO163" s="30">
        <f t="shared" ca="1" si="408"/>
        <v>74258.000000000015</v>
      </c>
      <c r="AP163" s="30">
        <f t="shared" ca="1" si="408"/>
        <v>90915</v>
      </c>
      <c r="AQ163" s="30">
        <f t="shared" ca="1" si="408"/>
        <v>107845</v>
      </c>
      <c r="AR163" s="30">
        <f t="shared" ca="1" si="408"/>
        <v>124895</v>
      </c>
      <c r="AS163" s="30">
        <f t="shared" ca="1" si="408"/>
        <v>141975</v>
      </c>
      <c r="AT163" s="30">
        <f t="shared" ca="1" si="408"/>
        <v>159070</v>
      </c>
      <c r="AU163" s="30">
        <f t="shared" ca="1" si="408"/>
        <v>176170</v>
      </c>
      <c r="AV163" s="30">
        <f t="shared" ca="1" si="408"/>
        <v>193270</v>
      </c>
      <c r="AW163" s="30">
        <f t="shared" ca="1" si="408"/>
        <v>210370</v>
      </c>
      <c r="AX163" s="30">
        <f t="shared" ca="1" si="408"/>
        <v>227470</v>
      </c>
      <c r="AY163" s="30">
        <f t="shared" ca="1" si="408"/>
        <v>244570</v>
      </c>
      <c r="AZ163" s="30">
        <f t="shared" ca="1" si="408"/>
        <v>261670</v>
      </c>
      <c r="BA163" s="30">
        <f t="shared" ca="1" si="408"/>
        <v>277770</v>
      </c>
      <c r="BB163" s="30">
        <f t="shared" ca="1" si="408"/>
        <v>290870</v>
      </c>
      <c r="BC163" s="30">
        <f t="shared" ca="1" si="408"/>
        <v>300770</v>
      </c>
      <c r="BD163" s="30">
        <f t="shared" ca="1" si="408"/>
        <v>307345</v>
      </c>
      <c r="BE163" s="30">
        <f t="shared" ca="1" si="408"/>
        <v>311020</v>
      </c>
      <c r="BF163" s="30">
        <f t="shared" ca="1" si="408"/>
        <v>312985</v>
      </c>
      <c r="BG163" s="30">
        <f t="shared" ca="1" si="408"/>
        <v>313950</v>
      </c>
      <c r="BH163" s="30">
        <f t="shared" ca="1" si="408"/>
        <v>314395</v>
      </c>
      <c r="BI163" s="30">
        <f t="shared" ca="1" si="408"/>
        <v>314565</v>
      </c>
      <c r="BJ163" s="30">
        <f t="shared" ca="1" si="408"/>
        <v>314615</v>
      </c>
      <c r="BK163" s="30">
        <f t="shared" ca="1" si="408"/>
        <v>314635</v>
      </c>
      <c r="BL163" s="30">
        <f t="shared" ca="1" si="408"/>
        <v>314640.00000000006</v>
      </c>
      <c r="BM163" s="30">
        <f t="shared" ca="1" si="408"/>
        <v>314640.00000000006</v>
      </c>
      <c r="BN163" s="30">
        <f t="shared" ca="1" si="408"/>
        <v>314640.00000000006</v>
      </c>
      <c r="BO163" s="30">
        <f t="shared" ca="1" si="408"/>
        <v>314640.00000000006</v>
      </c>
      <c r="BP163" s="30">
        <f t="shared" ca="1" si="408"/>
        <v>314640.00000000006</v>
      </c>
      <c r="BQ163" s="30">
        <f t="shared" ca="1" si="408"/>
        <v>314640.00000000006</v>
      </c>
      <c r="BR163" s="30">
        <f t="shared" ca="1" si="408"/>
        <v>314640.00000000006</v>
      </c>
      <c r="BS163" s="30">
        <f t="shared" ca="1" si="408"/>
        <v>314640.00000000006</v>
      </c>
      <c r="BT163" s="30">
        <f t="shared" ca="1" si="408"/>
        <v>314640.00000000006</v>
      </c>
      <c r="BU163" s="30">
        <f t="shared" ca="1" si="408"/>
        <v>314640.00000000006</v>
      </c>
      <c r="BV163" s="30">
        <f t="shared" si="408"/>
        <v>0</v>
      </c>
      <c r="BW163" s="30">
        <f t="shared" si="408"/>
        <v>0</v>
      </c>
      <c r="BX163" s="30">
        <f t="shared" si="408"/>
        <v>0</v>
      </c>
      <c r="BY163" s="30">
        <f t="shared" si="408"/>
        <v>0</v>
      </c>
      <c r="BZ163" s="30">
        <f t="shared" si="408"/>
        <v>0</v>
      </c>
      <c r="CA163" s="30">
        <f t="shared" si="408"/>
        <v>0</v>
      </c>
      <c r="CB163" s="30">
        <f t="shared" si="408"/>
        <v>0</v>
      </c>
      <c r="CC163" s="30">
        <f t="shared" si="408"/>
        <v>0</v>
      </c>
      <c r="CD163" s="30">
        <f t="shared" si="408"/>
        <v>0</v>
      </c>
      <c r="CE163" s="30">
        <f t="shared" si="408"/>
        <v>0</v>
      </c>
      <c r="CF163" s="30">
        <f t="shared" si="408"/>
        <v>0</v>
      </c>
      <c r="CG163" s="30">
        <f t="shared" si="408"/>
        <v>0</v>
      </c>
      <c r="CH163" s="30">
        <f t="shared" si="408"/>
        <v>0</v>
      </c>
      <c r="CI163" s="30">
        <f t="shared" si="408"/>
        <v>0</v>
      </c>
      <c r="CJ163" s="30">
        <f t="shared" si="408"/>
        <v>0</v>
      </c>
      <c r="CK163" s="30">
        <f t="shared" si="408"/>
        <v>0</v>
      </c>
      <c r="CL163" s="30">
        <f t="shared" ref="CL163:CT163" si="409">CL118/(1+$S163)</f>
        <v>0</v>
      </c>
      <c r="CM163" s="30">
        <f t="shared" si="409"/>
        <v>0</v>
      </c>
      <c r="CN163" s="30">
        <f t="shared" si="409"/>
        <v>0</v>
      </c>
      <c r="CO163" s="30">
        <f t="shared" si="409"/>
        <v>0</v>
      </c>
      <c r="CP163" s="30">
        <f t="shared" si="409"/>
        <v>0</v>
      </c>
      <c r="CQ163" s="30">
        <f t="shared" si="409"/>
        <v>0</v>
      </c>
      <c r="CR163" s="30">
        <f t="shared" si="409"/>
        <v>0</v>
      </c>
      <c r="CS163" s="30">
        <f t="shared" si="409"/>
        <v>0</v>
      </c>
      <c r="CT163" s="30">
        <f t="shared" si="409"/>
        <v>0</v>
      </c>
    </row>
    <row r="164" spans="1:98" s="27" customFormat="1" ht="12" x14ac:dyDescent="0.25">
      <c r="A164" s="26">
        <f>ROW()</f>
        <v>164</v>
      </c>
      <c r="B164" s="97"/>
      <c r="C164" s="142"/>
      <c r="E164" s="24"/>
      <c r="F164" s="66" t="str">
        <f t="shared" si="407"/>
        <v>Поступление в пр-во ПФ</v>
      </c>
      <c r="G164" s="27" t="str">
        <f>BP!$F$26</f>
        <v>ФОТ првПерс</v>
      </c>
      <c r="M164" s="27" t="str">
        <f>Lists!$R$8</f>
        <v>руб.</v>
      </c>
      <c r="P164" s="30"/>
      <c r="R164" s="24"/>
      <c r="S164" s="136">
        <f>SUMIFS($S$241:$S$250,$G$241:$G$250,$G164)</f>
        <v>0</v>
      </c>
      <c r="V164" s="85"/>
      <c r="W164" s="29">
        <f ca="1">SUM(INDIRECT(ADDRESS(ROW(),SUMIFS($1:$1,$5:$5,1))):INDIRECT(ADDRESS(ROW(),SUMIFS($1:$1,$5:$5,MAX($5:$5)))))</f>
        <v>13071318</v>
      </c>
      <c r="Z164" s="30">
        <f t="shared" ref="Z164:CK164" ca="1" si="410">Z119/(1+$S164)</f>
        <v>0</v>
      </c>
      <c r="AA164" s="30">
        <f t="shared" ca="1" si="410"/>
        <v>0</v>
      </c>
      <c r="AB164" s="30">
        <f t="shared" ca="1" si="410"/>
        <v>0</v>
      </c>
      <c r="AC164" s="30">
        <f t="shared" ca="1" si="410"/>
        <v>0</v>
      </c>
      <c r="AD164" s="30">
        <f t="shared" ca="1" si="410"/>
        <v>600</v>
      </c>
      <c r="AE164" s="30">
        <f t="shared" ca="1" si="410"/>
        <v>2400</v>
      </c>
      <c r="AF164" s="30">
        <f t="shared" ca="1" si="410"/>
        <v>4320</v>
      </c>
      <c r="AG164" s="30">
        <f t="shared" ca="1" si="410"/>
        <v>6315</v>
      </c>
      <c r="AH164" s="30">
        <f t="shared" ca="1" si="410"/>
        <v>8055</v>
      </c>
      <c r="AI164" s="30">
        <f t="shared" ca="1" si="410"/>
        <v>10581.000000000002</v>
      </c>
      <c r="AJ164" s="30">
        <f t="shared" ca="1" si="410"/>
        <v>17181</v>
      </c>
      <c r="AK164" s="30">
        <f t="shared" ca="1" si="410"/>
        <v>28293</v>
      </c>
      <c r="AL164" s="30">
        <f t="shared" ca="1" si="410"/>
        <v>44245.5</v>
      </c>
      <c r="AM164" s="30">
        <f t="shared" ca="1" si="410"/>
        <v>64455</v>
      </c>
      <c r="AN164" s="30">
        <f t="shared" ca="1" si="410"/>
        <v>87175.5</v>
      </c>
      <c r="AO164" s="30">
        <f t="shared" ca="1" si="410"/>
        <v>111387</v>
      </c>
      <c r="AP164" s="30">
        <f t="shared" ca="1" si="410"/>
        <v>136372.5</v>
      </c>
      <c r="AQ164" s="30">
        <f t="shared" ca="1" si="410"/>
        <v>161767.5</v>
      </c>
      <c r="AR164" s="30">
        <f t="shared" ca="1" si="410"/>
        <v>187342.5</v>
      </c>
      <c r="AS164" s="30">
        <f t="shared" ca="1" si="410"/>
        <v>212962.5</v>
      </c>
      <c r="AT164" s="30">
        <f t="shared" ca="1" si="410"/>
        <v>238605</v>
      </c>
      <c r="AU164" s="30">
        <f t="shared" ca="1" si="410"/>
        <v>264255</v>
      </c>
      <c r="AV164" s="30">
        <f t="shared" ca="1" si="410"/>
        <v>289905</v>
      </c>
      <c r="AW164" s="30">
        <f t="shared" ca="1" si="410"/>
        <v>315555</v>
      </c>
      <c r="AX164" s="30">
        <f t="shared" ca="1" si="410"/>
        <v>341205</v>
      </c>
      <c r="AY164" s="30">
        <f t="shared" ca="1" si="410"/>
        <v>366855</v>
      </c>
      <c r="AZ164" s="30">
        <f t="shared" ca="1" si="410"/>
        <v>392505</v>
      </c>
      <c r="BA164" s="30">
        <f t="shared" ca="1" si="410"/>
        <v>416655</v>
      </c>
      <c r="BB164" s="30">
        <f t="shared" ca="1" si="410"/>
        <v>436305</v>
      </c>
      <c r="BC164" s="30">
        <f t="shared" ca="1" si="410"/>
        <v>451155</v>
      </c>
      <c r="BD164" s="30">
        <f t="shared" ca="1" si="410"/>
        <v>461017.5</v>
      </c>
      <c r="BE164" s="30">
        <f t="shared" ca="1" si="410"/>
        <v>466530</v>
      </c>
      <c r="BF164" s="30">
        <f t="shared" ca="1" si="410"/>
        <v>469477.5</v>
      </c>
      <c r="BG164" s="30">
        <f t="shared" ca="1" si="410"/>
        <v>470925</v>
      </c>
      <c r="BH164" s="30">
        <f t="shared" ca="1" si="410"/>
        <v>471592.5</v>
      </c>
      <c r="BI164" s="30">
        <f t="shared" ca="1" si="410"/>
        <v>471847.5</v>
      </c>
      <c r="BJ164" s="30">
        <f t="shared" ca="1" si="410"/>
        <v>471922.5</v>
      </c>
      <c r="BK164" s="30">
        <f t="shared" ca="1" si="410"/>
        <v>471952.5</v>
      </c>
      <c r="BL164" s="30">
        <f t="shared" ca="1" si="410"/>
        <v>471960.00000000006</v>
      </c>
      <c r="BM164" s="30">
        <f t="shared" ca="1" si="410"/>
        <v>471960.00000000006</v>
      </c>
      <c r="BN164" s="30">
        <f t="shared" ca="1" si="410"/>
        <v>471960.00000000006</v>
      </c>
      <c r="BO164" s="30">
        <f t="shared" ca="1" si="410"/>
        <v>471960.00000000006</v>
      </c>
      <c r="BP164" s="30">
        <f t="shared" ca="1" si="410"/>
        <v>471960.00000000006</v>
      </c>
      <c r="BQ164" s="30">
        <f t="shared" ca="1" si="410"/>
        <v>471960.00000000006</v>
      </c>
      <c r="BR164" s="30">
        <f t="shared" ca="1" si="410"/>
        <v>471960.00000000006</v>
      </c>
      <c r="BS164" s="30">
        <f t="shared" ca="1" si="410"/>
        <v>471960.00000000006</v>
      </c>
      <c r="BT164" s="30">
        <f t="shared" ca="1" si="410"/>
        <v>471960.00000000006</v>
      </c>
      <c r="BU164" s="30">
        <f t="shared" ca="1" si="410"/>
        <v>471960.00000000006</v>
      </c>
      <c r="BV164" s="30">
        <f t="shared" si="410"/>
        <v>0</v>
      </c>
      <c r="BW164" s="30">
        <f t="shared" si="410"/>
        <v>0</v>
      </c>
      <c r="BX164" s="30">
        <f t="shared" si="410"/>
        <v>0</v>
      </c>
      <c r="BY164" s="30">
        <f t="shared" si="410"/>
        <v>0</v>
      </c>
      <c r="BZ164" s="30">
        <f t="shared" si="410"/>
        <v>0</v>
      </c>
      <c r="CA164" s="30">
        <f t="shared" si="410"/>
        <v>0</v>
      </c>
      <c r="CB164" s="30">
        <f t="shared" si="410"/>
        <v>0</v>
      </c>
      <c r="CC164" s="30">
        <f t="shared" si="410"/>
        <v>0</v>
      </c>
      <c r="CD164" s="30">
        <f t="shared" si="410"/>
        <v>0</v>
      </c>
      <c r="CE164" s="30">
        <f t="shared" si="410"/>
        <v>0</v>
      </c>
      <c r="CF164" s="30">
        <f t="shared" si="410"/>
        <v>0</v>
      </c>
      <c r="CG164" s="30">
        <f t="shared" si="410"/>
        <v>0</v>
      </c>
      <c r="CH164" s="30">
        <f t="shared" si="410"/>
        <v>0</v>
      </c>
      <c r="CI164" s="30">
        <f t="shared" si="410"/>
        <v>0</v>
      </c>
      <c r="CJ164" s="30">
        <f t="shared" si="410"/>
        <v>0</v>
      </c>
      <c r="CK164" s="30">
        <f t="shared" si="410"/>
        <v>0</v>
      </c>
      <c r="CL164" s="30">
        <f t="shared" ref="CL164:CT164" si="411">CL119/(1+$S164)</f>
        <v>0</v>
      </c>
      <c r="CM164" s="30">
        <f t="shared" si="411"/>
        <v>0</v>
      </c>
      <c r="CN164" s="30">
        <f t="shared" si="411"/>
        <v>0</v>
      </c>
      <c r="CO164" s="30">
        <f t="shared" si="411"/>
        <v>0</v>
      </c>
      <c r="CP164" s="30">
        <f t="shared" si="411"/>
        <v>0</v>
      </c>
      <c r="CQ164" s="30">
        <f t="shared" si="411"/>
        <v>0</v>
      </c>
      <c r="CR164" s="30">
        <f t="shared" si="411"/>
        <v>0</v>
      </c>
      <c r="CS164" s="30">
        <f t="shared" si="411"/>
        <v>0</v>
      </c>
      <c r="CT164" s="30">
        <f t="shared" si="411"/>
        <v>0</v>
      </c>
    </row>
    <row r="165" spans="1:98" s="27" customFormat="1" ht="12" x14ac:dyDescent="0.25">
      <c r="A165" s="26">
        <f>ROW()</f>
        <v>165</v>
      </c>
      <c r="B165" s="97"/>
      <c r="C165" s="142"/>
      <c r="E165" s="24"/>
      <c r="F165" s="66" t="str">
        <f t="shared" si="407"/>
        <v>Поступление в пр-во ПФ</v>
      </c>
      <c r="G165" s="27" t="str">
        <f>BP!$F$28</f>
        <v>Соцсборы</v>
      </c>
      <c r="M165" s="27" t="str">
        <f>Lists!$R$8</f>
        <v>руб.</v>
      </c>
      <c r="P165" s="30"/>
      <c r="R165" s="24"/>
      <c r="S165" s="136">
        <f>SUMIFS($S$241:$S$250,$G$241:$G$250,$G165)</f>
        <v>0</v>
      </c>
      <c r="V165" s="85"/>
      <c r="W165" s="29">
        <f ca="1">SUM(INDIRECT(ADDRESS(ROW(),SUMIFS($1:$1,$5:$5,1))):INDIRECT(ADDRESS(ROW(),SUMIFS($1:$1,$5:$5,MAX($5:$5)))))</f>
        <v>3921395.4</v>
      </c>
      <c r="Z165" s="30">
        <f t="shared" ref="Z165:CK165" ca="1" si="412">Z120/(1+$S165)</f>
        <v>0</v>
      </c>
      <c r="AA165" s="30">
        <f t="shared" ca="1" si="412"/>
        <v>0</v>
      </c>
      <c r="AB165" s="30">
        <f t="shared" ca="1" si="412"/>
        <v>0</v>
      </c>
      <c r="AC165" s="30">
        <f ca="1">AC120/(1+$S165)</f>
        <v>0</v>
      </c>
      <c r="AD165" s="30">
        <f t="shared" ca="1" si="412"/>
        <v>180</v>
      </c>
      <c r="AE165" s="30">
        <f t="shared" ca="1" si="412"/>
        <v>720</v>
      </c>
      <c r="AF165" s="30">
        <f t="shared" ca="1" si="412"/>
        <v>1296</v>
      </c>
      <c r="AG165" s="30">
        <f t="shared" ca="1" si="412"/>
        <v>1894.5</v>
      </c>
      <c r="AH165" s="30">
        <f t="shared" ca="1" si="412"/>
        <v>2416.5</v>
      </c>
      <c r="AI165" s="30">
        <f t="shared" ca="1" si="412"/>
        <v>3174.3</v>
      </c>
      <c r="AJ165" s="30">
        <f t="shared" ca="1" si="412"/>
        <v>5154.3</v>
      </c>
      <c r="AK165" s="30">
        <f t="shared" ca="1" si="412"/>
        <v>8487.9</v>
      </c>
      <c r="AL165" s="30">
        <f t="shared" ca="1" si="412"/>
        <v>13273.65</v>
      </c>
      <c r="AM165" s="30">
        <f t="shared" ca="1" si="412"/>
        <v>19336.5</v>
      </c>
      <c r="AN165" s="30">
        <f t="shared" ca="1" si="412"/>
        <v>26152.649999999998</v>
      </c>
      <c r="AO165" s="30">
        <f t="shared" ca="1" si="412"/>
        <v>33416.1</v>
      </c>
      <c r="AP165" s="30">
        <f t="shared" ca="1" si="412"/>
        <v>40911.75</v>
      </c>
      <c r="AQ165" s="30">
        <f t="shared" ca="1" si="412"/>
        <v>48530.25</v>
      </c>
      <c r="AR165" s="30">
        <f t="shared" ca="1" si="412"/>
        <v>56202.75</v>
      </c>
      <c r="AS165" s="30">
        <f t="shared" ca="1" si="412"/>
        <v>63888.75</v>
      </c>
      <c r="AT165" s="30">
        <f t="shared" ca="1" si="412"/>
        <v>71581.5</v>
      </c>
      <c r="AU165" s="30">
        <f t="shared" ca="1" si="412"/>
        <v>79276.5</v>
      </c>
      <c r="AV165" s="30">
        <f t="shared" ca="1" si="412"/>
        <v>86971.5</v>
      </c>
      <c r="AW165" s="30">
        <f t="shared" ca="1" si="412"/>
        <v>94666.5</v>
      </c>
      <c r="AX165" s="30">
        <f t="shared" ca="1" si="412"/>
        <v>102361.5</v>
      </c>
      <c r="AY165" s="30">
        <f t="shared" ca="1" si="412"/>
        <v>110056.5</v>
      </c>
      <c r="AZ165" s="30">
        <f t="shared" ca="1" si="412"/>
        <v>117751.5</v>
      </c>
      <c r="BA165" s="30">
        <f t="shared" ca="1" si="412"/>
        <v>124996.5</v>
      </c>
      <c r="BB165" s="30">
        <f t="shared" ca="1" si="412"/>
        <v>130891.5</v>
      </c>
      <c r="BC165" s="30">
        <f t="shared" ca="1" si="412"/>
        <v>135346.5</v>
      </c>
      <c r="BD165" s="30">
        <f t="shared" ca="1" si="412"/>
        <v>138305.25</v>
      </c>
      <c r="BE165" s="30">
        <f t="shared" ca="1" si="412"/>
        <v>139959</v>
      </c>
      <c r="BF165" s="30">
        <f t="shared" ca="1" si="412"/>
        <v>140843.25</v>
      </c>
      <c r="BG165" s="30">
        <f t="shared" ca="1" si="412"/>
        <v>141277.5</v>
      </c>
      <c r="BH165" s="30">
        <f t="shared" ca="1" si="412"/>
        <v>141477.75</v>
      </c>
      <c r="BI165" s="30">
        <f t="shared" ca="1" si="412"/>
        <v>141554.25</v>
      </c>
      <c r="BJ165" s="30">
        <f t="shared" ca="1" si="412"/>
        <v>141576.75</v>
      </c>
      <c r="BK165" s="30">
        <f t="shared" ca="1" si="412"/>
        <v>141585.75</v>
      </c>
      <c r="BL165" s="30">
        <f t="shared" ca="1" si="412"/>
        <v>141588.00000000003</v>
      </c>
      <c r="BM165" s="30">
        <f t="shared" ca="1" si="412"/>
        <v>141588.00000000003</v>
      </c>
      <c r="BN165" s="30">
        <f t="shared" ca="1" si="412"/>
        <v>141588.00000000003</v>
      </c>
      <c r="BO165" s="30">
        <f t="shared" ca="1" si="412"/>
        <v>141588.00000000003</v>
      </c>
      <c r="BP165" s="30">
        <f t="shared" ca="1" si="412"/>
        <v>141588.00000000003</v>
      </c>
      <c r="BQ165" s="30">
        <f t="shared" ca="1" si="412"/>
        <v>141588.00000000003</v>
      </c>
      <c r="BR165" s="30">
        <f t="shared" ca="1" si="412"/>
        <v>141588.00000000003</v>
      </c>
      <c r="BS165" s="30">
        <f t="shared" ca="1" si="412"/>
        <v>141588.00000000003</v>
      </c>
      <c r="BT165" s="30">
        <f t="shared" ca="1" si="412"/>
        <v>141588.00000000003</v>
      </c>
      <c r="BU165" s="30">
        <f t="shared" ca="1" si="412"/>
        <v>141588.00000000003</v>
      </c>
      <c r="BV165" s="30">
        <f t="shared" si="412"/>
        <v>0</v>
      </c>
      <c r="BW165" s="30">
        <f t="shared" si="412"/>
        <v>0</v>
      </c>
      <c r="BX165" s="30">
        <f t="shared" si="412"/>
        <v>0</v>
      </c>
      <c r="BY165" s="30">
        <f t="shared" si="412"/>
        <v>0</v>
      </c>
      <c r="BZ165" s="30">
        <f t="shared" si="412"/>
        <v>0</v>
      </c>
      <c r="CA165" s="30">
        <f t="shared" si="412"/>
        <v>0</v>
      </c>
      <c r="CB165" s="30">
        <f t="shared" si="412"/>
        <v>0</v>
      </c>
      <c r="CC165" s="30">
        <f t="shared" si="412"/>
        <v>0</v>
      </c>
      <c r="CD165" s="30">
        <f t="shared" si="412"/>
        <v>0</v>
      </c>
      <c r="CE165" s="30">
        <f t="shared" si="412"/>
        <v>0</v>
      </c>
      <c r="CF165" s="30">
        <f t="shared" si="412"/>
        <v>0</v>
      </c>
      <c r="CG165" s="30">
        <f t="shared" si="412"/>
        <v>0</v>
      </c>
      <c r="CH165" s="30">
        <f t="shared" si="412"/>
        <v>0</v>
      </c>
      <c r="CI165" s="30">
        <f t="shared" si="412"/>
        <v>0</v>
      </c>
      <c r="CJ165" s="30">
        <f t="shared" si="412"/>
        <v>0</v>
      </c>
      <c r="CK165" s="30">
        <f t="shared" si="412"/>
        <v>0</v>
      </c>
      <c r="CL165" s="30">
        <f t="shared" ref="CL165:CT165" si="413">CL120/(1+$S165)</f>
        <v>0</v>
      </c>
      <c r="CM165" s="30">
        <f t="shared" si="413"/>
        <v>0</v>
      </c>
      <c r="CN165" s="30">
        <f t="shared" si="413"/>
        <v>0</v>
      </c>
      <c r="CO165" s="30">
        <f t="shared" si="413"/>
        <v>0</v>
      </c>
      <c r="CP165" s="30">
        <f t="shared" si="413"/>
        <v>0</v>
      </c>
      <c r="CQ165" s="30">
        <f t="shared" si="413"/>
        <v>0</v>
      </c>
      <c r="CR165" s="30">
        <f t="shared" si="413"/>
        <v>0</v>
      </c>
      <c r="CS165" s="30">
        <f t="shared" si="413"/>
        <v>0</v>
      </c>
      <c r="CT165" s="30">
        <f t="shared" si="413"/>
        <v>0</v>
      </c>
    </row>
    <row r="166" spans="1:98" s="27" customFormat="1" ht="12" x14ac:dyDescent="0.25">
      <c r="A166" s="26">
        <f>ROW()</f>
        <v>166</v>
      </c>
      <c r="B166" s="97"/>
      <c r="C166" s="142" t="str">
        <f>Lists!$N$13</f>
        <v>ндс(-)</v>
      </c>
      <c r="E166" s="24"/>
      <c r="F166" s="66" t="str">
        <f t="shared" si="407"/>
        <v>Поступление в пр-во ПФ</v>
      </c>
      <c r="G166" s="27" t="str">
        <f>BP!$F$29</f>
        <v>ЭлЭн</v>
      </c>
      <c r="M166" s="27" t="str">
        <f>Lists!$R$8</f>
        <v>руб.</v>
      </c>
      <c r="P166" s="30"/>
      <c r="R166" s="24"/>
      <c r="S166" s="136">
        <f>SUMIFS($S$241:$S$250,$G$241:$G$250,$G166)</f>
        <v>0.2</v>
      </c>
      <c r="V166" s="85"/>
      <c r="W166" s="29">
        <f ca="1">SUM(INDIRECT(ADDRESS(ROW(),SUMIFS($1:$1,$5:$5,1))):INDIRECT(ADDRESS(ROW(),SUMIFS($1:$1,$5:$5,MAX($5:$5)))))</f>
        <v>2338313.5533333323</v>
      </c>
      <c r="Z166" s="30">
        <f t="shared" ref="Z166:CK166" ca="1" si="414">Z121/(1+$S166)</f>
        <v>0</v>
      </c>
      <c r="AA166" s="30">
        <f t="shared" ca="1" si="414"/>
        <v>0</v>
      </c>
      <c r="AB166" s="30">
        <f t="shared" ca="1" si="414"/>
        <v>0</v>
      </c>
      <c r="AC166" s="30">
        <f t="shared" ca="1" si="414"/>
        <v>0</v>
      </c>
      <c r="AD166" s="30">
        <f t="shared" ca="1" si="414"/>
        <v>107.33333333333333</v>
      </c>
      <c r="AE166" s="30">
        <f t="shared" ca="1" si="414"/>
        <v>429.33333333333331</v>
      </c>
      <c r="AF166" s="30">
        <f t="shared" ca="1" si="414"/>
        <v>772.8</v>
      </c>
      <c r="AG166" s="30">
        <f t="shared" ca="1" si="414"/>
        <v>1129.6833333333334</v>
      </c>
      <c r="AH166" s="30">
        <f t="shared" ca="1" si="414"/>
        <v>1440.95</v>
      </c>
      <c r="AI166" s="30">
        <f t="shared" ca="1" si="414"/>
        <v>1892.8233333333333</v>
      </c>
      <c r="AJ166" s="30">
        <f t="shared" ca="1" si="414"/>
        <v>3073.4900000000002</v>
      </c>
      <c r="AK166" s="30">
        <f t="shared" ca="1" si="414"/>
        <v>5061.3033333333333</v>
      </c>
      <c r="AL166" s="30">
        <f t="shared" ca="1" si="414"/>
        <v>7915.0283333333318</v>
      </c>
      <c r="AM166" s="30">
        <f t="shared" ca="1" si="414"/>
        <v>11530.283333333333</v>
      </c>
      <c r="AN166" s="30">
        <f t="shared" ca="1" si="414"/>
        <v>15594.728333333333</v>
      </c>
      <c r="AO166" s="30">
        <f t="shared" ca="1" si="414"/>
        <v>19925.896666666664</v>
      </c>
      <c r="AP166" s="30">
        <f t="shared" ca="1" si="414"/>
        <v>24395.524999999998</v>
      </c>
      <c r="AQ166" s="30">
        <f t="shared" ca="1" si="414"/>
        <v>28938.408333333333</v>
      </c>
      <c r="AR166" s="30">
        <f t="shared" ca="1" si="414"/>
        <v>33513.491666666661</v>
      </c>
      <c r="AS166" s="30">
        <f t="shared" ca="1" si="414"/>
        <v>38096.625</v>
      </c>
      <c r="AT166" s="30">
        <f t="shared" ca="1" si="414"/>
        <v>42683.783333333333</v>
      </c>
      <c r="AU166" s="30">
        <f t="shared" ca="1" si="414"/>
        <v>47272.283333333333</v>
      </c>
      <c r="AV166" s="30">
        <f t="shared" ca="1" si="414"/>
        <v>51860.783333333333</v>
      </c>
      <c r="AW166" s="30">
        <f t="shared" ca="1" si="414"/>
        <v>56449.283333333333</v>
      </c>
      <c r="AX166" s="30">
        <f t="shared" ca="1" si="414"/>
        <v>61037.783333333333</v>
      </c>
      <c r="AY166" s="30">
        <f t="shared" ca="1" si="414"/>
        <v>65626.283333333326</v>
      </c>
      <c r="AZ166" s="30">
        <f t="shared" ca="1" si="414"/>
        <v>70214.783333333326</v>
      </c>
      <c r="BA166" s="30">
        <f t="shared" ca="1" si="414"/>
        <v>74534.95</v>
      </c>
      <c r="BB166" s="30">
        <f t="shared" ca="1" si="414"/>
        <v>78050.116666666669</v>
      </c>
      <c r="BC166" s="30">
        <f t="shared" ca="1" si="414"/>
        <v>80706.616666666654</v>
      </c>
      <c r="BD166" s="30">
        <f t="shared" ca="1" si="414"/>
        <v>82470.90833333334</v>
      </c>
      <c r="BE166" s="30">
        <f t="shared" ca="1" si="414"/>
        <v>83457.033333333326</v>
      </c>
      <c r="BF166" s="30">
        <f t="shared" ca="1" si="414"/>
        <v>83984.308333333334</v>
      </c>
      <c r="BG166" s="30">
        <f t="shared" ca="1" si="414"/>
        <v>84243.25</v>
      </c>
      <c r="BH166" s="30">
        <f t="shared" ca="1" si="414"/>
        <v>84362.658333333326</v>
      </c>
      <c r="BI166" s="30">
        <f t="shared" ca="1" si="414"/>
        <v>84408.274999999994</v>
      </c>
      <c r="BJ166" s="30">
        <f t="shared" ca="1" si="414"/>
        <v>84421.691666666666</v>
      </c>
      <c r="BK166" s="30">
        <f t="shared" ca="1" si="414"/>
        <v>84427.05833333332</v>
      </c>
      <c r="BL166" s="30">
        <f t="shared" ca="1" si="414"/>
        <v>84428.400000000009</v>
      </c>
      <c r="BM166" s="30">
        <f t="shared" ca="1" si="414"/>
        <v>84428.400000000009</v>
      </c>
      <c r="BN166" s="30">
        <f t="shared" ca="1" si="414"/>
        <v>84428.400000000009</v>
      </c>
      <c r="BO166" s="30">
        <f t="shared" ca="1" si="414"/>
        <v>84428.400000000009</v>
      </c>
      <c r="BP166" s="30">
        <f t="shared" ca="1" si="414"/>
        <v>84428.400000000009</v>
      </c>
      <c r="BQ166" s="30">
        <f t="shared" ca="1" si="414"/>
        <v>84428.400000000009</v>
      </c>
      <c r="BR166" s="30">
        <f t="shared" ca="1" si="414"/>
        <v>84428.400000000009</v>
      </c>
      <c r="BS166" s="30">
        <f t="shared" ca="1" si="414"/>
        <v>84428.400000000009</v>
      </c>
      <c r="BT166" s="30">
        <f t="shared" ca="1" si="414"/>
        <v>84428.400000000009</v>
      </c>
      <c r="BU166" s="30">
        <f t="shared" ca="1" si="414"/>
        <v>84428.400000000009</v>
      </c>
      <c r="BV166" s="30">
        <f t="shared" si="414"/>
        <v>0</v>
      </c>
      <c r="BW166" s="30">
        <f t="shared" si="414"/>
        <v>0</v>
      </c>
      <c r="BX166" s="30">
        <f t="shared" si="414"/>
        <v>0</v>
      </c>
      <c r="BY166" s="30">
        <f t="shared" si="414"/>
        <v>0</v>
      </c>
      <c r="BZ166" s="30">
        <f t="shared" si="414"/>
        <v>0</v>
      </c>
      <c r="CA166" s="30">
        <f t="shared" si="414"/>
        <v>0</v>
      </c>
      <c r="CB166" s="30">
        <f t="shared" si="414"/>
        <v>0</v>
      </c>
      <c r="CC166" s="30">
        <f t="shared" si="414"/>
        <v>0</v>
      </c>
      <c r="CD166" s="30">
        <f t="shared" si="414"/>
        <v>0</v>
      </c>
      <c r="CE166" s="30">
        <f t="shared" si="414"/>
        <v>0</v>
      </c>
      <c r="CF166" s="30">
        <f t="shared" si="414"/>
        <v>0</v>
      </c>
      <c r="CG166" s="30">
        <f t="shared" si="414"/>
        <v>0</v>
      </c>
      <c r="CH166" s="30">
        <f t="shared" si="414"/>
        <v>0</v>
      </c>
      <c r="CI166" s="30">
        <f t="shared" si="414"/>
        <v>0</v>
      </c>
      <c r="CJ166" s="30">
        <f t="shared" si="414"/>
        <v>0</v>
      </c>
      <c r="CK166" s="30">
        <f t="shared" si="414"/>
        <v>0</v>
      </c>
      <c r="CL166" s="30">
        <f t="shared" ref="CL166:CT166" si="415">CL121/(1+$S166)</f>
        <v>0</v>
      </c>
      <c r="CM166" s="30">
        <f t="shared" si="415"/>
        <v>0</v>
      </c>
      <c r="CN166" s="30">
        <f t="shared" si="415"/>
        <v>0</v>
      </c>
      <c r="CO166" s="30">
        <f t="shared" si="415"/>
        <v>0</v>
      </c>
      <c r="CP166" s="30">
        <f t="shared" si="415"/>
        <v>0</v>
      </c>
      <c r="CQ166" s="30">
        <f t="shared" si="415"/>
        <v>0</v>
      </c>
      <c r="CR166" s="30">
        <f t="shared" si="415"/>
        <v>0</v>
      </c>
      <c r="CS166" s="30">
        <f t="shared" si="415"/>
        <v>0</v>
      </c>
      <c r="CT166" s="30">
        <f t="shared" si="415"/>
        <v>0</v>
      </c>
    </row>
    <row r="167" spans="1:98" s="2" customFormat="1" ht="12" x14ac:dyDescent="0.25">
      <c r="A167" s="11">
        <f>ROW()</f>
        <v>167</v>
      </c>
      <c r="B167" s="98"/>
      <c r="C167" s="142"/>
      <c r="E167" s="23" t="str">
        <f>Lists!$N$9</f>
        <v>пустая строка</v>
      </c>
      <c r="P167" s="3"/>
      <c r="R167" s="23"/>
      <c r="S167" s="3"/>
      <c r="V167" s="74"/>
      <c r="W167" s="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</row>
    <row r="168" spans="1:98" s="13" customFormat="1" x14ac:dyDescent="0.3">
      <c r="A168" s="12">
        <f>ROW()</f>
        <v>168</v>
      </c>
      <c r="B168" s="101"/>
      <c r="C168" s="142"/>
      <c r="E168" s="92"/>
      <c r="F168" s="13" t="str">
        <f>BP!$F$115</f>
        <v>Вн.пр-во</v>
      </c>
      <c r="M168" s="4" t="str">
        <f>Lists!$R$8</f>
        <v>руб.</v>
      </c>
      <c r="P168" s="10"/>
      <c r="R168" s="92"/>
      <c r="S168" s="10"/>
      <c r="V168" s="80">
        <f ca="1">W168-SUM(W169:W175)</f>
        <v>0</v>
      </c>
      <c r="W168" s="10">
        <f ca="1">SUM(INDIRECT(ADDRESS(ROW(),SUMIFS($1:$1,$5:$5,1))):INDIRECT(ADDRESS(ROW(),SUMIFS($1:$1,$5:$5,MAX($5:$5)))))</f>
        <v>348268397.55333322</v>
      </c>
      <c r="Z168" s="10">
        <f ca="1">IF(Z$5="",0,SUM(Z169:Z175))</f>
        <v>0</v>
      </c>
      <c r="AA168" s="10">
        <f t="shared" ref="AA168:CL168" ca="1" si="416">IF(AA$5="",0,SUM(AA169:AA175))</f>
        <v>0</v>
      </c>
      <c r="AB168" s="10">
        <f t="shared" ca="1" si="416"/>
        <v>0</v>
      </c>
      <c r="AC168" s="10">
        <f t="shared" ca="1" si="416"/>
        <v>0</v>
      </c>
      <c r="AD168" s="10">
        <f t="shared" ca="1" si="416"/>
        <v>0</v>
      </c>
      <c r="AE168" s="10">
        <f t="shared" ca="1" si="416"/>
        <v>11387.333333333334</v>
      </c>
      <c r="AF168" s="10">
        <f t="shared" ca="1" si="416"/>
        <v>50949.333333333336</v>
      </c>
      <c r="AG168" s="10">
        <f t="shared" ca="1" si="416"/>
        <v>103588.8</v>
      </c>
      <c r="AH168" s="10">
        <f t="shared" ca="1" si="416"/>
        <v>158731.68333333332</v>
      </c>
      <c r="AI168" s="10">
        <f t="shared" ca="1" si="416"/>
        <v>209709.95</v>
      </c>
      <c r="AJ168" s="10">
        <f t="shared" ca="1" si="416"/>
        <v>273310.62333333329</v>
      </c>
      <c r="AK168" s="10">
        <f t="shared" ca="1" si="416"/>
        <v>421305.29000000004</v>
      </c>
      <c r="AL168" s="10">
        <f t="shared" ca="1" si="416"/>
        <v>691598.70333333337</v>
      </c>
      <c r="AM168" s="10">
        <f t="shared" ca="1" si="416"/>
        <v>1094367.4283333332</v>
      </c>
      <c r="AN168" s="10">
        <f t="shared" ca="1" si="416"/>
        <v>1621493.7833333334</v>
      </c>
      <c r="AO168" s="10">
        <f t="shared" ca="1" si="416"/>
        <v>2234589.1283333334</v>
      </c>
      <c r="AP168" s="10">
        <f t="shared" ca="1" si="416"/>
        <v>2898580.9966666666</v>
      </c>
      <c r="AQ168" s="10">
        <f t="shared" ca="1" si="416"/>
        <v>3590681.5249999999</v>
      </c>
      <c r="AR168" s="10">
        <f t="shared" ca="1" si="416"/>
        <v>4297519.9083333332</v>
      </c>
      <c r="AS168" s="10">
        <f t="shared" ca="1" si="416"/>
        <v>5011459.9916666662</v>
      </c>
      <c r="AT168" s="10">
        <f t="shared" ca="1" si="416"/>
        <v>5727874.125</v>
      </c>
      <c r="AU168" s="10">
        <f t="shared" ca="1" si="416"/>
        <v>6445120.2833333332</v>
      </c>
      <c r="AV168" s="10">
        <f t="shared" ca="1" si="416"/>
        <v>7162711.2833333332</v>
      </c>
      <c r="AW168" s="10">
        <f t="shared" ca="1" si="416"/>
        <v>7880369.7833333332</v>
      </c>
      <c r="AX168" s="10">
        <f t="shared" ca="1" si="416"/>
        <v>8598028.2833333332</v>
      </c>
      <c r="AY168" s="10">
        <f t="shared" ca="1" si="416"/>
        <v>9315686.7833333332</v>
      </c>
      <c r="AZ168" s="10">
        <f t="shared" ca="1" si="416"/>
        <v>10033345.283333333</v>
      </c>
      <c r="BA168" s="10">
        <f t="shared" ca="1" si="416"/>
        <v>10751003.783333333</v>
      </c>
      <c r="BB168" s="10">
        <f t="shared" ca="1" si="416"/>
        <v>11440193.949999999</v>
      </c>
      <c r="BC168" s="10">
        <f t="shared" ca="1" si="416"/>
        <v>12030479.116666667</v>
      </c>
      <c r="BD168" s="10">
        <f t="shared" ca="1" si="416"/>
        <v>12489165.616666667</v>
      </c>
      <c r="BE168" s="10">
        <f t="shared" ca="1" si="416"/>
        <v>12809994.908333333</v>
      </c>
      <c r="BF168" s="10">
        <f t="shared" ca="1" si="416"/>
        <v>13003378.533333333</v>
      </c>
      <c r="BG168" s="10">
        <f t="shared" ca="1" si="416"/>
        <v>13108931.308333334</v>
      </c>
      <c r="BH168" s="10">
        <f t="shared" ca="1" si="416"/>
        <v>13162930.75</v>
      </c>
      <c r="BI168" s="10">
        <f t="shared" ca="1" si="416"/>
        <v>13188626.658333333</v>
      </c>
      <c r="BJ168" s="10">
        <f t="shared" ca="1" si="416"/>
        <v>13199473.775</v>
      </c>
      <c r="BK168" s="10">
        <f t="shared" ca="1" si="416"/>
        <v>13203192.191666666</v>
      </c>
      <c r="BL168" s="10">
        <f t="shared" ca="1" si="416"/>
        <v>13204436.558333334</v>
      </c>
      <c r="BM168" s="10">
        <f t="shared" ca="1" si="416"/>
        <v>13204848.9</v>
      </c>
      <c r="BN168" s="10">
        <f t="shared" ca="1" si="416"/>
        <v>13204916.400000002</v>
      </c>
      <c r="BO168" s="10">
        <f t="shared" ca="1" si="416"/>
        <v>13204916.400000002</v>
      </c>
      <c r="BP168" s="10">
        <f t="shared" ca="1" si="416"/>
        <v>13204916.400000002</v>
      </c>
      <c r="BQ168" s="10">
        <f t="shared" ca="1" si="416"/>
        <v>13204916.400000002</v>
      </c>
      <c r="BR168" s="10">
        <f t="shared" ca="1" si="416"/>
        <v>13204916.400000002</v>
      </c>
      <c r="BS168" s="10">
        <f t="shared" ca="1" si="416"/>
        <v>13204916.400000002</v>
      </c>
      <c r="BT168" s="10">
        <f t="shared" ca="1" si="416"/>
        <v>13204916.400000002</v>
      </c>
      <c r="BU168" s="10">
        <f t="shared" ca="1" si="416"/>
        <v>13204916.400000002</v>
      </c>
      <c r="BV168" s="10">
        <f t="shared" si="416"/>
        <v>0</v>
      </c>
      <c r="BW168" s="10">
        <f t="shared" si="416"/>
        <v>0</v>
      </c>
      <c r="BX168" s="10">
        <f t="shared" si="416"/>
        <v>0</v>
      </c>
      <c r="BY168" s="10">
        <f t="shared" si="416"/>
        <v>0</v>
      </c>
      <c r="BZ168" s="10">
        <f t="shared" si="416"/>
        <v>0</v>
      </c>
      <c r="CA168" s="10">
        <f t="shared" si="416"/>
        <v>0</v>
      </c>
      <c r="CB168" s="10">
        <f t="shared" si="416"/>
        <v>0</v>
      </c>
      <c r="CC168" s="10">
        <f t="shared" si="416"/>
        <v>0</v>
      </c>
      <c r="CD168" s="10">
        <f t="shared" si="416"/>
        <v>0</v>
      </c>
      <c r="CE168" s="10">
        <f t="shared" si="416"/>
        <v>0</v>
      </c>
      <c r="CF168" s="10">
        <f t="shared" si="416"/>
        <v>0</v>
      </c>
      <c r="CG168" s="10">
        <f t="shared" si="416"/>
        <v>0</v>
      </c>
      <c r="CH168" s="10">
        <f t="shared" si="416"/>
        <v>0</v>
      </c>
      <c r="CI168" s="10">
        <f t="shared" si="416"/>
        <v>0</v>
      </c>
      <c r="CJ168" s="10">
        <f t="shared" si="416"/>
        <v>0</v>
      </c>
      <c r="CK168" s="10">
        <f t="shared" si="416"/>
        <v>0</v>
      </c>
      <c r="CL168" s="10">
        <f t="shared" si="416"/>
        <v>0</v>
      </c>
      <c r="CM168" s="10">
        <f t="shared" ref="CM168:CT168" si="417">IF(CM$5="",0,SUM(CM169:CM175))</f>
        <v>0</v>
      </c>
      <c r="CN168" s="10">
        <f t="shared" si="417"/>
        <v>0</v>
      </c>
      <c r="CO168" s="10">
        <f t="shared" si="417"/>
        <v>0</v>
      </c>
      <c r="CP168" s="10">
        <f t="shared" si="417"/>
        <v>0</v>
      </c>
      <c r="CQ168" s="10">
        <f t="shared" si="417"/>
        <v>0</v>
      </c>
      <c r="CR168" s="10">
        <f t="shared" si="417"/>
        <v>0</v>
      </c>
      <c r="CS168" s="10">
        <f t="shared" si="417"/>
        <v>0</v>
      </c>
      <c r="CT168" s="10">
        <f t="shared" si="417"/>
        <v>0</v>
      </c>
    </row>
    <row r="169" spans="1:98" s="27" customFormat="1" ht="12" x14ac:dyDescent="0.25">
      <c r="A169" s="26">
        <f>ROW()</f>
        <v>169</v>
      </c>
      <c r="B169" s="97"/>
      <c r="C169" s="142"/>
      <c r="E169" s="24"/>
      <c r="F169" s="66" t="str">
        <f>$F$168</f>
        <v>Вн.пр-во</v>
      </c>
      <c r="G169" s="27" t="str">
        <f>BP!$F$21</f>
        <v>Основа</v>
      </c>
      <c r="M169" s="27" t="str">
        <f>Lists!$R$8</f>
        <v>руб.</v>
      </c>
      <c r="P169" s="30"/>
      <c r="R169" s="24"/>
      <c r="S169" s="136">
        <f t="shared" ref="S169:S174" si="418">SUMIFS($S$241:$S$250,$G$241:$G$250,$G169)</f>
        <v>0.2</v>
      </c>
      <c r="V169" s="85"/>
      <c r="W169" s="29">
        <f ca="1">SUM(INDIRECT(ADDRESS(ROW(),SUMIFS($1:$1,$5:$5,1))):INDIRECT(ADDRESS(ROW(),SUMIFS($1:$1,$5:$5,MAX($5:$5)))))</f>
        <v>73496255</v>
      </c>
      <c r="Z169" s="30">
        <f t="shared" ref="Z169:CK169" ca="1" si="419">Z124/(1+$S169)</f>
        <v>0</v>
      </c>
      <c r="AA169" s="30">
        <f t="shared" ca="1" si="419"/>
        <v>0</v>
      </c>
      <c r="AB169" s="30">
        <f t="shared" ca="1" si="419"/>
        <v>0</v>
      </c>
      <c r="AC169" s="30">
        <f t="shared" ca="1" si="419"/>
        <v>0</v>
      </c>
      <c r="AD169" s="30">
        <f t="shared" ca="1" si="419"/>
        <v>0</v>
      </c>
      <c r="AE169" s="30">
        <f t="shared" ca="1" si="419"/>
        <v>3500</v>
      </c>
      <c r="AF169" s="30">
        <f t="shared" ca="1" si="419"/>
        <v>14000</v>
      </c>
      <c r="AG169" s="30">
        <f t="shared" ca="1" si="419"/>
        <v>25200</v>
      </c>
      <c r="AH169" s="30">
        <f t="shared" ca="1" si="419"/>
        <v>36837.5</v>
      </c>
      <c r="AI169" s="30">
        <f t="shared" ca="1" si="419"/>
        <v>46987.5</v>
      </c>
      <c r="AJ169" s="30">
        <f t="shared" ca="1" si="419"/>
        <v>61722.500000000015</v>
      </c>
      <c r="AK169" s="30">
        <f t="shared" ca="1" si="419"/>
        <v>100222.50000000001</v>
      </c>
      <c r="AL169" s="30">
        <f t="shared" ca="1" si="419"/>
        <v>165042.5</v>
      </c>
      <c r="AM169" s="30">
        <f t="shared" ca="1" si="419"/>
        <v>258098.75</v>
      </c>
      <c r="AN169" s="30">
        <f t="shared" ca="1" si="419"/>
        <v>375987.5</v>
      </c>
      <c r="AO169" s="30">
        <f t="shared" ca="1" si="419"/>
        <v>508523.75</v>
      </c>
      <c r="AP169" s="30">
        <f t="shared" ca="1" si="419"/>
        <v>649757.5</v>
      </c>
      <c r="AQ169" s="30">
        <f t="shared" ca="1" si="419"/>
        <v>795506.25</v>
      </c>
      <c r="AR169" s="30">
        <f t="shared" ca="1" si="419"/>
        <v>943643.75</v>
      </c>
      <c r="AS169" s="30">
        <f t="shared" ca="1" si="419"/>
        <v>1092831.25</v>
      </c>
      <c r="AT169" s="30">
        <f t="shared" ca="1" si="419"/>
        <v>1242281.25</v>
      </c>
      <c r="AU169" s="30">
        <f t="shared" ca="1" si="419"/>
        <v>1391862.5</v>
      </c>
      <c r="AV169" s="30">
        <f t="shared" ca="1" si="419"/>
        <v>1541487.5</v>
      </c>
      <c r="AW169" s="30">
        <f t="shared" ca="1" si="419"/>
        <v>1691112.5</v>
      </c>
      <c r="AX169" s="30">
        <f t="shared" ca="1" si="419"/>
        <v>1840737.5</v>
      </c>
      <c r="AY169" s="30">
        <f t="shared" ca="1" si="419"/>
        <v>1990362.5</v>
      </c>
      <c r="AZ169" s="30">
        <f t="shared" ca="1" si="419"/>
        <v>2139987.5</v>
      </c>
      <c r="BA169" s="30">
        <f t="shared" ca="1" si="419"/>
        <v>2289612.5</v>
      </c>
      <c r="BB169" s="30">
        <f t="shared" ca="1" si="419"/>
        <v>2430487.5</v>
      </c>
      <c r="BC169" s="30">
        <f t="shared" ca="1" si="419"/>
        <v>2545112.5</v>
      </c>
      <c r="BD169" s="30">
        <f t="shared" ca="1" si="419"/>
        <v>2631737.5</v>
      </c>
      <c r="BE169" s="30">
        <f t="shared" ca="1" si="419"/>
        <v>2689268.75</v>
      </c>
      <c r="BF169" s="30">
        <f t="shared" ca="1" si="419"/>
        <v>2721425</v>
      </c>
      <c r="BG169" s="30">
        <f t="shared" ca="1" si="419"/>
        <v>2738618.75</v>
      </c>
      <c r="BH169" s="30">
        <f t="shared" ca="1" si="419"/>
        <v>2747062.5</v>
      </c>
      <c r="BI169" s="30">
        <f t="shared" ca="1" si="419"/>
        <v>2750956.25</v>
      </c>
      <c r="BJ169" s="30">
        <f t="shared" ca="1" si="419"/>
        <v>2752443.75</v>
      </c>
      <c r="BK169" s="30">
        <f t="shared" ca="1" si="419"/>
        <v>2752881.25</v>
      </c>
      <c r="BL169" s="30">
        <f t="shared" ca="1" si="419"/>
        <v>2753056.25</v>
      </c>
      <c r="BM169" s="30">
        <f t="shared" ca="1" si="419"/>
        <v>2753100.0000000005</v>
      </c>
      <c r="BN169" s="30">
        <f t="shared" ca="1" si="419"/>
        <v>2753100.0000000005</v>
      </c>
      <c r="BO169" s="30">
        <f t="shared" ca="1" si="419"/>
        <v>2753100.0000000005</v>
      </c>
      <c r="BP169" s="30">
        <f t="shared" ca="1" si="419"/>
        <v>2753100.0000000005</v>
      </c>
      <c r="BQ169" s="30">
        <f t="shared" ca="1" si="419"/>
        <v>2753100.0000000005</v>
      </c>
      <c r="BR169" s="30">
        <f t="shared" ca="1" si="419"/>
        <v>2753100.0000000005</v>
      </c>
      <c r="BS169" s="30">
        <f t="shared" ca="1" si="419"/>
        <v>2753100.0000000005</v>
      </c>
      <c r="BT169" s="30">
        <f t="shared" ca="1" si="419"/>
        <v>2753100.0000000005</v>
      </c>
      <c r="BU169" s="30">
        <f t="shared" ca="1" si="419"/>
        <v>2753100.0000000005</v>
      </c>
      <c r="BV169" s="30">
        <f t="shared" si="419"/>
        <v>0</v>
      </c>
      <c r="BW169" s="30">
        <f t="shared" si="419"/>
        <v>0</v>
      </c>
      <c r="BX169" s="30">
        <f t="shared" si="419"/>
        <v>0</v>
      </c>
      <c r="BY169" s="30">
        <f t="shared" si="419"/>
        <v>0</v>
      </c>
      <c r="BZ169" s="30">
        <f t="shared" si="419"/>
        <v>0</v>
      </c>
      <c r="CA169" s="30">
        <f t="shared" si="419"/>
        <v>0</v>
      </c>
      <c r="CB169" s="30">
        <f t="shared" si="419"/>
        <v>0</v>
      </c>
      <c r="CC169" s="30">
        <f t="shared" si="419"/>
        <v>0</v>
      </c>
      <c r="CD169" s="30">
        <f t="shared" si="419"/>
        <v>0</v>
      </c>
      <c r="CE169" s="30">
        <f t="shared" si="419"/>
        <v>0</v>
      </c>
      <c r="CF169" s="30">
        <f t="shared" si="419"/>
        <v>0</v>
      </c>
      <c r="CG169" s="30">
        <f t="shared" si="419"/>
        <v>0</v>
      </c>
      <c r="CH169" s="30">
        <f t="shared" si="419"/>
        <v>0</v>
      </c>
      <c r="CI169" s="30">
        <f t="shared" si="419"/>
        <v>0</v>
      </c>
      <c r="CJ169" s="30">
        <f t="shared" si="419"/>
        <v>0</v>
      </c>
      <c r="CK169" s="30">
        <f t="shared" si="419"/>
        <v>0</v>
      </c>
      <c r="CL169" s="30">
        <f t="shared" ref="CL169:CT169" si="420">CL124/(1+$S169)</f>
        <v>0</v>
      </c>
      <c r="CM169" s="30">
        <f t="shared" si="420"/>
        <v>0</v>
      </c>
      <c r="CN169" s="30">
        <f t="shared" si="420"/>
        <v>0</v>
      </c>
      <c r="CO169" s="30">
        <f t="shared" si="420"/>
        <v>0</v>
      </c>
      <c r="CP169" s="30">
        <f t="shared" si="420"/>
        <v>0</v>
      </c>
      <c r="CQ169" s="30">
        <f t="shared" si="420"/>
        <v>0</v>
      </c>
      <c r="CR169" s="30">
        <f t="shared" si="420"/>
        <v>0</v>
      </c>
      <c r="CS169" s="30">
        <f t="shared" si="420"/>
        <v>0</v>
      </c>
      <c r="CT169" s="30">
        <f t="shared" si="420"/>
        <v>0</v>
      </c>
    </row>
    <row r="170" spans="1:98" s="27" customFormat="1" ht="12" x14ac:dyDescent="0.25">
      <c r="A170" s="26">
        <f>ROW()</f>
        <v>170</v>
      </c>
      <c r="B170" s="97"/>
      <c r="C170" s="142"/>
      <c r="E170" s="24"/>
      <c r="F170" s="66" t="str">
        <f t="shared" ref="F170:F174" si="421">$F$168</f>
        <v>Вн.пр-во</v>
      </c>
      <c r="G170" s="27" t="str">
        <f>BP!$F$22</f>
        <v>Сырье</v>
      </c>
      <c r="H170" s="67"/>
      <c r="I170" s="67"/>
      <c r="J170" s="67"/>
      <c r="K170" s="67"/>
      <c r="L170" s="67"/>
      <c r="M170" s="27" t="str">
        <f>Lists!$R$8</f>
        <v>руб.</v>
      </c>
      <c r="P170" s="30"/>
      <c r="R170" s="24"/>
      <c r="S170" s="136">
        <f t="shared" si="418"/>
        <v>0.2</v>
      </c>
      <c r="V170" s="85"/>
      <c r="W170" s="29">
        <f ca="1">SUM(INDIRECT(ADDRESS(ROW(),SUMIFS($1:$1,$5:$5,1))):INDIRECT(ADDRESS(ROW(),SUMIFS($1:$1,$5:$5,MAX($5:$5)))))</f>
        <v>8399572</v>
      </c>
      <c r="Z170" s="30">
        <f t="shared" ref="Z170:CK170" ca="1" si="422">Z125/(1+$S170)</f>
        <v>0</v>
      </c>
      <c r="AA170" s="30">
        <f t="shared" ca="1" si="422"/>
        <v>0</v>
      </c>
      <c r="AB170" s="30">
        <f t="shared" ca="1" si="422"/>
        <v>0</v>
      </c>
      <c r="AC170" s="30">
        <f t="shared" ca="1" si="422"/>
        <v>0</v>
      </c>
      <c r="AD170" s="30">
        <f t="shared" ca="1" si="422"/>
        <v>0</v>
      </c>
      <c r="AE170" s="30">
        <f t="shared" ca="1" si="422"/>
        <v>400</v>
      </c>
      <c r="AF170" s="30">
        <f t="shared" ca="1" si="422"/>
        <v>1600</v>
      </c>
      <c r="AG170" s="30">
        <f t="shared" ca="1" si="422"/>
        <v>2880</v>
      </c>
      <c r="AH170" s="30">
        <f t="shared" ca="1" si="422"/>
        <v>4210</v>
      </c>
      <c r="AI170" s="30">
        <f t="shared" ca="1" si="422"/>
        <v>5370</v>
      </c>
      <c r="AJ170" s="30">
        <f t="shared" ca="1" si="422"/>
        <v>7054.0000000000009</v>
      </c>
      <c r="AK170" s="30">
        <f t="shared" ca="1" si="422"/>
        <v>11454.000000000002</v>
      </c>
      <c r="AL170" s="30">
        <f t="shared" ca="1" si="422"/>
        <v>18862.000000000004</v>
      </c>
      <c r="AM170" s="30">
        <f t="shared" ca="1" si="422"/>
        <v>29496.999999999996</v>
      </c>
      <c r="AN170" s="30">
        <f t="shared" ca="1" si="422"/>
        <v>42970</v>
      </c>
      <c r="AO170" s="30">
        <f t="shared" ca="1" si="422"/>
        <v>58117</v>
      </c>
      <c r="AP170" s="30">
        <f t="shared" ca="1" si="422"/>
        <v>74258.000000000015</v>
      </c>
      <c r="AQ170" s="30">
        <f t="shared" ca="1" si="422"/>
        <v>90915</v>
      </c>
      <c r="AR170" s="30">
        <f t="shared" ca="1" si="422"/>
        <v>107845</v>
      </c>
      <c r="AS170" s="30">
        <f t="shared" ca="1" si="422"/>
        <v>124895</v>
      </c>
      <c r="AT170" s="30">
        <f t="shared" ca="1" si="422"/>
        <v>141975</v>
      </c>
      <c r="AU170" s="30">
        <f t="shared" ca="1" si="422"/>
        <v>159070</v>
      </c>
      <c r="AV170" s="30">
        <f t="shared" ca="1" si="422"/>
        <v>176170</v>
      </c>
      <c r="AW170" s="30">
        <f t="shared" ca="1" si="422"/>
        <v>193270</v>
      </c>
      <c r="AX170" s="30">
        <f t="shared" ca="1" si="422"/>
        <v>210370</v>
      </c>
      <c r="AY170" s="30">
        <f t="shared" ca="1" si="422"/>
        <v>227470</v>
      </c>
      <c r="AZ170" s="30">
        <f t="shared" ca="1" si="422"/>
        <v>244570</v>
      </c>
      <c r="BA170" s="30">
        <f t="shared" ca="1" si="422"/>
        <v>261670</v>
      </c>
      <c r="BB170" s="30">
        <f t="shared" ca="1" si="422"/>
        <v>277770</v>
      </c>
      <c r="BC170" s="30">
        <f t="shared" ca="1" si="422"/>
        <v>290870</v>
      </c>
      <c r="BD170" s="30">
        <f t="shared" ca="1" si="422"/>
        <v>300770</v>
      </c>
      <c r="BE170" s="30">
        <f t="shared" ca="1" si="422"/>
        <v>307345</v>
      </c>
      <c r="BF170" s="30">
        <f t="shared" ca="1" si="422"/>
        <v>311020</v>
      </c>
      <c r="BG170" s="30">
        <f t="shared" ca="1" si="422"/>
        <v>312985</v>
      </c>
      <c r="BH170" s="30">
        <f t="shared" ca="1" si="422"/>
        <v>313950</v>
      </c>
      <c r="BI170" s="30">
        <f t="shared" ca="1" si="422"/>
        <v>314395</v>
      </c>
      <c r="BJ170" s="30">
        <f t="shared" ca="1" si="422"/>
        <v>314565</v>
      </c>
      <c r="BK170" s="30">
        <f t="shared" ca="1" si="422"/>
        <v>314615</v>
      </c>
      <c r="BL170" s="30">
        <f t="shared" ca="1" si="422"/>
        <v>314635</v>
      </c>
      <c r="BM170" s="30">
        <f t="shared" ca="1" si="422"/>
        <v>314640.00000000006</v>
      </c>
      <c r="BN170" s="30">
        <f t="shared" ca="1" si="422"/>
        <v>314640.00000000006</v>
      </c>
      <c r="BO170" s="30">
        <f t="shared" ca="1" si="422"/>
        <v>314640.00000000006</v>
      </c>
      <c r="BP170" s="30">
        <f t="shared" ca="1" si="422"/>
        <v>314640.00000000006</v>
      </c>
      <c r="BQ170" s="30">
        <f t="shared" ca="1" si="422"/>
        <v>314640.00000000006</v>
      </c>
      <c r="BR170" s="30">
        <f t="shared" ca="1" si="422"/>
        <v>314640.00000000006</v>
      </c>
      <c r="BS170" s="30">
        <f t="shared" ca="1" si="422"/>
        <v>314640.00000000006</v>
      </c>
      <c r="BT170" s="30">
        <f t="shared" ca="1" si="422"/>
        <v>314640.00000000006</v>
      </c>
      <c r="BU170" s="30">
        <f t="shared" ca="1" si="422"/>
        <v>314640.00000000006</v>
      </c>
      <c r="BV170" s="30">
        <f t="shared" si="422"/>
        <v>0</v>
      </c>
      <c r="BW170" s="30">
        <f t="shared" si="422"/>
        <v>0</v>
      </c>
      <c r="BX170" s="30">
        <f t="shared" si="422"/>
        <v>0</v>
      </c>
      <c r="BY170" s="30">
        <f t="shared" si="422"/>
        <v>0</v>
      </c>
      <c r="BZ170" s="30">
        <f t="shared" si="422"/>
        <v>0</v>
      </c>
      <c r="CA170" s="30">
        <f t="shared" si="422"/>
        <v>0</v>
      </c>
      <c r="CB170" s="30">
        <f t="shared" si="422"/>
        <v>0</v>
      </c>
      <c r="CC170" s="30">
        <f t="shared" si="422"/>
        <v>0</v>
      </c>
      <c r="CD170" s="30">
        <f t="shared" si="422"/>
        <v>0</v>
      </c>
      <c r="CE170" s="30">
        <f t="shared" si="422"/>
        <v>0</v>
      </c>
      <c r="CF170" s="30">
        <f t="shared" si="422"/>
        <v>0</v>
      </c>
      <c r="CG170" s="30">
        <f t="shared" si="422"/>
        <v>0</v>
      </c>
      <c r="CH170" s="30">
        <f t="shared" si="422"/>
        <v>0</v>
      </c>
      <c r="CI170" s="30">
        <f t="shared" si="422"/>
        <v>0</v>
      </c>
      <c r="CJ170" s="30">
        <f t="shared" si="422"/>
        <v>0</v>
      </c>
      <c r="CK170" s="30">
        <f t="shared" si="422"/>
        <v>0</v>
      </c>
      <c r="CL170" s="30">
        <f t="shared" ref="CL170:CT170" si="423">CL125/(1+$S170)</f>
        <v>0</v>
      </c>
      <c r="CM170" s="30">
        <f t="shared" si="423"/>
        <v>0</v>
      </c>
      <c r="CN170" s="30">
        <f t="shared" si="423"/>
        <v>0</v>
      </c>
      <c r="CO170" s="30">
        <f t="shared" si="423"/>
        <v>0</v>
      </c>
      <c r="CP170" s="30">
        <f t="shared" si="423"/>
        <v>0</v>
      </c>
      <c r="CQ170" s="30">
        <f t="shared" si="423"/>
        <v>0</v>
      </c>
      <c r="CR170" s="30">
        <f t="shared" si="423"/>
        <v>0</v>
      </c>
      <c r="CS170" s="30">
        <f t="shared" si="423"/>
        <v>0</v>
      </c>
      <c r="CT170" s="30">
        <f t="shared" si="423"/>
        <v>0</v>
      </c>
    </row>
    <row r="171" spans="1:98" s="27" customFormat="1" ht="12" x14ac:dyDescent="0.25">
      <c r="A171" s="26">
        <f>ROW()</f>
        <v>171</v>
      </c>
      <c r="B171" s="97"/>
      <c r="C171" s="142" t="str">
        <f>Lists!$N$13</f>
        <v>ндс(-)</v>
      </c>
      <c r="E171" s="24"/>
      <c r="F171" s="66" t="str">
        <f t="shared" si="421"/>
        <v>Вн.пр-во</v>
      </c>
      <c r="G171" s="27" t="str">
        <f>BP!$F$24</f>
        <v>Вн.пр-во</v>
      </c>
      <c r="H171" s="67"/>
      <c r="I171" s="67"/>
      <c r="J171" s="67"/>
      <c r="K171" s="67"/>
      <c r="L171" s="67"/>
      <c r="M171" s="27" t="str">
        <f>Lists!$R$8</f>
        <v>руб.</v>
      </c>
      <c r="P171" s="30"/>
      <c r="R171" s="24"/>
      <c r="S171" s="136">
        <f t="shared" si="418"/>
        <v>0</v>
      </c>
      <c r="V171" s="85"/>
      <c r="W171" s="29">
        <f ca="1">SUM(INDIRECT(ADDRESS(ROW(),SUMIFS($1:$1,$5:$5,1))):INDIRECT(ADDRESS(ROW(),SUMIFS($1:$1,$5:$5,MAX($5:$5)))))</f>
        <v>247739520</v>
      </c>
      <c r="Z171" s="30">
        <f t="shared" ref="Z171:CK171" ca="1" si="424">Z126/(1+$S171)</f>
        <v>0</v>
      </c>
      <c r="AA171" s="30">
        <f t="shared" ca="1" si="424"/>
        <v>0</v>
      </c>
      <c r="AB171" s="30">
        <f t="shared" ca="1" si="424"/>
        <v>0</v>
      </c>
      <c r="AC171" s="30">
        <f t="shared" ca="1" si="424"/>
        <v>0</v>
      </c>
      <c r="AD171" s="30">
        <f t="shared" ca="1" si="424"/>
        <v>0</v>
      </c>
      <c r="AE171" s="30">
        <f t="shared" ca="1" si="424"/>
        <v>6600</v>
      </c>
      <c r="AF171" s="30">
        <f t="shared" ca="1" si="424"/>
        <v>31800</v>
      </c>
      <c r="AG171" s="30">
        <f t="shared" ca="1" si="424"/>
        <v>69120</v>
      </c>
      <c r="AH171" s="30">
        <f t="shared" ca="1" si="424"/>
        <v>108345</v>
      </c>
      <c r="AI171" s="30">
        <f t="shared" ca="1" si="424"/>
        <v>145440</v>
      </c>
      <c r="AJ171" s="30">
        <f t="shared" ca="1" si="424"/>
        <v>188886</v>
      </c>
      <c r="AK171" s="30">
        <f t="shared" ca="1" si="424"/>
        <v>284220.00000000006</v>
      </c>
      <c r="AL171" s="30">
        <f t="shared" ca="1" si="424"/>
        <v>465852</v>
      </c>
      <c r="AM171" s="30">
        <f t="shared" ca="1" si="424"/>
        <v>741337.5</v>
      </c>
      <c r="AN171" s="30">
        <f t="shared" ca="1" si="424"/>
        <v>1107214.5</v>
      </c>
      <c r="AO171" s="30">
        <f t="shared" ca="1" si="424"/>
        <v>1539025.5</v>
      </c>
      <c r="AP171" s="30">
        <f t="shared" ca="1" si="424"/>
        <v>2009836.5</v>
      </c>
      <c r="AQ171" s="30">
        <f t="shared" ca="1" si="424"/>
        <v>2502580.5</v>
      </c>
      <c r="AR171" s="30">
        <f t="shared" ca="1" si="424"/>
        <v>3006795</v>
      </c>
      <c r="AS171" s="30">
        <f t="shared" ca="1" si="424"/>
        <v>3516675</v>
      </c>
      <c r="AT171" s="30">
        <f t="shared" ca="1" si="424"/>
        <v>4028670</v>
      </c>
      <c r="AU171" s="30">
        <f t="shared" ca="1" si="424"/>
        <v>4541317.5</v>
      </c>
      <c r="AV171" s="30">
        <f t="shared" ca="1" si="424"/>
        <v>5054250</v>
      </c>
      <c r="AW171" s="30">
        <f t="shared" ca="1" si="424"/>
        <v>5567250</v>
      </c>
      <c r="AX171" s="30">
        <f t="shared" ca="1" si="424"/>
        <v>6080250</v>
      </c>
      <c r="AY171" s="30">
        <f t="shared" ca="1" si="424"/>
        <v>6593250</v>
      </c>
      <c r="AZ171" s="30">
        <f t="shared" ca="1" si="424"/>
        <v>7106250</v>
      </c>
      <c r="BA171" s="30">
        <f t="shared" ca="1" si="424"/>
        <v>7619250</v>
      </c>
      <c r="BB171" s="30">
        <f t="shared" ca="1" si="424"/>
        <v>8115750</v>
      </c>
      <c r="BC171" s="30">
        <f t="shared" ca="1" si="424"/>
        <v>8549250</v>
      </c>
      <c r="BD171" s="30">
        <f t="shared" ca="1" si="424"/>
        <v>8889450</v>
      </c>
      <c r="BE171" s="30">
        <f t="shared" ca="1" si="424"/>
        <v>9131587.5</v>
      </c>
      <c r="BF171" s="30">
        <f t="shared" ca="1" si="424"/>
        <v>9280987.5</v>
      </c>
      <c r="BG171" s="30">
        <f t="shared" ca="1" si="424"/>
        <v>9363022.5</v>
      </c>
      <c r="BH171" s="30">
        <f t="shared" ca="1" si="424"/>
        <v>9405472.5</v>
      </c>
      <c r="BI171" s="30">
        <f t="shared" ca="1" si="424"/>
        <v>9425842.5</v>
      </c>
      <c r="BJ171" s="30">
        <f t="shared" ca="1" si="424"/>
        <v>9434655</v>
      </c>
      <c r="BK171" s="30">
        <f t="shared" ca="1" si="424"/>
        <v>9437775</v>
      </c>
      <c r="BL171" s="30">
        <f t="shared" ca="1" si="424"/>
        <v>9438780</v>
      </c>
      <c r="BM171" s="30">
        <f t="shared" ca="1" si="424"/>
        <v>9439132.5</v>
      </c>
      <c r="BN171" s="30">
        <f t="shared" ca="1" si="424"/>
        <v>9439200.0000000019</v>
      </c>
      <c r="BO171" s="30">
        <f t="shared" ca="1" si="424"/>
        <v>9439200.0000000019</v>
      </c>
      <c r="BP171" s="30">
        <f t="shared" ca="1" si="424"/>
        <v>9439200.0000000019</v>
      </c>
      <c r="BQ171" s="30">
        <f t="shared" ca="1" si="424"/>
        <v>9439200.0000000019</v>
      </c>
      <c r="BR171" s="30">
        <f t="shared" ca="1" si="424"/>
        <v>9439200.0000000019</v>
      </c>
      <c r="BS171" s="30">
        <f t="shared" ca="1" si="424"/>
        <v>9439200.0000000019</v>
      </c>
      <c r="BT171" s="30">
        <f t="shared" ca="1" si="424"/>
        <v>9439200.0000000019</v>
      </c>
      <c r="BU171" s="30">
        <f t="shared" ca="1" si="424"/>
        <v>9439200.0000000019</v>
      </c>
      <c r="BV171" s="30">
        <f t="shared" si="424"/>
        <v>0</v>
      </c>
      <c r="BW171" s="30">
        <f t="shared" si="424"/>
        <v>0</v>
      </c>
      <c r="BX171" s="30">
        <f t="shared" si="424"/>
        <v>0</v>
      </c>
      <c r="BY171" s="30">
        <f t="shared" si="424"/>
        <v>0</v>
      </c>
      <c r="BZ171" s="30">
        <f t="shared" si="424"/>
        <v>0</v>
      </c>
      <c r="CA171" s="30">
        <f t="shared" si="424"/>
        <v>0</v>
      </c>
      <c r="CB171" s="30">
        <f t="shared" si="424"/>
        <v>0</v>
      </c>
      <c r="CC171" s="30">
        <f t="shared" si="424"/>
        <v>0</v>
      </c>
      <c r="CD171" s="30">
        <f t="shared" si="424"/>
        <v>0</v>
      </c>
      <c r="CE171" s="30">
        <f t="shared" si="424"/>
        <v>0</v>
      </c>
      <c r="CF171" s="30">
        <f t="shared" si="424"/>
        <v>0</v>
      </c>
      <c r="CG171" s="30">
        <f t="shared" si="424"/>
        <v>0</v>
      </c>
      <c r="CH171" s="30">
        <f t="shared" si="424"/>
        <v>0</v>
      </c>
      <c r="CI171" s="30">
        <f t="shared" si="424"/>
        <v>0</v>
      </c>
      <c r="CJ171" s="30">
        <f t="shared" si="424"/>
        <v>0</v>
      </c>
      <c r="CK171" s="30">
        <f t="shared" si="424"/>
        <v>0</v>
      </c>
      <c r="CL171" s="30">
        <f t="shared" ref="CL171:CT171" si="425">CL126/(1+$S171)</f>
        <v>0</v>
      </c>
      <c r="CM171" s="30">
        <f t="shared" si="425"/>
        <v>0</v>
      </c>
      <c r="CN171" s="30">
        <f t="shared" si="425"/>
        <v>0</v>
      </c>
      <c r="CO171" s="30">
        <f t="shared" si="425"/>
        <v>0</v>
      </c>
      <c r="CP171" s="30">
        <f t="shared" si="425"/>
        <v>0</v>
      </c>
      <c r="CQ171" s="30">
        <f t="shared" si="425"/>
        <v>0</v>
      </c>
      <c r="CR171" s="30">
        <f t="shared" si="425"/>
        <v>0</v>
      </c>
      <c r="CS171" s="30">
        <f t="shared" si="425"/>
        <v>0</v>
      </c>
      <c r="CT171" s="30">
        <f t="shared" si="425"/>
        <v>0</v>
      </c>
    </row>
    <row r="172" spans="1:98" s="27" customFormat="1" ht="12" x14ac:dyDescent="0.25">
      <c r="A172" s="26">
        <f>ROW()</f>
        <v>172</v>
      </c>
      <c r="B172" s="97"/>
      <c r="C172" s="142"/>
      <c r="E172" s="24"/>
      <c r="F172" s="66" t="str">
        <f t="shared" si="421"/>
        <v>Вн.пр-во</v>
      </c>
      <c r="G172" s="27" t="str">
        <f>BP!$F$26</f>
        <v>ФОТ првПерс</v>
      </c>
      <c r="M172" s="27" t="str">
        <f>Lists!$R$8</f>
        <v>руб.</v>
      </c>
      <c r="P172" s="30"/>
      <c r="R172" s="24"/>
      <c r="S172" s="136">
        <f t="shared" si="418"/>
        <v>0</v>
      </c>
      <c r="V172" s="85"/>
      <c r="W172" s="29">
        <f ca="1">SUM(INDIRECT(ADDRESS(ROW(),SUMIFS($1:$1,$5:$5,1))):INDIRECT(ADDRESS(ROW(),SUMIFS($1:$1,$5:$5,MAX($5:$5)))))</f>
        <v>12599358</v>
      </c>
      <c r="Z172" s="30">
        <f t="shared" ref="Z172:CK172" ca="1" si="426">Z127/(1+$S172)</f>
        <v>0</v>
      </c>
      <c r="AA172" s="30">
        <f t="shared" ca="1" si="426"/>
        <v>0</v>
      </c>
      <c r="AB172" s="30">
        <f t="shared" ca="1" si="426"/>
        <v>0</v>
      </c>
      <c r="AC172" s="30">
        <f t="shared" ca="1" si="426"/>
        <v>0</v>
      </c>
      <c r="AD172" s="30">
        <f t="shared" ca="1" si="426"/>
        <v>0</v>
      </c>
      <c r="AE172" s="30">
        <f t="shared" ca="1" si="426"/>
        <v>600</v>
      </c>
      <c r="AF172" s="30">
        <f t="shared" ca="1" si="426"/>
        <v>2400</v>
      </c>
      <c r="AG172" s="30">
        <f t="shared" ca="1" si="426"/>
        <v>4320</v>
      </c>
      <c r="AH172" s="30">
        <f t="shared" ca="1" si="426"/>
        <v>6315</v>
      </c>
      <c r="AI172" s="30">
        <f t="shared" ca="1" si="426"/>
        <v>8055</v>
      </c>
      <c r="AJ172" s="30">
        <f t="shared" ca="1" si="426"/>
        <v>10581.000000000002</v>
      </c>
      <c r="AK172" s="30">
        <f t="shared" ca="1" si="426"/>
        <v>17181</v>
      </c>
      <c r="AL172" s="30">
        <f t="shared" ca="1" si="426"/>
        <v>28293</v>
      </c>
      <c r="AM172" s="30">
        <f t="shared" ca="1" si="426"/>
        <v>44245.5</v>
      </c>
      <c r="AN172" s="30">
        <f t="shared" ca="1" si="426"/>
        <v>64455</v>
      </c>
      <c r="AO172" s="30">
        <f t="shared" ca="1" si="426"/>
        <v>87175.5</v>
      </c>
      <c r="AP172" s="30">
        <f t="shared" ca="1" si="426"/>
        <v>111387</v>
      </c>
      <c r="AQ172" s="30">
        <f t="shared" ca="1" si="426"/>
        <v>136372.5</v>
      </c>
      <c r="AR172" s="30">
        <f t="shared" ca="1" si="426"/>
        <v>161767.5</v>
      </c>
      <c r="AS172" s="30">
        <f t="shared" ca="1" si="426"/>
        <v>187342.5</v>
      </c>
      <c r="AT172" s="30">
        <f t="shared" ca="1" si="426"/>
        <v>212962.5</v>
      </c>
      <c r="AU172" s="30">
        <f t="shared" ca="1" si="426"/>
        <v>238605</v>
      </c>
      <c r="AV172" s="30">
        <f t="shared" ca="1" si="426"/>
        <v>264255</v>
      </c>
      <c r="AW172" s="30">
        <f t="shared" ca="1" si="426"/>
        <v>289905</v>
      </c>
      <c r="AX172" s="30">
        <f t="shared" ca="1" si="426"/>
        <v>315555</v>
      </c>
      <c r="AY172" s="30">
        <f t="shared" ca="1" si="426"/>
        <v>341205</v>
      </c>
      <c r="AZ172" s="30">
        <f t="shared" ca="1" si="426"/>
        <v>366855</v>
      </c>
      <c r="BA172" s="30">
        <f t="shared" ca="1" si="426"/>
        <v>392505</v>
      </c>
      <c r="BB172" s="30">
        <f t="shared" ca="1" si="426"/>
        <v>416655</v>
      </c>
      <c r="BC172" s="30">
        <f t="shared" ca="1" si="426"/>
        <v>436305</v>
      </c>
      <c r="BD172" s="30">
        <f t="shared" ca="1" si="426"/>
        <v>451155</v>
      </c>
      <c r="BE172" s="30">
        <f t="shared" ca="1" si="426"/>
        <v>461017.5</v>
      </c>
      <c r="BF172" s="30">
        <f t="shared" ca="1" si="426"/>
        <v>466530</v>
      </c>
      <c r="BG172" s="30">
        <f t="shared" ca="1" si="426"/>
        <v>469477.5</v>
      </c>
      <c r="BH172" s="30">
        <f t="shared" ca="1" si="426"/>
        <v>470925</v>
      </c>
      <c r="BI172" s="30">
        <f t="shared" ca="1" si="426"/>
        <v>471592.5</v>
      </c>
      <c r="BJ172" s="30">
        <f t="shared" ca="1" si="426"/>
        <v>471847.5</v>
      </c>
      <c r="BK172" s="30">
        <f t="shared" ca="1" si="426"/>
        <v>471922.5</v>
      </c>
      <c r="BL172" s="30">
        <f t="shared" ca="1" si="426"/>
        <v>471952.5</v>
      </c>
      <c r="BM172" s="30">
        <f t="shared" ca="1" si="426"/>
        <v>471960.00000000006</v>
      </c>
      <c r="BN172" s="30">
        <f t="shared" ca="1" si="426"/>
        <v>471960.00000000006</v>
      </c>
      <c r="BO172" s="30">
        <f t="shared" ca="1" si="426"/>
        <v>471960.00000000006</v>
      </c>
      <c r="BP172" s="30">
        <f t="shared" ca="1" si="426"/>
        <v>471960.00000000006</v>
      </c>
      <c r="BQ172" s="30">
        <f t="shared" ca="1" si="426"/>
        <v>471960.00000000006</v>
      </c>
      <c r="BR172" s="30">
        <f t="shared" ca="1" si="426"/>
        <v>471960.00000000006</v>
      </c>
      <c r="BS172" s="30">
        <f t="shared" ca="1" si="426"/>
        <v>471960.00000000006</v>
      </c>
      <c r="BT172" s="30">
        <f t="shared" ca="1" si="426"/>
        <v>471960.00000000006</v>
      </c>
      <c r="BU172" s="30">
        <f t="shared" ca="1" si="426"/>
        <v>471960.00000000006</v>
      </c>
      <c r="BV172" s="30">
        <f t="shared" si="426"/>
        <v>0</v>
      </c>
      <c r="BW172" s="30">
        <f t="shared" si="426"/>
        <v>0</v>
      </c>
      <c r="BX172" s="30">
        <f t="shared" si="426"/>
        <v>0</v>
      </c>
      <c r="BY172" s="30">
        <f t="shared" si="426"/>
        <v>0</v>
      </c>
      <c r="BZ172" s="30">
        <f t="shared" si="426"/>
        <v>0</v>
      </c>
      <c r="CA172" s="30">
        <f t="shared" si="426"/>
        <v>0</v>
      </c>
      <c r="CB172" s="30">
        <f t="shared" si="426"/>
        <v>0</v>
      </c>
      <c r="CC172" s="30">
        <f t="shared" si="426"/>
        <v>0</v>
      </c>
      <c r="CD172" s="30">
        <f t="shared" si="426"/>
        <v>0</v>
      </c>
      <c r="CE172" s="30">
        <f t="shared" si="426"/>
        <v>0</v>
      </c>
      <c r="CF172" s="30">
        <f t="shared" si="426"/>
        <v>0</v>
      </c>
      <c r="CG172" s="30">
        <f t="shared" si="426"/>
        <v>0</v>
      </c>
      <c r="CH172" s="30">
        <f t="shared" si="426"/>
        <v>0</v>
      </c>
      <c r="CI172" s="30">
        <f t="shared" si="426"/>
        <v>0</v>
      </c>
      <c r="CJ172" s="30">
        <f t="shared" si="426"/>
        <v>0</v>
      </c>
      <c r="CK172" s="30">
        <f t="shared" si="426"/>
        <v>0</v>
      </c>
      <c r="CL172" s="30">
        <f t="shared" ref="CL172:CT172" si="427">CL127/(1+$S172)</f>
        <v>0</v>
      </c>
      <c r="CM172" s="30">
        <f t="shared" si="427"/>
        <v>0</v>
      </c>
      <c r="CN172" s="30">
        <f t="shared" si="427"/>
        <v>0</v>
      </c>
      <c r="CO172" s="30">
        <f t="shared" si="427"/>
        <v>0</v>
      </c>
      <c r="CP172" s="30">
        <f t="shared" si="427"/>
        <v>0</v>
      </c>
      <c r="CQ172" s="30">
        <f t="shared" si="427"/>
        <v>0</v>
      </c>
      <c r="CR172" s="30">
        <f t="shared" si="427"/>
        <v>0</v>
      </c>
      <c r="CS172" s="30">
        <f t="shared" si="427"/>
        <v>0</v>
      </c>
      <c r="CT172" s="30">
        <f t="shared" si="427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 t="shared" si="421"/>
        <v>Вн.пр-во</v>
      </c>
      <c r="G173" s="27" t="str">
        <f>BP!$F$28</f>
        <v>Соцсборы</v>
      </c>
      <c r="M173" s="27" t="str">
        <f>Lists!$R$8</f>
        <v>руб.</v>
      </c>
      <c r="P173" s="30"/>
      <c r="R173" s="24"/>
      <c r="S173" s="136">
        <f t="shared" si="418"/>
        <v>0</v>
      </c>
      <c r="V173" s="85"/>
      <c r="W173" s="29">
        <f ca="1">SUM(INDIRECT(ADDRESS(ROW(),SUMIFS($1:$1,$5:$5,1))):INDIRECT(ADDRESS(ROW(),SUMIFS($1:$1,$5:$5,MAX($5:$5)))))</f>
        <v>3779807.4</v>
      </c>
      <c r="Z173" s="30">
        <f t="shared" ref="Z173:CK173" ca="1" si="428">Z128/(1+$S173)</f>
        <v>0</v>
      </c>
      <c r="AA173" s="30">
        <f t="shared" ca="1" si="428"/>
        <v>0</v>
      </c>
      <c r="AB173" s="30">
        <f t="shared" ca="1" si="428"/>
        <v>0</v>
      </c>
      <c r="AC173" s="30">
        <f t="shared" ca="1" si="428"/>
        <v>0</v>
      </c>
      <c r="AD173" s="30">
        <f t="shared" ca="1" si="428"/>
        <v>0</v>
      </c>
      <c r="AE173" s="30">
        <f t="shared" ca="1" si="428"/>
        <v>180</v>
      </c>
      <c r="AF173" s="30">
        <f t="shared" ca="1" si="428"/>
        <v>720</v>
      </c>
      <c r="AG173" s="30">
        <f t="shared" ca="1" si="428"/>
        <v>1296</v>
      </c>
      <c r="AH173" s="30">
        <f t="shared" ca="1" si="428"/>
        <v>1894.5</v>
      </c>
      <c r="AI173" s="30">
        <f t="shared" ca="1" si="428"/>
        <v>2416.5</v>
      </c>
      <c r="AJ173" s="30">
        <f t="shared" ca="1" si="428"/>
        <v>3174.3</v>
      </c>
      <c r="AK173" s="30">
        <f t="shared" ca="1" si="428"/>
        <v>5154.3</v>
      </c>
      <c r="AL173" s="30">
        <f t="shared" ca="1" si="428"/>
        <v>8487.9</v>
      </c>
      <c r="AM173" s="30">
        <f t="shared" ca="1" si="428"/>
        <v>13273.65</v>
      </c>
      <c r="AN173" s="30">
        <f t="shared" ca="1" si="428"/>
        <v>19336.5</v>
      </c>
      <c r="AO173" s="30">
        <f t="shared" ca="1" si="428"/>
        <v>26152.649999999998</v>
      </c>
      <c r="AP173" s="30">
        <f t="shared" ca="1" si="428"/>
        <v>33416.1</v>
      </c>
      <c r="AQ173" s="30">
        <f t="shared" ca="1" si="428"/>
        <v>40911.75</v>
      </c>
      <c r="AR173" s="30">
        <f t="shared" ca="1" si="428"/>
        <v>48530.25</v>
      </c>
      <c r="AS173" s="30">
        <f t="shared" ca="1" si="428"/>
        <v>56202.75</v>
      </c>
      <c r="AT173" s="30">
        <f t="shared" ca="1" si="428"/>
        <v>63888.75</v>
      </c>
      <c r="AU173" s="30">
        <f t="shared" ca="1" si="428"/>
        <v>71581.5</v>
      </c>
      <c r="AV173" s="30">
        <f t="shared" ca="1" si="428"/>
        <v>79276.5</v>
      </c>
      <c r="AW173" s="30">
        <f t="shared" ca="1" si="428"/>
        <v>86971.5</v>
      </c>
      <c r="AX173" s="30">
        <f t="shared" ca="1" si="428"/>
        <v>94666.5</v>
      </c>
      <c r="AY173" s="30">
        <f t="shared" ca="1" si="428"/>
        <v>102361.5</v>
      </c>
      <c r="AZ173" s="30">
        <f t="shared" ca="1" si="428"/>
        <v>110056.5</v>
      </c>
      <c r="BA173" s="30">
        <f t="shared" ca="1" si="428"/>
        <v>117751.5</v>
      </c>
      <c r="BB173" s="30">
        <f t="shared" ca="1" si="428"/>
        <v>124996.5</v>
      </c>
      <c r="BC173" s="30">
        <f t="shared" ca="1" si="428"/>
        <v>130891.5</v>
      </c>
      <c r="BD173" s="30">
        <f t="shared" ca="1" si="428"/>
        <v>135346.5</v>
      </c>
      <c r="BE173" s="30">
        <f t="shared" ca="1" si="428"/>
        <v>138305.25</v>
      </c>
      <c r="BF173" s="30">
        <f t="shared" ca="1" si="428"/>
        <v>139959</v>
      </c>
      <c r="BG173" s="30">
        <f t="shared" ca="1" si="428"/>
        <v>140843.25</v>
      </c>
      <c r="BH173" s="30">
        <f t="shared" ca="1" si="428"/>
        <v>141277.5</v>
      </c>
      <c r="BI173" s="30">
        <f t="shared" ca="1" si="428"/>
        <v>141477.75</v>
      </c>
      <c r="BJ173" s="30">
        <f t="shared" ca="1" si="428"/>
        <v>141554.25</v>
      </c>
      <c r="BK173" s="30">
        <f t="shared" ca="1" si="428"/>
        <v>141576.75</v>
      </c>
      <c r="BL173" s="30">
        <f t="shared" ca="1" si="428"/>
        <v>141585.75</v>
      </c>
      <c r="BM173" s="30">
        <f t="shared" ca="1" si="428"/>
        <v>141588.00000000003</v>
      </c>
      <c r="BN173" s="30">
        <f t="shared" ca="1" si="428"/>
        <v>141588.00000000003</v>
      </c>
      <c r="BO173" s="30">
        <f t="shared" ca="1" si="428"/>
        <v>141588.00000000003</v>
      </c>
      <c r="BP173" s="30">
        <f t="shared" ca="1" si="428"/>
        <v>141588.00000000003</v>
      </c>
      <c r="BQ173" s="30">
        <f t="shared" ca="1" si="428"/>
        <v>141588.00000000003</v>
      </c>
      <c r="BR173" s="30">
        <f t="shared" ca="1" si="428"/>
        <v>141588.00000000003</v>
      </c>
      <c r="BS173" s="30">
        <f t="shared" ca="1" si="428"/>
        <v>141588.00000000003</v>
      </c>
      <c r="BT173" s="30">
        <f t="shared" ca="1" si="428"/>
        <v>141588.00000000003</v>
      </c>
      <c r="BU173" s="30">
        <f t="shared" ca="1" si="428"/>
        <v>141588.00000000003</v>
      </c>
      <c r="BV173" s="30">
        <f t="shared" si="428"/>
        <v>0</v>
      </c>
      <c r="BW173" s="30">
        <f t="shared" si="428"/>
        <v>0</v>
      </c>
      <c r="BX173" s="30">
        <f t="shared" si="428"/>
        <v>0</v>
      </c>
      <c r="BY173" s="30">
        <f t="shared" si="428"/>
        <v>0</v>
      </c>
      <c r="BZ173" s="30">
        <f t="shared" si="428"/>
        <v>0</v>
      </c>
      <c r="CA173" s="30">
        <f t="shared" si="428"/>
        <v>0</v>
      </c>
      <c r="CB173" s="30">
        <f t="shared" si="428"/>
        <v>0</v>
      </c>
      <c r="CC173" s="30">
        <f t="shared" si="428"/>
        <v>0</v>
      </c>
      <c r="CD173" s="30">
        <f t="shared" si="428"/>
        <v>0</v>
      </c>
      <c r="CE173" s="30">
        <f t="shared" si="428"/>
        <v>0</v>
      </c>
      <c r="CF173" s="30">
        <f t="shared" si="428"/>
        <v>0</v>
      </c>
      <c r="CG173" s="30">
        <f t="shared" si="428"/>
        <v>0</v>
      </c>
      <c r="CH173" s="30">
        <f t="shared" si="428"/>
        <v>0</v>
      </c>
      <c r="CI173" s="30">
        <f t="shared" si="428"/>
        <v>0</v>
      </c>
      <c r="CJ173" s="30">
        <f t="shared" si="428"/>
        <v>0</v>
      </c>
      <c r="CK173" s="30">
        <f t="shared" si="428"/>
        <v>0</v>
      </c>
      <c r="CL173" s="30">
        <f t="shared" ref="CL173:CT173" si="429">CL128/(1+$S173)</f>
        <v>0</v>
      </c>
      <c r="CM173" s="30">
        <f t="shared" si="429"/>
        <v>0</v>
      </c>
      <c r="CN173" s="30">
        <f t="shared" si="429"/>
        <v>0</v>
      </c>
      <c r="CO173" s="30">
        <f t="shared" si="429"/>
        <v>0</v>
      </c>
      <c r="CP173" s="30">
        <f t="shared" si="429"/>
        <v>0</v>
      </c>
      <c r="CQ173" s="30">
        <f t="shared" si="429"/>
        <v>0</v>
      </c>
      <c r="CR173" s="30">
        <f t="shared" si="429"/>
        <v>0</v>
      </c>
      <c r="CS173" s="30">
        <f t="shared" si="429"/>
        <v>0</v>
      </c>
      <c r="CT173" s="30">
        <f t="shared" si="429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si="421"/>
        <v>Вн.пр-во</v>
      </c>
      <c r="G174" s="27" t="str">
        <f>BP!$F$29</f>
        <v>ЭлЭн</v>
      </c>
      <c r="M174" s="27" t="str">
        <f>Lists!$R$8</f>
        <v>руб.</v>
      </c>
      <c r="P174" s="30"/>
      <c r="R174" s="24"/>
      <c r="S174" s="136">
        <f t="shared" si="418"/>
        <v>0.2</v>
      </c>
      <c r="V174" s="85"/>
      <c r="W174" s="29">
        <f ca="1">SUM(INDIRECT(ADDRESS(ROW(),SUMIFS($1:$1,$5:$5,1))):INDIRECT(ADDRESS(ROW(),SUMIFS($1:$1,$5:$5,MAX($5:$5)))))</f>
        <v>2253885.1533333324</v>
      </c>
      <c r="Z174" s="30">
        <f t="shared" ref="Z174:CK174" ca="1" si="430">Z129/(1+$S174)</f>
        <v>0</v>
      </c>
      <c r="AA174" s="30">
        <f t="shared" ca="1" si="430"/>
        <v>0</v>
      </c>
      <c r="AB174" s="30">
        <f t="shared" ca="1" si="430"/>
        <v>0</v>
      </c>
      <c r="AC174" s="30">
        <f t="shared" ca="1" si="430"/>
        <v>0</v>
      </c>
      <c r="AD174" s="30">
        <f t="shared" ca="1" si="430"/>
        <v>0</v>
      </c>
      <c r="AE174" s="30">
        <f t="shared" ca="1" si="430"/>
        <v>107.33333333333333</v>
      </c>
      <c r="AF174" s="30">
        <f t="shared" ca="1" si="430"/>
        <v>429.33333333333331</v>
      </c>
      <c r="AG174" s="30">
        <f t="shared" ca="1" si="430"/>
        <v>772.8</v>
      </c>
      <c r="AH174" s="30">
        <f t="shared" ca="1" si="430"/>
        <v>1129.6833333333334</v>
      </c>
      <c r="AI174" s="30">
        <f t="shared" ca="1" si="430"/>
        <v>1440.95</v>
      </c>
      <c r="AJ174" s="30">
        <f t="shared" ca="1" si="430"/>
        <v>1892.8233333333333</v>
      </c>
      <c r="AK174" s="30">
        <f t="shared" ca="1" si="430"/>
        <v>3073.4900000000002</v>
      </c>
      <c r="AL174" s="30">
        <f t="shared" ca="1" si="430"/>
        <v>5061.3033333333333</v>
      </c>
      <c r="AM174" s="30">
        <f t="shared" ca="1" si="430"/>
        <v>7915.0283333333318</v>
      </c>
      <c r="AN174" s="30">
        <f t="shared" ca="1" si="430"/>
        <v>11530.283333333333</v>
      </c>
      <c r="AO174" s="30">
        <f t="shared" ca="1" si="430"/>
        <v>15594.728333333333</v>
      </c>
      <c r="AP174" s="30">
        <f t="shared" ca="1" si="430"/>
        <v>19925.896666666664</v>
      </c>
      <c r="AQ174" s="30">
        <f t="shared" ca="1" si="430"/>
        <v>24395.524999999998</v>
      </c>
      <c r="AR174" s="30">
        <f t="shared" ca="1" si="430"/>
        <v>28938.408333333333</v>
      </c>
      <c r="AS174" s="30">
        <f t="shared" ca="1" si="430"/>
        <v>33513.491666666661</v>
      </c>
      <c r="AT174" s="30">
        <f t="shared" ca="1" si="430"/>
        <v>38096.625</v>
      </c>
      <c r="AU174" s="30">
        <f t="shared" ca="1" si="430"/>
        <v>42683.783333333333</v>
      </c>
      <c r="AV174" s="30">
        <f t="shared" ca="1" si="430"/>
        <v>47272.283333333333</v>
      </c>
      <c r="AW174" s="30">
        <f t="shared" ca="1" si="430"/>
        <v>51860.783333333333</v>
      </c>
      <c r="AX174" s="30">
        <f t="shared" ca="1" si="430"/>
        <v>56449.283333333333</v>
      </c>
      <c r="AY174" s="30">
        <f t="shared" ca="1" si="430"/>
        <v>61037.783333333333</v>
      </c>
      <c r="AZ174" s="30">
        <f t="shared" ca="1" si="430"/>
        <v>65626.283333333326</v>
      </c>
      <c r="BA174" s="30">
        <f t="shared" ca="1" si="430"/>
        <v>70214.783333333326</v>
      </c>
      <c r="BB174" s="30">
        <f t="shared" ca="1" si="430"/>
        <v>74534.95</v>
      </c>
      <c r="BC174" s="30">
        <f t="shared" ca="1" si="430"/>
        <v>78050.116666666669</v>
      </c>
      <c r="BD174" s="30">
        <f t="shared" ca="1" si="430"/>
        <v>80706.616666666654</v>
      </c>
      <c r="BE174" s="30">
        <f t="shared" ca="1" si="430"/>
        <v>82470.90833333334</v>
      </c>
      <c r="BF174" s="30">
        <f t="shared" ca="1" si="430"/>
        <v>83457.033333333326</v>
      </c>
      <c r="BG174" s="30">
        <f t="shared" ca="1" si="430"/>
        <v>83984.308333333334</v>
      </c>
      <c r="BH174" s="30">
        <f t="shared" ca="1" si="430"/>
        <v>84243.25</v>
      </c>
      <c r="BI174" s="30">
        <f t="shared" ca="1" si="430"/>
        <v>84362.658333333326</v>
      </c>
      <c r="BJ174" s="30">
        <f t="shared" ca="1" si="430"/>
        <v>84408.274999999994</v>
      </c>
      <c r="BK174" s="30">
        <f t="shared" ca="1" si="430"/>
        <v>84421.691666666666</v>
      </c>
      <c r="BL174" s="30">
        <f t="shared" ca="1" si="430"/>
        <v>84427.05833333332</v>
      </c>
      <c r="BM174" s="30">
        <f t="shared" ca="1" si="430"/>
        <v>84428.400000000009</v>
      </c>
      <c r="BN174" s="30">
        <f t="shared" ca="1" si="430"/>
        <v>84428.400000000009</v>
      </c>
      <c r="BO174" s="30">
        <f t="shared" ca="1" si="430"/>
        <v>84428.400000000009</v>
      </c>
      <c r="BP174" s="30">
        <f t="shared" ca="1" si="430"/>
        <v>84428.400000000009</v>
      </c>
      <c r="BQ174" s="30">
        <f t="shared" ca="1" si="430"/>
        <v>84428.400000000009</v>
      </c>
      <c r="BR174" s="30">
        <f t="shared" ca="1" si="430"/>
        <v>84428.400000000009</v>
      </c>
      <c r="BS174" s="30">
        <f t="shared" ca="1" si="430"/>
        <v>84428.400000000009</v>
      </c>
      <c r="BT174" s="30">
        <f t="shared" ca="1" si="430"/>
        <v>84428.400000000009</v>
      </c>
      <c r="BU174" s="30">
        <f t="shared" ca="1" si="430"/>
        <v>84428.400000000009</v>
      </c>
      <c r="BV174" s="30">
        <f t="shared" si="430"/>
        <v>0</v>
      </c>
      <c r="BW174" s="30">
        <f t="shared" si="430"/>
        <v>0</v>
      </c>
      <c r="BX174" s="30">
        <f t="shared" si="430"/>
        <v>0</v>
      </c>
      <c r="BY174" s="30">
        <f t="shared" si="430"/>
        <v>0</v>
      </c>
      <c r="BZ174" s="30">
        <f t="shared" si="430"/>
        <v>0</v>
      </c>
      <c r="CA174" s="30">
        <f t="shared" si="430"/>
        <v>0</v>
      </c>
      <c r="CB174" s="30">
        <f t="shared" si="430"/>
        <v>0</v>
      </c>
      <c r="CC174" s="30">
        <f t="shared" si="430"/>
        <v>0</v>
      </c>
      <c r="CD174" s="30">
        <f t="shared" si="430"/>
        <v>0</v>
      </c>
      <c r="CE174" s="30">
        <f t="shared" si="430"/>
        <v>0</v>
      </c>
      <c r="CF174" s="30">
        <f t="shared" si="430"/>
        <v>0</v>
      </c>
      <c r="CG174" s="30">
        <f t="shared" si="430"/>
        <v>0</v>
      </c>
      <c r="CH174" s="30">
        <f t="shared" si="430"/>
        <v>0</v>
      </c>
      <c r="CI174" s="30">
        <f t="shared" si="430"/>
        <v>0</v>
      </c>
      <c r="CJ174" s="30">
        <f t="shared" si="430"/>
        <v>0</v>
      </c>
      <c r="CK174" s="30">
        <f t="shared" si="430"/>
        <v>0</v>
      </c>
      <c r="CL174" s="30">
        <f t="shared" ref="CL174:CT174" si="431">CL129/(1+$S174)</f>
        <v>0</v>
      </c>
      <c r="CM174" s="30">
        <f t="shared" si="431"/>
        <v>0</v>
      </c>
      <c r="CN174" s="30">
        <f t="shared" si="431"/>
        <v>0</v>
      </c>
      <c r="CO174" s="30">
        <f t="shared" si="431"/>
        <v>0</v>
      </c>
      <c r="CP174" s="30">
        <f t="shared" si="431"/>
        <v>0</v>
      </c>
      <c r="CQ174" s="30">
        <f t="shared" si="431"/>
        <v>0</v>
      </c>
      <c r="CR174" s="30">
        <f t="shared" si="431"/>
        <v>0</v>
      </c>
      <c r="CS174" s="30">
        <f t="shared" si="431"/>
        <v>0</v>
      </c>
      <c r="CT174" s="30">
        <f t="shared" si="431"/>
        <v>0</v>
      </c>
    </row>
    <row r="175" spans="1:98" s="2" customFormat="1" ht="12" x14ac:dyDescent="0.25">
      <c r="A175" s="11">
        <f>ROW()</f>
        <v>175</v>
      </c>
      <c r="B175" s="98"/>
      <c r="C175" s="142"/>
      <c r="E175" s="23" t="str">
        <f>Lists!$N$9</f>
        <v>пустая строка</v>
      </c>
      <c r="P175" s="3"/>
      <c r="R175" s="23"/>
      <c r="S175" s="3"/>
      <c r="V175" s="74"/>
      <c r="W175" s="5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</row>
    <row r="176" spans="1:98" s="13" customFormat="1" x14ac:dyDescent="0.3">
      <c r="A176" s="12">
        <f>ROW()</f>
        <v>176</v>
      </c>
      <c r="B176" s="101"/>
      <c r="C176" s="142"/>
      <c r="E176" s="92"/>
      <c r="F176" s="13" t="str">
        <f>BP!$F$139</f>
        <v>Поступление в пр-во ГП</v>
      </c>
      <c r="M176" s="4" t="str">
        <f>Lists!$R$8</f>
        <v>руб.</v>
      </c>
      <c r="P176" s="10"/>
      <c r="R176" s="92"/>
      <c r="S176" s="10"/>
      <c r="V176" s="80">
        <f ca="1">W176-SUM(W177:W186)</f>
        <v>0</v>
      </c>
      <c r="W176" s="10">
        <f ca="1">SUM(INDIRECT(ADDRESS(ROW(),SUMIFS($1:$1,$5:$5,1))):INDIRECT(ADDRESS(ROW(),SUMIFS($1:$1,$5:$5,MAX($5:$5)))))</f>
        <v>384694206.43333334</v>
      </c>
      <c r="Z176" s="10">
        <f ca="1">IF(Z$5="",0,SUM(Z177:Z186))</f>
        <v>0</v>
      </c>
      <c r="AA176" s="10">
        <f t="shared" ref="AA176:CL176" ca="1" si="432">IF(AA$5="",0,SUM(AA177:AA186))</f>
        <v>0</v>
      </c>
      <c r="AB176" s="10">
        <f t="shared" ca="1" si="432"/>
        <v>0</v>
      </c>
      <c r="AC176" s="10">
        <f t="shared" ca="1" si="432"/>
        <v>0</v>
      </c>
      <c r="AD176" s="10">
        <f t="shared" ca="1" si="432"/>
        <v>0</v>
      </c>
      <c r="AE176" s="10">
        <f t="shared" ca="1" si="432"/>
        <v>0</v>
      </c>
      <c r="AF176" s="10">
        <f t="shared" ca="1" si="432"/>
        <v>0</v>
      </c>
      <c r="AG176" s="10">
        <f t="shared" ca="1" si="432"/>
        <v>19803.333333333332</v>
      </c>
      <c r="AH176" s="10">
        <f t="shared" ca="1" si="432"/>
        <v>79213.333333333328</v>
      </c>
      <c r="AI176" s="10">
        <f t="shared" ca="1" si="432"/>
        <v>142584</v>
      </c>
      <c r="AJ176" s="10">
        <f t="shared" ca="1" si="432"/>
        <v>208430.08333333334</v>
      </c>
      <c r="AK176" s="10">
        <f t="shared" ca="1" si="432"/>
        <v>265859.75</v>
      </c>
      <c r="AL176" s="10">
        <f t="shared" ca="1" si="432"/>
        <v>349231.78333333338</v>
      </c>
      <c r="AM176" s="10">
        <f t="shared" ca="1" si="432"/>
        <v>567068.44999999995</v>
      </c>
      <c r="AN176" s="10">
        <f t="shared" ca="1" si="432"/>
        <v>933826.18333333335</v>
      </c>
      <c r="AO176" s="10">
        <f t="shared" ca="1" si="432"/>
        <v>1460347.3083333333</v>
      </c>
      <c r="AP176" s="10">
        <f t="shared" ca="1" si="432"/>
        <v>2127373.0833333335</v>
      </c>
      <c r="AQ176" s="10">
        <f t="shared" ca="1" si="432"/>
        <v>2877275.8083333331</v>
      </c>
      <c r="AR176" s="10">
        <f t="shared" ca="1" si="432"/>
        <v>3676389.8166666669</v>
      </c>
      <c r="AS176" s="10">
        <f t="shared" ca="1" si="432"/>
        <v>4501050.125</v>
      </c>
      <c r="AT176" s="10">
        <f t="shared" ca="1" si="432"/>
        <v>5339226.208333333</v>
      </c>
      <c r="AU176" s="10">
        <f t="shared" ca="1" si="432"/>
        <v>6183343.291666667</v>
      </c>
      <c r="AV176" s="10">
        <f t="shared" ca="1" si="432"/>
        <v>7028945.625</v>
      </c>
      <c r="AW176" s="10">
        <f t="shared" ca="1" si="432"/>
        <v>7875290.583333333</v>
      </c>
      <c r="AX176" s="10">
        <f t="shared" ca="1" si="432"/>
        <v>8721883.083333334</v>
      </c>
      <c r="AY176" s="10">
        <f t="shared" ca="1" si="432"/>
        <v>9568475.583333334</v>
      </c>
      <c r="AZ176" s="10">
        <f t="shared" ca="1" si="432"/>
        <v>10415068.083333334</v>
      </c>
      <c r="BA176" s="10">
        <f t="shared" ca="1" si="432"/>
        <v>11261660.583333334</v>
      </c>
      <c r="BB176" s="10">
        <f t="shared" ca="1" si="432"/>
        <v>12108253.083333334</v>
      </c>
      <c r="BC176" s="10">
        <f t="shared" ca="1" si="432"/>
        <v>12954845.583333334</v>
      </c>
      <c r="BD176" s="10">
        <f t="shared" ca="1" si="432"/>
        <v>13751929.75</v>
      </c>
      <c r="BE176" s="10">
        <f t="shared" ca="1" si="432"/>
        <v>14400488.916666666</v>
      </c>
      <c r="BF176" s="10">
        <f t="shared" ca="1" si="432"/>
        <v>14890621.416666666</v>
      </c>
      <c r="BG176" s="10">
        <f t="shared" ca="1" si="432"/>
        <v>15216138.708333334</v>
      </c>
      <c r="BH176" s="10">
        <f t="shared" ca="1" si="432"/>
        <v>15398081.833333334</v>
      </c>
      <c r="BI176" s="10">
        <f t="shared" ca="1" si="432"/>
        <v>15495365.708333334</v>
      </c>
      <c r="BJ176" s="10">
        <f t="shared" ca="1" si="432"/>
        <v>15543141.25</v>
      </c>
      <c r="BK176" s="10">
        <f t="shared" ca="1" si="432"/>
        <v>15565172.458333334</v>
      </c>
      <c r="BL176" s="10">
        <f t="shared" ca="1" si="432"/>
        <v>15573588.875</v>
      </c>
      <c r="BM176" s="10">
        <f t="shared" ca="1" si="432"/>
        <v>15576064.291666666</v>
      </c>
      <c r="BN176" s="10">
        <f t="shared" ca="1" si="432"/>
        <v>15577054.458333334</v>
      </c>
      <c r="BO176" s="10">
        <f t="shared" ca="1" si="432"/>
        <v>15577302.000000002</v>
      </c>
      <c r="BP176" s="10">
        <f t="shared" ca="1" si="432"/>
        <v>15577302.000000002</v>
      </c>
      <c r="BQ176" s="10">
        <f t="shared" ca="1" si="432"/>
        <v>15577302.000000002</v>
      </c>
      <c r="BR176" s="10">
        <f t="shared" ca="1" si="432"/>
        <v>15577302.000000002</v>
      </c>
      <c r="BS176" s="10">
        <f t="shared" ca="1" si="432"/>
        <v>15577302.000000002</v>
      </c>
      <c r="BT176" s="10">
        <f t="shared" ca="1" si="432"/>
        <v>15577302.000000002</v>
      </c>
      <c r="BU176" s="10">
        <f t="shared" ca="1" si="432"/>
        <v>15577302.000000002</v>
      </c>
      <c r="BV176" s="10">
        <f t="shared" si="432"/>
        <v>0</v>
      </c>
      <c r="BW176" s="10">
        <f t="shared" si="432"/>
        <v>0</v>
      </c>
      <c r="BX176" s="10">
        <f t="shared" si="432"/>
        <v>0</v>
      </c>
      <c r="BY176" s="10">
        <f t="shared" si="432"/>
        <v>0</v>
      </c>
      <c r="BZ176" s="10">
        <f t="shared" si="432"/>
        <v>0</v>
      </c>
      <c r="CA176" s="10">
        <f t="shared" si="432"/>
        <v>0</v>
      </c>
      <c r="CB176" s="10">
        <f t="shared" si="432"/>
        <v>0</v>
      </c>
      <c r="CC176" s="10">
        <f t="shared" si="432"/>
        <v>0</v>
      </c>
      <c r="CD176" s="10">
        <f t="shared" si="432"/>
        <v>0</v>
      </c>
      <c r="CE176" s="10">
        <f t="shared" si="432"/>
        <v>0</v>
      </c>
      <c r="CF176" s="10">
        <f t="shared" si="432"/>
        <v>0</v>
      </c>
      <c r="CG176" s="10">
        <f t="shared" si="432"/>
        <v>0</v>
      </c>
      <c r="CH176" s="10">
        <f t="shared" si="432"/>
        <v>0</v>
      </c>
      <c r="CI176" s="10">
        <f t="shared" si="432"/>
        <v>0</v>
      </c>
      <c r="CJ176" s="10">
        <f t="shared" si="432"/>
        <v>0</v>
      </c>
      <c r="CK176" s="10">
        <f t="shared" si="432"/>
        <v>0</v>
      </c>
      <c r="CL176" s="10">
        <f t="shared" si="432"/>
        <v>0</v>
      </c>
      <c r="CM176" s="10">
        <f t="shared" ref="CM176:CT176" si="433">IF(CM$5="",0,SUM(CM177:CM186))</f>
        <v>0</v>
      </c>
      <c r="CN176" s="10">
        <f t="shared" si="433"/>
        <v>0</v>
      </c>
      <c r="CO176" s="10">
        <f t="shared" si="433"/>
        <v>0</v>
      </c>
      <c r="CP176" s="10">
        <f t="shared" si="433"/>
        <v>0</v>
      </c>
      <c r="CQ176" s="10">
        <f t="shared" si="433"/>
        <v>0</v>
      </c>
      <c r="CR176" s="10">
        <f t="shared" si="433"/>
        <v>0</v>
      </c>
      <c r="CS176" s="10">
        <f t="shared" si="433"/>
        <v>0</v>
      </c>
      <c r="CT176" s="10">
        <f t="shared" si="433"/>
        <v>0</v>
      </c>
    </row>
    <row r="177" spans="1:98" s="27" customFormat="1" ht="12" x14ac:dyDescent="0.25">
      <c r="A177" s="26">
        <f>ROW()</f>
        <v>177</v>
      </c>
      <c r="B177" s="97"/>
      <c r="C177" s="142"/>
      <c r="E177" s="24"/>
      <c r="F177" s="66" t="str">
        <f>$F$176</f>
        <v>Поступление в пр-во ГП</v>
      </c>
      <c r="G177" s="27" t="str">
        <f>BP!$F$21</f>
        <v>Основа</v>
      </c>
      <c r="M177" s="27" t="str">
        <f>Lists!$R$8</f>
        <v>руб.</v>
      </c>
      <c r="P177" s="30"/>
      <c r="R177" s="24"/>
      <c r="S177" s="136">
        <f>SUMIFS($S$241:$S$250,$G$241:$G$250,$G177)</f>
        <v>0.2</v>
      </c>
      <c r="V177" s="85"/>
      <c r="W177" s="29">
        <f ca="1">SUM(INDIRECT(ADDRESS(ROW(),SUMIFS($1:$1,$5:$5,1))):INDIRECT(ADDRESS(ROW(),SUMIFS($1:$1,$5:$5,MAX($5:$5)))))</f>
        <v>67990055</v>
      </c>
      <c r="Z177" s="30">
        <f t="shared" ref="Z177:CK177" ca="1" si="434">Z132/(1+$S177)</f>
        <v>0</v>
      </c>
      <c r="AA177" s="30">
        <f t="shared" ca="1" si="434"/>
        <v>0</v>
      </c>
      <c r="AB177" s="30">
        <f t="shared" ca="1" si="434"/>
        <v>0</v>
      </c>
      <c r="AC177" s="30">
        <f t="shared" ca="1" si="434"/>
        <v>0</v>
      </c>
      <c r="AD177" s="30">
        <f t="shared" ca="1" si="434"/>
        <v>0</v>
      </c>
      <c r="AE177" s="30">
        <f t="shared" ca="1" si="434"/>
        <v>0</v>
      </c>
      <c r="AF177" s="30">
        <f t="shared" ca="1" si="434"/>
        <v>0</v>
      </c>
      <c r="AG177" s="30">
        <f t="shared" ca="1" si="434"/>
        <v>3500</v>
      </c>
      <c r="AH177" s="30">
        <f t="shared" ca="1" si="434"/>
        <v>14000</v>
      </c>
      <c r="AI177" s="30">
        <f t="shared" ca="1" si="434"/>
        <v>25200</v>
      </c>
      <c r="AJ177" s="30">
        <f t="shared" ca="1" si="434"/>
        <v>36837.5</v>
      </c>
      <c r="AK177" s="30">
        <f t="shared" ca="1" si="434"/>
        <v>46987.5</v>
      </c>
      <c r="AL177" s="30">
        <f t="shared" ca="1" si="434"/>
        <v>61722.500000000015</v>
      </c>
      <c r="AM177" s="30">
        <f t="shared" ca="1" si="434"/>
        <v>100222.50000000001</v>
      </c>
      <c r="AN177" s="30">
        <f t="shared" ca="1" si="434"/>
        <v>165042.5</v>
      </c>
      <c r="AO177" s="30">
        <f t="shared" ca="1" si="434"/>
        <v>258098.75</v>
      </c>
      <c r="AP177" s="30">
        <f t="shared" ca="1" si="434"/>
        <v>375987.5</v>
      </c>
      <c r="AQ177" s="30">
        <f t="shared" ca="1" si="434"/>
        <v>508523.75</v>
      </c>
      <c r="AR177" s="30">
        <f t="shared" ca="1" si="434"/>
        <v>649757.5</v>
      </c>
      <c r="AS177" s="30">
        <f t="shared" ca="1" si="434"/>
        <v>795506.25</v>
      </c>
      <c r="AT177" s="30">
        <f t="shared" ca="1" si="434"/>
        <v>943643.75</v>
      </c>
      <c r="AU177" s="30">
        <f t="shared" ca="1" si="434"/>
        <v>1092831.25</v>
      </c>
      <c r="AV177" s="30">
        <f t="shared" ca="1" si="434"/>
        <v>1242281.25</v>
      </c>
      <c r="AW177" s="30">
        <f t="shared" ca="1" si="434"/>
        <v>1391862.5</v>
      </c>
      <c r="AX177" s="30">
        <f t="shared" ca="1" si="434"/>
        <v>1541487.5</v>
      </c>
      <c r="AY177" s="30">
        <f t="shared" ca="1" si="434"/>
        <v>1691112.5</v>
      </c>
      <c r="AZ177" s="30">
        <f t="shared" ca="1" si="434"/>
        <v>1840737.5</v>
      </c>
      <c r="BA177" s="30">
        <f t="shared" ca="1" si="434"/>
        <v>1990362.5</v>
      </c>
      <c r="BB177" s="30">
        <f t="shared" ca="1" si="434"/>
        <v>2139987.5</v>
      </c>
      <c r="BC177" s="30">
        <f t="shared" ca="1" si="434"/>
        <v>2289612.5</v>
      </c>
      <c r="BD177" s="30">
        <f t="shared" ca="1" si="434"/>
        <v>2430487.5</v>
      </c>
      <c r="BE177" s="30">
        <f t="shared" ca="1" si="434"/>
        <v>2545112.5</v>
      </c>
      <c r="BF177" s="30">
        <f t="shared" ca="1" si="434"/>
        <v>2631737.5</v>
      </c>
      <c r="BG177" s="30">
        <f t="shared" ca="1" si="434"/>
        <v>2689268.75</v>
      </c>
      <c r="BH177" s="30">
        <f t="shared" ca="1" si="434"/>
        <v>2721425</v>
      </c>
      <c r="BI177" s="30">
        <f t="shared" ca="1" si="434"/>
        <v>2738618.75</v>
      </c>
      <c r="BJ177" s="30">
        <f t="shared" ca="1" si="434"/>
        <v>2747062.5</v>
      </c>
      <c r="BK177" s="30">
        <f t="shared" ca="1" si="434"/>
        <v>2750956.25</v>
      </c>
      <c r="BL177" s="30">
        <f t="shared" ca="1" si="434"/>
        <v>2752443.75</v>
      </c>
      <c r="BM177" s="30">
        <f t="shared" ca="1" si="434"/>
        <v>2752881.25</v>
      </c>
      <c r="BN177" s="30">
        <f t="shared" ca="1" si="434"/>
        <v>2753056.25</v>
      </c>
      <c r="BO177" s="30">
        <f t="shared" ca="1" si="434"/>
        <v>2753100.0000000005</v>
      </c>
      <c r="BP177" s="30">
        <f t="shared" ca="1" si="434"/>
        <v>2753100.0000000005</v>
      </c>
      <c r="BQ177" s="30">
        <f t="shared" ca="1" si="434"/>
        <v>2753100.0000000005</v>
      </c>
      <c r="BR177" s="30">
        <f t="shared" ca="1" si="434"/>
        <v>2753100.0000000005</v>
      </c>
      <c r="BS177" s="30">
        <f t="shared" ca="1" si="434"/>
        <v>2753100.0000000005</v>
      </c>
      <c r="BT177" s="30">
        <f t="shared" ca="1" si="434"/>
        <v>2753100.0000000005</v>
      </c>
      <c r="BU177" s="30">
        <f t="shared" ca="1" si="434"/>
        <v>2753100.0000000005</v>
      </c>
      <c r="BV177" s="30">
        <f t="shared" si="434"/>
        <v>0</v>
      </c>
      <c r="BW177" s="30">
        <f t="shared" si="434"/>
        <v>0</v>
      </c>
      <c r="BX177" s="30">
        <f t="shared" si="434"/>
        <v>0</v>
      </c>
      <c r="BY177" s="30">
        <f t="shared" si="434"/>
        <v>0</v>
      </c>
      <c r="BZ177" s="30">
        <f t="shared" si="434"/>
        <v>0</v>
      </c>
      <c r="CA177" s="30">
        <f t="shared" si="434"/>
        <v>0</v>
      </c>
      <c r="CB177" s="30">
        <f t="shared" si="434"/>
        <v>0</v>
      </c>
      <c r="CC177" s="30">
        <f t="shared" si="434"/>
        <v>0</v>
      </c>
      <c r="CD177" s="30">
        <f t="shared" si="434"/>
        <v>0</v>
      </c>
      <c r="CE177" s="30">
        <f t="shared" si="434"/>
        <v>0</v>
      </c>
      <c r="CF177" s="30">
        <f t="shared" si="434"/>
        <v>0</v>
      </c>
      <c r="CG177" s="30">
        <f t="shared" si="434"/>
        <v>0</v>
      </c>
      <c r="CH177" s="30">
        <f t="shared" si="434"/>
        <v>0</v>
      </c>
      <c r="CI177" s="30">
        <f t="shared" si="434"/>
        <v>0</v>
      </c>
      <c r="CJ177" s="30">
        <f t="shared" si="434"/>
        <v>0</v>
      </c>
      <c r="CK177" s="30">
        <f t="shared" si="434"/>
        <v>0</v>
      </c>
      <c r="CL177" s="30">
        <f t="shared" ref="CL177:CT177" si="435">CL132/(1+$S177)</f>
        <v>0</v>
      </c>
      <c r="CM177" s="30">
        <f t="shared" si="435"/>
        <v>0</v>
      </c>
      <c r="CN177" s="30">
        <f t="shared" si="435"/>
        <v>0</v>
      </c>
      <c r="CO177" s="30">
        <f t="shared" si="435"/>
        <v>0</v>
      </c>
      <c r="CP177" s="30">
        <f t="shared" si="435"/>
        <v>0</v>
      </c>
      <c r="CQ177" s="30">
        <f t="shared" si="435"/>
        <v>0</v>
      </c>
      <c r="CR177" s="30">
        <f t="shared" si="435"/>
        <v>0</v>
      </c>
      <c r="CS177" s="30">
        <f t="shared" si="435"/>
        <v>0</v>
      </c>
      <c r="CT177" s="30">
        <f t="shared" si="435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 t="shared" ref="F178:F185" si="436">$F$176</f>
        <v>Поступление в пр-во ГП</v>
      </c>
      <c r="G178" s="27" t="str">
        <f>BP!$F$22</f>
        <v>Сырье</v>
      </c>
      <c r="H178" s="67"/>
      <c r="I178" s="67"/>
      <c r="J178" s="67"/>
      <c r="K178" s="67"/>
      <c r="L178" s="67"/>
      <c r="M178" s="27" t="str">
        <f>Lists!$R$8</f>
        <v>руб.</v>
      </c>
      <c r="P178" s="30"/>
      <c r="R178" s="24"/>
      <c r="S178" s="136">
        <f t="shared" ref="S178:S185" si="437">SUMIFS($S$241:$S$250,$G$241:$G$250,$G178)</f>
        <v>0.2</v>
      </c>
      <c r="V178" s="85"/>
      <c r="W178" s="29">
        <f ca="1">SUM(INDIRECT(ADDRESS(ROW(),SUMIFS($1:$1,$5:$5,1))):INDIRECT(ADDRESS(ROW(),SUMIFS($1:$1,$5:$5,MAX($5:$5)))))</f>
        <v>7770292</v>
      </c>
      <c r="Z178" s="30">
        <f t="shared" ref="Z178:CK178" ca="1" si="438">Z133/(1+$S178)</f>
        <v>0</v>
      </c>
      <c r="AA178" s="30">
        <f t="shared" ca="1" si="438"/>
        <v>0</v>
      </c>
      <c r="AB178" s="30">
        <f t="shared" ca="1" si="438"/>
        <v>0</v>
      </c>
      <c r="AC178" s="30">
        <f t="shared" ca="1" si="438"/>
        <v>0</v>
      </c>
      <c r="AD178" s="30">
        <f t="shared" ca="1" si="438"/>
        <v>0</v>
      </c>
      <c r="AE178" s="30">
        <f t="shared" ca="1" si="438"/>
        <v>0</v>
      </c>
      <c r="AF178" s="30">
        <f t="shared" ca="1" si="438"/>
        <v>0</v>
      </c>
      <c r="AG178" s="30">
        <f t="shared" ca="1" si="438"/>
        <v>400</v>
      </c>
      <c r="AH178" s="30">
        <f t="shared" ca="1" si="438"/>
        <v>1600</v>
      </c>
      <c r="AI178" s="30">
        <f t="shared" ca="1" si="438"/>
        <v>2880</v>
      </c>
      <c r="AJ178" s="30">
        <f t="shared" ca="1" si="438"/>
        <v>4210</v>
      </c>
      <c r="AK178" s="30">
        <f t="shared" ca="1" si="438"/>
        <v>5370</v>
      </c>
      <c r="AL178" s="30">
        <f t="shared" ca="1" si="438"/>
        <v>7054.0000000000009</v>
      </c>
      <c r="AM178" s="30">
        <f t="shared" ca="1" si="438"/>
        <v>11454.000000000002</v>
      </c>
      <c r="AN178" s="30">
        <f t="shared" ca="1" si="438"/>
        <v>18862.000000000004</v>
      </c>
      <c r="AO178" s="30">
        <f t="shared" ca="1" si="438"/>
        <v>29496.999999999996</v>
      </c>
      <c r="AP178" s="30">
        <f t="shared" ca="1" si="438"/>
        <v>42970</v>
      </c>
      <c r="AQ178" s="30">
        <f t="shared" ca="1" si="438"/>
        <v>58117</v>
      </c>
      <c r="AR178" s="30">
        <f t="shared" ca="1" si="438"/>
        <v>74258.000000000015</v>
      </c>
      <c r="AS178" s="30">
        <f t="shared" ca="1" si="438"/>
        <v>90915</v>
      </c>
      <c r="AT178" s="30">
        <f t="shared" ca="1" si="438"/>
        <v>107845</v>
      </c>
      <c r="AU178" s="30">
        <f t="shared" ca="1" si="438"/>
        <v>124895</v>
      </c>
      <c r="AV178" s="30">
        <f t="shared" ca="1" si="438"/>
        <v>141975</v>
      </c>
      <c r="AW178" s="30">
        <f t="shared" ca="1" si="438"/>
        <v>159070</v>
      </c>
      <c r="AX178" s="30">
        <f t="shared" ca="1" si="438"/>
        <v>176170</v>
      </c>
      <c r="AY178" s="30">
        <f t="shared" ca="1" si="438"/>
        <v>193270</v>
      </c>
      <c r="AZ178" s="30">
        <f t="shared" ca="1" si="438"/>
        <v>210370</v>
      </c>
      <c r="BA178" s="30">
        <f t="shared" ca="1" si="438"/>
        <v>227470</v>
      </c>
      <c r="BB178" s="30">
        <f t="shared" ca="1" si="438"/>
        <v>244570</v>
      </c>
      <c r="BC178" s="30">
        <f t="shared" ca="1" si="438"/>
        <v>261670</v>
      </c>
      <c r="BD178" s="30">
        <f t="shared" ca="1" si="438"/>
        <v>277770</v>
      </c>
      <c r="BE178" s="30">
        <f t="shared" ca="1" si="438"/>
        <v>290870</v>
      </c>
      <c r="BF178" s="30">
        <f t="shared" ca="1" si="438"/>
        <v>300770</v>
      </c>
      <c r="BG178" s="30">
        <f t="shared" ca="1" si="438"/>
        <v>307345</v>
      </c>
      <c r="BH178" s="30">
        <f t="shared" ca="1" si="438"/>
        <v>311020</v>
      </c>
      <c r="BI178" s="30">
        <f t="shared" ca="1" si="438"/>
        <v>312985</v>
      </c>
      <c r="BJ178" s="30">
        <f t="shared" ca="1" si="438"/>
        <v>313950</v>
      </c>
      <c r="BK178" s="30">
        <f t="shared" ca="1" si="438"/>
        <v>314395</v>
      </c>
      <c r="BL178" s="30">
        <f t="shared" ca="1" si="438"/>
        <v>314565</v>
      </c>
      <c r="BM178" s="30">
        <f t="shared" ca="1" si="438"/>
        <v>314615</v>
      </c>
      <c r="BN178" s="30">
        <f t="shared" ca="1" si="438"/>
        <v>314635</v>
      </c>
      <c r="BO178" s="30">
        <f t="shared" ca="1" si="438"/>
        <v>314640.00000000006</v>
      </c>
      <c r="BP178" s="30">
        <f t="shared" ca="1" si="438"/>
        <v>314640.00000000006</v>
      </c>
      <c r="BQ178" s="30">
        <f t="shared" ca="1" si="438"/>
        <v>314640.00000000006</v>
      </c>
      <c r="BR178" s="30">
        <f t="shared" ca="1" si="438"/>
        <v>314640.00000000006</v>
      </c>
      <c r="BS178" s="30">
        <f t="shared" ca="1" si="438"/>
        <v>314640.00000000006</v>
      </c>
      <c r="BT178" s="30">
        <f t="shared" ca="1" si="438"/>
        <v>314640.00000000006</v>
      </c>
      <c r="BU178" s="30">
        <f t="shared" ca="1" si="438"/>
        <v>314640.00000000006</v>
      </c>
      <c r="BV178" s="30">
        <f t="shared" si="438"/>
        <v>0</v>
      </c>
      <c r="BW178" s="30">
        <f t="shared" si="438"/>
        <v>0</v>
      </c>
      <c r="BX178" s="30">
        <f t="shared" si="438"/>
        <v>0</v>
      </c>
      <c r="BY178" s="30">
        <f t="shared" si="438"/>
        <v>0</v>
      </c>
      <c r="BZ178" s="30">
        <f t="shared" si="438"/>
        <v>0</v>
      </c>
      <c r="CA178" s="30">
        <f t="shared" si="438"/>
        <v>0</v>
      </c>
      <c r="CB178" s="30">
        <f t="shared" si="438"/>
        <v>0</v>
      </c>
      <c r="CC178" s="30">
        <f t="shared" si="438"/>
        <v>0</v>
      </c>
      <c r="CD178" s="30">
        <f t="shared" si="438"/>
        <v>0</v>
      </c>
      <c r="CE178" s="30">
        <f t="shared" si="438"/>
        <v>0</v>
      </c>
      <c r="CF178" s="30">
        <f t="shared" si="438"/>
        <v>0</v>
      </c>
      <c r="CG178" s="30">
        <f t="shared" si="438"/>
        <v>0</v>
      </c>
      <c r="CH178" s="30">
        <f t="shared" si="438"/>
        <v>0</v>
      </c>
      <c r="CI178" s="30">
        <f t="shared" si="438"/>
        <v>0</v>
      </c>
      <c r="CJ178" s="30">
        <f t="shared" si="438"/>
        <v>0</v>
      </c>
      <c r="CK178" s="30">
        <f t="shared" si="438"/>
        <v>0</v>
      </c>
      <c r="CL178" s="30">
        <f t="shared" ref="CL178:CT178" si="439">CL133/(1+$S178)</f>
        <v>0</v>
      </c>
      <c r="CM178" s="30">
        <f t="shared" si="439"/>
        <v>0</v>
      </c>
      <c r="CN178" s="30">
        <f t="shared" si="439"/>
        <v>0</v>
      </c>
      <c r="CO178" s="30">
        <f t="shared" si="439"/>
        <v>0</v>
      </c>
      <c r="CP178" s="30">
        <f t="shared" si="439"/>
        <v>0</v>
      </c>
      <c r="CQ178" s="30">
        <f t="shared" si="439"/>
        <v>0</v>
      </c>
      <c r="CR178" s="30">
        <f t="shared" si="439"/>
        <v>0</v>
      </c>
      <c r="CS178" s="30">
        <f t="shared" si="439"/>
        <v>0</v>
      </c>
      <c r="CT178" s="30">
        <f t="shared" si="439"/>
        <v>0</v>
      </c>
    </row>
    <row r="179" spans="1:98" s="27" customFormat="1" ht="12" x14ac:dyDescent="0.25">
      <c r="A179" s="26">
        <f>ROW()</f>
        <v>179</v>
      </c>
      <c r="B179" s="97"/>
      <c r="C179" s="142"/>
      <c r="E179" s="24"/>
      <c r="F179" s="66" t="str">
        <f t="shared" si="436"/>
        <v>Поступление в пр-во ГП</v>
      </c>
      <c r="G179" s="27" t="str">
        <f>BP!$F$23</f>
        <v>Материал</v>
      </c>
      <c r="M179" s="27" t="str">
        <f>Lists!$R$8</f>
        <v>руб.</v>
      </c>
      <c r="P179" s="30"/>
      <c r="R179" s="24"/>
      <c r="S179" s="136">
        <f t="shared" si="437"/>
        <v>0.2</v>
      </c>
      <c r="V179" s="85"/>
      <c r="W179" s="29">
        <f ca="1">SUM(INDIRECT(ADDRESS(ROW(),SUMIFS($1:$1,$5:$5,1))):INDIRECT(ADDRESS(ROW(),SUMIFS($1:$1,$5:$5,MAX($5:$5)))))</f>
        <v>9065340.6666666679</v>
      </c>
      <c r="Z179" s="30">
        <f t="shared" ref="Z179:CK179" ca="1" si="440">Z134/(1+$S179)</f>
        <v>0</v>
      </c>
      <c r="AA179" s="30">
        <f t="shared" ca="1" si="440"/>
        <v>0</v>
      </c>
      <c r="AB179" s="30">
        <f t="shared" ca="1" si="440"/>
        <v>0</v>
      </c>
      <c r="AC179" s="30">
        <f t="shared" ca="1" si="440"/>
        <v>0</v>
      </c>
      <c r="AD179" s="30">
        <f t="shared" ca="1" si="440"/>
        <v>0</v>
      </c>
      <c r="AE179" s="30">
        <f t="shared" ca="1" si="440"/>
        <v>0</v>
      </c>
      <c r="AF179" s="30">
        <f t="shared" ca="1" si="440"/>
        <v>0</v>
      </c>
      <c r="AG179" s="30">
        <f t="shared" ca="1" si="440"/>
        <v>466.66666666666669</v>
      </c>
      <c r="AH179" s="30">
        <f t="shared" ca="1" si="440"/>
        <v>1866.6666666666667</v>
      </c>
      <c r="AI179" s="30">
        <f t="shared" ca="1" si="440"/>
        <v>3360</v>
      </c>
      <c r="AJ179" s="30">
        <f t="shared" ca="1" si="440"/>
        <v>4911.666666666667</v>
      </c>
      <c r="AK179" s="30">
        <f t="shared" ca="1" si="440"/>
        <v>6265</v>
      </c>
      <c r="AL179" s="30">
        <f t="shared" ca="1" si="440"/>
        <v>8229.6666666666697</v>
      </c>
      <c r="AM179" s="30">
        <f t="shared" ca="1" si="440"/>
        <v>13363.000000000002</v>
      </c>
      <c r="AN179" s="30">
        <f t="shared" ca="1" si="440"/>
        <v>22005.666666666668</v>
      </c>
      <c r="AO179" s="30">
        <f t="shared" ca="1" si="440"/>
        <v>34413.166666666664</v>
      </c>
      <c r="AP179" s="30">
        <f t="shared" ca="1" si="440"/>
        <v>50131.666666666672</v>
      </c>
      <c r="AQ179" s="30">
        <f t="shared" ca="1" si="440"/>
        <v>67803.166666666672</v>
      </c>
      <c r="AR179" s="30">
        <f t="shared" ca="1" si="440"/>
        <v>86634.333333333328</v>
      </c>
      <c r="AS179" s="30">
        <f t="shared" ca="1" si="440"/>
        <v>106067.5</v>
      </c>
      <c r="AT179" s="30">
        <f t="shared" ca="1" si="440"/>
        <v>125819.16666666667</v>
      </c>
      <c r="AU179" s="30">
        <f t="shared" ca="1" si="440"/>
        <v>145710.83333333334</v>
      </c>
      <c r="AV179" s="30">
        <f t="shared" ca="1" si="440"/>
        <v>165637.5</v>
      </c>
      <c r="AW179" s="30">
        <f t="shared" ca="1" si="440"/>
        <v>185581.66666666669</v>
      </c>
      <c r="AX179" s="30">
        <f t="shared" ca="1" si="440"/>
        <v>205531.66666666669</v>
      </c>
      <c r="AY179" s="30">
        <f t="shared" ca="1" si="440"/>
        <v>225481.66666666669</v>
      </c>
      <c r="AZ179" s="30">
        <f t="shared" ca="1" si="440"/>
        <v>245431.66666666669</v>
      </c>
      <c r="BA179" s="30">
        <f t="shared" ca="1" si="440"/>
        <v>265381.66666666669</v>
      </c>
      <c r="BB179" s="30">
        <f t="shared" ca="1" si="440"/>
        <v>285331.66666666669</v>
      </c>
      <c r="BC179" s="30">
        <f t="shared" ca="1" si="440"/>
        <v>305281.66666666669</v>
      </c>
      <c r="BD179" s="30">
        <f t="shared" ca="1" si="440"/>
        <v>324065</v>
      </c>
      <c r="BE179" s="30">
        <f t="shared" ca="1" si="440"/>
        <v>339348.33333333337</v>
      </c>
      <c r="BF179" s="30">
        <f t="shared" ca="1" si="440"/>
        <v>350898.33333333337</v>
      </c>
      <c r="BG179" s="30">
        <f t="shared" ca="1" si="440"/>
        <v>358569.16666666669</v>
      </c>
      <c r="BH179" s="30">
        <f t="shared" ca="1" si="440"/>
        <v>362856.66666666669</v>
      </c>
      <c r="BI179" s="30">
        <f t="shared" ca="1" si="440"/>
        <v>365149.16666666669</v>
      </c>
      <c r="BJ179" s="30">
        <f t="shared" ca="1" si="440"/>
        <v>366275</v>
      </c>
      <c r="BK179" s="30">
        <f t="shared" ca="1" si="440"/>
        <v>366794.16666666669</v>
      </c>
      <c r="BL179" s="30">
        <f t="shared" ca="1" si="440"/>
        <v>366992.5</v>
      </c>
      <c r="BM179" s="30">
        <f t="shared" ca="1" si="440"/>
        <v>367050.83333333337</v>
      </c>
      <c r="BN179" s="30">
        <f t="shared" ca="1" si="440"/>
        <v>367074.16666666669</v>
      </c>
      <c r="BO179" s="30">
        <f t="shared" ca="1" si="440"/>
        <v>367080.00000000006</v>
      </c>
      <c r="BP179" s="30">
        <f t="shared" ca="1" si="440"/>
        <v>367080.00000000006</v>
      </c>
      <c r="BQ179" s="30">
        <f t="shared" ca="1" si="440"/>
        <v>367080.00000000006</v>
      </c>
      <c r="BR179" s="30">
        <f t="shared" ca="1" si="440"/>
        <v>367080.00000000006</v>
      </c>
      <c r="BS179" s="30">
        <f t="shared" ca="1" si="440"/>
        <v>367080.00000000006</v>
      </c>
      <c r="BT179" s="30">
        <f t="shared" ca="1" si="440"/>
        <v>367080.00000000006</v>
      </c>
      <c r="BU179" s="30">
        <f t="shared" ca="1" si="440"/>
        <v>367080.00000000006</v>
      </c>
      <c r="BV179" s="30">
        <f t="shared" si="440"/>
        <v>0</v>
      </c>
      <c r="BW179" s="30">
        <f t="shared" si="440"/>
        <v>0</v>
      </c>
      <c r="BX179" s="30">
        <f t="shared" si="440"/>
        <v>0</v>
      </c>
      <c r="BY179" s="30">
        <f t="shared" si="440"/>
        <v>0</v>
      </c>
      <c r="BZ179" s="30">
        <f t="shared" si="440"/>
        <v>0</v>
      </c>
      <c r="CA179" s="30">
        <f t="shared" si="440"/>
        <v>0</v>
      </c>
      <c r="CB179" s="30">
        <f t="shared" si="440"/>
        <v>0</v>
      </c>
      <c r="CC179" s="30">
        <f t="shared" si="440"/>
        <v>0</v>
      </c>
      <c r="CD179" s="30">
        <f t="shared" si="440"/>
        <v>0</v>
      </c>
      <c r="CE179" s="30">
        <f t="shared" si="440"/>
        <v>0</v>
      </c>
      <c r="CF179" s="30">
        <f t="shared" si="440"/>
        <v>0</v>
      </c>
      <c r="CG179" s="30">
        <f t="shared" si="440"/>
        <v>0</v>
      </c>
      <c r="CH179" s="30">
        <f t="shared" si="440"/>
        <v>0</v>
      </c>
      <c r="CI179" s="30">
        <f t="shared" si="440"/>
        <v>0</v>
      </c>
      <c r="CJ179" s="30">
        <f t="shared" si="440"/>
        <v>0</v>
      </c>
      <c r="CK179" s="30">
        <f t="shared" si="440"/>
        <v>0</v>
      </c>
      <c r="CL179" s="30">
        <f t="shared" ref="CL179:CT179" si="441">CL134/(1+$S179)</f>
        <v>0</v>
      </c>
      <c r="CM179" s="30">
        <f t="shared" si="441"/>
        <v>0</v>
      </c>
      <c r="CN179" s="30">
        <f t="shared" si="441"/>
        <v>0</v>
      </c>
      <c r="CO179" s="30">
        <f t="shared" si="441"/>
        <v>0</v>
      </c>
      <c r="CP179" s="30">
        <f t="shared" si="441"/>
        <v>0</v>
      </c>
      <c r="CQ179" s="30">
        <f t="shared" si="441"/>
        <v>0</v>
      </c>
      <c r="CR179" s="30">
        <f t="shared" si="441"/>
        <v>0</v>
      </c>
      <c r="CS179" s="30">
        <f t="shared" si="441"/>
        <v>0</v>
      </c>
      <c r="CT179" s="30">
        <f t="shared" si="441"/>
        <v>0</v>
      </c>
    </row>
    <row r="180" spans="1:98" s="27" customFormat="1" ht="12" x14ac:dyDescent="0.25">
      <c r="A180" s="26">
        <f>ROW()</f>
        <v>180</v>
      </c>
      <c r="B180" s="97"/>
      <c r="C180" s="142"/>
      <c r="E180" s="24"/>
      <c r="F180" s="66" t="str">
        <f t="shared" si="436"/>
        <v>Поступление в пр-во ГП</v>
      </c>
      <c r="G180" s="27" t="str">
        <f>BP!$F$24</f>
        <v>Вн.пр-во</v>
      </c>
      <c r="M180" s="27" t="str">
        <f>Lists!$R$8</f>
        <v>руб.</v>
      </c>
      <c r="P180" s="30"/>
      <c r="R180" s="24"/>
      <c r="S180" s="136">
        <f t="shared" si="437"/>
        <v>0</v>
      </c>
      <c r="V180" s="85"/>
      <c r="W180" s="29">
        <f ca="1">SUM(INDIRECT(ADDRESS(ROW(),SUMIFS($1:$1,$5:$5,1))):INDIRECT(ADDRESS(ROW(),SUMIFS($1:$1,$5:$5,MAX($5:$5)))))</f>
        <v>233108760</v>
      </c>
      <c r="Z180" s="30">
        <f t="shared" ref="Z180:CK180" ca="1" si="442">Z135/(1+$S180)</f>
        <v>0</v>
      </c>
      <c r="AA180" s="30">
        <f t="shared" ca="1" si="442"/>
        <v>0</v>
      </c>
      <c r="AB180" s="30">
        <f t="shared" ca="1" si="442"/>
        <v>0</v>
      </c>
      <c r="AC180" s="30">
        <f t="shared" ca="1" si="442"/>
        <v>0</v>
      </c>
      <c r="AD180" s="30">
        <f t="shared" ca="1" si="442"/>
        <v>0</v>
      </c>
      <c r="AE180" s="30">
        <f t="shared" ca="1" si="442"/>
        <v>0</v>
      </c>
      <c r="AF180" s="30">
        <f t="shared" ca="1" si="442"/>
        <v>0</v>
      </c>
      <c r="AG180" s="30">
        <f t="shared" ca="1" si="442"/>
        <v>12000</v>
      </c>
      <c r="AH180" s="30">
        <f t="shared" ca="1" si="442"/>
        <v>48000</v>
      </c>
      <c r="AI180" s="30">
        <f t="shared" ca="1" si="442"/>
        <v>86400</v>
      </c>
      <c r="AJ180" s="30">
        <f t="shared" ca="1" si="442"/>
        <v>126300</v>
      </c>
      <c r="AK180" s="30">
        <f t="shared" ca="1" si="442"/>
        <v>161100</v>
      </c>
      <c r="AL180" s="30">
        <f t="shared" ca="1" si="442"/>
        <v>211620.00000000003</v>
      </c>
      <c r="AM180" s="30">
        <f t="shared" ca="1" si="442"/>
        <v>343620</v>
      </c>
      <c r="AN180" s="30">
        <f t="shared" ca="1" si="442"/>
        <v>565860</v>
      </c>
      <c r="AO180" s="30">
        <f t="shared" ca="1" si="442"/>
        <v>884910</v>
      </c>
      <c r="AP180" s="30">
        <f t="shared" ca="1" si="442"/>
        <v>1289100</v>
      </c>
      <c r="AQ180" s="30">
        <f t="shared" ca="1" si="442"/>
        <v>1743510</v>
      </c>
      <c r="AR180" s="30">
        <f t="shared" ca="1" si="442"/>
        <v>2227740</v>
      </c>
      <c r="AS180" s="30">
        <f t="shared" ca="1" si="442"/>
        <v>2727450</v>
      </c>
      <c r="AT180" s="30">
        <f t="shared" ca="1" si="442"/>
        <v>3235350</v>
      </c>
      <c r="AU180" s="30">
        <f t="shared" ca="1" si="442"/>
        <v>3746850</v>
      </c>
      <c r="AV180" s="30">
        <f t="shared" ca="1" si="442"/>
        <v>4259250</v>
      </c>
      <c r="AW180" s="30">
        <f t="shared" ca="1" si="442"/>
        <v>4772100</v>
      </c>
      <c r="AX180" s="30">
        <f t="shared" ca="1" si="442"/>
        <v>5285100</v>
      </c>
      <c r="AY180" s="30">
        <f t="shared" ca="1" si="442"/>
        <v>5798100</v>
      </c>
      <c r="AZ180" s="30">
        <f t="shared" ca="1" si="442"/>
        <v>6311100</v>
      </c>
      <c r="BA180" s="30">
        <f t="shared" ca="1" si="442"/>
        <v>6824100</v>
      </c>
      <c r="BB180" s="30">
        <f t="shared" ca="1" si="442"/>
        <v>7337100</v>
      </c>
      <c r="BC180" s="30">
        <f t="shared" ca="1" si="442"/>
        <v>7850100</v>
      </c>
      <c r="BD180" s="30">
        <f t="shared" ca="1" si="442"/>
        <v>8333100</v>
      </c>
      <c r="BE180" s="30">
        <f t="shared" ca="1" si="442"/>
        <v>8726100</v>
      </c>
      <c r="BF180" s="30">
        <f t="shared" ca="1" si="442"/>
        <v>9023100</v>
      </c>
      <c r="BG180" s="30">
        <f t="shared" ca="1" si="442"/>
        <v>9220350</v>
      </c>
      <c r="BH180" s="30">
        <f t="shared" ca="1" si="442"/>
        <v>9330600</v>
      </c>
      <c r="BI180" s="30">
        <f t="shared" ca="1" si="442"/>
        <v>9389550</v>
      </c>
      <c r="BJ180" s="30">
        <f t="shared" ca="1" si="442"/>
        <v>9418500</v>
      </c>
      <c r="BK180" s="30">
        <f t="shared" ca="1" si="442"/>
        <v>9431850</v>
      </c>
      <c r="BL180" s="30">
        <f t="shared" ca="1" si="442"/>
        <v>9436950</v>
      </c>
      <c r="BM180" s="30">
        <f t="shared" ca="1" si="442"/>
        <v>9438450</v>
      </c>
      <c r="BN180" s="30">
        <f t="shared" ca="1" si="442"/>
        <v>9439050</v>
      </c>
      <c r="BO180" s="30">
        <f t="shared" ca="1" si="442"/>
        <v>9439200.0000000019</v>
      </c>
      <c r="BP180" s="30">
        <f t="shared" ca="1" si="442"/>
        <v>9439200.0000000019</v>
      </c>
      <c r="BQ180" s="30">
        <f t="shared" ca="1" si="442"/>
        <v>9439200.0000000019</v>
      </c>
      <c r="BR180" s="30">
        <f t="shared" ca="1" si="442"/>
        <v>9439200.0000000019</v>
      </c>
      <c r="BS180" s="30">
        <f t="shared" ca="1" si="442"/>
        <v>9439200.0000000019</v>
      </c>
      <c r="BT180" s="30">
        <f t="shared" ca="1" si="442"/>
        <v>9439200.0000000019</v>
      </c>
      <c r="BU180" s="30">
        <f t="shared" ca="1" si="442"/>
        <v>9439200.0000000019</v>
      </c>
      <c r="BV180" s="30">
        <f t="shared" si="442"/>
        <v>0</v>
      </c>
      <c r="BW180" s="30">
        <f t="shared" si="442"/>
        <v>0</v>
      </c>
      <c r="BX180" s="30">
        <f t="shared" si="442"/>
        <v>0</v>
      </c>
      <c r="BY180" s="30">
        <f t="shared" si="442"/>
        <v>0</v>
      </c>
      <c r="BZ180" s="30">
        <f t="shared" si="442"/>
        <v>0</v>
      </c>
      <c r="CA180" s="30">
        <f t="shared" si="442"/>
        <v>0</v>
      </c>
      <c r="CB180" s="30">
        <f t="shared" si="442"/>
        <v>0</v>
      </c>
      <c r="CC180" s="30">
        <f t="shared" si="442"/>
        <v>0</v>
      </c>
      <c r="CD180" s="30">
        <f t="shared" si="442"/>
        <v>0</v>
      </c>
      <c r="CE180" s="30">
        <f t="shared" si="442"/>
        <v>0</v>
      </c>
      <c r="CF180" s="30">
        <f t="shared" si="442"/>
        <v>0</v>
      </c>
      <c r="CG180" s="30">
        <f t="shared" si="442"/>
        <v>0</v>
      </c>
      <c r="CH180" s="30">
        <f t="shared" si="442"/>
        <v>0</v>
      </c>
      <c r="CI180" s="30">
        <f t="shared" si="442"/>
        <v>0</v>
      </c>
      <c r="CJ180" s="30">
        <f t="shared" si="442"/>
        <v>0</v>
      </c>
      <c r="CK180" s="30">
        <f t="shared" si="442"/>
        <v>0</v>
      </c>
      <c r="CL180" s="30">
        <f t="shared" ref="CL180:CT180" si="443">CL135/(1+$S180)</f>
        <v>0</v>
      </c>
      <c r="CM180" s="30">
        <f t="shared" si="443"/>
        <v>0</v>
      </c>
      <c r="CN180" s="30">
        <f t="shared" si="443"/>
        <v>0</v>
      </c>
      <c r="CO180" s="30">
        <f t="shared" si="443"/>
        <v>0</v>
      </c>
      <c r="CP180" s="30">
        <f t="shared" si="443"/>
        <v>0</v>
      </c>
      <c r="CQ180" s="30">
        <f t="shared" si="443"/>
        <v>0</v>
      </c>
      <c r="CR180" s="30">
        <f t="shared" si="443"/>
        <v>0</v>
      </c>
      <c r="CS180" s="30">
        <f t="shared" si="443"/>
        <v>0</v>
      </c>
      <c r="CT180" s="30">
        <f t="shared" si="443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 t="shared" si="436"/>
        <v>Поступление в пр-во ГП</v>
      </c>
      <c r="G181" s="27" t="str">
        <f>BP!$F$25</f>
        <v>Упаковка</v>
      </c>
      <c r="M181" s="27" t="str">
        <f>Lists!$R$8</f>
        <v>руб.</v>
      </c>
      <c r="P181" s="30"/>
      <c r="R181" s="24"/>
      <c r="S181" s="136">
        <f t="shared" si="437"/>
        <v>0.2</v>
      </c>
      <c r="V181" s="85"/>
      <c r="W181" s="29">
        <f ca="1">SUM(INDIRECT(ADDRESS(ROW(),SUMIFS($1:$1,$5:$5,1))):INDIRECT(ADDRESS(ROW(),SUMIFS($1:$1,$5:$5,MAX($5:$5)))))</f>
        <v>25900973.333333336</v>
      </c>
      <c r="Z181" s="30">
        <f t="shared" ref="Z181:CK181" ca="1" si="444">Z136/(1+$S181)</f>
        <v>0</v>
      </c>
      <c r="AA181" s="30">
        <f t="shared" ca="1" si="444"/>
        <v>0</v>
      </c>
      <c r="AB181" s="30">
        <f t="shared" ca="1" si="444"/>
        <v>0</v>
      </c>
      <c r="AC181" s="30">
        <f t="shared" ca="1" si="444"/>
        <v>0</v>
      </c>
      <c r="AD181" s="30">
        <f t="shared" ca="1" si="444"/>
        <v>0</v>
      </c>
      <c r="AE181" s="30">
        <f t="shared" ca="1" si="444"/>
        <v>0</v>
      </c>
      <c r="AF181" s="30">
        <f t="shared" ca="1" si="444"/>
        <v>0</v>
      </c>
      <c r="AG181" s="30">
        <f t="shared" ca="1" si="444"/>
        <v>1333.3333333333335</v>
      </c>
      <c r="AH181" s="30">
        <f t="shared" ca="1" si="444"/>
        <v>5333.3333333333339</v>
      </c>
      <c r="AI181" s="30">
        <f t="shared" ca="1" si="444"/>
        <v>9600</v>
      </c>
      <c r="AJ181" s="30">
        <f t="shared" ca="1" si="444"/>
        <v>14033.333333333334</v>
      </c>
      <c r="AK181" s="30">
        <f t="shared" ca="1" si="444"/>
        <v>17900</v>
      </c>
      <c r="AL181" s="30">
        <f t="shared" ca="1" si="444"/>
        <v>23513.333333333336</v>
      </c>
      <c r="AM181" s="30">
        <f t="shared" ca="1" si="444"/>
        <v>38180</v>
      </c>
      <c r="AN181" s="30">
        <f t="shared" ca="1" si="444"/>
        <v>62873.333333333336</v>
      </c>
      <c r="AO181" s="30">
        <f t="shared" ca="1" si="444"/>
        <v>98323.333333333343</v>
      </c>
      <c r="AP181" s="30">
        <f t="shared" ca="1" si="444"/>
        <v>143233.33333333334</v>
      </c>
      <c r="AQ181" s="30">
        <f t="shared" ca="1" si="444"/>
        <v>193723.33333333334</v>
      </c>
      <c r="AR181" s="30">
        <f t="shared" ca="1" si="444"/>
        <v>247526.66666666669</v>
      </c>
      <c r="AS181" s="30">
        <f t="shared" ca="1" si="444"/>
        <v>303050</v>
      </c>
      <c r="AT181" s="30">
        <f t="shared" ca="1" si="444"/>
        <v>359483.33333333337</v>
      </c>
      <c r="AU181" s="30">
        <f t="shared" ca="1" si="444"/>
        <v>416316.66666666669</v>
      </c>
      <c r="AV181" s="30">
        <f t="shared" ca="1" si="444"/>
        <v>473250</v>
      </c>
      <c r="AW181" s="30">
        <f t="shared" ca="1" si="444"/>
        <v>530233.33333333337</v>
      </c>
      <c r="AX181" s="30">
        <f t="shared" ca="1" si="444"/>
        <v>587233.33333333337</v>
      </c>
      <c r="AY181" s="30">
        <f t="shared" ca="1" si="444"/>
        <v>644233.33333333337</v>
      </c>
      <c r="AZ181" s="30">
        <f t="shared" ca="1" si="444"/>
        <v>701233.33333333337</v>
      </c>
      <c r="BA181" s="30">
        <f t="shared" ca="1" si="444"/>
        <v>758233.33333333337</v>
      </c>
      <c r="BB181" s="30">
        <f t="shared" ca="1" si="444"/>
        <v>815233.33333333337</v>
      </c>
      <c r="BC181" s="30">
        <f t="shared" ca="1" si="444"/>
        <v>872233.33333333337</v>
      </c>
      <c r="BD181" s="30">
        <f t="shared" ca="1" si="444"/>
        <v>925900</v>
      </c>
      <c r="BE181" s="30">
        <f t="shared" ca="1" si="444"/>
        <v>969566.66666666674</v>
      </c>
      <c r="BF181" s="30">
        <f t="shared" ca="1" si="444"/>
        <v>1002566.6666666667</v>
      </c>
      <c r="BG181" s="30">
        <f t="shared" ca="1" si="444"/>
        <v>1024483.3333333334</v>
      </c>
      <c r="BH181" s="30">
        <f t="shared" ca="1" si="444"/>
        <v>1036733.3333333334</v>
      </c>
      <c r="BI181" s="30">
        <f t="shared" ca="1" si="444"/>
        <v>1043283.3333333334</v>
      </c>
      <c r="BJ181" s="30">
        <f t="shared" ca="1" si="444"/>
        <v>1046500</v>
      </c>
      <c r="BK181" s="30">
        <f t="shared" ca="1" si="444"/>
        <v>1047983.3333333334</v>
      </c>
      <c r="BL181" s="30">
        <f t="shared" ca="1" si="444"/>
        <v>1048550</v>
      </c>
      <c r="BM181" s="30">
        <f t="shared" ca="1" si="444"/>
        <v>1048716.6666666667</v>
      </c>
      <c r="BN181" s="30">
        <f t="shared" ca="1" si="444"/>
        <v>1048783.3333333335</v>
      </c>
      <c r="BO181" s="30">
        <f t="shared" ca="1" si="444"/>
        <v>1048800.0000000002</v>
      </c>
      <c r="BP181" s="30">
        <f t="shared" ca="1" si="444"/>
        <v>1048800.0000000002</v>
      </c>
      <c r="BQ181" s="30">
        <f t="shared" ca="1" si="444"/>
        <v>1048800.0000000002</v>
      </c>
      <c r="BR181" s="30">
        <f t="shared" ca="1" si="444"/>
        <v>1048800.0000000002</v>
      </c>
      <c r="BS181" s="30">
        <f t="shared" ca="1" si="444"/>
        <v>1048800.0000000002</v>
      </c>
      <c r="BT181" s="30">
        <f t="shared" ca="1" si="444"/>
        <v>1048800.0000000002</v>
      </c>
      <c r="BU181" s="30">
        <f t="shared" ca="1" si="444"/>
        <v>1048800.0000000002</v>
      </c>
      <c r="BV181" s="30">
        <f t="shared" si="444"/>
        <v>0</v>
      </c>
      <c r="BW181" s="30">
        <f t="shared" si="444"/>
        <v>0</v>
      </c>
      <c r="BX181" s="30">
        <f t="shared" si="444"/>
        <v>0</v>
      </c>
      <c r="BY181" s="30">
        <f t="shared" si="444"/>
        <v>0</v>
      </c>
      <c r="BZ181" s="30">
        <f t="shared" si="444"/>
        <v>0</v>
      </c>
      <c r="CA181" s="30">
        <f t="shared" si="444"/>
        <v>0</v>
      </c>
      <c r="CB181" s="30">
        <f t="shared" si="444"/>
        <v>0</v>
      </c>
      <c r="CC181" s="30">
        <f t="shared" si="444"/>
        <v>0</v>
      </c>
      <c r="CD181" s="30">
        <f t="shared" si="444"/>
        <v>0</v>
      </c>
      <c r="CE181" s="30">
        <f t="shared" si="444"/>
        <v>0</v>
      </c>
      <c r="CF181" s="30">
        <f t="shared" si="444"/>
        <v>0</v>
      </c>
      <c r="CG181" s="30">
        <f t="shared" si="444"/>
        <v>0</v>
      </c>
      <c r="CH181" s="30">
        <f t="shared" si="444"/>
        <v>0</v>
      </c>
      <c r="CI181" s="30">
        <f t="shared" si="444"/>
        <v>0</v>
      </c>
      <c r="CJ181" s="30">
        <f t="shared" si="444"/>
        <v>0</v>
      </c>
      <c r="CK181" s="30">
        <f t="shared" si="444"/>
        <v>0</v>
      </c>
      <c r="CL181" s="30">
        <f t="shared" ref="CL181:CT181" si="445">CL136/(1+$S181)</f>
        <v>0</v>
      </c>
      <c r="CM181" s="30">
        <f t="shared" si="445"/>
        <v>0</v>
      </c>
      <c r="CN181" s="30">
        <f t="shared" si="445"/>
        <v>0</v>
      </c>
      <c r="CO181" s="30">
        <f t="shared" si="445"/>
        <v>0</v>
      </c>
      <c r="CP181" s="30">
        <f t="shared" si="445"/>
        <v>0</v>
      </c>
      <c r="CQ181" s="30">
        <f t="shared" si="445"/>
        <v>0</v>
      </c>
      <c r="CR181" s="30">
        <f t="shared" si="445"/>
        <v>0</v>
      </c>
      <c r="CS181" s="30">
        <f t="shared" si="445"/>
        <v>0</v>
      </c>
      <c r="CT181" s="30">
        <f t="shared" si="445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si="436"/>
        <v>Поступление в пр-во ГП</v>
      </c>
      <c r="G182" s="27" t="str">
        <f>BP!$F$26</f>
        <v>ФОТ првПерс</v>
      </c>
      <c r="M182" s="27" t="str">
        <f>Lists!$R$8</f>
        <v>руб.</v>
      </c>
      <c r="P182" s="30"/>
      <c r="R182" s="24"/>
      <c r="S182" s="136">
        <f t="shared" si="437"/>
        <v>0</v>
      </c>
      <c r="V182" s="85"/>
      <c r="W182" s="29">
        <f ca="1">SUM(INDIRECT(ADDRESS(ROW(),SUMIFS($1:$1,$5:$5,1))):INDIRECT(ADDRESS(ROW(),SUMIFS($1:$1,$5:$5,MAX($5:$5)))))</f>
        <v>19425730</v>
      </c>
      <c r="Z182" s="30">
        <f t="shared" ref="Z182:CK182" ca="1" si="446">Z137/(1+$S182)</f>
        <v>0</v>
      </c>
      <c r="AA182" s="30">
        <f t="shared" ca="1" si="446"/>
        <v>0</v>
      </c>
      <c r="AB182" s="30">
        <f t="shared" ca="1" si="446"/>
        <v>0</v>
      </c>
      <c r="AC182" s="30">
        <f t="shared" ca="1" si="446"/>
        <v>0</v>
      </c>
      <c r="AD182" s="30">
        <f t="shared" ca="1" si="446"/>
        <v>0</v>
      </c>
      <c r="AE182" s="30">
        <f t="shared" ca="1" si="446"/>
        <v>0</v>
      </c>
      <c r="AF182" s="30">
        <f t="shared" ca="1" si="446"/>
        <v>0</v>
      </c>
      <c r="AG182" s="30">
        <f t="shared" ca="1" si="446"/>
        <v>1000</v>
      </c>
      <c r="AH182" s="30">
        <f t="shared" ca="1" si="446"/>
        <v>4000</v>
      </c>
      <c r="AI182" s="30">
        <f t="shared" ca="1" si="446"/>
        <v>7200</v>
      </c>
      <c r="AJ182" s="30">
        <f t="shared" ca="1" si="446"/>
        <v>10525</v>
      </c>
      <c r="AK182" s="30">
        <f t="shared" ca="1" si="446"/>
        <v>13425</v>
      </c>
      <c r="AL182" s="30">
        <f t="shared" ca="1" si="446"/>
        <v>17635.000000000004</v>
      </c>
      <c r="AM182" s="30">
        <f t="shared" ca="1" si="446"/>
        <v>28635.000000000004</v>
      </c>
      <c r="AN182" s="30">
        <f t="shared" ca="1" si="446"/>
        <v>47155</v>
      </c>
      <c r="AO182" s="30">
        <f t="shared" ca="1" si="446"/>
        <v>73742.5</v>
      </c>
      <c r="AP182" s="30">
        <f t="shared" ca="1" si="446"/>
        <v>107425</v>
      </c>
      <c r="AQ182" s="30">
        <f t="shared" ca="1" si="446"/>
        <v>145292.5</v>
      </c>
      <c r="AR182" s="30">
        <f t="shared" ca="1" si="446"/>
        <v>185645</v>
      </c>
      <c r="AS182" s="30">
        <f t="shared" ca="1" si="446"/>
        <v>227287.5</v>
      </c>
      <c r="AT182" s="30">
        <f t="shared" ca="1" si="446"/>
        <v>269612.5</v>
      </c>
      <c r="AU182" s="30">
        <f t="shared" ca="1" si="446"/>
        <v>312237.5</v>
      </c>
      <c r="AV182" s="30">
        <f t="shared" ca="1" si="446"/>
        <v>354937.5</v>
      </c>
      <c r="AW182" s="30">
        <f t="shared" ca="1" si="446"/>
        <v>397675</v>
      </c>
      <c r="AX182" s="30">
        <f t="shared" ca="1" si="446"/>
        <v>440425</v>
      </c>
      <c r="AY182" s="30">
        <f t="shared" ca="1" si="446"/>
        <v>483175</v>
      </c>
      <c r="AZ182" s="30">
        <f t="shared" ca="1" si="446"/>
        <v>525925</v>
      </c>
      <c r="BA182" s="30">
        <f t="shared" ca="1" si="446"/>
        <v>568675</v>
      </c>
      <c r="BB182" s="30">
        <f t="shared" ca="1" si="446"/>
        <v>611425</v>
      </c>
      <c r="BC182" s="30">
        <f t="shared" ca="1" si="446"/>
        <v>654175</v>
      </c>
      <c r="BD182" s="30">
        <f t="shared" ca="1" si="446"/>
        <v>694425</v>
      </c>
      <c r="BE182" s="30">
        <f t="shared" ca="1" si="446"/>
        <v>727175</v>
      </c>
      <c r="BF182" s="30">
        <f t="shared" ca="1" si="446"/>
        <v>751925</v>
      </c>
      <c r="BG182" s="30">
        <f t="shared" ca="1" si="446"/>
        <v>768362.5</v>
      </c>
      <c r="BH182" s="30">
        <f t="shared" ca="1" si="446"/>
        <v>777550</v>
      </c>
      <c r="BI182" s="30">
        <f t="shared" ca="1" si="446"/>
        <v>782462.5</v>
      </c>
      <c r="BJ182" s="30">
        <f t="shared" ca="1" si="446"/>
        <v>784875</v>
      </c>
      <c r="BK182" s="30">
        <f t="shared" ca="1" si="446"/>
        <v>785987.5</v>
      </c>
      <c r="BL182" s="30">
        <f t="shared" ca="1" si="446"/>
        <v>786412.5</v>
      </c>
      <c r="BM182" s="30">
        <f t="shared" ca="1" si="446"/>
        <v>786537.5</v>
      </c>
      <c r="BN182" s="30">
        <f t="shared" ca="1" si="446"/>
        <v>786587.5</v>
      </c>
      <c r="BO182" s="30">
        <f t="shared" ca="1" si="446"/>
        <v>786600.00000000012</v>
      </c>
      <c r="BP182" s="30">
        <f t="shared" ca="1" si="446"/>
        <v>786600.00000000012</v>
      </c>
      <c r="BQ182" s="30">
        <f t="shared" ca="1" si="446"/>
        <v>786600.00000000012</v>
      </c>
      <c r="BR182" s="30">
        <f t="shared" ca="1" si="446"/>
        <v>786600.00000000012</v>
      </c>
      <c r="BS182" s="30">
        <f t="shared" ca="1" si="446"/>
        <v>786600.00000000012</v>
      </c>
      <c r="BT182" s="30">
        <f t="shared" ca="1" si="446"/>
        <v>786600.00000000012</v>
      </c>
      <c r="BU182" s="30">
        <f t="shared" ca="1" si="446"/>
        <v>786600.00000000012</v>
      </c>
      <c r="BV182" s="30">
        <f t="shared" si="446"/>
        <v>0</v>
      </c>
      <c r="BW182" s="30">
        <f t="shared" si="446"/>
        <v>0</v>
      </c>
      <c r="BX182" s="30">
        <f t="shared" si="446"/>
        <v>0</v>
      </c>
      <c r="BY182" s="30">
        <f t="shared" si="446"/>
        <v>0</v>
      </c>
      <c r="BZ182" s="30">
        <f t="shared" si="446"/>
        <v>0</v>
      </c>
      <c r="CA182" s="30">
        <f t="shared" si="446"/>
        <v>0</v>
      </c>
      <c r="CB182" s="30">
        <f t="shared" si="446"/>
        <v>0</v>
      </c>
      <c r="CC182" s="30">
        <f t="shared" si="446"/>
        <v>0</v>
      </c>
      <c r="CD182" s="30">
        <f t="shared" si="446"/>
        <v>0</v>
      </c>
      <c r="CE182" s="30">
        <f t="shared" si="446"/>
        <v>0</v>
      </c>
      <c r="CF182" s="30">
        <f t="shared" si="446"/>
        <v>0</v>
      </c>
      <c r="CG182" s="30">
        <f t="shared" si="446"/>
        <v>0</v>
      </c>
      <c r="CH182" s="30">
        <f t="shared" si="446"/>
        <v>0</v>
      </c>
      <c r="CI182" s="30">
        <f t="shared" si="446"/>
        <v>0</v>
      </c>
      <c r="CJ182" s="30">
        <f t="shared" si="446"/>
        <v>0</v>
      </c>
      <c r="CK182" s="30">
        <f t="shared" si="446"/>
        <v>0</v>
      </c>
      <c r="CL182" s="30">
        <f t="shared" ref="CL182:CT182" si="447">CL137/(1+$S182)</f>
        <v>0</v>
      </c>
      <c r="CM182" s="30">
        <f t="shared" si="447"/>
        <v>0</v>
      </c>
      <c r="CN182" s="30">
        <f t="shared" si="447"/>
        <v>0</v>
      </c>
      <c r="CO182" s="30">
        <f t="shared" si="447"/>
        <v>0</v>
      </c>
      <c r="CP182" s="30">
        <f t="shared" si="447"/>
        <v>0</v>
      </c>
      <c r="CQ182" s="30">
        <f t="shared" si="447"/>
        <v>0</v>
      </c>
      <c r="CR182" s="30">
        <f t="shared" si="447"/>
        <v>0</v>
      </c>
      <c r="CS182" s="30">
        <f t="shared" si="447"/>
        <v>0</v>
      </c>
      <c r="CT182" s="30">
        <f t="shared" si="447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436"/>
        <v>Поступление в пр-во ГП</v>
      </c>
      <c r="G183" s="27" t="str">
        <f>BP!$F$27</f>
        <v>ФОТ упак</v>
      </c>
      <c r="M183" s="27" t="str">
        <f>Lists!$R$8</f>
        <v>руб.</v>
      </c>
      <c r="P183" s="30"/>
      <c r="R183" s="24"/>
      <c r="S183" s="136">
        <f t="shared" si="437"/>
        <v>0</v>
      </c>
      <c r="V183" s="85"/>
      <c r="W183" s="29">
        <f ca="1">SUM(INDIRECT(ADDRESS(ROW(),SUMIFS($1:$1,$5:$5,1))):INDIRECT(ADDRESS(ROW(),SUMIFS($1:$1,$5:$5,MAX($5:$5)))))</f>
        <v>9712865</v>
      </c>
      <c r="Z183" s="30">
        <f t="shared" ref="Z183:CK183" ca="1" si="448">Z138/(1+$S183)</f>
        <v>0</v>
      </c>
      <c r="AA183" s="30">
        <f t="shared" ca="1" si="448"/>
        <v>0</v>
      </c>
      <c r="AB183" s="30">
        <f t="shared" ca="1" si="448"/>
        <v>0</v>
      </c>
      <c r="AC183" s="30">
        <f t="shared" ca="1" si="448"/>
        <v>0</v>
      </c>
      <c r="AD183" s="30">
        <f t="shared" ca="1" si="448"/>
        <v>0</v>
      </c>
      <c r="AE183" s="30">
        <f t="shared" ca="1" si="448"/>
        <v>0</v>
      </c>
      <c r="AF183" s="30">
        <f t="shared" ca="1" si="448"/>
        <v>0</v>
      </c>
      <c r="AG183" s="30">
        <f t="shared" ca="1" si="448"/>
        <v>500</v>
      </c>
      <c r="AH183" s="30">
        <f t="shared" ca="1" si="448"/>
        <v>2000</v>
      </c>
      <c r="AI183" s="30">
        <f t="shared" ca="1" si="448"/>
        <v>3600</v>
      </c>
      <c r="AJ183" s="30">
        <f t="shared" ca="1" si="448"/>
        <v>5262.5</v>
      </c>
      <c r="AK183" s="30">
        <f t="shared" ca="1" si="448"/>
        <v>6712.5</v>
      </c>
      <c r="AL183" s="30">
        <f t="shared" ca="1" si="448"/>
        <v>8817.5000000000018</v>
      </c>
      <c r="AM183" s="30">
        <f t="shared" ca="1" si="448"/>
        <v>14317.500000000002</v>
      </c>
      <c r="AN183" s="30">
        <f t="shared" ca="1" si="448"/>
        <v>23577.5</v>
      </c>
      <c r="AO183" s="30">
        <f t="shared" ca="1" si="448"/>
        <v>36871.25</v>
      </c>
      <c r="AP183" s="30">
        <f t="shared" ca="1" si="448"/>
        <v>53712.5</v>
      </c>
      <c r="AQ183" s="30">
        <f t="shared" ca="1" si="448"/>
        <v>72646.25</v>
      </c>
      <c r="AR183" s="30">
        <f t="shared" ca="1" si="448"/>
        <v>92822.5</v>
      </c>
      <c r="AS183" s="30">
        <f t="shared" ca="1" si="448"/>
        <v>113643.75</v>
      </c>
      <c r="AT183" s="30">
        <f t="shared" ca="1" si="448"/>
        <v>134806.25</v>
      </c>
      <c r="AU183" s="30">
        <f t="shared" ca="1" si="448"/>
        <v>156118.75</v>
      </c>
      <c r="AV183" s="30">
        <f t="shared" ca="1" si="448"/>
        <v>177468.75</v>
      </c>
      <c r="AW183" s="30">
        <f t="shared" ca="1" si="448"/>
        <v>198837.5</v>
      </c>
      <c r="AX183" s="30">
        <f t="shared" ca="1" si="448"/>
        <v>220212.5</v>
      </c>
      <c r="AY183" s="30">
        <f t="shared" ca="1" si="448"/>
        <v>241587.5</v>
      </c>
      <c r="AZ183" s="30">
        <f t="shared" ca="1" si="448"/>
        <v>262962.5</v>
      </c>
      <c r="BA183" s="30">
        <f t="shared" ca="1" si="448"/>
        <v>284337.5</v>
      </c>
      <c r="BB183" s="30">
        <f t="shared" ca="1" si="448"/>
        <v>305712.5</v>
      </c>
      <c r="BC183" s="30">
        <f t="shared" ca="1" si="448"/>
        <v>327087.5</v>
      </c>
      <c r="BD183" s="30">
        <f t="shared" ca="1" si="448"/>
        <v>347212.5</v>
      </c>
      <c r="BE183" s="30">
        <f t="shared" ca="1" si="448"/>
        <v>363587.5</v>
      </c>
      <c r="BF183" s="30">
        <f t="shared" ca="1" si="448"/>
        <v>375962.5</v>
      </c>
      <c r="BG183" s="30">
        <f t="shared" ca="1" si="448"/>
        <v>384181.25</v>
      </c>
      <c r="BH183" s="30">
        <f t="shared" ca="1" si="448"/>
        <v>388775</v>
      </c>
      <c r="BI183" s="30">
        <f t="shared" ca="1" si="448"/>
        <v>391231.25</v>
      </c>
      <c r="BJ183" s="30">
        <f t="shared" ca="1" si="448"/>
        <v>392437.5</v>
      </c>
      <c r="BK183" s="30">
        <f t="shared" ca="1" si="448"/>
        <v>392993.75</v>
      </c>
      <c r="BL183" s="30">
        <f t="shared" ca="1" si="448"/>
        <v>393206.25</v>
      </c>
      <c r="BM183" s="30">
        <f t="shared" ca="1" si="448"/>
        <v>393268.75</v>
      </c>
      <c r="BN183" s="30">
        <f t="shared" ca="1" si="448"/>
        <v>393293.75</v>
      </c>
      <c r="BO183" s="30">
        <f t="shared" ca="1" si="448"/>
        <v>393300.00000000006</v>
      </c>
      <c r="BP183" s="30">
        <f t="shared" ca="1" si="448"/>
        <v>393300.00000000006</v>
      </c>
      <c r="BQ183" s="30">
        <f t="shared" ca="1" si="448"/>
        <v>393300.00000000006</v>
      </c>
      <c r="BR183" s="30">
        <f t="shared" ca="1" si="448"/>
        <v>393300.00000000006</v>
      </c>
      <c r="BS183" s="30">
        <f t="shared" ca="1" si="448"/>
        <v>393300.00000000006</v>
      </c>
      <c r="BT183" s="30">
        <f t="shared" ca="1" si="448"/>
        <v>393300.00000000006</v>
      </c>
      <c r="BU183" s="30">
        <f t="shared" ca="1" si="448"/>
        <v>393300.00000000006</v>
      </c>
      <c r="BV183" s="30">
        <f t="shared" si="448"/>
        <v>0</v>
      </c>
      <c r="BW183" s="30">
        <f t="shared" si="448"/>
        <v>0</v>
      </c>
      <c r="BX183" s="30">
        <f t="shared" si="448"/>
        <v>0</v>
      </c>
      <c r="BY183" s="30">
        <f t="shared" si="448"/>
        <v>0</v>
      </c>
      <c r="BZ183" s="30">
        <f t="shared" si="448"/>
        <v>0</v>
      </c>
      <c r="CA183" s="30">
        <f t="shared" si="448"/>
        <v>0</v>
      </c>
      <c r="CB183" s="30">
        <f t="shared" si="448"/>
        <v>0</v>
      </c>
      <c r="CC183" s="30">
        <f t="shared" si="448"/>
        <v>0</v>
      </c>
      <c r="CD183" s="30">
        <f t="shared" si="448"/>
        <v>0</v>
      </c>
      <c r="CE183" s="30">
        <f t="shared" si="448"/>
        <v>0</v>
      </c>
      <c r="CF183" s="30">
        <f t="shared" si="448"/>
        <v>0</v>
      </c>
      <c r="CG183" s="30">
        <f t="shared" si="448"/>
        <v>0</v>
      </c>
      <c r="CH183" s="30">
        <f t="shared" si="448"/>
        <v>0</v>
      </c>
      <c r="CI183" s="30">
        <f t="shared" si="448"/>
        <v>0</v>
      </c>
      <c r="CJ183" s="30">
        <f t="shared" si="448"/>
        <v>0</v>
      </c>
      <c r="CK183" s="30">
        <f t="shared" si="448"/>
        <v>0</v>
      </c>
      <c r="CL183" s="30">
        <f t="shared" ref="CL183:CT183" si="449">CL138/(1+$S183)</f>
        <v>0</v>
      </c>
      <c r="CM183" s="30">
        <f t="shared" si="449"/>
        <v>0</v>
      </c>
      <c r="CN183" s="30">
        <f t="shared" si="449"/>
        <v>0</v>
      </c>
      <c r="CO183" s="30">
        <f t="shared" si="449"/>
        <v>0</v>
      </c>
      <c r="CP183" s="30">
        <f t="shared" si="449"/>
        <v>0</v>
      </c>
      <c r="CQ183" s="30">
        <f t="shared" si="449"/>
        <v>0</v>
      </c>
      <c r="CR183" s="30">
        <f t="shared" si="449"/>
        <v>0</v>
      </c>
      <c r="CS183" s="30">
        <f t="shared" si="449"/>
        <v>0</v>
      </c>
      <c r="CT183" s="30">
        <f t="shared" si="449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436"/>
        <v>Поступление в пр-во ГП</v>
      </c>
      <c r="G184" s="27" t="str">
        <f>BP!$F$28</f>
        <v>Соцсборы</v>
      </c>
      <c r="M184" s="27" t="str">
        <f>Lists!$R$8</f>
        <v>руб.</v>
      </c>
      <c r="P184" s="30"/>
      <c r="R184" s="24"/>
      <c r="S184" s="136">
        <f t="shared" si="437"/>
        <v>0</v>
      </c>
      <c r="V184" s="85"/>
      <c r="W184" s="29">
        <f ca="1">SUM(INDIRECT(ADDRESS(ROW(),SUMIFS($1:$1,$5:$5,1))):INDIRECT(ADDRESS(ROW(),SUMIFS($1:$1,$5:$5,MAX($5:$5)))))</f>
        <v>8741578.5</v>
      </c>
      <c r="Z184" s="30">
        <f t="shared" ref="Z184:CK184" ca="1" si="450">Z139/(1+$S184)</f>
        <v>0</v>
      </c>
      <c r="AA184" s="30">
        <f t="shared" ca="1" si="450"/>
        <v>0</v>
      </c>
      <c r="AB184" s="30">
        <f t="shared" ca="1" si="450"/>
        <v>0</v>
      </c>
      <c r="AC184" s="30">
        <f t="shared" ca="1" si="450"/>
        <v>0</v>
      </c>
      <c r="AD184" s="30">
        <f t="shared" ca="1" si="450"/>
        <v>0</v>
      </c>
      <c r="AE184" s="30">
        <f t="shared" ca="1" si="450"/>
        <v>0</v>
      </c>
      <c r="AF184" s="30">
        <f t="shared" ca="1" si="450"/>
        <v>0</v>
      </c>
      <c r="AG184" s="30">
        <f t="shared" ca="1" si="450"/>
        <v>450</v>
      </c>
      <c r="AH184" s="30">
        <f t="shared" ca="1" si="450"/>
        <v>1800</v>
      </c>
      <c r="AI184" s="30">
        <f t="shared" ca="1" si="450"/>
        <v>3240</v>
      </c>
      <c r="AJ184" s="30">
        <f t="shared" ca="1" si="450"/>
        <v>4736.25</v>
      </c>
      <c r="AK184" s="30">
        <f t="shared" ca="1" si="450"/>
        <v>6041.25</v>
      </c>
      <c r="AL184" s="30">
        <f t="shared" ca="1" si="450"/>
        <v>7935.7500000000009</v>
      </c>
      <c r="AM184" s="30">
        <f t="shared" ca="1" si="450"/>
        <v>12885.750000000002</v>
      </c>
      <c r="AN184" s="30">
        <f t="shared" ca="1" si="450"/>
        <v>21219.75</v>
      </c>
      <c r="AO184" s="30">
        <f t="shared" ca="1" si="450"/>
        <v>33184.125</v>
      </c>
      <c r="AP184" s="30">
        <f t="shared" ca="1" si="450"/>
        <v>48341.25</v>
      </c>
      <c r="AQ184" s="30">
        <f t="shared" ca="1" si="450"/>
        <v>65381.625</v>
      </c>
      <c r="AR184" s="30">
        <f t="shared" ca="1" si="450"/>
        <v>83540.25</v>
      </c>
      <c r="AS184" s="30">
        <f t="shared" ca="1" si="450"/>
        <v>102279.375</v>
      </c>
      <c r="AT184" s="30">
        <f t="shared" ca="1" si="450"/>
        <v>121325.625</v>
      </c>
      <c r="AU184" s="30">
        <f t="shared" ca="1" si="450"/>
        <v>140506.875</v>
      </c>
      <c r="AV184" s="30">
        <f t="shared" ca="1" si="450"/>
        <v>159721.875</v>
      </c>
      <c r="AW184" s="30">
        <f t="shared" ca="1" si="450"/>
        <v>178953.75</v>
      </c>
      <c r="AX184" s="30">
        <f t="shared" ca="1" si="450"/>
        <v>198191.25</v>
      </c>
      <c r="AY184" s="30">
        <f t="shared" ca="1" si="450"/>
        <v>217428.75</v>
      </c>
      <c r="AZ184" s="30">
        <f t="shared" ca="1" si="450"/>
        <v>236666.25</v>
      </c>
      <c r="BA184" s="30">
        <f t="shared" ca="1" si="450"/>
        <v>255903.75</v>
      </c>
      <c r="BB184" s="30">
        <f t="shared" ca="1" si="450"/>
        <v>275141.25</v>
      </c>
      <c r="BC184" s="30">
        <f t="shared" ca="1" si="450"/>
        <v>294378.75</v>
      </c>
      <c r="BD184" s="30">
        <f t="shared" ca="1" si="450"/>
        <v>312491.25</v>
      </c>
      <c r="BE184" s="30">
        <f t="shared" ca="1" si="450"/>
        <v>327228.75</v>
      </c>
      <c r="BF184" s="30">
        <f t="shared" ca="1" si="450"/>
        <v>338366.25</v>
      </c>
      <c r="BG184" s="30">
        <f t="shared" ca="1" si="450"/>
        <v>345763.125</v>
      </c>
      <c r="BH184" s="30">
        <f t="shared" ca="1" si="450"/>
        <v>349897.5</v>
      </c>
      <c r="BI184" s="30">
        <f t="shared" ca="1" si="450"/>
        <v>352108.125</v>
      </c>
      <c r="BJ184" s="30">
        <f t="shared" ca="1" si="450"/>
        <v>353193.75</v>
      </c>
      <c r="BK184" s="30">
        <f t="shared" ca="1" si="450"/>
        <v>353694.375</v>
      </c>
      <c r="BL184" s="30">
        <f t="shared" ca="1" si="450"/>
        <v>353885.625</v>
      </c>
      <c r="BM184" s="30">
        <f t="shared" ca="1" si="450"/>
        <v>353941.875</v>
      </c>
      <c r="BN184" s="30">
        <f t="shared" ca="1" si="450"/>
        <v>353964.375</v>
      </c>
      <c r="BO184" s="30">
        <f t="shared" ca="1" si="450"/>
        <v>353970.00000000006</v>
      </c>
      <c r="BP184" s="30">
        <f t="shared" ca="1" si="450"/>
        <v>353970.00000000006</v>
      </c>
      <c r="BQ184" s="30">
        <f t="shared" ca="1" si="450"/>
        <v>353970.00000000006</v>
      </c>
      <c r="BR184" s="30">
        <f t="shared" ca="1" si="450"/>
        <v>353970.00000000006</v>
      </c>
      <c r="BS184" s="30">
        <f t="shared" ca="1" si="450"/>
        <v>353970.00000000006</v>
      </c>
      <c r="BT184" s="30">
        <f t="shared" ca="1" si="450"/>
        <v>353970.00000000006</v>
      </c>
      <c r="BU184" s="30">
        <f t="shared" ca="1" si="450"/>
        <v>353970.00000000006</v>
      </c>
      <c r="BV184" s="30">
        <f t="shared" si="450"/>
        <v>0</v>
      </c>
      <c r="BW184" s="30">
        <f t="shared" si="450"/>
        <v>0</v>
      </c>
      <c r="BX184" s="30">
        <f t="shared" si="450"/>
        <v>0</v>
      </c>
      <c r="BY184" s="30">
        <f t="shared" si="450"/>
        <v>0</v>
      </c>
      <c r="BZ184" s="30">
        <f t="shared" si="450"/>
        <v>0</v>
      </c>
      <c r="CA184" s="30">
        <f t="shared" si="450"/>
        <v>0</v>
      </c>
      <c r="CB184" s="30">
        <f t="shared" si="450"/>
        <v>0</v>
      </c>
      <c r="CC184" s="30">
        <f t="shared" si="450"/>
        <v>0</v>
      </c>
      <c r="CD184" s="30">
        <f t="shared" si="450"/>
        <v>0</v>
      </c>
      <c r="CE184" s="30">
        <f t="shared" si="450"/>
        <v>0</v>
      </c>
      <c r="CF184" s="30">
        <f t="shared" si="450"/>
        <v>0</v>
      </c>
      <c r="CG184" s="30">
        <f t="shared" si="450"/>
        <v>0</v>
      </c>
      <c r="CH184" s="30">
        <f t="shared" si="450"/>
        <v>0</v>
      </c>
      <c r="CI184" s="30">
        <f t="shared" si="450"/>
        <v>0</v>
      </c>
      <c r="CJ184" s="30">
        <f t="shared" si="450"/>
        <v>0</v>
      </c>
      <c r="CK184" s="30">
        <f t="shared" si="450"/>
        <v>0</v>
      </c>
      <c r="CL184" s="30">
        <f t="shared" ref="CL184:CT184" si="451">CL139/(1+$S184)</f>
        <v>0</v>
      </c>
      <c r="CM184" s="30">
        <f t="shared" si="451"/>
        <v>0</v>
      </c>
      <c r="CN184" s="30">
        <f t="shared" si="451"/>
        <v>0</v>
      </c>
      <c r="CO184" s="30">
        <f t="shared" si="451"/>
        <v>0</v>
      </c>
      <c r="CP184" s="30">
        <f t="shared" si="451"/>
        <v>0</v>
      </c>
      <c r="CQ184" s="30">
        <f t="shared" si="451"/>
        <v>0</v>
      </c>
      <c r="CR184" s="30">
        <f t="shared" si="451"/>
        <v>0</v>
      </c>
      <c r="CS184" s="30">
        <f t="shared" si="451"/>
        <v>0</v>
      </c>
      <c r="CT184" s="30">
        <f t="shared" si="451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436"/>
        <v>Поступление в пр-во ГП</v>
      </c>
      <c r="G185" s="27" t="str">
        <f>BP!$F$29</f>
        <v>ЭлЭн</v>
      </c>
      <c r="M185" s="27" t="str">
        <f>Lists!$R$8</f>
        <v>руб.</v>
      </c>
      <c r="P185" s="30"/>
      <c r="R185" s="24"/>
      <c r="S185" s="136">
        <f t="shared" si="437"/>
        <v>0.2</v>
      </c>
      <c r="V185" s="85"/>
      <c r="W185" s="29">
        <f ca="1">SUM(INDIRECT(ADDRESS(ROW(),SUMIFS($1:$1,$5:$5,1))):INDIRECT(ADDRESS(ROW(),SUMIFS($1:$1,$5:$5,MAX($5:$5)))))</f>
        <v>2978611.9333333336</v>
      </c>
      <c r="Z185" s="30">
        <f t="shared" ref="Z185:CK185" ca="1" si="452">Z140/(1+$S185)</f>
        <v>0</v>
      </c>
      <c r="AA185" s="30">
        <f t="shared" ca="1" si="452"/>
        <v>0</v>
      </c>
      <c r="AB185" s="30">
        <f t="shared" ca="1" si="452"/>
        <v>0</v>
      </c>
      <c r="AC185" s="30">
        <f t="shared" ca="1" si="452"/>
        <v>0</v>
      </c>
      <c r="AD185" s="30">
        <f t="shared" ca="1" si="452"/>
        <v>0</v>
      </c>
      <c r="AE185" s="30">
        <f t="shared" ca="1" si="452"/>
        <v>0</v>
      </c>
      <c r="AF185" s="30">
        <f t="shared" ca="1" si="452"/>
        <v>0</v>
      </c>
      <c r="AG185" s="30">
        <f t="shared" ca="1" si="452"/>
        <v>153.33333333333337</v>
      </c>
      <c r="AH185" s="30">
        <f t="shared" ca="1" si="452"/>
        <v>613.33333333333348</v>
      </c>
      <c r="AI185" s="30">
        <f t="shared" ca="1" si="452"/>
        <v>1104.0000000000002</v>
      </c>
      <c r="AJ185" s="30">
        <f t="shared" ca="1" si="452"/>
        <v>1613.8333333333335</v>
      </c>
      <c r="AK185" s="30">
        <f t="shared" ca="1" si="452"/>
        <v>2058.5000000000005</v>
      </c>
      <c r="AL185" s="30">
        <f t="shared" ca="1" si="452"/>
        <v>2704.0333333333338</v>
      </c>
      <c r="AM185" s="30">
        <f t="shared" ca="1" si="452"/>
        <v>4390.7000000000007</v>
      </c>
      <c r="AN185" s="30">
        <f t="shared" ca="1" si="452"/>
        <v>7230.4333333333343</v>
      </c>
      <c r="AO185" s="30">
        <f t="shared" ca="1" si="452"/>
        <v>11307.183333333334</v>
      </c>
      <c r="AP185" s="30">
        <f t="shared" ca="1" si="452"/>
        <v>16471.833333333336</v>
      </c>
      <c r="AQ185" s="30">
        <f t="shared" ca="1" si="452"/>
        <v>22278.183333333338</v>
      </c>
      <c r="AR185" s="30">
        <f t="shared" ca="1" si="452"/>
        <v>28465.566666666673</v>
      </c>
      <c r="AS185" s="30">
        <f t="shared" ca="1" si="452"/>
        <v>34850.75</v>
      </c>
      <c r="AT185" s="30">
        <f t="shared" ca="1" si="452"/>
        <v>41340.583333333336</v>
      </c>
      <c r="AU185" s="30">
        <f t="shared" ca="1" si="452"/>
        <v>47876.416666666672</v>
      </c>
      <c r="AV185" s="30">
        <f t="shared" ca="1" si="452"/>
        <v>54423.750000000007</v>
      </c>
      <c r="AW185" s="30">
        <f t="shared" ca="1" si="452"/>
        <v>60976.833333333343</v>
      </c>
      <c r="AX185" s="30">
        <f t="shared" ca="1" si="452"/>
        <v>67531.833333333343</v>
      </c>
      <c r="AY185" s="30">
        <f t="shared" ca="1" si="452"/>
        <v>74086.833333333343</v>
      </c>
      <c r="AZ185" s="30">
        <f t="shared" ca="1" si="452"/>
        <v>80641.833333333343</v>
      </c>
      <c r="BA185" s="30">
        <f t="shared" ca="1" si="452"/>
        <v>87196.833333333343</v>
      </c>
      <c r="BB185" s="30">
        <f t="shared" ca="1" si="452"/>
        <v>93751.833333333343</v>
      </c>
      <c r="BC185" s="30">
        <f t="shared" ca="1" si="452"/>
        <v>100306.83333333334</v>
      </c>
      <c r="BD185" s="30">
        <f t="shared" ca="1" si="452"/>
        <v>106478.50000000001</v>
      </c>
      <c r="BE185" s="30">
        <f t="shared" ca="1" si="452"/>
        <v>111500.16666666669</v>
      </c>
      <c r="BF185" s="30">
        <f t="shared" ca="1" si="452"/>
        <v>115295.16666666669</v>
      </c>
      <c r="BG185" s="30">
        <f t="shared" ca="1" si="452"/>
        <v>117815.58333333334</v>
      </c>
      <c r="BH185" s="30">
        <f t="shared" ca="1" si="452"/>
        <v>119224.33333333334</v>
      </c>
      <c r="BI185" s="30">
        <f t="shared" ca="1" si="452"/>
        <v>119977.58333333334</v>
      </c>
      <c r="BJ185" s="30">
        <f t="shared" ca="1" si="452"/>
        <v>120347.50000000003</v>
      </c>
      <c r="BK185" s="30">
        <f t="shared" ca="1" si="452"/>
        <v>120518.08333333334</v>
      </c>
      <c r="BL185" s="30">
        <f t="shared" ca="1" si="452"/>
        <v>120583.25000000003</v>
      </c>
      <c r="BM185" s="30">
        <f t="shared" ca="1" si="452"/>
        <v>120602.41666666669</v>
      </c>
      <c r="BN185" s="30">
        <f t="shared" ca="1" si="452"/>
        <v>120610.08333333334</v>
      </c>
      <c r="BO185" s="30">
        <f t="shared" ca="1" si="452"/>
        <v>120612.00000000003</v>
      </c>
      <c r="BP185" s="30">
        <f t="shared" ca="1" si="452"/>
        <v>120612.00000000003</v>
      </c>
      <c r="BQ185" s="30">
        <f t="shared" ca="1" si="452"/>
        <v>120612.00000000003</v>
      </c>
      <c r="BR185" s="30">
        <f t="shared" ca="1" si="452"/>
        <v>120612.00000000003</v>
      </c>
      <c r="BS185" s="30">
        <f t="shared" ca="1" si="452"/>
        <v>120612.00000000003</v>
      </c>
      <c r="BT185" s="30">
        <f t="shared" ca="1" si="452"/>
        <v>120612.00000000003</v>
      </c>
      <c r="BU185" s="30">
        <f t="shared" ca="1" si="452"/>
        <v>120612.00000000003</v>
      </c>
      <c r="BV185" s="30">
        <f t="shared" si="452"/>
        <v>0</v>
      </c>
      <c r="BW185" s="30">
        <f t="shared" si="452"/>
        <v>0</v>
      </c>
      <c r="BX185" s="30">
        <f t="shared" si="452"/>
        <v>0</v>
      </c>
      <c r="BY185" s="30">
        <f t="shared" si="452"/>
        <v>0</v>
      </c>
      <c r="BZ185" s="30">
        <f t="shared" si="452"/>
        <v>0</v>
      </c>
      <c r="CA185" s="30">
        <f t="shared" si="452"/>
        <v>0</v>
      </c>
      <c r="CB185" s="30">
        <f t="shared" si="452"/>
        <v>0</v>
      </c>
      <c r="CC185" s="30">
        <f t="shared" si="452"/>
        <v>0</v>
      </c>
      <c r="CD185" s="30">
        <f t="shared" si="452"/>
        <v>0</v>
      </c>
      <c r="CE185" s="30">
        <f t="shared" si="452"/>
        <v>0</v>
      </c>
      <c r="CF185" s="30">
        <f t="shared" si="452"/>
        <v>0</v>
      </c>
      <c r="CG185" s="30">
        <f t="shared" si="452"/>
        <v>0</v>
      </c>
      <c r="CH185" s="30">
        <f t="shared" si="452"/>
        <v>0</v>
      </c>
      <c r="CI185" s="30">
        <f t="shared" si="452"/>
        <v>0</v>
      </c>
      <c r="CJ185" s="30">
        <f t="shared" si="452"/>
        <v>0</v>
      </c>
      <c r="CK185" s="30">
        <f t="shared" si="452"/>
        <v>0</v>
      </c>
      <c r="CL185" s="30">
        <f t="shared" ref="CL185:CT185" si="453">CL140/(1+$S185)</f>
        <v>0</v>
      </c>
      <c r="CM185" s="30">
        <f t="shared" si="453"/>
        <v>0</v>
      </c>
      <c r="CN185" s="30">
        <f t="shared" si="453"/>
        <v>0</v>
      </c>
      <c r="CO185" s="30">
        <f t="shared" si="453"/>
        <v>0</v>
      </c>
      <c r="CP185" s="30">
        <f t="shared" si="453"/>
        <v>0</v>
      </c>
      <c r="CQ185" s="30">
        <f t="shared" si="453"/>
        <v>0</v>
      </c>
      <c r="CR185" s="30">
        <f t="shared" si="453"/>
        <v>0</v>
      </c>
      <c r="CS185" s="30">
        <f t="shared" si="453"/>
        <v>0</v>
      </c>
      <c r="CT185" s="30">
        <f t="shared" si="453"/>
        <v>0</v>
      </c>
    </row>
    <row r="186" spans="1:98" s="2" customFormat="1" ht="12" x14ac:dyDescent="0.25">
      <c r="A186" s="11">
        <f>ROW()</f>
        <v>186</v>
      </c>
      <c r="B186" s="98"/>
      <c r="C186" s="142"/>
      <c r="E186" s="23" t="str">
        <f>Lists!$N$9</f>
        <v>пустая строка</v>
      </c>
      <c r="P186" s="3"/>
      <c r="R186" s="23"/>
      <c r="S186" s="3"/>
      <c r="V186" s="74"/>
      <c r="W186" s="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</row>
    <row r="187" spans="1:98" s="13" customFormat="1" x14ac:dyDescent="0.3">
      <c r="A187" s="12">
        <f>ROW()</f>
        <v>187</v>
      </c>
      <c r="B187" s="101"/>
      <c r="C187" s="142"/>
      <c r="E187" s="92"/>
      <c r="F187" s="13" t="str">
        <f>BP!$F$163</f>
        <v>Поступление ГП на склад ГП</v>
      </c>
      <c r="M187" s="4" t="str">
        <f>Lists!$R$8</f>
        <v>руб.</v>
      </c>
      <c r="P187" s="10"/>
      <c r="R187" s="92"/>
      <c r="S187" s="10"/>
      <c r="V187" s="80">
        <f ca="1">W187-SUM(W188:W197)</f>
        <v>0</v>
      </c>
      <c r="W187" s="10">
        <f ca="1">SUM(INDIRECT(ADDRESS(ROW(),SUMIFS($1:$1,$5:$5,1))):INDIRECT(ADDRESS(ROW(),SUMIFS($1:$1,$5:$5,MAX($5:$5)))))</f>
        <v>369116904.43333334</v>
      </c>
      <c r="Z187" s="10">
        <f ca="1">IF(Z$5="",0,SUM(Z188:Z197))</f>
        <v>0</v>
      </c>
      <c r="AA187" s="10">
        <f t="shared" ref="AA187:CL187" ca="1" si="454">IF(AA$5="",0,SUM(AA188:AA197))</f>
        <v>0</v>
      </c>
      <c r="AB187" s="10">
        <f t="shared" ca="1" si="454"/>
        <v>0</v>
      </c>
      <c r="AC187" s="10">
        <f t="shared" ca="1" si="454"/>
        <v>0</v>
      </c>
      <c r="AD187" s="10">
        <f t="shared" ca="1" si="454"/>
        <v>0</v>
      </c>
      <c r="AE187" s="10">
        <f t="shared" ca="1" si="454"/>
        <v>0</v>
      </c>
      <c r="AF187" s="10">
        <f t="shared" ca="1" si="454"/>
        <v>0</v>
      </c>
      <c r="AG187" s="10">
        <f t="shared" ca="1" si="454"/>
        <v>0</v>
      </c>
      <c r="AH187" s="10">
        <f t="shared" ca="1" si="454"/>
        <v>19803.333333333332</v>
      </c>
      <c r="AI187" s="10">
        <f t="shared" ca="1" si="454"/>
        <v>79213.333333333328</v>
      </c>
      <c r="AJ187" s="10">
        <f t="shared" ca="1" si="454"/>
        <v>142584</v>
      </c>
      <c r="AK187" s="10">
        <f t="shared" ca="1" si="454"/>
        <v>208430.08333333334</v>
      </c>
      <c r="AL187" s="10">
        <f t="shared" ca="1" si="454"/>
        <v>265859.75</v>
      </c>
      <c r="AM187" s="10">
        <f t="shared" ca="1" si="454"/>
        <v>349231.78333333338</v>
      </c>
      <c r="AN187" s="10">
        <f t="shared" ca="1" si="454"/>
        <v>567068.44999999995</v>
      </c>
      <c r="AO187" s="10">
        <f t="shared" ca="1" si="454"/>
        <v>933826.18333333335</v>
      </c>
      <c r="AP187" s="10">
        <f t="shared" ca="1" si="454"/>
        <v>1460347.3083333333</v>
      </c>
      <c r="AQ187" s="10">
        <f t="shared" ca="1" si="454"/>
        <v>2127373.0833333335</v>
      </c>
      <c r="AR187" s="10">
        <f t="shared" ca="1" si="454"/>
        <v>2877275.8083333331</v>
      </c>
      <c r="AS187" s="10">
        <f t="shared" ca="1" si="454"/>
        <v>3676389.8166666669</v>
      </c>
      <c r="AT187" s="10">
        <f t="shared" ca="1" si="454"/>
        <v>4501050.125</v>
      </c>
      <c r="AU187" s="10">
        <f t="shared" ca="1" si="454"/>
        <v>5339226.208333333</v>
      </c>
      <c r="AV187" s="10">
        <f t="shared" ca="1" si="454"/>
        <v>6183343.291666667</v>
      </c>
      <c r="AW187" s="10">
        <f t="shared" ca="1" si="454"/>
        <v>7028945.625</v>
      </c>
      <c r="AX187" s="10">
        <f t="shared" ca="1" si="454"/>
        <v>7875290.583333333</v>
      </c>
      <c r="AY187" s="10">
        <f t="shared" ca="1" si="454"/>
        <v>8721883.083333334</v>
      </c>
      <c r="AZ187" s="10">
        <f t="shared" ca="1" si="454"/>
        <v>9568475.583333334</v>
      </c>
      <c r="BA187" s="10">
        <f t="shared" ca="1" si="454"/>
        <v>10415068.083333334</v>
      </c>
      <c r="BB187" s="10">
        <f t="shared" ca="1" si="454"/>
        <v>11261660.583333334</v>
      </c>
      <c r="BC187" s="10">
        <f t="shared" ca="1" si="454"/>
        <v>12108253.083333334</v>
      </c>
      <c r="BD187" s="10">
        <f t="shared" ca="1" si="454"/>
        <v>12954845.583333334</v>
      </c>
      <c r="BE187" s="10">
        <f t="shared" ca="1" si="454"/>
        <v>13751929.75</v>
      </c>
      <c r="BF187" s="10">
        <f t="shared" ca="1" si="454"/>
        <v>14400488.916666666</v>
      </c>
      <c r="BG187" s="10">
        <f t="shared" ca="1" si="454"/>
        <v>14890621.416666666</v>
      </c>
      <c r="BH187" s="10">
        <f t="shared" ca="1" si="454"/>
        <v>15216138.708333334</v>
      </c>
      <c r="BI187" s="10">
        <f t="shared" ca="1" si="454"/>
        <v>15398081.833333334</v>
      </c>
      <c r="BJ187" s="10">
        <f t="shared" ca="1" si="454"/>
        <v>15495365.708333334</v>
      </c>
      <c r="BK187" s="10">
        <f t="shared" ca="1" si="454"/>
        <v>15543141.25</v>
      </c>
      <c r="BL187" s="10">
        <f t="shared" ca="1" si="454"/>
        <v>15565172.458333334</v>
      </c>
      <c r="BM187" s="10">
        <f t="shared" ca="1" si="454"/>
        <v>15573588.875</v>
      </c>
      <c r="BN187" s="10">
        <f t="shared" ca="1" si="454"/>
        <v>15576064.291666666</v>
      </c>
      <c r="BO187" s="10">
        <f t="shared" ca="1" si="454"/>
        <v>15577054.458333334</v>
      </c>
      <c r="BP187" s="10">
        <f t="shared" ca="1" si="454"/>
        <v>15577302.000000002</v>
      </c>
      <c r="BQ187" s="10">
        <f t="shared" ca="1" si="454"/>
        <v>15577302.000000002</v>
      </c>
      <c r="BR187" s="10">
        <f t="shared" ca="1" si="454"/>
        <v>15577302.000000002</v>
      </c>
      <c r="BS187" s="10">
        <f t="shared" ca="1" si="454"/>
        <v>15577302.000000002</v>
      </c>
      <c r="BT187" s="10">
        <f t="shared" ca="1" si="454"/>
        <v>15577302.000000002</v>
      </c>
      <c r="BU187" s="10">
        <f t="shared" ca="1" si="454"/>
        <v>15577302.000000002</v>
      </c>
      <c r="BV187" s="10">
        <f t="shared" si="454"/>
        <v>0</v>
      </c>
      <c r="BW187" s="10">
        <f t="shared" si="454"/>
        <v>0</v>
      </c>
      <c r="BX187" s="10">
        <f t="shared" si="454"/>
        <v>0</v>
      </c>
      <c r="BY187" s="10">
        <f t="shared" si="454"/>
        <v>0</v>
      </c>
      <c r="BZ187" s="10">
        <f t="shared" si="454"/>
        <v>0</v>
      </c>
      <c r="CA187" s="10">
        <f t="shared" si="454"/>
        <v>0</v>
      </c>
      <c r="CB187" s="10">
        <f t="shared" si="454"/>
        <v>0</v>
      </c>
      <c r="CC187" s="10">
        <f t="shared" si="454"/>
        <v>0</v>
      </c>
      <c r="CD187" s="10">
        <f t="shared" si="454"/>
        <v>0</v>
      </c>
      <c r="CE187" s="10">
        <f t="shared" si="454"/>
        <v>0</v>
      </c>
      <c r="CF187" s="10">
        <f t="shared" si="454"/>
        <v>0</v>
      </c>
      <c r="CG187" s="10">
        <f t="shared" si="454"/>
        <v>0</v>
      </c>
      <c r="CH187" s="10">
        <f t="shared" si="454"/>
        <v>0</v>
      </c>
      <c r="CI187" s="10">
        <f t="shared" si="454"/>
        <v>0</v>
      </c>
      <c r="CJ187" s="10">
        <f t="shared" si="454"/>
        <v>0</v>
      </c>
      <c r="CK187" s="10">
        <f t="shared" si="454"/>
        <v>0</v>
      </c>
      <c r="CL187" s="10">
        <f t="shared" si="454"/>
        <v>0</v>
      </c>
      <c r="CM187" s="10">
        <f t="shared" ref="CM187:CT187" si="455">IF(CM$5="",0,SUM(CM188:CM197))</f>
        <v>0</v>
      </c>
      <c r="CN187" s="10">
        <f t="shared" si="455"/>
        <v>0</v>
      </c>
      <c r="CO187" s="10">
        <f t="shared" si="455"/>
        <v>0</v>
      </c>
      <c r="CP187" s="10">
        <f t="shared" si="455"/>
        <v>0</v>
      </c>
      <c r="CQ187" s="10">
        <f t="shared" si="455"/>
        <v>0</v>
      </c>
      <c r="CR187" s="10">
        <f t="shared" si="455"/>
        <v>0</v>
      </c>
      <c r="CS187" s="10">
        <f t="shared" si="455"/>
        <v>0</v>
      </c>
      <c r="CT187" s="10">
        <f t="shared" si="455"/>
        <v>0</v>
      </c>
    </row>
    <row r="188" spans="1:98" s="27" customFormat="1" ht="12" x14ac:dyDescent="0.25">
      <c r="A188" s="26">
        <f>ROW()</f>
        <v>188</v>
      </c>
      <c r="B188" s="97"/>
      <c r="C188" s="142"/>
      <c r="E188" s="24"/>
      <c r="F188" s="66" t="str">
        <f>$F$187</f>
        <v>Поступление ГП на склад ГП</v>
      </c>
      <c r="G188" s="27" t="str">
        <f>BP!$F$21</f>
        <v>Основа</v>
      </c>
      <c r="M188" s="27" t="str">
        <f>Lists!$R$8</f>
        <v>руб.</v>
      </c>
      <c r="P188" s="30"/>
      <c r="R188" s="24"/>
      <c r="S188" s="136">
        <f t="shared" ref="S188:S196" si="456">SUMIFS($S$241:$S$250,$G$241:$G$250,$G188)</f>
        <v>0.2</v>
      </c>
      <c r="V188" s="85"/>
      <c r="W188" s="29">
        <f ca="1">SUM(INDIRECT(ADDRESS(ROW(),SUMIFS($1:$1,$5:$5,1))):INDIRECT(ADDRESS(ROW(),SUMIFS($1:$1,$5:$5,MAX($5:$5)))))</f>
        <v>65236955</v>
      </c>
      <c r="Z188" s="30">
        <f t="shared" ref="Z188:CK188" ca="1" si="457">Z143/(1+$S188)</f>
        <v>0</v>
      </c>
      <c r="AA188" s="30">
        <f t="shared" ca="1" si="457"/>
        <v>0</v>
      </c>
      <c r="AB188" s="30">
        <f t="shared" ca="1" si="457"/>
        <v>0</v>
      </c>
      <c r="AC188" s="30">
        <f t="shared" ca="1" si="457"/>
        <v>0</v>
      </c>
      <c r="AD188" s="30">
        <f t="shared" ca="1" si="457"/>
        <v>0</v>
      </c>
      <c r="AE188" s="30">
        <f t="shared" ca="1" si="457"/>
        <v>0</v>
      </c>
      <c r="AF188" s="30">
        <f t="shared" ca="1" si="457"/>
        <v>0</v>
      </c>
      <c r="AG188" s="30">
        <f t="shared" ca="1" si="457"/>
        <v>0</v>
      </c>
      <c r="AH188" s="30">
        <f t="shared" ca="1" si="457"/>
        <v>3500</v>
      </c>
      <c r="AI188" s="30">
        <f t="shared" ca="1" si="457"/>
        <v>14000</v>
      </c>
      <c r="AJ188" s="30">
        <f t="shared" ca="1" si="457"/>
        <v>25200</v>
      </c>
      <c r="AK188" s="30">
        <f t="shared" ca="1" si="457"/>
        <v>36837.5</v>
      </c>
      <c r="AL188" s="30">
        <f t="shared" ca="1" si="457"/>
        <v>46987.5</v>
      </c>
      <c r="AM188" s="30">
        <f t="shared" ca="1" si="457"/>
        <v>61722.500000000015</v>
      </c>
      <c r="AN188" s="30">
        <f t="shared" ca="1" si="457"/>
        <v>100222.50000000001</v>
      </c>
      <c r="AO188" s="30">
        <f t="shared" ca="1" si="457"/>
        <v>165042.5</v>
      </c>
      <c r="AP188" s="30">
        <f t="shared" ca="1" si="457"/>
        <v>258098.75</v>
      </c>
      <c r="AQ188" s="30">
        <f t="shared" ca="1" si="457"/>
        <v>375987.5</v>
      </c>
      <c r="AR188" s="30">
        <f t="shared" ca="1" si="457"/>
        <v>508523.75</v>
      </c>
      <c r="AS188" s="30">
        <f t="shared" ca="1" si="457"/>
        <v>649757.5</v>
      </c>
      <c r="AT188" s="30">
        <f t="shared" ca="1" si="457"/>
        <v>795506.25</v>
      </c>
      <c r="AU188" s="30">
        <f t="shared" ca="1" si="457"/>
        <v>943643.75</v>
      </c>
      <c r="AV188" s="30">
        <f t="shared" ca="1" si="457"/>
        <v>1092831.25</v>
      </c>
      <c r="AW188" s="30">
        <f t="shared" ca="1" si="457"/>
        <v>1242281.25</v>
      </c>
      <c r="AX188" s="30">
        <f t="shared" ca="1" si="457"/>
        <v>1391862.5</v>
      </c>
      <c r="AY188" s="30">
        <f t="shared" ca="1" si="457"/>
        <v>1541487.5</v>
      </c>
      <c r="AZ188" s="30">
        <f t="shared" ca="1" si="457"/>
        <v>1691112.5</v>
      </c>
      <c r="BA188" s="30">
        <f t="shared" ca="1" si="457"/>
        <v>1840737.5</v>
      </c>
      <c r="BB188" s="30">
        <f t="shared" ca="1" si="457"/>
        <v>1990362.5</v>
      </c>
      <c r="BC188" s="30">
        <f t="shared" ca="1" si="457"/>
        <v>2139987.5</v>
      </c>
      <c r="BD188" s="30">
        <f t="shared" ca="1" si="457"/>
        <v>2289612.5</v>
      </c>
      <c r="BE188" s="30">
        <f t="shared" ca="1" si="457"/>
        <v>2430487.5</v>
      </c>
      <c r="BF188" s="30">
        <f t="shared" ca="1" si="457"/>
        <v>2545112.5</v>
      </c>
      <c r="BG188" s="30">
        <f t="shared" ca="1" si="457"/>
        <v>2631737.5</v>
      </c>
      <c r="BH188" s="30">
        <f t="shared" ca="1" si="457"/>
        <v>2689268.75</v>
      </c>
      <c r="BI188" s="30">
        <f t="shared" ca="1" si="457"/>
        <v>2721425</v>
      </c>
      <c r="BJ188" s="30">
        <f t="shared" ca="1" si="457"/>
        <v>2738618.75</v>
      </c>
      <c r="BK188" s="30">
        <f t="shared" ca="1" si="457"/>
        <v>2747062.5</v>
      </c>
      <c r="BL188" s="30">
        <f t="shared" ca="1" si="457"/>
        <v>2750956.25</v>
      </c>
      <c r="BM188" s="30">
        <f t="shared" ca="1" si="457"/>
        <v>2752443.75</v>
      </c>
      <c r="BN188" s="30">
        <f t="shared" ca="1" si="457"/>
        <v>2752881.25</v>
      </c>
      <c r="BO188" s="30">
        <f t="shared" ca="1" si="457"/>
        <v>2753056.25</v>
      </c>
      <c r="BP188" s="30">
        <f t="shared" ca="1" si="457"/>
        <v>2753100.0000000005</v>
      </c>
      <c r="BQ188" s="30">
        <f t="shared" ca="1" si="457"/>
        <v>2753100.0000000005</v>
      </c>
      <c r="BR188" s="30">
        <f t="shared" ca="1" si="457"/>
        <v>2753100.0000000005</v>
      </c>
      <c r="BS188" s="30">
        <f t="shared" ca="1" si="457"/>
        <v>2753100.0000000005</v>
      </c>
      <c r="BT188" s="30">
        <f t="shared" ca="1" si="457"/>
        <v>2753100.0000000005</v>
      </c>
      <c r="BU188" s="30">
        <f t="shared" ca="1" si="457"/>
        <v>2753100.0000000005</v>
      </c>
      <c r="BV188" s="30">
        <f t="shared" si="457"/>
        <v>0</v>
      </c>
      <c r="BW188" s="30">
        <f t="shared" si="457"/>
        <v>0</v>
      </c>
      <c r="BX188" s="30">
        <f t="shared" si="457"/>
        <v>0</v>
      </c>
      <c r="BY188" s="30">
        <f t="shared" si="457"/>
        <v>0</v>
      </c>
      <c r="BZ188" s="30">
        <f t="shared" si="457"/>
        <v>0</v>
      </c>
      <c r="CA188" s="30">
        <f t="shared" si="457"/>
        <v>0</v>
      </c>
      <c r="CB188" s="30">
        <f t="shared" si="457"/>
        <v>0</v>
      </c>
      <c r="CC188" s="30">
        <f t="shared" si="457"/>
        <v>0</v>
      </c>
      <c r="CD188" s="30">
        <f t="shared" si="457"/>
        <v>0</v>
      </c>
      <c r="CE188" s="30">
        <f t="shared" si="457"/>
        <v>0</v>
      </c>
      <c r="CF188" s="30">
        <f t="shared" si="457"/>
        <v>0</v>
      </c>
      <c r="CG188" s="30">
        <f t="shared" si="457"/>
        <v>0</v>
      </c>
      <c r="CH188" s="30">
        <f t="shared" si="457"/>
        <v>0</v>
      </c>
      <c r="CI188" s="30">
        <f t="shared" si="457"/>
        <v>0</v>
      </c>
      <c r="CJ188" s="30">
        <f t="shared" si="457"/>
        <v>0</v>
      </c>
      <c r="CK188" s="30">
        <f t="shared" si="457"/>
        <v>0</v>
      </c>
      <c r="CL188" s="30">
        <f t="shared" ref="CL188:CT188" si="458">CL143/(1+$S188)</f>
        <v>0</v>
      </c>
      <c r="CM188" s="30">
        <f t="shared" si="458"/>
        <v>0</v>
      </c>
      <c r="CN188" s="30">
        <f t="shared" si="458"/>
        <v>0</v>
      </c>
      <c r="CO188" s="30">
        <f t="shared" si="458"/>
        <v>0</v>
      </c>
      <c r="CP188" s="30">
        <f t="shared" si="458"/>
        <v>0</v>
      </c>
      <c r="CQ188" s="30">
        <f t="shared" si="458"/>
        <v>0</v>
      </c>
      <c r="CR188" s="30">
        <f t="shared" si="458"/>
        <v>0</v>
      </c>
      <c r="CS188" s="30">
        <f t="shared" si="458"/>
        <v>0</v>
      </c>
      <c r="CT188" s="30">
        <f t="shared" si="458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 t="shared" ref="F189:F196" si="459">$F$187</f>
        <v>Поступление ГП на склад ГП</v>
      </c>
      <c r="G189" s="27" t="str">
        <f>BP!$F$22</f>
        <v>Сырье</v>
      </c>
      <c r="H189" s="67"/>
      <c r="I189" s="67"/>
      <c r="J189" s="67"/>
      <c r="K189" s="67"/>
      <c r="L189" s="67"/>
      <c r="M189" s="27" t="str">
        <f>Lists!$R$8</f>
        <v>руб.</v>
      </c>
      <c r="P189" s="30"/>
      <c r="R189" s="24"/>
      <c r="S189" s="136">
        <f t="shared" si="456"/>
        <v>0.2</v>
      </c>
      <c r="V189" s="85"/>
      <c r="W189" s="29">
        <f ca="1">SUM(INDIRECT(ADDRESS(ROW(),SUMIFS($1:$1,$5:$5,1))):INDIRECT(ADDRESS(ROW(),SUMIFS($1:$1,$5:$5,MAX($5:$5)))))</f>
        <v>7455652</v>
      </c>
      <c r="Z189" s="30">
        <f t="shared" ref="Z189:CK189" ca="1" si="460">Z144/(1+$S189)</f>
        <v>0</v>
      </c>
      <c r="AA189" s="30">
        <f t="shared" ca="1" si="460"/>
        <v>0</v>
      </c>
      <c r="AB189" s="30">
        <f t="shared" ca="1" si="460"/>
        <v>0</v>
      </c>
      <c r="AC189" s="30">
        <f t="shared" ca="1" si="460"/>
        <v>0</v>
      </c>
      <c r="AD189" s="30">
        <f t="shared" ca="1" si="460"/>
        <v>0</v>
      </c>
      <c r="AE189" s="30">
        <f t="shared" ca="1" si="460"/>
        <v>0</v>
      </c>
      <c r="AF189" s="30">
        <f t="shared" ca="1" si="460"/>
        <v>0</v>
      </c>
      <c r="AG189" s="30">
        <f t="shared" ca="1" si="460"/>
        <v>0</v>
      </c>
      <c r="AH189" s="30">
        <f t="shared" ca="1" si="460"/>
        <v>400</v>
      </c>
      <c r="AI189" s="30">
        <f t="shared" ca="1" si="460"/>
        <v>1600</v>
      </c>
      <c r="AJ189" s="30">
        <f t="shared" ca="1" si="460"/>
        <v>2880</v>
      </c>
      <c r="AK189" s="30">
        <f t="shared" ca="1" si="460"/>
        <v>4210</v>
      </c>
      <c r="AL189" s="30">
        <f t="shared" ca="1" si="460"/>
        <v>5370</v>
      </c>
      <c r="AM189" s="30">
        <f t="shared" ca="1" si="460"/>
        <v>7054.0000000000009</v>
      </c>
      <c r="AN189" s="30">
        <f t="shared" ca="1" si="460"/>
        <v>11454.000000000002</v>
      </c>
      <c r="AO189" s="30">
        <f t="shared" ca="1" si="460"/>
        <v>18862.000000000004</v>
      </c>
      <c r="AP189" s="30">
        <f t="shared" ca="1" si="460"/>
        <v>29496.999999999996</v>
      </c>
      <c r="AQ189" s="30">
        <f t="shared" ca="1" si="460"/>
        <v>42970</v>
      </c>
      <c r="AR189" s="30">
        <f t="shared" ca="1" si="460"/>
        <v>58117</v>
      </c>
      <c r="AS189" s="30">
        <f t="shared" ca="1" si="460"/>
        <v>74258.000000000015</v>
      </c>
      <c r="AT189" s="30">
        <f t="shared" ca="1" si="460"/>
        <v>90915</v>
      </c>
      <c r="AU189" s="30">
        <f t="shared" ca="1" si="460"/>
        <v>107845</v>
      </c>
      <c r="AV189" s="30">
        <f t="shared" ca="1" si="460"/>
        <v>124895</v>
      </c>
      <c r="AW189" s="30">
        <f t="shared" ca="1" si="460"/>
        <v>141975</v>
      </c>
      <c r="AX189" s="30">
        <f t="shared" ca="1" si="460"/>
        <v>159070</v>
      </c>
      <c r="AY189" s="30">
        <f t="shared" ca="1" si="460"/>
        <v>176170</v>
      </c>
      <c r="AZ189" s="30">
        <f t="shared" ca="1" si="460"/>
        <v>193270</v>
      </c>
      <c r="BA189" s="30">
        <f t="shared" ca="1" si="460"/>
        <v>210370</v>
      </c>
      <c r="BB189" s="30">
        <f t="shared" ca="1" si="460"/>
        <v>227470</v>
      </c>
      <c r="BC189" s="30">
        <f t="shared" ca="1" si="460"/>
        <v>244570</v>
      </c>
      <c r="BD189" s="30">
        <f t="shared" ca="1" si="460"/>
        <v>261670</v>
      </c>
      <c r="BE189" s="30">
        <f t="shared" ca="1" si="460"/>
        <v>277770</v>
      </c>
      <c r="BF189" s="30">
        <f t="shared" ca="1" si="460"/>
        <v>290870</v>
      </c>
      <c r="BG189" s="30">
        <f t="shared" ca="1" si="460"/>
        <v>300770</v>
      </c>
      <c r="BH189" s="30">
        <f t="shared" ca="1" si="460"/>
        <v>307345</v>
      </c>
      <c r="BI189" s="30">
        <f t="shared" ca="1" si="460"/>
        <v>311020</v>
      </c>
      <c r="BJ189" s="30">
        <f t="shared" ca="1" si="460"/>
        <v>312985</v>
      </c>
      <c r="BK189" s="30">
        <f t="shared" ca="1" si="460"/>
        <v>313950</v>
      </c>
      <c r="BL189" s="30">
        <f t="shared" ca="1" si="460"/>
        <v>314395</v>
      </c>
      <c r="BM189" s="30">
        <f t="shared" ca="1" si="460"/>
        <v>314565</v>
      </c>
      <c r="BN189" s="30">
        <f t="shared" ca="1" si="460"/>
        <v>314615</v>
      </c>
      <c r="BO189" s="30">
        <f t="shared" ca="1" si="460"/>
        <v>314635</v>
      </c>
      <c r="BP189" s="30">
        <f t="shared" ca="1" si="460"/>
        <v>314640.00000000006</v>
      </c>
      <c r="BQ189" s="30">
        <f t="shared" ca="1" si="460"/>
        <v>314640.00000000006</v>
      </c>
      <c r="BR189" s="30">
        <f t="shared" ca="1" si="460"/>
        <v>314640.00000000006</v>
      </c>
      <c r="BS189" s="30">
        <f t="shared" ca="1" si="460"/>
        <v>314640.00000000006</v>
      </c>
      <c r="BT189" s="30">
        <f t="shared" ca="1" si="460"/>
        <v>314640.00000000006</v>
      </c>
      <c r="BU189" s="30">
        <f t="shared" ca="1" si="460"/>
        <v>314640.00000000006</v>
      </c>
      <c r="BV189" s="30">
        <f t="shared" si="460"/>
        <v>0</v>
      </c>
      <c r="BW189" s="30">
        <f t="shared" si="460"/>
        <v>0</v>
      </c>
      <c r="BX189" s="30">
        <f t="shared" si="460"/>
        <v>0</v>
      </c>
      <c r="BY189" s="30">
        <f t="shared" si="460"/>
        <v>0</v>
      </c>
      <c r="BZ189" s="30">
        <f t="shared" si="460"/>
        <v>0</v>
      </c>
      <c r="CA189" s="30">
        <f t="shared" si="460"/>
        <v>0</v>
      </c>
      <c r="CB189" s="30">
        <f t="shared" si="460"/>
        <v>0</v>
      </c>
      <c r="CC189" s="30">
        <f t="shared" si="460"/>
        <v>0</v>
      </c>
      <c r="CD189" s="30">
        <f t="shared" si="460"/>
        <v>0</v>
      </c>
      <c r="CE189" s="30">
        <f t="shared" si="460"/>
        <v>0</v>
      </c>
      <c r="CF189" s="30">
        <f t="shared" si="460"/>
        <v>0</v>
      </c>
      <c r="CG189" s="30">
        <f t="shared" si="460"/>
        <v>0</v>
      </c>
      <c r="CH189" s="30">
        <f t="shared" si="460"/>
        <v>0</v>
      </c>
      <c r="CI189" s="30">
        <f t="shared" si="460"/>
        <v>0</v>
      </c>
      <c r="CJ189" s="30">
        <f t="shared" si="460"/>
        <v>0</v>
      </c>
      <c r="CK189" s="30">
        <f t="shared" si="460"/>
        <v>0</v>
      </c>
      <c r="CL189" s="30">
        <f t="shared" ref="CL189:CT189" si="461">CL144/(1+$S189)</f>
        <v>0</v>
      </c>
      <c r="CM189" s="30">
        <f t="shared" si="461"/>
        <v>0</v>
      </c>
      <c r="CN189" s="30">
        <f t="shared" si="461"/>
        <v>0</v>
      </c>
      <c r="CO189" s="30">
        <f t="shared" si="461"/>
        <v>0</v>
      </c>
      <c r="CP189" s="30">
        <f t="shared" si="461"/>
        <v>0</v>
      </c>
      <c r="CQ189" s="30">
        <f t="shared" si="461"/>
        <v>0</v>
      </c>
      <c r="CR189" s="30">
        <f t="shared" si="461"/>
        <v>0</v>
      </c>
      <c r="CS189" s="30">
        <f t="shared" si="461"/>
        <v>0</v>
      </c>
      <c r="CT189" s="30">
        <f t="shared" si="461"/>
        <v>0</v>
      </c>
    </row>
    <row r="190" spans="1:98" s="27" customFormat="1" ht="12" x14ac:dyDescent="0.25">
      <c r="A190" s="26">
        <f>ROW()</f>
        <v>190</v>
      </c>
      <c r="B190" s="97"/>
      <c r="C190" s="142"/>
      <c r="E190" s="24"/>
      <c r="F190" s="66" t="str">
        <f t="shared" si="459"/>
        <v>Поступление ГП на склад ГП</v>
      </c>
      <c r="G190" s="27" t="str">
        <f>BP!$F$23</f>
        <v>Материал</v>
      </c>
      <c r="M190" s="27" t="str">
        <f>Lists!$R$8</f>
        <v>руб.</v>
      </c>
      <c r="P190" s="30"/>
      <c r="R190" s="24"/>
      <c r="S190" s="136">
        <f t="shared" si="456"/>
        <v>0.2</v>
      </c>
      <c r="V190" s="85"/>
      <c r="W190" s="29">
        <f ca="1">SUM(INDIRECT(ADDRESS(ROW(),SUMIFS($1:$1,$5:$5,1))):INDIRECT(ADDRESS(ROW(),SUMIFS($1:$1,$5:$5,MAX($5:$5)))))</f>
        <v>8698260.6666666679</v>
      </c>
      <c r="Z190" s="30">
        <f t="shared" ref="Z190:CK190" ca="1" si="462">Z145/(1+$S190)</f>
        <v>0</v>
      </c>
      <c r="AA190" s="30">
        <f t="shared" ca="1" si="462"/>
        <v>0</v>
      </c>
      <c r="AB190" s="30">
        <f t="shared" ca="1" si="462"/>
        <v>0</v>
      </c>
      <c r="AC190" s="30">
        <f t="shared" ca="1" si="462"/>
        <v>0</v>
      </c>
      <c r="AD190" s="30">
        <f t="shared" ca="1" si="462"/>
        <v>0</v>
      </c>
      <c r="AE190" s="30">
        <f t="shared" ca="1" si="462"/>
        <v>0</v>
      </c>
      <c r="AF190" s="30">
        <f t="shared" ca="1" si="462"/>
        <v>0</v>
      </c>
      <c r="AG190" s="30">
        <f t="shared" ca="1" si="462"/>
        <v>0</v>
      </c>
      <c r="AH190" s="30">
        <f t="shared" ca="1" si="462"/>
        <v>466.66666666666669</v>
      </c>
      <c r="AI190" s="30">
        <f t="shared" ca="1" si="462"/>
        <v>1866.6666666666667</v>
      </c>
      <c r="AJ190" s="30">
        <f t="shared" ca="1" si="462"/>
        <v>3360</v>
      </c>
      <c r="AK190" s="30">
        <f t="shared" ca="1" si="462"/>
        <v>4911.666666666667</v>
      </c>
      <c r="AL190" s="30">
        <f t="shared" ca="1" si="462"/>
        <v>6265</v>
      </c>
      <c r="AM190" s="30">
        <f t="shared" ca="1" si="462"/>
        <v>8229.6666666666697</v>
      </c>
      <c r="AN190" s="30">
        <f t="shared" ca="1" si="462"/>
        <v>13363.000000000002</v>
      </c>
      <c r="AO190" s="30">
        <f t="shared" ca="1" si="462"/>
        <v>22005.666666666668</v>
      </c>
      <c r="AP190" s="30">
        <f t="shared" ca="1" si="462"/>
        <v>34413.166666666664</v>
      </c>
      <c r="AQ190" s="30">
        <f t="shared" ca="1" si="462"/>
        <v>50131.666666666672</v>
      </c>
      <c r="AR190" s="30">
        <f t="shared" ca="1" si="462"/>
        <v>67803.166666666672</v>
      </c>
      <c r="AS190" s="30">
        <f t="shared" ca="1" si="462"/>
        <v>86634.333333333328</v>
      </c>
      <c r="AT190" s="30">
        <f t="shared" ca="1" si="462"/>
        <v>106067.5</v>
      </c>
      <c r="AU190" s="30">
        <f t="shared" ca="1" si="462"/>
        <v>125819.16666666667</v>
      </c>
      <c r="AV190" s="30">
        <f t="shared" ca="1" si="462"/>
        <v>145710.83333333334</v>
      </c>
      <c r="AW190" s="30">
        <f t="shared" ca="1" si="462"/>
        <v>165637.5</v>
      </c>
      <c r="AX190" s="30">
        <f t="shared" ca="1" si="462"/>
        <v>185581.66666666669</v>
      </c>
      <c r="AY190" s="30">
        <f t="shared" ca="1" si="462"/>
        <v>205531.66666666669</v>
      </c>
      <c r="AZ190" s="30">
        <f t="shared" ca="1" si="462"/>
        <v>225481.66666666669</v>
      </c>
      <c r="BA190" s="30">
        <f t="shared" ca="1" si="462"/>
        <v>245431.66666666669</v>
      </c>
      <c r="BB190" s="30">
        <f t="shared" ca="1" si="462"/>
        <v>265381.66666666669</v>
      </c>
      <c r="BC190" s="30">
        <f t="shared" ca="1" si="462"/>
        <v>285331.66666666669</v>
      </c>
      <c r="BD190" s="30">
        <f t="shared" ca="1" si="462"/>
        <v>305281.66666666669</v>
      </c>
      <c r="BE190" s="30">
        <f t="shared" ca="1" si="462"/>
        <v>324065</v>
      </c>
      <c r="BF190" s="30">
        <f t="shared" ca="1" si="462"/>
        <v>339348.33333333337</v>
      </c>
      <c r="BG190" s="30">
        <f t="shared" ca="1" si="462"/>
        <v>350898.33333333337</v>
      </c>
      <c r="BH190" s="30">
        <f t="shared" ca="1" si="462"/>
        <v>358569.16666666669</v>
      </c>
      <c r="BI190" s="30">
        <f t="shared" ca="1" si="462"/>
        <v>362856.66666666669</v>
      </c>
      <c r="BJ190" s="30">
        <f t="shared" ca="1" si="462"/>
        <v>365149.16666666669</v>
      </c>
      <c r="BK190" s="30">
        <f t="shared" ca="1" si="462"/>
        <v>366275</v>
      </c>
      <c r="BL190" s="30">
        <f t="shared" ca="1" si="462"/>
        <v>366794.16666666669</v>
      </c>
      <c r="BM190" s="30">
        <f t="shared" ca="1" si="462"/>
        <v>366992.5</v>
      </c>
      <c r="BN190" s="30">
        <f t="shared" ca="1" si="462"/>
        <v>367050.83333333337</v>
      </c>
      <c r="BO190" s="30">
        <f t="shared" ca="1" si="462"/>
        <v>367074.16666666669</v>
      </c>
      <c r="BP190" s="30">
        <f t="shared" ca="1" si="462"/>
        <v>367080.00000000006</v>
      </c>
      <c r="BQ190" s="30">
        <f t="shared" ca="1" si="462"/>
        <v>367080.00000000006</v>
      </c>
      <c r="BR190" s="30">
        <f t="shared" ca="1" si="462"/>
        <v>367080.00000000006</v>
      </c>
      <c r="BS190" s="30">
        <f t="shared" ca="1" si="462"/>
        <v>367080.00000000006</v>
      </c>
      <c r="BT190" s="30">
        <f t="shared" ca="1" si="462"/>
        <v>367080.00000000006</v>
      </c>
      <c r="BU190" s="30">
        <f t="shared" ca="1" si="462"/>
        <v>367080.00000000006</v>
      </c>
      <c r="BV190" s="30">
        <f t="shared" si="462"/>
        <v>0</v>
      </c>
      <c r="BW190" s="30">
        <f t="shared" si="462"/>
        <v>0</v>
      </c>
      <c r="BX190" s="30">
        <f t="shared" si="462"/>
        <v>0</v>
      </c>
      <c r="BY190" s="30">
        <f t="shared" si="462"/>
        <v>0</v>
      </c>
      <c r="BZ190" s="30">
        <f t="shared" si="462"/>
        <v>0</v>
      </c>
      <c r="CA190" s="30">
        <f t="shared" si="462"/>
        <v>0</v>
      </c>
      <c r="CB190" s="30">
        <f t="shared" si="462"/>
        <v>0</v>
      </c>
      <c r="CC190" s="30">
        <f t="shared" si="462"/>
        <v>0</v>
      </c>
      <c r="CD190" s="30">
        <f t="shared" si="462"/>
        <v>0</v>
      </c>
      <c r="CE190" s="30">
        <f t="shared" si="462"/>
        <v>0</v>
      </c>
      <c r="CF190" s="30">
        <f t="shared" si="462"/>
        <v>0</v>
      </c>
      <c r="CG190" s="30">
        <f t="shared" si="462"/>
        <v>0</v>
      </c>
      <c r="CH190" s="30">
        <f t="shared" si="462"/>
        <v>0</v>
      </c>
      <c r="CI190" s="30">
        <f t="shared" si="462"/>
        <v>0</v>
      </c>
      <c r="CJ190" s="30">
        <f t="shared" si="462"/>
        <v>0</v>
      </c>
      <c r="CK190" s="30">
        <f t="shared" si="462"/>
        <v>0</v>
      </c>
      <c r="CL190" s="30">
        <f t="shared" ref="CL190:CT190" si="463">CL145/(1+$S190)</f>
        <v>0</v>
      </c>
      <c r="CM190" s="30">
        <f t="shared" si="463"/>
        <v>0</v>
      </c>
      <c r="CN190" s="30">
        <f t="shared" si="463"/>
        <v>0</v>
      </c>
      <c r="CO190" s="30">
        <f t="shared" si="463"/>
        <v>0</v>
      </c>
      <c r="CP190" s="30">
        <f t="shared" si="463"/>
        <v>0</v>
      </c>
      <c r="CQ190" s="30">
        <f t="shared" si="463"/>
        <v>0</v>
      </c>
      <c r="CR190" s="30">
        <f t="shared" si="463"/>
        <v>0</v>
      </c>
      <c r="CS190" s="30">
        <f t="shared" si="463"/>
        <v>0</v>
      </c>
      <c r="CT190" s="30">
        <f t="shared" si="463"/>
        <v>0</v>
      </c>
    </row>
    <row r="191" spans="1:98" s="27" customFormat="1" ht="12" x14ac:dyDescent="0.25">
      <c r="A191" s="26">
        <f>ROW()</f>
        <v>191</v>
      </c>
      <c r="B191" s="97"/>
      <c r="C191" s="142"/>
      <c r="E191" s="24"/>
      <c r="F191" s="66" t="str">
        <f t="shared" si="459"/>
        <v>Поступление ГП на склад ГП</v>
      </c>
      <c r="G191" s="27" t="str">
        <f>BP!$F$24</f>
        <v>Вн.пр-во</v>
      </c>
      <c r="M191" s="27" t="str">
        <f>Lists!$R$8</f>
        <v>руб.</v>
      </c>
      <c r="P191" s="30"/>
      <c r="R191" s="24"/>
      <c r="S191" s="136">
        <f t="shared" si="456"/>
        <v>0</v>
      </c>
      <c r="V191" s="85"/>
      <c r="W191" s="29">
        <f ca="1">SUM(INDIRECT(ADDRESS(ROW(),SUMIFS($1:$1,$5:$5,1))):INDIRECT(ADDRESS(ROW(),SUMIFS($1:$1,$5:$5,MAX($5:$5)))))</f>
        <v>223669560</v>
      </c>
      <c r="Z191" s="30">
        <f t="shared" ref="Z191:CK191" ca="1" si="464">Z146/(1+$S191)</f>
        <v>0</v>
      </c>
      <c r="AA191" s="30">
        <f t="shared" ca="1" si="464"/>
        <v>0</v>
      </c>
      <c r="AB191" s="30">
        <f t="shared" ca="1" si="464"/>
        <v>0</v>
      </c>
      <c r="AC191" s="30">
        <f t="shared" ca="1" si="464"/>
        <v>0</v>
      </c>
      <c r="AD191" s="30">
        <f t="shared" ca="1" si="464"/>
        <v>0</v>
      </c>
      <c r="AE191" s="30">
        <f t="shared" ca="1" si="464"/>
        <v>0</v>
      </c>
      <c r="AF191" s="30">
        <f t="shared" ca="1" si="464"/>
        <v>0</v>
      </c>
      <c r="AG191" s="30">
        <f t="shared" ca="1" si="464"/>
        <v>0</v>
      </c>
      <c r="AH191" s="30">
        <f t="shared" ca="1" si="464"/>
        <v>12000</v>
      </c>
      <c r="AI191" s="30">
        <f t="shared" ca="1" si="464"/>
        <v>48000</v>
      </c>
      <c r="AJ191" s="30">
        <f t="shared" ca="1" si="464"/>
        <v>86400</v>
      </c>
      <c r="AK191" s="30">
        <f t="shared" ca="1" si="464"/>
        <v>126300</v>
      </c>
      <c r="AL191" s="30">
        <f t="shared" ca="1" si="464"/>
        <v>161100</v>
      </c>
      <c r="AM191" s="30">
        <f t="shared" ca="1" si="464"/>
        <v>211620.00000000003</v>
      </c>
      <c r="AN191" s="30">
        <f t="shared" ca="1" si="464"/>
        <v>343620</v>
      </c>
      <c r="AO191" s="30">
        <f t="shared" ca="1" si="464"/>
        <v>565860</v>
      </c>
      <c r="AP191" s="30">
        <f t="shared" ca="1" si="464"/>
        <v>884910</v>
      </c>
      <c r="AQ191" s="30">
        <f t="shared" ca="1" si="464"/>
        <v>1289100</v>
      </c>
      <c r="AR191" s="30">
        <f t="shared" ca="1" si="464"/>
        <v>1743510</v>
      </c>
      <c r="AS191" s="30">
        <f t="shared" ca="1" si="464"/>
        <v>2227740</v>
      </c>
      <c r="AT191" s="30">
        <f t="shared" ca="1" si="464"/>
        <v>2727450</v>
      </c>
      <c r="AU191" s="30">
        <f t="shared" ca="1" si="464"/>
        <v>3235350</v>
      </c>
      <c r="AV191" s="30">
        <f t="shared" ca="1" si="464"/>
        <v>3746850</v>
      </c>
      <c r="AW191" s="30">
        <f t="shared" ca="1" si="464"/>
        <v>4259250</v>
      </c>
      <c r="AX191" s="30">
        <f t="shared" ca="1" si="464"/>
        <v>4772100</v>
      </c>
      <c r="AY191" s="30">
        <f t="shared" ca="1" si="464"/>
        <v>5285100</v>
      </c>
      <c r="AZ191" s="30">
        <f t="shared" ca="1" si="464"/>
        <v>5798100</v>
      </c>
      <c r="BA191" s="30">
        <f t="shared" ca="1" si="464"/>
        <v>6311100</v>
      </c>
      <c r="BB191" s="30">
        <f t="shared" ca="1" si="464"/>
        <v>6824100</v>
      </c>
      <c r="BC191" s="30">
        <f t="shared" ca="1" si="464"/>
        <v>7337100</v>
      </c>
      <c r="BD191" s="30">
        <f t="shared" ca="1" si="464"/>
        <v>7850100</v>
      </c>
      <c r="BE191" s="30">
        <f t="shared" ca="1" si="464"/>
        <v>8333100</v>
      </c>
      <c r="BF191" s="30">
        <f t="shared" ca="1" si="464"/>
        <v>8726100</v>
      </c>
      <c r="BG191" s="30">
        <f t="shared" ca="1" si="464"/>
        <v>9023100</v>
      </c>
      <c r="BH191" s="30">
        <f t="shared" ca="1" si="464"/>
        <v>9220350</v>
      </c>
      <c r="BI191" s="30">
        <f t="shared" ca="1" si="464"/>
        <v>9330600</v>
      </c>
      <c r="BJ191" s="30">
        <f t="shared" ca="1" si="464"/>
        <v>9389550</v>
      </c>
      <c r="BK191" s="30">
        <f t="shared" ca="1" si="464"/>
        <v>9418500</v>
      </c>
      <c r="BL191" s="30">
        <f t="shared" ca="1" si="464"/>
        <v>9431850</v>
      </c>
      <c r="BM191" s="30">
        <f t="shared" ca="1" si="464"/>
        <v>9436950</v>
      </c>
      <c r="BN191" s="30">
        <f t="shared" ca="1" si="464"/>
        <v>9438450</v>
      </c>
      <c r="BO191" s="30">
        <f t="shared" ca="1" si="464"/>
        <v>9439050</v>
      </c>
      <c r="BP191" s="30">
        <f t="shared" ca="1" si="464"/>
        <v>9439200.0000000019</v>
      </c>
      <c r="BQ191" s="30">
        <f t="shared" ca="1" si="464"/>
        <v>9439200.0000000019</v>
      </c>
      <c r="BR191" s="30">
        <f t="shared" ca="1" si="464"/>
        <v>9439200.0000000019</v>
      </c>
      <c r="BS191" s="30">
        <f t="shared" ca="1" si="464"/>
        <v>9439200.0000000019</v>
      </c>
      <c r="BT191" s="30">
        <f t="shared" ca="1" si="464"/>
        <v>9439200.0000000019</v>
      </c>
      <c r="BU191" s="30">
        <f t="shared" ca="1" si="464"/>
        <v>9439200.0000000019</v>
      </c>
      <c r="BV191" s="30">
        <f t="shared" si="464"/>
        <v>0</v>
      </c>
      <c r="BW191" s="30">
        <f t="shared" si="464"/>
        <v>0</v>
      </c>
      <c r="BX191" s="30">
        <f t="shared" si="464"/>
        <v>0</v>
      </c>
      <c r="BY191" s="30">
        <f t="shared" si="464"/>
        <v>0</v>
      </c>
      <c r="BZ191" s="30">
        <f t="shared" si="464"/>
        <v>0</v>
      </c>
      <c r="CA191" s="30">
        <f t="shared" si="464"/>
        <v>0</v>
      </c>
      <c r="CB191" s="30">
        <f t="shared" si="464"/>
        <v>0</v>
      </c>
      <c r="CC191" s="30">
        <f t="shared" si="464"/>
        <v>0</v>
      </c>
      <c r="CD191" s="30">
        <f t="shared" si="464"/>
        <v>0</v>
      </c>
      <c r="CE191" s="30">
        <f t="shared" si="464"/>
        <v>0</v>
      </c>
      <c r="CF191" s="30">
        <f t="shared" si="464"/>
        <v>0</v>
      </c>
      <c r="CG191" s="30">
        <f t="shared" si="464"/>
        <v>0</v>
      </c>
      <c r="CH191" s="30">
        <f t="shared" si="464"/>
        <v>0</v>
      </c>
      <c r="CI191" s="30">
        <f t="shared" si="464"/>
        <v>0</v>
      </c>
      <c r="CJ191" s="30">
        <f t="shared" si="464"/>
        <v>0</v>
      </c>
      <c r="CK191" s="30">
        <f t="shared" si="464"/>
        <v>0</v>
      </c>
      <c r="CL191" s="30">
        <f t="shared" ref="CL191:CT191" si="465">CL146/(1+$S191)</f>
        <v>0</v>
      </c>
      <c r="CM191" s="30">
        <f t="shared" si="465"/>
        <v>0</v>
      </c>
      <c r="CN191" s="30">
        <f t="shared" si="465"/>
        <v>0</v>
      </c>
      <c r="CO191" s="30">
        <f t="shared" si="465"/>
        <v>0</v>
      </c>
      <c r="CP191" s="30">
        <f t="shared" si="465"/>
        <v>0</v>
      </c>
      <c r="CQ191" s="30">
        <f t="shared" si="465"/>
        <v>0</v>
      </c>
      <c r="CR191" s="30">
        <f t="shared" si="465"/>
        <v>0</v>
      </c>
      <c r="CS191" s="30">
        <f t="shared" si="465"/>
        <v>0</v>
      </c>
      <c r="CT191" s="30">
        <f t="shared" si="465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 t="shared" si="459"/>
        <v>Поступление ГП на склад ГП</v>
      </c>
      <c r="G192" s="27" t="str">
        <f>BP!$F$25</f>
        <v>Упаковка</v>
      </c>
      <c r="M192" s="27" t="str">
        <f>Lists!$R$8</f>
        <v>руб.</v>
      </c>
      <c r="P192" s="30"/>
      <c r="R192" s="24"/>
      <c r="S192" s="136">
        <f t="shared" si="456"/>
        <v>0.2</v>
      </c>
      <c r="V192" s="85"/>
      <c r="W192" s="29">
        <f ca="1">SUM(INDIRECT(ADDRESS(ROW(),SUMIFS($1:$1,$5:$5,1))):INDIRECT(ADDRESS(ROW(),SUMIFS($1:$1,$5:$5,MAX($5:$5)))))</f>
        <v>24852173.333333336</v>
      </c>
      <c r="Z192" s="30">
        <f t="shared" ref="Z192:CK192" ca="1" si="466">Z147/(1+$S192)</f>
        <v>0</v>
      </c>
      <c r="AA192" s="30">
        <f t="shared" ca="1" si="466"/>
        <v>0</v>
      </c>
      <c r="AB192" s="30">
        <f t="shared" ca="1" si="466"/>
        <v>0</v>
      </c>
      <c r="AC192" s="30">
        <f t="shared" ca="1" si="466"/>
        <v>0</v>
      </c>
      <c r="AD192" s="30">
        <f t="shared" ca="1" si="466"/>
        <v>0</v>
      </c>
      <c r="AE192" s="30">
        <f t="shared" ca="1" si="466"/>
        <v>0</v>
      </c>
      <c r="AF192" s="30">
        <f t="shared" ca="1" si="466"/>
        <v>0</v>
      </c>
      <c r="AG192" s="30">
        <f t="shared" ca="1" si="466"/>
        <v>0</v>
      </c>
      <c r="AH192" s="30">
        <f t="shared" ca="1" si="466"/>
        <v>1333.3333333333335</v>
      </c>
      <c r="AI192" s="30">
        <f t="shared" ca="1" si="466"/>
        <v>5333.3333333333339</v>
      </c>
      <c r="AJ192" s="30">
        <f t="shared" ca="1" si="466"/>
        <v>9600</v>
      </c>
      <c r="AK192" s="30">
        <f t="shared" ca="1" si="466"/>
        <v>14033.333333333334</v>
      </c>
      <c r="AL192" s="30">
        <f t="shared" ca="1" si="466"/>
        <v>17900</v>
      </c>
      <c r="AM192" s="30">
        <f t="shared" ca="1" si="466"/>
        <v>23513.333333333336</v>
      </c>
      <c r="AN192" s="30">
        <f t="shared" ca="1" si="466"/>
        <v>38180</v>
      </c>
      <c r="AO192" s="30">
        <f t="shared" ca="1" si="466"/>
        <v>62873.333333333336</v>
      </c>
      <c r="AP192" s="30">
        <f t="shared" ca="1" si="466"/>
        <v>98323.333333333343</v>
      </c>
      <c r="AQ192" s="30">
        <f t="shared" ca="1" si="466"/>
        <v>143233.33333333334</v>
      </c>
      <c r="AR192" s="30">
        <f t="shared" ca="1" si="466"/>
        <v>193723.33333333334</v>
      </c>
      <c r="AS192" s="30">
        <f t="shared" ca="1" si="466"/>
        <v>247526.66666666669</v>
      </c>
      <c r="AT192" s="30">
        <f t="shared" ca="1" si="466"/>
        <v>303050</v>
      </c>
      <c r="AU192" s="30">
        <f t="shared" ca="1" si="466"/>
        <v>359483.33333333337</v>
      </c>
      <c r="AV192" s="30">
        <f t="shared" ca="1" si="466"/>
        <v>416316.66666666669</v>
      </c>
      <c r="AW192" s="30">
        <f t="shared" ca="1" si="466"/>
        <v>473250</v>
      </c>
      <c r="AX192" s="30">
        <f t="shared" ca="1" si="466"/>
        <v>530233.33333333337</v>
      </c>
      <c r="AY192" s="30">
        <f t="shared" ca="1" si="466"/>
        <v>587233.33333333337</v>
      </c>
      <c r="AZ192" s="30">
        <f t="shared" ca="1" si="466"/>
        <v>644233.33333333337</v>
      </c>
      <c r="BA192" s="30">
        <f t="shared" ca="1" si="466"/>
        <v>701233.33333333337</v>
      </c>
      <c r="BB192" s="30">
        <f t="shared" ca="1" si="466"/>
        <v>758233.33333333337</v>
      </c>
      <c r="BC192" s="30">
        <f t="shared" ca="1" si="466"/>
        <v>815233.33333333337</v>
      </c>
      <c r="BD192" s="30">
        <f t="shared" ca="1" si="466"/>
        <v>872233.33333333337</v>
      </c>
      <c r="BE192" s="30">
        <f t="shared" ca="1" si="466"/>
        <v>925900</v>
      </c>
      <c r="BF192" s="30">
        <f t="shared" ca="1" si="466"/>
        <v>969566.66666666674</v>
      </c>
      <c r="BG192" s="30">
        <f t="shared" ca="1" si="466"/>
        <v>1002566.6666666667</v>
      </c>
      <c r="BH192" s="30">
        <f t="shared" ca="1" si="466"/>
        <v>1024483.3333333334</v>
      </c>
      <c r="BI192" s="30">
        <f t="shared" ca="1" si="466"/>
        <v>1036733.3333333334</v>
      </c>
      <c r="BJ192" s="30">
        <f t="shared" ca="1" si="466"/>
        <v>1043283.3333333334</v>
      </c>
      <c r="BK192" s="30">
        <f t="shared" ca="1" si="466"/>
        <v>1046500</v>
      </c>
      <c r="BL192" s="30">
        <f t="shared" ca="1" si="466"/>
        <v>1047983.3333333334</v>
      </c>
      <c r="BM192" s="30">
        <f t="shared" ca="1" si="466"/>
        <v>1048550</v>
      </c>
      <c r="BN192" s="30">
        <f t="shared" ca="1" si="466"/>
        <v>1048716.6666666667</v>
      </c>
      <c r="BO192" s="30">
        <f t="shared" ca="1" si="466"/>
        <v>1048783.3333333335</v>
      </c>
      <c r="BP192" s="30">
        <f t="shared" ca="1" si="466"/>
        <v>1048800.0000000002</v>
      </c>
      <c r="BQ192" s="30">
        <f t="shared" ca="1" si="466"/>
        <v>1048800.0000000002</v>
      </c>
      <c r="BR192" s="30">
        <f t="shared" ca="1" si="466"/>
        <v>1048800.0000000002</v>
      </c>
      <c r="BS192" s="30">
        <f t="shared" ca="1" si="466"/>
        <v>1048800.0000000002</v>
      </c>
      <c r="BT192" s="30">
        <f t="shared" ca="1" si="466"/>
        <v>1048800.0000000002</v>
      </c>
      <c r="BU192" s="30">
        <f t="shared" ca="1" si="466"/>
        <v>1048800.0000000002</v>
      </c>
      <c r="BV192" s="30">
        <f t="shared" si="466"/>
        <v>0</v>
      </c>
      <c r="BW192" s="30">
        <f t="shared" si="466"/>
        <v>0</v>
      </c>
      <c r="BX192" s="30">
        <f t="shared" si="466"/>
        <v>0</v>
      </c>
      <c r="BY192" s="30">
        <f t="shared" si="466"/>
        <v>0</v>
      </c>
      <c r="BZ192" s="30">
        <f t="shared" si="466"/>
        <v>0</v>
      </c>
      <c r="CA192" s="30">
        <f t="shared" si="466"/>
        <v>0</v>
      </c>
      <c r="CB192" s="30">
        <f t="shared" si="466"/>
        <v>0</v>
      </c>
      <c r="CC192" s="30">
        <f t="shared" si="466"/>
        <v>0</v>
      </c>
      <c r="CD192" s="30">
        <f t="shared" si="466"/>
        <v>0</v>
      </c>
      <c r="CE192" s="30">
        <f t="shared" si="466"/>
        <v>0</v>
      </c>
      <c r="CF192" s="30">
        <f t="shared" si="466"/>
        <v>0</v>
      </c>
      <c r="CG192" s="30">
        <f t="shared" si="466"/>
        <v>0</v>
      </c>
      <c r="CH192" s="30">
        <f t="shared" si="466"/>
        <v>0</v>
      </c>
      <c r="CI192" s="30">
        <f t="shared" si="466"/>
        <v>0</v>
      </c>
      <c r="CJ192" s="30">
        <f t="shared" si="466"/>
        <v>0</v>
      </c>
      <c r="CK192" s="30">
        <f t="shared" si="466"/>
        <v>0</v>
      </c>
      <c r="CL192" s="30">
        <f t="shared" ref="CL192:CT192" si="467">CL147/(1+$S192)</f>
        <v>0</v>
      </c>
      <c r="CM192" s="30">
        <f t="shared" si="467"/>
        <v>0</v>
      </c>
      <c r="CN192" s="30">
        <f t="shared" si="467"/>
        <v>0</v>
      </c>
      <c r="CO192" s="30">
        <f t="shared" si="467"/>
        <v>0</v>
      </c>
      <c r="CP192" s="30">
        <f t="shared" si="467"/>
        <v>0</v>
      </c>
      <c r="CQ192" s="30">
        <f t="shared" si="467"/>
        <v>0</v>
      </c>
      <c r="CR192" s="30">
        <f t="shared" si="467"/>
        <v>0</v>
      </c>
      <c r="CS192" s="30">
        <f t="shared" si="467"/>
        <v>0</v>
      </c>
      <c r="CT192" s="30">
        <f t="shared" si="467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si="459"/>
        <v>Поступление ГП на склад ГП</v>
      </c>
      <c r="G193" s="27" t="str">
        <f>BP!$F$26</f>
        <v>ФОТ првПерс</v>
      </c>
      <c r="M193" s="27" t="str">
        <f>Lists!$R$8</f>
        <v>руб.</v>
      </c>
      <c r="P193" s="30"/>
      <c r="R193" s="24"/>
      <c r="S193" s="136">
        <f t="shared" si="456"/>
        <v>0</v>
      </c>
      <c r="V193" s="85"/>
      <c r="W193" s="29">
        <f ca="1">SUM(INDIRECT(ADDRESS(ROW(),SUMIFS($1:$1,$5:$5,1))):INDIRECT(ADDRESS(ROW(),SUMIFS($1:$1,$5:$5,MAX($5:$5)))))</f>
        <v>18639130</v>
      </c>
      <c r="Z193" s="30">
        <f t="shared" ref="Z193:CK193" ca="1" si="468">Z148/(1+$S193)</f>
        <v>0</v>
      </c>
      <c r="AA193" s="30">
        <f t="shared" ca="1" si="468"/>
        <v>0</v>
      </c>
      <c r="AB193" s="30">
        <f t="shared" ca="1" si="468"/>
        <v>0</v>
      </c>
      <c r="AC193" s="30">
        <f t="shared" ca="1" si="468"/>
        <v>0</v>
      </c>
      <c r="AD193" s="30">
        <f t="shared" ca="1" si="468"/>
        <v>0</v>
      </c>
      <c r="AE193" s="30">
        <f t="shared" ca="1" si="468"/>
        <v>0</v>
      </c>
      <c r="AF193" s="30">
        <f t="shared" ca="1" si="468"/>
        <v>0</v>
      </c>
      <c r="AG193" s="30">
        <f t="shared" ca="1" si="468"/>
        <v>0</v>
      </c>
      <c r="AH193" s="30">
        <f t="shared" ca="1" si="468"/>
        <v>1000</v>
      </c>
      <c r="AI193" s="30">
        <f t="shared" ca="1" si="468"/>
        <v>4000</v>
      </c>
      <c r="AJ193" s="30">
        <f t="shared" ca="1" si="468"/>
        <v>7200</v>
      </c>
      <c r="AK193" s="30">
        <f t="shared" ca="1" si="468"/>
        <v>10525</v>
      </c>
      <c r="AL193" s="30">
        <f t="shared" ca="1" si="468"/>
        <v>13425</v>
      </c>
      <c r="AM193" s="30">
        <f t="shared" ca="1" si="468"/>
        <v>17635.000000000004</v>
      </c>
      <c r="AN193" s="30">
        <f t="shared" ca="1" si="468"/>
        <v>28635.000000000004</v>
      </c>
      <c r="AO193" s="30">
        <f t="shared" ca="1" si="468"/>
        <v>47155</v>
      </c>
      <c r="AP193" s="30">
        <f t="shared" ca="1" si="468"/>
        <v>73742.5</v>
      </c>
      <c r="AQ193" s="30">
        <f t="shared" ca="1" si="468"/>
        <v>107425</v>
      </c>
      <c r="AR193" s="30">
        <f t="shared" ca="1" si="468"/>
        <v>145292.5</v>
      </c>
      <c r="AS193" s="30">
        <f t="shared" ca="1" si="468"/>
        <v>185645</v>
      </c>
      <c r="AT193" s="30">
        <f t="shared" ca="1" si="468"/>
        <v>227287.5</v>
      </c>
      <c r="AU193" s="30">
        <f t="shared" ca="1" si="468"/>
        <v>269612.5</v>
      </c>
      <c r="AV193" s="30">
        <f t="shared" ca="1" si="468"/>
        <v>312237.5</v>
      </c>
      <c r="AW193" s="30">
        <f t="shared" ca="1" si="468"/>
        <v>354937.5</v>
      </c>
      <c r="AX193" s="30">
        <f t="shared" ca="1" si="468"/>
        <v>397675</v>
      </c>
      <c r="AY193" s="30">
        <f t="shared" ca="1" si="468"/>
        <v>440425</v>
      </c>
      <c r="AZ193" s="30">
        <f t="shared" ca="1" si="468"/>
        <v>483175</v>
      </c>
      <c r="BA193" s="30">
        <f t="shared" ca="1" si="468"/>
        <v>525925</v>
      </c>
      <c r="BB193" s="30">
        <f t="shared" ca="1" si="468"/>
        <v>568675</v>
      </c>
      <c r="BC193" s="30">
        <f t="shared" ca="1" si="468"/>
        <v>611425</v>
      </c>
      <c r="BD193" s="30">
        <f t="shared" ca="1" si="468"/>
        <v>654175</v>
      </c>
      <c r="BE193" s="30">
        <f t="shared" ca="1" si="468"/>
        <v>694425</v>
      </c>
      <c r="BF193" s="30">
        <f t="shared" ca="1" si="468"/>
        <v>727175</v>
      </c>
      <c r="BG193" s="30">
        <f t="shared" ca="1" si="468"/>
        <v>751925</v>
      </c>
      <c r="BH193" s="30">
        <f t="shared" ca="1" si="468"/>
        <v>768362.5</v>
      </c>
      <c r="BI193" s="30">
        <f t="shared" ca="1" si="468"/>
        <v>777550</v>
      </c>
      <c r="BJ193" s="30">
        <f t="shared" ca="1" si="468"/>
        <v>782462.5</v>
      </c>
      <c r="BK193" s="30">
        <f t="shared" ca="1" si="468"/>
        <v>784875</v>
      </c>
      <c r="BL193" s="30">
        <f t="shared" ca="1" si="468"/>
        <v>785987.5</v>
      </c>
      <c r="BM193" s="30">
        <f t="shared" ca="1" si="468"/>
        <v>786412.5</v>
      </c>
      <c r="BN193" s="30">
        <f t="shared" ca="1" si="468"/>
        <v>786537.5</v>
      </c>
      <c r="BO193" s="30">
        <f t="shared" ca="1" si="468"/>
        <v>786587.5</v>
      </c>
      <c r="BP193" s="30">
        <f t="shared" ca="1" si="468"/>
        <v>786600.00000000012</v>
      </c>
      <c r="BQ193" s="30">
        <f t="shared" ca="1" si="468"/>
        <v>786600.00000000012</v>
      </c>
      <c r="BR193" s="30">
        <f t="shared" ca="1" si="468"/>
        <v>786600.00000000012</v>
      </c>
      <c r="BS193" s="30">
        <f t="shared" ca="1" si="468"/>
        <v>786600.00000000012</v>
      </c>
      <c r="BT193" s="30">
        <f t="shared" ca="1" si="468"/>
        <v>786600.00000000012</v>
      </c>
      <c r="BU193" s="30">
        <f t="shared" ca="1" si="468"/>
        <v>786600.00000000012</v>
      </c>
      <c r="BV193" s="30">
        <f t="shared" si="468"/>
        <v>0</v>
      </c>
      <c r="BW193" s="30">
        <f t="shared" si="468"/>
        <v>0</v>
      </c>
      <c r="BX193" s="30">
        <f t="shared" si="468"/>
        <v>0</v>
      </c>
      <c r="BY193" s="30">
        <f t="shared" si="468"/>
        <v>0</v>
      </c>
      <c r="BZ193" s="30">
        <f t="shared" si="468"/>
        <v>0</v>
      </c>
      <c r="CA193" s="30">
        <f t="shared" si="468"/>
        <v>0</v>
      </c>
      <c r="CB193" s="30">
        <f t="shared" si="468"/>
        <v>0</v>
      </c>
      <c r="CC193" s="30">
        <f t="shared" si="468"/>
        <v>0</v>
      </c>
      <c r="CD193" s="30">
        <f t="shared" si="468"/>
        <v>0</v>
      </c>
      <c r="CE193" s="30">
        <f t="shared" si="468"/>
        <v>0</v>
      </c>
      <c r="CF193" s="30">
        <f t="shared" si="468"/>
        <v>0</v>
      </c>
      <c r="CG193" s="30">
        <f t="shared" si="468"/>
        <v>0</v>
      </c>
      <c r="CH193" s="30">
        <f t="shared" si="468"/>
        <v>0</v>
      </c>
      <c r="CI193" s="30">
        <f t="shared" si="468"/>
        <v>0</v>
      </c>
      <c r="CJ193" s="30">
        <f t="shared" si="468"/>
        <v>0</v>
      </c>
      <c r="CK193" s="30">
        <f t="shared" si="468"/>
        <v>0</v>
      </c>
      <c r="CL193" s="30">
        <f t="shared" ref="CL193:CT193" si="469">CL148/(1+$S193)</f>
        <v>0</v>
      </c>
      <c r="CM193" s="30">
        <f t="shared" si="469"/>
        <v>0</v>
      </c>
      <c r="CN193" s="30">
        <f t="shared" si="469"/>
        <v>0</v>
      </c>
      <c r="CO193" s="30">
        <f t="shared" si="469"/>
        <v>0</v>
      </c>
      <c r="CP193" s="30">
        <f t="shared" si="469"/>
        <v>0</v>
      </c>
      <c r="CQ193" s="30">
        <f t="shared" si="469"/>
        <v>0</v>
      </c>
      <c r="CR193" s="30">
        <f t="shared" si="469"/>
        <v>0</v>
      </c>
      <c r="CS193" s="30">
        <f t="shared" si="469"/>
        <v>0</v>
      </c>
      <c r="CT193" s="30">
        <f t="shared" si="469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459"/>
        <v>Поступление ГП на склад ГП</v>
      </c>
      <c r="G194" s="27" t="str">
        <f>BP!$F$27</f>
        <v>ФОТ упак</v>
      </c>
      <c r="M194" s="27" t="str">
        <f>Lists!$R$8</f>
        <v>руб.</v>
      </c>
      <c r="P194" s="30"/>
      <c r="R194" s="24"/>
      <c r="S194" s="136">
        <f t="shared" si="456"/>
        <v>0</v>
      </c>
      <c r="V194" s="85"/>
      <c r="W194" s="29">
        <f ca="1">SUM(INDIRECT(ADDRESS(ROW(),SUMIFS($1:$1,$5:$5,1))):INDIRECT(ADDRESS(ROW(),SUMIFS($1:$1,$5:$5,MAX($5:$5)))))</f>
        <v>9319565</v>
      </c>
      <c r="Z194" s="30">
        <f t="shared" ref="Z194:CK194" ca="1" si="470">Z149/(1+$S194)</f>
        <v>0</v>
      </c>
      <c r="AA194" s="30">
        <f t="shared" ca="1" si="470"/>
        <v>0</v>
      </c>
      <c r="AB194" s="30">
        <f t="shared" ca="1" si="470"/>
        <v>0</v>
      </c>
      <c r="AC194" s="30">
        <f t="shared" ca="1" si="470"/>
        <v>0</v>
      </c>
      <c r="AD194" s="30">
        <f t="shared" ca="1" si="470"/>
        <v>0</v>
      </c>
      <c r="AE194" s="30">
        <f t="shared" ca="1" si="470"/>
        <v>0</v>
      </c>
      <c r="AF194" s="30">
        <f t="shared" ca="1" si="470"/>
        <v>0</v>
      </c>
      <c r="AG194" s="30">
        <f t="shared" ca="1" si="470"/>
        <v>0</v>
      </c>
      <c r="AH194" s="30">
        <f t="shared" ca="1" si="470"/>
        <v>500</v>
      </c>
      <c r="AI194" s="30">
        <f t="shared" ca="1" si="470"/>
        <v>2000</v>
      </c>
      <c r="AJ194" s="30">
        <f t="shared" ca="1" si="470"/>
        <v>3600</v>
      </c>
      <c r="AK194" s="30">
        <f t="shared" ca="1" si="470"/>
        <v>5262.5</v>
      </c>
      <c r="AL194" s="30">
        <f t="shared" ca="1" si="470"/>
        <v>6712.5</v>
      </c>
      <c r="AM194" s="30">
        <f t="shared" ca="1" si="470"/>
        <v>8817.5000000000018</v>
      </c>
      <c r="AN194" s="30">
        <f t="shared" ca="1" si="470"/>
        <v>14317.500000000002</v>
      </c>
      <c r="AO194" s="30">
        <f t="shared" ca="1" si="470"/>
        <v>23577.5</v>
      </c>
      <c r="AP194" s="30">
        <f t="shared" ca="1" si="470"/>
        <v>36871.25</v>
      </c>
      <c r="AQ194" s="30">
        <f t="shared" ca="1" si="470"/>
        <v>53712.5</v>
      </c>
      <c r="AR194" s="30">
        <f t="shared" ca="1" si="470"/>
        <v>72646.25</v>
      </c>
      <c r="AS194" s="30">
        <f t="shared" ca="1" si="470"/>
        <v>92822.5</v>
      </c>
      <c r="AT194" s="30">
        <f t="shared" ca="1" si="470"/>
        <v>113643.75</v>
      </c>
      <c r="AU194" s="30">
        <f t="shared" ca="1" si="470"/>
        <v>134806.25</v>
      </c>
      <c r="AV194" s="30">
        <f t="shared" ca="1" si="470"/>
        <v>156118.75</v>
      </c>
      <c r="AW194" s="30">
        <f t="shared" ca="1" si="470"/>
        <v>177468.75</v>
      </c>
      <c r="AX194" s="30">
        <f t="shared" ca="1" si="470"/>
        <v>198837.5</v>
      </c>
      <c r="AY194" s="30">
        <f t="shared" ca="1" si="470"/>
        <v>220212.5</v>
      </c>
      <c r="AZ194" s="30">
        <f t="shared" ca="1" si="470"/>
        <v>241587.5</v>
      </c>
      <c r="BA194" s="30">
        <f t="shared" ca="1" si="470"/>
        <v>262962.5</v>
      </c>
      <c r="BB194" s="30">
        <f t="shared" ca="1" si="470"/>
        <v>284337.5</v>
      </c>
      <c r="BC194" s="30">
        <f t="shared" ca="1" si="470"/>
        <v>305712.5</v>
      </c>
      <c r="BD194" s="30">
        <f t="shared" ca="1" si="470"/>
        <v>327087.5</v>
      </c>
      <c r="BE194" s="30">
        <f t="shared" ca="1" si="470"/>
        <v>347212.5</v>
      </c>
      <c r="BF194" s="30">
        <f t="shared" ca="1" si="470"/>
        <v>363587.5</v>
      </c>
      <c r="BG194" s="30">
        <f t="shared" ca="1" si="470"/>
        <v>375962.5</v>
      </c>
      <c r="BH194" s="30">
        <f t="shared" ca="1" si="470"/>
        <v>384181.25</v>
      </c>
      <c r="BI194" s="30">
        <f t="shared" ca="1" si="470"/>
        <v>388775</v>
      </c>
      <c r="BJ194" s="30">
        <f t="shared" ca="1" si="470"/>
        <v>391231.25</v>
      </c>
      <c r="BK194" s="30">
        <f t="shared" ca="1" si="470"/>
        <v>392437.5</v>
      </c>
      <c r="BL194" s="30">
        <f t="shared" ca="1" si="470"/>
        <v>392993.75</v>
      </c>
      <c r="BM194" s="30">
        <f t="shared" ca="1" si="470"/>
        <v>393206.25</v>
      </c>
      <c r="BN194" s="30">
        <f t="shared" ca="1" si="470"/>
        <v>393268.75</v>
      </c>
      <c r="BO194" s="30">
        <f t="shared" ca="1" si="470"/>
        <v>393293.75</v>
      </c>
      <c r="BP194" s="30">
        <f t="shared" ca="1" si="470"/>
        <v>393300.00000000006</v>
      </c>
      <c r="BQ194" s="30">
        <f t="shared" ca="1" si="470"/>
        <v>393300.00000000006</v>
      </c>
      <c r="BR194" s="30">
        <f t="shared" ca="1" si="470"/>
        <v>393300.00000000006</v>
      </c>
      <c r="BS194" s="30">
        <f t="shared" ca="1" si="470"/>
        <v>393300.00000000006</v>
      </c>
      <c r="BT194" s="30">
        <f t="shared" ca="1" si="470"/>
        <v>393300.00000000006</v>
      </c>
      <c r="BU194" s="30">
        <f t="shared" ca="1" si="470"/>
        <v>393300.00000000006</v>
      </c>
      <c r="BV194" s="30">
        <f t="shared" si="470"/>
        <v>0</v>
      </c>
      <c r="BW194" s="30">
        <f t="shared" si="470"/>
        <v>0</v>
      </c>
      <c r="BX194" s="30">
        <f t="shared" si="470"/>
        <v>0</v>
      </c>
      <c r="BY194" s="30">
        <f t="shared" si="470"/>
        <v>0</v>
      </c>
      <c r="BZ194" s="30">
        <f t="shared" si="470"/>
        <v>0</v>
      </c>
      <c r="CA194" s="30">
        <f t="shared" si="470"/>
        <v>0</v>
      </c>
      <c r="CB194" s="30">
        <f t="shared" si="470"/>
        <v>0</v>
      </c>
      <c r="CC194" s="30">
        <f t="shared" si="470"/>
        <v>0</v>
      </c>
      <c r="CD194" s="30">
        <f t="shared" si="470"/>
        <v>0</v>
      </c>
      <c r="CE194" s="30">
        <f t="shared" si="470"/>
        <v>0</v>
      </c>
      <c r="CF194" s="30">
        <f t="shared" si="470"/>
        <v>0</v>
      </c>
      <c r="CG194" s="30">
        <f t="shared" si="470"/>
        <v>0</v>
      </c>
      <c r="CH194" s="30">
        <f t="shared" si="470"/>
        <v>0</v>
      </c>
      <c r="CI194" s="30">
        <f t="shared" si="470"/>
        <v>0</v>
      </c>
      <c r="CJ194" s="30">
        <f t="shared" si="470"/>
        <v>0</v>
      </c>
      <c r="CK194" s="30">
        <f t="shared" si="470"/>
        <v>0</v>
      </c>
      <c r="CL194" s="30">
        <f t="shared" ref="CL194:CT194" si="471">CL149/(1+$S194)</f>
        <v>0</v>
      </c>
      <c r="CM194" s="30">
        <f t="shared" si="471"/>
        <v>0</v>
      </c>
      <c r="CN194" s="30">
        <f t="shared" si="471"/>
        <v>0</v>
      </c>
      <c r="CO194" s="30">
        <f t="shared" si="471"/>
        <v>0</v>
      </c>
      <c r="CP194" s="30">
        <f t="shared" si="471"/>
        <v>0</v>
      </c>
      <c r="CQ194" s="30">
        <f t="shared" si="471"/>
        <v>0</v>
      </c>
      <c r="CR194" s="30">
        <f t="shared" si="471"/>
        <v>0</v>
      </c>
      <c r="CS194" s="30">
        <f t="shared" si="471"/>
        <v>0</v>
      </c>
      <c r="CT194" s="30">
        <f t="shared" si="471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459"/>
        <v>Поступление ГП на склад ГП</v>
      </c>
      <c r="G195" s="27" t="str">
        <f>BP!$F$28</f>
        <v>Соцсборы</v>
      </c>
      <c r="M195" s="27" t="str">
        <f>Lists!$R$8</f>
        <v>руб.</v>
      </c>
      <c r="P195" s="30"/>
      <c r="R195" s="24"/>
      <c r="S195" s="136">
        <f t="shared" si="456"/>
        <v>0</v>
      </c>
      <c r="V195" s="85"/>
      <c r="W195" s="29">
        <f ca="1">SUM(INDIRECT(ADDRESS(ROW(),SUMIFS($1:$1,$5:$5,1))):INDIRECT(ADDRESS(ROW(),SUMIFS($1:$1,$5:$5,MAX($5:$5)))))</f>
        <v>8387608.5</v>
      </c>
      <c r="Z195" s="30">
        <f t="shared" ref="Z195:CK195" ca="1" si="472">Z150/(1+$S195)</f>
        <v>0</v>
      </c>
      <c r="AA195" s="30">
        <f t="shared" ca="1" si="472"/>
        <v>0</v>
      </c>
      <c r="AB195" s="30">
        <f t="shared" ca="1" si="472"/>
        <v>0</v>
      </c>
      <c r="AC195" s="30">
        <f t="shared" ca="1" si="472"/>
        <v>0</v>
      </c>
      <c r="AD195" s="30">
        <f t="shared" ca="1" si="472"/>
        <v>0</v>
      </c>
      <c r="AE195" s="30">
        <f t="shared" ca="1" si="472"/>
        <v>0</v>
      </c>
      <c r="AF195" s="30">
        <f t="shared" ca="1" si="472"/>
        <v>0</v>
      </c>
      <c r="AG195" s="30">
        <f t="shared" ca="1" si="472"/>
        <v>0</v>
      </c>
      <c r="AH195" s="30">
        <f t="shared" ca="1" si="472"/>
        <v>450</v>
      </c>
      <c r="AI195" s="30">
        <f t="shared" ca="1" si="472"/>
        <v>1800</v>
      </c>
      <c r="AJ195" s="30">
        <f t="shared" ca="1" si="472"/>
        <v>3240</v>
      </c>
      <c r="AK195" s="30">
        <f t="shared" ca="1" si="472"/>
        <v>4736.25</v>
      </c>
      <c r="AL195" s="30">
        <f t="shared" ca="1" si="472"/>
        <v>6041.25</v>
      </c>
      <c r="AM195" s="30">
        <f t="shared" ca="1" si="472"/>
        <v>7935.7500000000009</v>
      </c>
      <c r="AN195" s="30">
        <f t="shared" ca="1" si="472"/>
        <v>12885.750000000002</v>
      </c>
      <c r="AO195" s="30">
        <f t="shared" ca="1" si="472"/>
        <v>21219.75</v>
      </c>
      <c r="AP195" s="30">
        <f t="shared" ca="1" si="472"/>
        <v>33184.125</v>
      </c>
      <c r="AQ195" s="30">
        <f t="shared" ca="1" si="472"/>
        <v>48341.25</v>
      </c>
      <c r="AR195" s="30">
        <f t="shared" ca="1" si="472"/>
        <v>65381.625</v>
      </c>
      <c r="AS195" s="30">
        <f t="shared" ca="1" si="472"/>
        <v>83540.25</v>
      </c>
      <c r="AT195" s="30">
        <f t="shared" ca="1" si="472"/>
        <v>102279.375</v>
      </c>
      <c r="AU195" s="30">
        <f t="shared" ca="1" si="472"/>
        <v>121325.625</v>
      </c>
      <c r="AV195" s="30">
        <f t="shared" ca="1" si="472"/>
        <v>140506.875</v>
      </c>
      <c r="AW195" s="30">
        <f t="shared" ca="1" si="472"/>
        <v>159721.875</v>
      </c>
      <c r="AX195" s="30">
        <f t="shared" ca="1" si="472"/>
        <v>178953.75</v>
      </c>
      <c r="AY195" s="30">
        <f t="shared" ca="1" si="472"/>
        <v>198191.25</v>
      </c>
      <c r="AZ195" s="30">
        <f t="shared" ca="1" si="472"/>
        <v>217428.75</v>
      </c>
      <c r="BA195" s="30">
        <f t="shared" ca="1" si="472"/>
        <v>236666.25</v>
      </c>
      <c r="BB195" s="30">
        <f t="shared" ca="1" si="472"/>
        <v>255903.75</v>
      </c>
      <c r="BC195" s="30">
        <f t="shared" ca="1" si="472"/>
        <v>275141.25</v>
      </c>
      <c r="BD195" s="30">
        <f t="shared" ca="1" si="472"/>
        <v>294378.75</v>
      </c>
      <c r="BE195" s="30">
        <f t="shared" ca="1" si="472"/>
        <v>312491.25</v>
      </c>
      <c r="BF195" s="30">
        <f t="shared" ca="1" si="472"/>
        <v>327228.75</v>
      </c>
      <c r="BG195" s="30">
        <f t="shared" ca="1" si="472"/>
        <v>338366.25</v>
      </c>
      <c r="BH195" s="30">
        <f t="shared" ca="1" si="472"/>
        <v>345763.125</v>
      </c>
      <c r="BI195" s="30">
        <f t="shared" ca="1" si="472"/>
        <v>349897.5</v>
      </c>
      <c r="BJ195" s="30">
        <f t="shared" ca="1" si="472"/>
        <v>352108.125</v>
      </c>
      <c r="BK195" s="30">
        <f t="shared" ca="1" si="472"/>
        <v>353193.75</v>
      </c>
      <c r="BL195" s="30">
        <f t="shared" ca="1" si="472"/>
        <v>353694.375</v>
      </c>
      <c r="BM195" s="30">
        <f t="shared" ca="1" si="472"/>
        <v>353885.625</v>
      </c>
      <c r="BN195" s="30">
        <f t="shared" ca="1" si="472"/>
        <v>353941.875</v>
      </c>
      <c r="BO195" s="30">
        <f t="shared" ca="1" si="472"/>
        <v>353964.375</v>
      </c>
      <c r="BP195" s="30">
        <f t="shared" ca="1" si="472"/>
        <v>353970.00000000006</v>
      </c>
      <c r="BQ195" s="30">
        <f t="shared" ca="1" si="472"/>
        <v>353970.00000000006</v>
      </c>
      <c r="BR195" s="30">
        <f t="shared" ca="1" si="472"/>
        <v>353970.00000000006</v>
      </c>
      <c r="BS195" s="30">
        <f t="shared" ca="1" si="472"/>
        <v>353970.00000000006</v>
      </c>
      <c r="BT195" s="30">
        <f t="shared" ca="1" si="472"/>
        <v>353970.00000000006</v>
      </c>
      <c r="BU195" s="30">
        <f t="shared" ca="1" si="472"/>
        <v>353970.00000000006</v>
      </c>
      <c r="BV195" s="30">
        <f t="shared" si="472"/>
        <v>0</v>
      </c>
      <c r="BW195" s="30">
        <f t="shared" si="472"/>
        <v>0</v>
      </c>
      <c r="BX195" s="30">
        <f t="shared" si="472"/>
        <v>0</v>
      </c>
      <c r="BY195" s="30">
        <f t="shared" si="472"/>
        <v>0</v>
      </c>
      <c r="BZ195" s="30">
        <f t="shared" si="472"/>
        <v>0</v>
      </c>
      <c r="CA195" s="30">
        <f t="shared" si="472"/>
        <v>0</v>
      </c>
      <c r="CB195" s="30">
        <f t="shared" si="472"/>
        <v>0</v>
      </c>
      <c r="CC195" s="30">
        <f t="shared" si="472"/>
        <v>0</v>
      </c>
      <c r="CD195" s="30">
        <f t="shared" si="472"/>
        <v>0</v>
      </c>
      <c r="CE195" s="30">
        <f t="shared" si="472"/>
        <v>0</v>
      </c>
      <c r="CF195" s="30">
        <f t="shared" si="472"/>
        <v>0</v>
      </c>
      <c r="CG195" s="30">
        <f t="shared" si="472"/>
        <v>0</v>
      </c>
      <c r="CH195" s="30">
        <f t="shared" si="472"/>
        <v>0</v>
      </c>
      <c r="CI195" s="30">
        <f t="shared" si="472"/>
        <v>0</v>
      </c>
      <c r="CJ195" s="30">
        <f t="shared" si="472"/>
        <v>0</v>
      </c>
      <c r="CK195" s="30">
        <f t="shared" si="472"/>
        <v>0</v>
      </c>
      <c r="CL195" s="30">
        <f t="shared" ref="CL195:CT195" si="473">CL150/(1+$S195)</f>
        <v>0</v>
      </c>
      <c r="CM195" s="30">
        <f t="shared" si="473"/>
        <v>0</v>
      </c>
      <c r="CN195" s="30">
        <f t="shared" si="473"/>
        <v>0</v>
      </c>
      <c r="CO195" s="30">
        <f t="shared" si="473"/>
        <v>0</v>
      </c>
      <c r="CP195" s="30">
        <f t="shared" si="473"/>
        <v>0</v>
      </c>
      <c r="CQ195" s="30">
        <f t="shared" si="473"/>
        <v>0</v>
      </c>
      <c r="CR195" s="30">
        <f t="shared" si="473"/>
        <v>0</v>
      </c>
      <c r="CS195" s="30">
        <f t="shared" si="473"/>
        <v>0</v>
      </c>
      <c r="CT195" s="30">
        <f t="shared" si="473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459"/>
        <v>Поступление ГП на склад ГП</v>
      </c>
      <c r="G196" s="27" t="str">
        <f>BP!$F$29</f>
        <v>ЭлЭн</v>
      </c>
      <c r="M196" s="27" t="str">
        <f>Lists!$R$8</f>
        <v>руб.</v>
      </c>
      <c r="P196" s="30"/>
      <c r="R196" s="24"/>
      <c r="S196" s="136">
        <f t="shared" si="456"/>
        <v>0.2</v>
      </c>
      <c r="V196" s="85"/>
      <c r="W196" s="29">
        <f ca="1">SUM(INDIRECT(ADDRESS(ROW(),SUMIFS($1:$1,$5:$5,1))):INDIRECT(ADDRESS(ROW(),SUMIFS($1:$1,$5:$5,MAX($5:$5)))))</f>
        <v>2857999.9333333336</v>
      </c>
      <c r="Z196" s="30">
        <f t="shared" ref="Z196:CK196" ca="1" si="474">Z151/(1+$S196)</f>
        <v>0</v>
      </c>
      <c r="AA196" s="30">
        <f t="shared" ca="1" si="474"/>
        <v>0</v>
      </c>
      <c r="AB196" s="30">
        <f t="shared" ca="1" si="474"/>
        <v>0</v>
      </c>
      <c r="AC196" s="30">
        <f t="shared" ca="1" si="474"/>
        <v>0</v>
      </c>
      <c r="AD196" s="30">
        <f t="shared" ca="1" si="474"/>
        <v>0</v>
      </c>
      <c r="AE196" s="30">
        <f t="shared" ca="1" si="474"/>
        <v>0</v>
      </c>
      <c r="AF196" s="30">
        <f t="shared" ca="1" si="474"/>
        <v>0</v>
      </c>
      <c r="AG196" s="30">
        <f t="shared" ca="1" si="474"/>
        <v>0</v>
      </c>
      <c r="AH196" s="30">
        <f t="shared" ca="1" si="474"/>
        <v>153.33333333333337</v>
      </c>
      <c r="AI196" s="30">
        <f t="shared" ca="1" si="474"/>
        <v>613.33333333333348</v>
      </c>
      <c r="AJ196" s="30">
        <f t="shared" ca="1" si="474"/>
        <v>1104.0000000000002</v>
      </c>
      <c r="AK196" s="30">
        <f t="shared" ca="1" si="474"/>
        <v>1613.8333333333335</v>
      </c>
      <c r="AL196" s="30">
        <f t="shared" ca="1" si="474"/>
        <v>2058.5000000000005</v>
      </c>
      <c r="AM196" s="30">
        <f t="shared" ca="1" si="474"/>
        <v>2704.0333333333338</v>
      </c>
      <c r="AN196" s="30">
        <f t="shared" ca="1" si="474"/>
        <v>4390.7000000000007</v>
      </c>
      <c r="AO196" s="30">
        <f t="shared" ca="1" si="474"/>
        <v>7230.4333333333343</v>
      </c>
      <c r="AP196" s="30">
        <f t="shared" ca="1" si="474"/>
        <v>11307.183333333334</v>
      </c>
      <c r="AQ196" s="30">
        <f t="shared" ca="1" si="474"/>
        <v>16471.833333333336</v>
      </c>
      <c r="AR196" s="30">
        <f t="shared" ca="1" si="474"/>
        <v>22278.183333333338</v>
      </c>
      <c r="AS196" s="30">
        <f t="shared" ca="1" si="474"/>
        <v>28465.566666666673</v>
      </c>
      <c r="AT196" s="30">
        <f t="shared" ca="1" si="474"/>
        <v>34850.75</v>
      </c>
      <c r="AU196" s="30">
        <f t="shared" ca="1" si="474"/>
        <v>41340.583333333336</v>
      </c>
      <c r="AV196" s="30">
        <f t="shared" ca="1" si="474"/>
        <v>47876.416666666672</v>
      </c>
      <c r="AW196" s="30">
        <f t="shared" ca="1" si="474"/>
        <v>54423.750000000007</v>
      </c>
      <c r="AX196" s="30">
        <f t="shared" ca="1" si="474"/>
        <v>60976.833333333343</v>
      </c>
      <c r="AY196" s="30">
        <f t="shared" ca="1" si="474"/>
        <v>67531.833333333343</v>
      </c>
      <c r="AZ196" s="30">
        <f t="shared" ca="1" si="474"/>
        <v>74086.833333333343</v>
      </c>
      <c r="BA196" s="30">
        <f t="shared" ca="1" si="474"/>
        <v>80641.833333333343</v>
      </c>
      <c r="BB196" s="30">
        <f t="shared" ca="1" si="474"/>
        <v>87196.833333333343</v>
      </c>
      <c r="BC196" s="30">
        <f t="shared" ca="1" si="474"/>
        <v>93751.833333333343</v>
      </c>
      <c r="BD196" s="30">
        <f t="shared" ca="1" si="474"/>
        <v>100306.83333333334</v>
      </c>
      <c r="BE196" s="30">
        <f t="shared" ca="1" si="474"/>
        <v>106478.50000000001</v>
      </c>
      <c r="BF196" s="30">
        <f t="shared" ca="1" si="474"/>
        <v>111500.16666666669</v>
      </c>
      <c r="BG196" s="30">
        <f t="shared" ca="1" si="474"/>
        <v>115295.16666666669</v>
      </c>
      <c r="BH196" s="30">
        <f t="shared" ca="1" si="474"/>
        <v>117815.58333333334</v>
      </c>
      <c r="BI196" s="30">
        <f t="shared" ca="1" si="474"/>
        <v>119224.33333333334</v>
      </c>
      <c r="BJ196" s="30">
        <f t="shared" ca="1" si="474"/>
        <v>119977.58333333334</v>
      </c>
      <c r="BK196" s="30">
        <f t="shared" ca="1" si="474"/>
        <v>120347.50000000003</v>
      </c>
      <c r="BL196" s="30">
        <f t="shared" ca="1" si="474"/>
        <v>120518.08333333334</v>
      </c>
      <c r="BM196" s="30">
        <f t="shared" ca="1" si="474"/>
        <v>120583.25000000003</v>
      </c>
      <c r="BN196" s="30">
        <f t="shared" ca="1" si="474"/>
        <v>120602.41666666669</v>
      </c>
      <c r="BO196" s="30">
        <f t="shared" ca="1" si="474"/>
        <v>120610.08333333334</v>
      </c>
      <c r="BP196" s="30">
        <f t="shared" ca="1" si="474"/>
        <v>120612.00000000003</v>
      </c>
      <c r="BQ196" s="30">
        <f t="shared" ca="1" si="474"/>
        <v>120612.00000000003</v>
      </c>
      <c r="BR196" s="30">
        <f t="shared" ca="1" si="474"/>
        <v>120612.00000000003</v>
      </c>
      <c r="BS196" s="30">
        <f t="shared" ca="1" si="474"/>
        <v>120612.00000000003</v>
      </c>
      <c r="BT196" s="30">
        <f t="shared" ca="1" si="474"/>
        <v>120612.00000000003</v>
      </c>
      <c r="BU196" s="30">
        <f t="shared" ca="1" si="474"/>
        <v>120612.00000000003</v>
      </c>
      <c r="BV196" s="30">
        <f t="shared" si="474"/>
        <v>0</v>
      </c>
      <c r="BW196" s="30">
        <f t="shared" si="474"/>
        <v>0</v>
      </c>
      <c r="BX196" s="30">
        <f t="shared" si="474"/>
        <v>0</v>
      </c>
      <c r="BY196" s="30">
        <f t="shared" si="474"/>
        <v>0</v>
      </c>
      <c r="BZ196" s="30">
        <f t="shared" si="474"/>
        <v>0</v>
      </c>
      <c r="CA196" s="30">
        <f t="shared" si="474"/>
        <v>0</v>
      </c>
      <c r="CB196" s="30">
        <f t="shared" si="474"/>
        <v>0</v>
      </c>
      <c r="CC196" s="30">
        <f t="shared" si="474"/>
        <v>0</v>
      </c>
      <c r="CD196" s="30">
        <f t="shared" si="474"/>
        <v>0</v>
      </c>
      <c r="CE196" s="30">
        <f t="shared" si="474"/>
        <v>0</v>
      </c>
      <c r="CF196" s="30">
        <f t="shared" si="474"/>
        <v>0</v>
      </c>
      <c r="CG196" s="30">
        <f t="shared" si="474"/>
        <v>0</v>
      </c>
      <c r="CH196" s="30">
        <f t="shared" si="474"/>
        <v>0</v>
      </c>
      <c r="CI196" s="30">
        <f t="shared" si="474"/>
        <v>0</v>
      </c>
      <c r="CJ196" s="30">
        <f t="shared" si="474"/>
        <v>0</v>
      </c>
      <c r="CK196" s="30">
        <f t="shared" si="474"/>
        <v>0</v>
      </c>
      <c r="CL196" s="30">
        <f t="shared" ref="CL196:CT196" si="475">CL151/(1+$S196)</f>
        <v>0</v>
      </c>
      <c r="CM196" s="30">
        <f t="shared" si="475"/>
        <v>0</v>
      </c>
      <c r="CN196" s="30">
        <f t="shared" si="475"/>
        <v>0</v>
      </c>
      <c r="CO196" s="30">
        <f t="shared" si="475"/>
        <v>0</v>
      </c>
      <c r="CP196" s="30">
        <f t="shared" si="475"/>
        <v>0</v>
      </c>
      <c r="CQ196" s="30">
        <f t="shared" si="475"/>
        <v>0</v>
      </c>
      <c r="CR196" s="30">
        <f t="shared" si="475"/>
        <v>0</v>
      </c>
      <c r="CS196" s="30">
        <f t="shared" si="475"/>
        <v>0</v>
      </c>
      <c r="CT196" s="30">
        <f t="shared" si="475"/>
        <v>0</v>
      </c>
    </row>
    <row r="197" spans="1:98" s="2" customFormat="1" ht="12" x14ac:dyDescent="0.25">
      <c r="A197" s="11">
        <f>ROW()</f>
        <v>197</v>
      </c>
      <c r="B197" s="98"/>
      <c r="C197" s="142"/>
      <c r="E197" s="23" t="str">
        <f>Lists!$N$9</f>
        <v>пустая строка</v>
      </c>
      <c r="P197" s="3"/>
      <c r="R197" s="23"/>
      <c r="S197" s="3"/>
      <c r="V197" s="74"/>
      <c r="W197" s="5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</row>
    <row r="198" spans="1:98" x14ac:dyDescent="0.3">
      <c r="A198" s="11">
        <f>ROW()</f>
        <v>198</v>
      </c>
    </row>
    <row r="199" spans="1:98" x14ac:dyDescent="0.3">
      <c r="A199" s="11">
        <f>ROW()</f>
        <v>199</v>
      </c>
      <c r="B199" s="131"/>
      <c r="F199" s="104" t="s">
        <v>88</v>
      </c>
    </row>
    <row r="200" spans="1:98" s="13" customFormat="1" x14ac:dyDescent="0.3">
      <c r="A200" s="12">
        <f>ROW()</f>
        <v>200</v>
      </c>
      <c r="B200" s="131"/>
      <c r="C200" s="142" t="str">
        <f>Lists!$N$10</f>
        <v>с ндс</v>
      </c>
      <c r="E200" s="92"/>
      <c r="F200" s="13" t="str">
        <f>BP!$F$201</f>
        <v>Продажи</v>
      </c>
      <c r="M200" s="14" t="str">
        <f>Lists!$R$8</f>
        <v>руб.</v>
      </c>
      <c r="P200" s="10"/>
      <c r="R200" s="92"/>
      <c r="S200" s="10"/>
      <c r="V200" s="74">
        <f ca="1">W200-SUMIFS(Potoki!$W:$W,Potoki!$F:$F,F200,Potoki!$G:$G,"")</f>
        <v>0</v>
      </c>
      <c r="W200" s="10">
        <f ca="1">SUM(INDIRECT(ADDRESS(ROW(),SUMIFS($1:$1,$5:$5,1))):INDIRECT(ADDRESS(ROW(),SUMIFS($1:$1,$5:$5,MAX($5:$5)))))</f>
        <v>886304995.07290018</v>
      </c>
      <c r="Z200" s="10">
        <f ca="1">IF(Z$5="",0,SUMIFS(Potoki!Z:Z,Potoki!$F:$F,$F200,Potoki!$G:$G,IF($G200="","",$G200)))</f>
        <v>0</v>
      </c>
      <c r="AA200" s="10">
        <f ca="1">IF(AA$5="",0,SUMIFS(Potoki!AA:AA,Potoki!$F:$F,$F200,Potoki!$G:$G,IF($G200="","",$G200)))</f>
        <v>0</v>
      </c>
      <c r="AB200" s="10">
        <f ca="1">IF(AB$5="",0,SUMIFS(Potoki!AB:AB,Potoki!$F:$F,$F200,Potoki!$G:$G,IF($G200="","",$G200)))</f>
        <v>0</v>
      </c>
      <c r="AC200" s="10">
        <f ca="1">IF(AC$5="",0,SUMIFS(Potoki!AC:AC,Potoki!$F:$F,$F200,Potoki!$G:$G,IF($G200="","",$G200)))</f>
        <v>0</v>
      </c>
      <c r="AD200" s="10">
        <f ca="1">IF(AD$5="",0,SUMIFS(Potoki!AD:AD,Potoki!$F:$F,$F200,Potoki!$G:$G,IF($G200="","",$G200)))</f>
        <v>0</v>
      </c>
      <c r="AE200" s="10">
        <f ca="1">IF(AE$5="",0,SUMIFS(Potoki!AE:AE,Potoki!$F:$F,$F200,Potoki!$G:$G,IF($G200="","",$G200)))</f>
        <v>0</v>
      </c>
      <c r="AF200" s="10">
        <f ca="1">IF(AF$5="",0,SUMIFS(Potoki!AF:AF,Potoki!$F:$F,$F200,Potoki!$G:$G,IF($G200="","",$G200)))</f>
        <v>0</v>
      </c>
      <c r="AG200" s="10">
        <f ca="1">IF(AG$5="",0,SUMIFS(Potoki!AG:AG,Potoki!$F:$F,$F200,Potoki!$G:$G,IF($G200="","",$G200)))</f>
        <v>0</v>
      </c>
      <c r="AH200" s="10">
        <f ca="1">IF(AH$5="",0,SUMIFS(Potoki!AH:AH,Potoki!$F:$F,$F200,Potoki!$G:$G,IF($G200="","",$G200)))</f>
        <v>6292.2000000000007</v>
      </c>
      <c r="AI200" s="10">
        <f ca="1">IF(AI$5="",0,SUMIFS(Potoki!AI:AI,Potoki!$F:$F,$F200,Potoki!$G:$G,IF($G200="","",$G200)))</f>
        <v>54532.400000000009</v>
      </c>
      <c r="AJ200" s="10">
        <f ca="1">IF(AJ$5="",0,SUMIFS(Potoki!AJ:AJ,Potoki!$F:$F,$F200,Potoki!$G:$G,IF($G200="","",$G200)))</f>
        <v>173245.24000000002</v>
      </c>
      <c r="AK200" s="10">
        <f ca="1">IF(AK$5="",0,SUMIFS(Potoki!AK:AK,Potoki!$F:$F,$F200,Potoki!$G:$G,IF($G200="","",$G200)))</f>
        <v>322737.42500000005</v>
      </c>
      <c r="AL200" s="10">
        <f ca="1">IF(AL$5="",0,SUMIFS(Potoki!AL:AL,Potoki!$F:$F,$F200,Potoki!$G:$G,IF($G200="","",$G200)))</f>
        <v>482559.30500000005</v>
      </c>
      <c r="AM200" s="10">
        <f ca="1">IF(AM$5="",0,SUMIFS(Potoki!AM:AM,Potoki!$F:$F,$F200,Potoki!$G:$G,IF($G200="","",$G200)))</f>
        <v>641972.19200000004</v>
      </c>
      <c r="AN200" s="10">
        <f ca="1">IF(AN$5="",0,SUMIFS(Potoki!AN:AN,Potoki!$F:$F,$F200,Potoki!$G:$G,IF($G200="","",$G200)))</f>
        <v>878700.4865</v>
      </c>
      <c r="AO200" s="10">
        <f ca="1">IF(AO$5="",0,SUMIFS(Potoki!AO:AO,Potoki!$F:$F,$F200,Potoki!$G:$G,IF($G200="","",$G200)))</f>
        <v>1374643.8252500002</v>
      </c>
      <c r="AP200" s="10">
        <f ca="1">IF(AP$5="",0,SUMIFS(Potoki!AP:AP,Potoki!$F:$F,$F200,Potoki!$G:$G,IF($G200="","",$G200)))</f>
        <v>2217090.75275</v>
      </c>
      <c r="AQ200" s="10">
        <f ca="1">IF(AQ$5="",0,SUMIFS(Potoki!AQ:AQ,Potoki!$F:$F,$F200,Potoki!$G:$G,IF($G200="","",$G200)))</f>
        <v>3442532.35855</v>
      </c>
      <c r="AR200" s="10">
        <f ca="1">IF(AR$5="",0,SUMIFS(Potoki!AR:AR,Potoki!$F:$F,$F200,Potoki!$G:$G,IF($G200="","",$G200)))</f>
        <v>5017312.7135499995</v>
      </c>
      <c r="AS200" s="10">
        <f ca="1">IF(AS$5="",0,SUMIFS(Potoki!AS:AS,Potoki!$F:$F,$F200,Potoki!$G:$G,IF($G200="","",$G200)))</f>
        <v>6837499.879900001</v>
      </c>
      <c r="AT200" s="10">
        <f ca="1">IF(AT$5="",0,SUMIFS(Potoki!AT:AT,Potoki!$F:$F,$F200,Potoki!$G:$G,IF($G200="","",$G200)))</f>
        <v>8812596.5532750003</v>
      </c>
      <c r="AU200" s="10">
        <f ca="1">IF(AU$5="",0,SUMIFS(Potoki!AU:AU,Potoki!$F:$F,$F200,Potoki!$G:$G,IF($G200="","",$G200)))</f>
        <v>10875789.794500001</v>
      </c>
      <c r="AV200" s="10">
        <f ca="1">IF(AV$5="",0,SUMIFS(Potoki!AV:AV,Potoki!$F:$F,$F200,Potoki!$G:$G,IF($G200="","",$G200)))</f>
        <v>12986207.569775</v>
      </c>
      <c r="AW200" s="10">
        <f ca="1">IF(AW$5="",0,SUMIFS(Potoki!AW:AW,Potoki!$F:$F,$F200,Potoki!$G:$G,IF($G200="","",$G200)))</f>
        <v>15119467.6041</v>
      </c>
      <c r="AX200" s="10">
        <f ca="1">IF(AX$5="",0,SUMIFS(Potoki!AX:AX,Potoki!$F:$F,$F200,Potoki!$G:$G,IF($G200="","",$G200)))</f>
        <v>17261676.719875</v>
      </c>
      <c r="AY200" s="10">
        <f ca="1">IF(AY$5="",0,SUMIFS(Potoki!AY:AY,Potoki!$F:$F,$F200,Potoki!$G:$G,IF($G200="","",$G200)))</f>
        <v>19407440.142124999</v>
      </c>
      <c r="AZ200" s="10">
        <f ca="1">IF(AZ$5="",0,SUMIFS(Potoki!AZ:AZ,Potoki!$F:$F,$F200,Potoki!$G:$G,IF($G200="","",$G200)))</f>
        <v>21554482.978375003</v>
      </c>
      <c r="BA200" s="10">
        <f ca="1">IF(BA$5="",0,SUMIFS(Potoki!BA:BA,Potoki!$F:$F,$F200,Potoki!$G:$G,IF($G200="","",$G200)))</f>
        <v>23701845.668125</v>
      </c>
      <c r="BB200" s="10">
        <f ca="1">IF(BB$5="",0,SUMIFS(Potoki!BB:BB,Potoki!$F:$F,$F200,Potoki!$G:$G,IF($G200="","",$G200)))</f>
        <v>25849283.077750001</v>
      </c>
      <c r="BC200" s="10">
        <f ca="1">IF(BC$5="",0,SUMIFS(Potoki!BC:BC,Potoki!$F:$F,$F200,Potoki!$G:$G,IF($G200="","",$G200)))</f>
        <v>27996732.285250004</v>
      </c>
      <c r="BD200" s="10">
        <f ca="1">IF(BD$5="",0,SUMIFS(Potoki!BD:BD,Potoki!$F:$F,$F200,Potoki!$G:$G,IF($G200="","",$G200)))</f>
        <v>30144181.49275</v>
      </c>
      <c r="BE200" s="10">
        <f ca="1">IF(BE$5="",0,SUMIFS(Potoki!BE:BE,Potoki!$F:$F,$F200,Potoki!$G:$G,IF($G200="","",$G200)))</f>
        <v>32275900.20025</v>
      </c>
      <c r="BF200" s="10">
        <f ca="1">IF(BF$5="",0,SUMIFS(Potoki!BF:BF,Potoki!$F:$F,$F200,Potoki!$G:$G,IF($G200="","",$G200)))</f>
        <v>34287018.407749996</v>
      </c>
      <c r="BG200" s="10">
        <f ca="1">IF(BG$5="",0,SUMIFS(Potoki!BG:BG,Potoki!$F:$F,$F200,Potoki!$G:$G,IF($G200="","",$G200)))</f>
        <v>36001354.515250005</v>
      </c>
      <c r="BH200" s="10">
        <f ca="1">IF(BH$5="",0,SUMIFS(Potoki!BH:BH,Potoki!$F:$F,$F200,Potoki!$G:$G,IF($G200="","",$G200)))</f>
        <v>37341960.160250001</v>
      </c>
      <c r="BI200" s="10">
        <f ca="1">IF(BI$5="",0,SUMIFS(Potoki!BI:BI,Potoki!$F:$F,$F200,Potoki!$G:$G,IF($G200="","",$G200)))</f>
        <v>38283011.105250001</v>
      </c>
      <c r="BJ200" s="10">
        <f ca="1">IF(BJ$5="",0,SUMIFS(Potoki!BJ:BJ,Potoki!$F:$F,$F200,Potoki!$G:$G,IF($G200="","",$G200)))</f>
        <v>38864856.082750008</v>
      </c>
      <c r="BK200" s="10">
        <f ca="1">IF(BK$5="",0,SUMIFS(Potoki!BK:BK,Potoki!$F:$F,$F200,Potoki!$G:$G,IF($G200="","",$G200)))</f>
        <v>39195707.824000008</v>
      </c>
      <c r="BL200" s="10">
        <f ca="1">IF(BL$5="",0,SUMIFS(Potoki!BL:BL,Potoki!$F:$F,$F200,Potoki!$G:$G,IF($G200="","",$G200)))</f>
        <v>39369483.968374997</v>
      </c>
      <c r="BM200" s="10">
        <f ca="1">IF(BM$5="",0,SUMIFS(Potoki!BM:BM,Potoki!$F:$F,$F200,Potoki!$G:$G,IF($G200="","",$G200)))</f>
        <v>39454251.70025</v>
      </c>
      <c r="BN200" s="10">
        <f ca="1">IF(BN$5="",0,SUMIFS(Potoki!BN:BN,Potoki!$F:$F,$F200,Potoki!$G:$G,IF($G200="","",$G200)))</f>
        <v>39491411.073875003</v>
      </c>
      <c r="BO200" s="10">
        <f ca="1">IF(BO$5="",0,SUMIFS(Potoki!BO:BO,Potoki!$F:$F,$F200,Potoki!$G:$G,IF($G200="","",$G200)))</f>
        <v>39505630.134999998</v>
      </c>
      <c r="BP200" s="10">
        <f ca="1">IF(BP$5="",0,SUMIFS(Potoki!BP:BP,Potoki!$F:$F,$F200,Potoki!$G:$G,IF($G200="","",$G200)))</f>
        <v>39510874.945875004</v>
      </c>
      <c r="BQ200" s="10">
        <f ca="1">IF(BQ$5="",0,SUMIFS(Potoki!BQ:BQ,Potoki!$F:$F,$F200,Potoki!$G:$G,IF($G200="","",$G200)))</f>
        <v>39512560.731125012</v>
      </c>
      <c r="BR200" s="10">
        <f ca="1">IF(BR$5="",0,SUMIFS(Potoki!BR:BR,Potoki!$F:$F,$F200,Potoki!$G:$G,IF($G200="","",$G200)))</f>
        <v>39512967.102375008</v>
      </c>
      <c r="BS200" s="10">
        <f ca="1">IF(BS$5="",0,SUMIFS(Potoki!BS:BS,Potoki!$F:$F,$F200,Potoki!$G:$G,IF($G200="","",$G200)))</f>
        <v>39513053.620125011</v>
      </c>
      <c r="BT200" s="10">
        <f ca="1">IF(BT$5="",0,SUMIFS(Potoki!BT:BT,Potoki!$F:$F,$F200,Potoki!$G:$G,IF($G200="","",$G200)))</f>
        <v>39513065.418000013</v>
      </c>
      <c r="BU200" s="10">
        <f ca="1">IF(BU$5="",0,SUMIFS(Potoki!BU:BU,Potoki!$F:$F,$F200,Potoki!$G:$G,IF($G200="","",$G200)))</f>
        <v>39513065.418000013</v>
      </c>
      <c r="BV200" s="10">
        <f>IF(BV$5="",0,SUMIFS(Potoki!BV:BV,Potoki!$F:$F,$F200,Potoki!$G:$G,IF($G200="","",$G200)))</f>
        <v>0</v>
      </c>
      <c r="BW200" s="10">
        <f>IF(BW$5="",0,SUMIFS(Potoki!BW:BW,Potoki!$F:$F,$F200,Potoki!$G:$G,IF($G200="","",$G200)))</f>
        <v>0</v>
      </c>
      <c r="BX200" s="10">
        <f>IF(BX$5="",0,SUMIFS(Potoki!BX:BX,Potoki!$F:$F,$F200,Potoki!$G:$G,IF($G200="","",$G200)))</f>
        <v>0</v>
      </c>
      <c r="BY200" s="10">
        <f>IF(BY$5="",0,SUMIFS(Potoki!BY:BY,Potoki!$F:$F,$F200,Potoki!$G:$G,IF($G200="","",$G200)))</f>
        <v>0</v>
      </c>
      <c r="BZ200" s="10">
        <f>IF(BZ$5="",0,SUMIFS(Potoki!BZ:BZ,Potoki!$F:$F,$F200,Potoki!$G:$G,IF($G200="","",$G200)))</f>
        <v>0</v>
      </c>
      <c r="CA200" s="10">
        <f>IF(CA$5="",0,SUMIFS(Potoki!CA:CA,Potoki!$F:$F,$F200,Potoki!$G:$G,IF($G200="","",$G200)))</f>
        <v>0</v>
      </c>
      <c r="CB200" s="10">
        <f>IF(CB$5="",0,SUMIFS(Potoki!CB:CB,Potoki!$F:$F,$F200,Potoki!$G:$G,IF($G200="","",$G200)))</f>
        <v>0</v>
      </c>
      <c r="CC200" s="10">
        <f>IF(CC$5="",0,SUMIFS(Potoki!CC:CC,Potoki!$F:$F,$F200,Potoki!$G:$G,IF($G200="","",$G200)))</f>
        <v>0</v>
      </c>
      <c r="CD200" s="10">
        <f>IF(CD$5="",0,SUMIFS(Potoki!CD:CD,Potoki!$F:$F,$F200,Potoki!$G:$G,IF($G200="","",$G200)))</f>
        <v>0</v>
      </c>
      <c r="CE200" s="10">
        <f>IF(CE$5="",0,SUMIFS(Potoki!CE:CE,Potoki!$F:$F,$F200,Potoki!$G:$G,IF($G200="","",$G200)))</f>
        <v>0</v>
      </c>
      <c r="CF200" s="10">
        <f>IF(CF$5="",0,SUMIFS(Potoki!CF:CF,Potoki!$F:$F,$F200,Potoki!$G:$G,IF($G200="","",$G200)))</f>
        <v>0</v>
      </c>
      <c r="CG200" s="10">
        <f>IF(CG$5="",0,SUMIFS(Potoki!CG:CG,Potoki!$F:$F,$F200,Potoki!$G:$G,IF($G200="","",$G200)))</f>
        <v>0</v>
      </c>
      <c r="CH200" s="10">
        <f>IF(CH$5="",0,SUMIFS(Potoki!CH:CH,Potoki!$F:$F,$F200,Potoki!$G:$G,IF($G200="","",$G200)))</f>
        <v>0</v>
      </c>
      <c r="CI200" s="10">
        <f>IF(CI$5="",0,SUMIFS(Potoki!CI:CI,Potoki!$F:$F,$F200,Potoki!$G:$G,IF($G200="","",$G200)))</f>
        <v>0</v>
      </c>
      <c r="CJ200" s="10">
        <f>IF(CJ$5="",0,SUMIFS(Potoki!CJ:CJ,Potoki!$F:$F,$F200,Potoki!$G:$G,IF($G200="","",$G200)))</f>
        <v>0</v>
      </c>
      <c r="CK200" s="10">
        <f>IF(CK$5="",0,SUMIFS(Potoki!CK:CK,Potoki!$F:$F,$F200,Potoki!$G:$G,IF($G200="","",$G200)))</f>
        <v>0</v>
      </c>
      <c r="CL200" s="10">
        <f>IF(CL$5="",0,SUMIFS(Potoki!CL:CL,Potoki!$F:$F,$F200,Potoki!$G:$G,IF($G200="","",$G200)))</f>
        <v>0</v>
      </c>
      <c r="CM200" s="10">
        <f>IF(CM$5="",0,SUMIFS(Potoki!CM:CM,Potoki!$F:$F,$F200,Potoki!$G:$G,IF($G200="","",$G200)))</f>
        <v>0</v>
      </c>
      <c r="CN200" s="10">
        <f>IF(CN$5="",0,SUMIFS(Potoki!CN:CN,Potoki!$F:$F,$F200,Potoki!$G:$G,IF($G200="","",$G200)))</f>
        <v>0</v>
      </c>
      <c r="CO200" s="10">
        <f>IF(CO$5="",0,SUMIFS(Potoki!CO:CO,Potoki!$F:$F,$F200,Potoki!$G:$G,IF($G200="","",$G200)))</f>
        <v>0</v>
      </c>
      <c r="CP200" s="10">
        <f>IF(CP$5="",0,SUMIFS(Potoki!CP:CP,Potoki!$F:$F,$F200,Potoki!$G:$G,IF($G200="","",$G200)))</f>
        <v>0</v>
      </c>
      <c r="CQ200" s="10">
        <f>IF(CQ$5="",0,SUMIFS(Potoki!CQ:CQ,Potoki!$F:$F,$F200,Potoki!$G:$G,IF($G200="","",$G200)))</f>
        <v>0</v>
      </c>
      <c r="CR200" s="10">
        <f>IF(CR$5="",0,SUMIFS(Potoki!CR:CR,Potoki!$F:$F,$F200,Potoki!$G:$G,IF($G200="","",$G200)))</f>
        <v>0</v>
      </c>
      <c r="CS200" s="10">
        <f>IF(CS$5="",0,SUMIFS(Potoki!CS:CS,Potoki!$F:$F,$F200,Potoki!$G:$G,IF($G200="","",$G200)))</f>
        <v>0</v>
      </c>
      <c r="CT200" s="10">
        <f>IF(CT$5="",0,SUMIFS(Potoki!CT:CT,Potoki!$F:$F,$F200,Potoki!$G:$G,IF($G200="","",$G200)))</f>
        <v>0</v>
      </c>
    </row>
    <row r="201" spans="1:98" x14ac:dyDescent="0.3">
      <c r="A201" s="11">
        <f>ROW()</f>
        <v>201</v>
      </c>
      <c r="B201" s="132"/>
      <c r="F201" s="103" t="str">
        <f>Potoki!$F$120</f>
        <v>Себестоимость продаж в натуральных величинах</v>
      </c>
      <c r="G201" s="6" t="str">
        <f>BP!$F$20</f>
        <v>Продукт</v>
      </c>
      <c r="M201" s="2" t="str">
        <f>BP!$M$20</f>
        <v>шт</v>
      </c>
      <c r="V201" s="74">
        <f ca="1">W201-SUMIFS(Potoki!$W:$W,Potoki!$F:$F,F201,Potoki!$G:$G,G201)</f>
        <v>0</v>
      </c>
      <c r="W201" s="10">
        <f ca="1">SUM(INDIRECT(ADDRESS(ROW(),SUMIFS($1:$1,$5:$5,1))):INDIRECT(ADDRESS(ROW(),SUMIFS($1:$1,$5:$5,MAX($5:$5)))))</f>
        <v>698369.2</v>
      </c>
      <c r="Z201" s="7">
        <f ca="1">IF(Z$5="",0,SUMIFS(Potoki!Z:Z,Potoki!$F:$F,$F201,Potoki!$G:$G,IF($G201="","",$G201)))</f>
        <v>0</v>
      </c>
      <c r="AA201" s="7">
        <f ca="1">IF(AA$5="",0,SUMIFS(Potoki!AA:AA,Potoki!$F:$F,$F201,Potoki!$G:$G,IF($G201="","",$G201)))</f>
        <v>0</v>
      </c>
      <c r="AB201" s="7">
        <f ca="1">IF(AB$5="",0,SUMIFS(Potoki!AB:AB,Potoki!$F:$F,$F201,Potoki!$G:$G,IF($G201="","",$G201)))</f>
        <v>0</v>
      </c>
      <c r="AC201" s="7">
        <f ca="1">IF(AC$5="",0,SUMIFS(Potoki!AC:AC,Potoki!$F:$F,$F201,Potoki!$G:$G,IF($G201="","",$G201)))</f>
        <v>0</v>
      </c>
      <c r="AD201" s="7">
        <f ca="1">IF(AD$5="",0,SUMIFS(Potoki!AD:AD,Potoki!$F:$F,$F201,Potoki!$G:$G,IF($G201="","",$G201)))</f>
        <v>0</v>
      </c>
      <c r="AE201" s="7">
        <f ca="1">IF(AE$5="",0,SUMIFS(Potoki!AE:AE,Potoki!$F:$F,$F201,Potoki!$G:$G,IF($G201="","",$G201)))</f>
        <v>0</v>
      </c>
      <c r="AF201" s="7">
        <f ca="1">IF(AF$5="",0,SUMIFS(Potoki!AF:AF,Potoki!$F:$F,$F201,Potoki!$G:$G,IF($G201="","",$G201)))</f>
        <v>0</v>
      </c>
      <c r="AG201" s="7">
        <f ca="1">IF(AG$5="",0,SUMIFS(Potoki!AG:AG,Potoki!$F:$F,$F201,Potoki!$G:$G,IF($G201="","",$G201)))</f>
        <v>0</v>
      </c>
      <c r="AH201" s="7">
        <f ca="1">IF(AH$5="",0,SUMIFS(Potoki!AH:AH,Potoki!$F:$F,$F201,Potoki!$G:$G,IF($G201="","",$G201)))</f>
        <v>4</v>
      </c>
      <c r="AI201" s="7">
        <f ca="1">IF(AI$5="",0,SUMIFS(Potoki!AI:AI,Potoki!$F:$F,$F201,Potoki!$G:$G,IF($G201="","",$G201)))</f>
        <v>36</v>
      </c>
      <c r="AJ201" s="7">
        <f ca="1">IF(AJ$5="",0,SUMIFS(Potoki!AJ:AJ,Potoki!$F:$F,$F201,Potoki!$G:$G,IF($G201="","",$G201)))</f>
        <v>118.8</v>
      </c>
      <c r="AK201" s="7">
        <f ca="1">IF(AK$5="",0,SUMIFS(Potoki!AK:AK,Potoki!$F:$F,$F201,Potoki!$G:$G,IF($G201="","",$G201)))</f>
        <v>230.1</v>
      </c>
      <c r="AL201" s="7">
        <f ca="1">IF(AL$5="",0,SUMIFS(Potoki!AL:AL,Potoki!$F:$F,$F201,Potoki!$G:$G,IF($G201="","",$G201)))</f>
        <v>354.2</v>
      </c>
      <c r="AM201" s="7">
        <f ca="1">IF(AM$5="",0,SUMIFS(Potoki!AM:AM,Potoki!$F:$F,$F201,Potoki!$G:$G,IF($G201="","",$G201)))</f>
        <v>481.09000000000003</v>
      </c>
      <c r="AN201" s="7">
        <f ca="1">IF(AN$5="",0,SUMIFS(Potoki!AN:AN,Potoki!$F:$F,$F201,Potoki!$G:$G,IF($G201="","",$G201)))</f>
        <v>657.99</v>
      </c>
      <c r="AO201" s="7">
        <f ca="1">IF(AO$5="",0,SUMIFS(Potoki!AO:AO,Potoki!$F:$F,$F201,Potoki!$G:$G,IF($G201="","",$G201)))</f>
        <v>1012.4200000000001</v>
      </c>
      <c r="AP201" s="7">
        <f ca="1">IF(AP$5="",0,SUMIFS(Potoki!AP:AP,Potoki!$F:$F,$F201,Potoki!$G:$G,IF($G201="","",$G201)))</f>
        <v>1621.8100000000002</v>
      </c>
      <c r="AQ201" s="7">
        <f ca="1">IF(AQ$5="",0,SUMIFS(Potoki!AQ:AQ,Potoki!$F:$F,$F201,Potoki!$G:$G,IF($G201="","",$G201)))</f>
        <v>2525.91</v>
      </c>
      <c r="AR201" s="7">
        <f ca="1">IF(AR$5="",0,SUMIFS(Potoki!AR:AR,Potoki!$F:$F,$F201,Potoki!$G:$G,IF($G201="","",$G201)))</f>
        <v>3712.9850000000001</v>
      </c>
      <c r="AS201" s="7">
        <f ca="1">IF(AS$5="",0,SUMIFS(Potoki!AS:AS,Potoki!$F:$F,$F201,Potoki!$G:$G,IF($G201="","",$G201)))</f>
        <v>5111.96</v>
      </c>
      <c r="AT201" s="7">
        <f ca="1">IF(AT$5="",0,SUMIFS(Potoki!AT:AT,Potoki!$F:$F,$F201,Potoki!$G:$G,IF($G201="","",$G201)))</f>
        <v>6652.16</v>
      </c>
      <c r="AU201" s="7">
        <f ca="1">IF(AU$5="",0,SUMIFS(Potoki!AU:AU,Potoki!$F:$F,$F201,Potoki!$G:$G,IF($G201="","",$G201)))</f>
        <v>8276.67</v>
      </c>
      <c r="AV201" s="7">
        <f ca="1">IF(AV$5="",0,SUMIFS(Potoki!AV:AV,Potoki!$F:$F,$F201,Potoki!$G:$G,IF($G201="","",$G201)))</f>
        <v>9947.2400000000016</v>
      </c>
      <c r="AW201" s="7">
        <f ca="1">IF(AW$5="",0,SUMIFS(Potoki!AW:AW,Potoki!$F:$F,$F201,Potoki!$G:$G,IF($G201="","",$G201)))</f>
        <v>11641.065000000001</v>
      </c>
      <c r="AX201" s="7">
        <f ca="1">IF(AX$5="",0,SUMIFS(Potoki!AX:AX,Potoki!$F:$F,$F201,Potoki!$G:$G,IF($G201="","",$G201)))</f>
        <v>13344.85</v>
      </c>
      <c r="AY201" s="7">
        <f ca="1">IF(AY$5="",0,SUMIFS(Potoki!AY:AY,Potoki!$F:$F,$F201,Potoki!$G:$G,IF($G201="","",$G201)))</f>
        <v>15052.75</v>
      </c>
      <c r="AZ201" s="7">
        <f ca="1">IF(AZ$5="",0,SUMIFS(Potoki!AZ:AZ,Potoki!$F:$F,$F201,Potoki!$G:$G,IF($G201="","",$G201)))</f>
        <v>16762.174999999999</v>
      </c>
      <c r="BA201" s="7">
        <f ca="1">IF(BA$5="",0,SUMIFS(Potoki!BA:BA,Potoki!$F:$F,$F201,Potoki!$G:$G,IF($G201="","",$G201)))</f>
        <v>18472.025000000001</v>
      </c>
      <c r="BB201" s="7">
        <f ca="1">IF(BB$5="",0,SUMIFS(Potoki!BB:BB,Potoki!$F:$F,$F201,Potoki!$G:$G,IF($G201="","",$G201)))</f>
        <v>20182</v>
      </c>
      <c r="BC201" s="7">
        <f ca="1">IF(BC$5="",0,SUMIFS(Potoki!BC:BC,Potoki!$F:$F,$F201,Potoki!$G:$G,IF($G201="","",$G201)))</f>
        <v>21892</v>
      </c>
      <c r="BD201" s="7">
        <f ca="1">IF(BD$5="",0,SUMIFS(Potoki!BD:BD,Potoki!$F:$F,$F201,Potoki!$G:$G,IF($G201="","",$G201)))</f>
        <v>23602</v>
      </c>
      <c r="BE201" s="7">
        <f ca="1">IF(BE$5="",0,SUMIFS(Potoki!BE:BE,Potoki!$F:$F,$F201,Potoki!$G:$G,IF($G201="","",$G201)))</f>
        <v>25302</v>
      </c>
      <c r="BF201" s="7">
        <f ca="1">IF(BF$5="",0,SUMIFS(Potoki!BF:BF,Potoki!$F:$F,$F201,Potoki!$G:$G,IF($G201="","",$G201)))</f>
        <v>26922</v>
      </c>
      <c r="BG201" s="7">
        <f ca="1">IF(BG$5="",0,SUMIFS(Potoki!BG:BG,Potoki!$F:$F,$F201,Potoki!$G:$G,IF($G201="","",$G201)))</f>
        <v>28335</v>
      </c>
      <c r="BH201" s="7">
        <f ca="1">IF(BH$5="",0,SUMIFS(Potoki!BH:BH,Potoki!$F:$F,$F201,Potoki!$G:$G,IF($G201="","",$G201)))</f>
        <v>29469.75</v>
      </c>
      <c r="BI201" s="7">
        <f ca="1">IF(BI$5="",0,SUMIFS(Potoki!BI:BI,Potoki!$F:$F,$F201,Potoki!$G:$G,IF($G201="","",$G201)))</f>
        <v>30294.25</v>
      </c>
      <c r="BJ201" s="7">
        <f ca="1">IF(BJ$5="",0,SUMIFS(Potoki!BJ:BJ,Potoki!$F:$F,$F201,Potoki!$G:$G,IF($G201="","",$G201)))</f>
        <v>30826.525000000001</v>
      </c>
      <c r="BK201" s="7">
        <f ca="1">IF(BK$5="",0,SUMIFS(Potoki!BK:BK,Potoki!$F:$F,$F201,Potoki!$G:$G,IF($G201="","",$G201)))</f>
        <v>31141.55</v>
      </c>
      <c r="BL201" s="7">
        <f ca="1">IF(BL$5="",0,SUMIFS(Potoki!BL:BL,Potoki!$F:$F,$F201,Potoki!$G:$G,IF($G201="","",$G201)))</f>
        <v>31313</v>
      </c>
      <c r="BM201" s="7">
        <f ca="1">IF(BM$5="",0,SUMIFS(Potoki!BM:BM,Potoki!$F:$F,$F201,Potoki!$G:$G,IF($G201="","",$G201)))</f>
        <v>31399.100000000002</v>
      </c>
      <c r="BN201" s="7">
        <f ca="1">IF(BN$5="",0,SUMIFS(Potoki!BN:BN,Potoki!$F:$F,$F201,Potoki!$G:$G,IF($G201="","",$G201)))</f>
        <v>31438.7</v>
      </c>
      <c r="BO201" s="7">
        <f ca="1">IF(BO$5="",0,SUMIFS(Potoki!BO:BO,Potoki!$F:$F,$F201,Potoki!$G:$G,IF($G201="","",$G201)))</f>
        <v>31454.925000000003</v>
      </c>
      <c r="BP201" s="7">
        <f ca="1">IF(BP$5="",0,SUMIFS(Potoki!BP:BP,Potoki!$F:$F,$F201,Potoki!$G:$G,IF($G201="","",$G201)))</f>
        <v>31461.15</v>
      </c>
      <c r="BQ201" s="7">
        <f ca="1">IF(BQ$5="",0,SUMIFS(Potoki!BQ:BQ,Potoki!$F:$F,$F201,Potoki!$G:$G,IF($G201="","",$G201)))</f>
        <v>31463.250000000004</v>
      </c>
      <c r="BR201" s="7">
        <f ca="1">IF(BR$5="",0,SUMIFS(Potoki!BR:BR,Potoki!$F:$F,$F201,Potoki!$G:$G,IF($G201="","",$G201)))</f>
        <v>31463.825000000004</v>
      </c>
      <c r="BS201" s="7">
        <f ca="1">IF(BS$5="",0,SUMIFS(Potoki!BS:BS,Potoki!$F:$F,$F201,Potoki!$G:$G,IF($G201="","",$G201)))</f>
        <v>31463.975000000006</v>
      </c>
      <c r="BT201" s="7">
        <f ca="1">IF(BT$5="",0,SUMIFS(Potoki!BT:BT,Potoki!$F:$F,$F201,Potoki!$G:$G,IF($G201="","",$G201)))</f>
        <v>31464.000000000007</v>
      </c>
      <c r="BU201" s="7">
        <f ca="1">IF(BU$5="",0,SUMIFS(Potoki!BU:BU,Potoki!$F:$F,$F201,Potoki!$G:$G,IF($G201="","",$G201)))</f>
        <v>31464.000000000007</v>
      </c>
      <c r="BV201" s="7">
        <f>IF(BV$5="",0,SUMIFS(Potoki!BV:BV,Potoki!$F:$F,$F201,Potoki!$G:$G,IF($G201="","",$G201)))</f>
        <v>0</v>
      </c>
      <c r="BW201" s="7">
        <f>IF(BW$5="",0,SUMIFS(Potoki!BW:BW,Potoki!$F:$F,$F201,Potoki!$G:$G,IF($G201="","",$G201)))</f>
        <v>0</v>
      </c>
      <c r="BX201" s="7">
        <f>IF(BX$5="",0,SUMIFS(Potoki!BX:BX,Potoki!$F:$F,$F201,Potoki!$G:$G,IF($G201="","",$G201)))</f>
        <v>0</v>
      </c>
      <c r="BY201" s="7">
        <f>IF(BY$5="",0,SUMIFS(Potoki!BY:BY,Potoki!$F:$F,$F201,Potoki!$G:$G,IF($G201="","",$G201)))</f>
        <v>0</v>
      </c>
      <c r="BZ201" s="7">
        <f>IF(BZ$5="",0,SUMIFS(Potoki!BZ:BZ,Potoki!$F:$F,$F201,Potoki!$G:$G,IF($G201="","",$G201)))</f>
        <v>0</v>
      </c>
      <c r="CA201" s="7">
        <f>IF(CA$5="",0,SUMIFS(Potoki!CA:CA,Potoki!$F:$F,$F201,Potoki!$G:$G,IF($G201="","",$G201)))</f>
        <v>0</v>
      </c>
      <c r="CB201" s="7">
        <f>IF(CB$5="",0,SUMIFS(Potoki!CB:CB,Potoki!$F:$F,$F201,Potoki!$G:$G,IF($G201="","",$G201)))</f>
        <v>0</v>
      </c>
      <c r="CC201" s="7">
        <f>IF(CC$5="",0,SUMIFS(Potoki!CC:CC,Potoki!$F:$F,$F201,Potoki!$G:$G,IF($G201="","",$G201)))</f>
        <v>0</v>
      </c>
      <c r="CD201" s="7">
        <f>IF(CD$5="",0,SUMIFS(Potoki!CD:CD,Potoki!$F:$F,$F201,Potoki!$G:$G,IF($G201="","",$G201)))</f>
        <v>0</v>
      </c>
      <c r="CE201" s="7">
        <f>IF(CE$5="",0,SUMIFS(Potoki!CE:CE,Potoki!$F:$F,$F201,Potoki!$G:$G,IF($G201="","",$G201)))</f>
        <v>0</v>
      </c>
      <c r="CF201" s="7">
        <f>IF(CF$5="",0,SUMIFS(Potoki!CF:CF,Potoki!$F:$F,$F201,Potoki!$G:$G,IF($G201="","",$G201)))</f>
        <v>0</v>
      </c>
      <c r="CG201" s="7">
        <f>IF(CG$5="",0,SUMIFS(Potoki!CG:CG,Potoki!$F:$F,$F201,Potoki!$G:$G,IF($G201="","",$G201)))</f>
        <v>0</v>
      </c>
      <c r="CH201" s="7">
        <f>IF(CH$5="",0,SUMIFS(Potoki!CH:CH,Potoki!$F:$F,$F201,Potoki!$G:$G,IF($G201="","",$G201)))</f>
        <v>0</v>
      </c>
      <c r="CI201" s="7">
        <f>IF(CI$5="",0,SUMIFS(Potoki!CI:CI,Potoki!$F:$F,$F201,Potoki!$G:$G,IF($G201="","",$G201)))</f>
        <v>0</v>
      </c>
      <c r="CJ201" s="7">
        <f>IF(CJ$5="",0,SUMIFS(Potoki!CJ:CJ,Potoki!$F:$F,$F201,Potoki!$G:$G,IF($G201="","",$G201)))</f>
        <v>0</v>
      </c>
      <c r="CK201" s="7">
        <f>IF(CK$5="",0,SUMIFS(Potoki!CK:CK,Potoki!$F:$F,$F201,Potoki!$G:$G,IF($G201="","",$G201)))</f>
        <v>0</v>
      </c>
      <c r="CL201" s="7">
        <f>IF(CL$5="",0,SUMIFS(Potoki!CL:CL,Potoki!$F:$F,$F201,Potoki!$G:$G,IF($G201="","",$G201)))</f>
        <v>0</v>
      </c>
      <c r="CM201" s="7">
        <f>IF(CM$5="",0,SUMIFS(Potoki!CM:CM,Potoki!$F:$F,$F201,Potoki!$G:$G,IF($G201="","",$G201)))</f>
        <v>0</v>
      </c>
      <c r="CN201" s="7">
        <f>IF(CN$5="",0,SUMIFS(Potoki!CN:CN,Potoki!$F:$F,$F201,Potoki!$G:$G,IF($G201="","",$G201)))</f>
        <v>0</v>
      </c>
      <c r="CO201" s="7">
        <f>IF(CO$5="",0,SUMIFS(Potoki!CO:CO,Potoki!$F:$F,$F201,Potoki!$G:$G,IF($G201="","",$G201)))</f>
        <v>0</v>
      </c>
      <c r="CP201" s="7">
        <f>IF(CP$5="",0,SUMIFS(Potoki!CP:CP,Potoki!$F:$F,$F201,Potoki!$G:$G,IF($G201="","",$G201)))</f>
        <v>0</v>
      </c>
      <c r="CQ201" s="7">
        <f>IF(CQ$5="",0,SUMIFS(Potoki!CQ:CQ,Potoki!$F:$F,$F201,Potoki!$G:$G,IF($G201="","",$G201)))</f>
        <v>0</v>
      </c>
      <c r="CR201" s="7">
        <f>IF(CR$5="",0,SUMIFS(Potoki!CR:CR,Potoki!$F:$F,$F201,Potoki!$G:$G,IF($G201="","",$G201)))</f>
        <v>0</v>
      </c>
      <c r="CS201" s="7">
        <f>IF(CS$5="",0,SUMIFS(Potoki!CS:CS,Potoki!$F:$F,$F201,Potoki!$G:$G,IF($G201="","",$G201)))</f>
        <v>0</v>
      </c>
      <c r="CT201" s="7">
        <f>IF(CT$5="",0,SUMIFS(Potoki!CT:CT,Potoki!$F:$F,$F201,Potoki!$G:$G,IF($G201="","",$G201)))</f>
        <v>0</v>
      </c>
    </row>
    <row r="202" spans="1:98" x14ac:dyDescent="0.3">
      <c r="A202" s="11">
        <f>ROW()</f>
        <v>202</v>
      </c>
      <c r="B202" s="132"/>
      <c r="G202" s="6" t="s">
        <v>87</v>
      </c>
      <c r="M202" s="2" t="str">
        <f>Lists!$R$8</f>
        <v>руб.</v>
      </c>
      <c r="W202" s="10">
        <f ca="1">IF(W201=0,0,W200/W201)</f>
        <v>1269.1066488512097</v>
      </c>
      <c r="Z202" s="7">
        <f t="shared" ref="Z202:CK202" ca="1" si="476">IF(Z201=0,0,Z200/Z201)</f>
        <v>0</v>
      </c>
      <c r="AA202" s="7">
        <f t="shared" ca="1" si="476"/>
        <v>0</v>
      </c>
      <c r="AB202" s="7">
        <f t="shared" ca="1" si="476"/>
        <v>0</v>
      </c>
      <c r="AC202" s="7">
        <f t="shared" ca="1" si="476"/>
        <v>0</v>
      </c>
      <c r="AD202" s="7">
        <f t="shared" ca="1" si="476"/>
        <v>0</v>
      </c>
      <c r="AE202" s="7">
        <f t="shared" ca="1" si="476"/>
        <v>0</v>
      </c>
      <c r="AF202" s="7">
        <f t="shared" ca="1" si="476"/>
        <v>0</v>
      </c>
      <c r="AG202" s="7">
        <f t="shared" ca="1" si="476"/>
        <v>0</v>
      </c>
      <c r="AH202" s="7">
        <f t="shared" ca="1" si="476"/>
        <v>1573.0500000000002</v>
      </c>
      <c r="AI202" s="7">
        <f t="shared" ca="1" si="476"/>
        <v>1514.7888888888892</v>
      </c>
      <c r="AJ202" s="7">
        <f t="shared" ca="1" si="476"/>
        <v>1458.2932659932662</v>
      </c>
      <c r="AK202" s="7">
        <f t="shared" ca="1" si="476"/>
        <v>1402.5963711429815</v>
      </c>
      <c r="AL202" s="7">
        <f t="shared" ca="1" si="476"/>
        <v>1362.3921654432527</v>
      </c>
      <c r="AM202" s="7">
        <f t="shared" ca="1" si="476"/>
        <v>1334.4118397804984</v>
      </c>
      <c r="AN202" s="7">
        <f t="shared" ca="1" si="476"/>
        <v>1335.4313690177662</v>
      </c>
      <c r="AO202" s="7">
        <f t="shared" ca="1" si="476"/>
        <v>1357.7801952253019</v>
      </c>
      <c r="AP202" s="7">
        <f t="shared" ca="1" si="476"/>
        <v>1367.0471588842095</v>
      </c>
      <c r="AQ202" s="7">
        <f t="shared" ca="1" si="476"/>
        <v>1362.8879724732869</v>
      </c>
      <c r="AR202" s="7">
        <f t="shared" ca="1" si="476"/>
        <v>1351.2881720637167</v>
      </c>
      <c r="AS202" s="7">
        <f t="shared" ca="1" si="476"/>
        <v>1337.5495660959791</v>
      </c>
      <c r="AT202" s="7">
        <f t="shared" ca="1" si="476"/>
        <v>1324.7721872707511</v>
      </c>
      <c r="AU202" s="7">
        <f t="shared" ca="1" si="476"/>
        <v>1314.0296513573696</v>
      </c>
      <c r="AV202" s="7">
        <f t="shared" ca="1" si="476"/>
        <v>1305.5086204590418</v>
      </c>
      <c r="AW202" s="7">
        <f t="shared" ca="1" si="476"/>
        <v>1298.8044997687066</v>
      </c>
      <c r="AX202" s="7">
        <f t="shared" ca="1" si="476"/>
        <v>1293.5084860358115</v>
      </c>
      <c r="AY202" s="7">
        <f t="shared" ca="1" si="476"/>
        <v>1289.2953209297305</v>
      </c>
      <c r="AZ202" s="7">
        <f t="shared" ca="1" si="476"/>
        <v>1285.9001280188879</v>
      </c>
      <c r="BA202" s="7">
        <f t="shared" ca="1" si="476"/>
        <v>1283.1211341542141</v>
      </c>
      <c r="BB202" s="7">
        <f t="shared" ca="1" si="476"/>
        <v>1280.8087938633437</v>
      </c>
      <c r="BC202" s="7">
        <f t="shared" ca="1" si="476"/>
        <v>1278.8567643545589</v>
      </c>
      <c r="BD202" s="7">
        <f t="shared" ca="1" si="476"/>
        <v>1277.1875897275654</v>
      </c>
      <c r="BE202" s="7">
        <f t="shared" ca="1" si="476"/>
        <v>1275.6264406074617</v>
      </c>
      <c r="BF202" s="7">
        <f t="shared" ca="1" si="476"/>
        <v>1273.5687693243442</v>
      </c>
      <c r="BG202" s="7">
        <f t="shared" ca="1" si="476"/>
        <v>1270.5613028145406</v>
      </c>
      <c r="BH202" s="7">
        <f t="shared" ca="1" si="476"/>
        <v>1267.1285016075806</v>
      </c>
      <c r="BI202" s="7">
        <f t="shared" ca="1" si="476"/>
        <v>1263.705525149162</v>
      </c>
      <c r="BJ202" s="7">
        <f t="shared" ca="1" si="476"/>
        <v>1260.7602083838515</v>
      </c>
      <c r="BK202" s="7">
        <f t="shared" ca="1" si="476"/>
        <v>1258.6306020092131</v>
      </c>
      <c r="BL202" s="7">
        <f t="shared" ca="1" si="476"/>
        <v>1257.2887927817519</v>
      </c>
      <c r="BM202" s="7">
        <f t="shared" ca="1" si="476"/>
        <v>1256.5408467201289</v>
      </c>
      <c r="BN202" s="7">
        <f t="shared" ca="1" si="476"/>
        <v>1256.1400781163027</v>
      </c>
      <c r="BO202" s="7">
        <f t="shared" ca="1" si="476"/>
        <v>1255.9441847341868</v>
      </c>
      <c r="BP202" s="7">
        <f t="shared" ca="1" si="476"/>
        <v>1255.8623872895619</v>
      </c>
      <c r="BQ202" s="7">
        <f t="shared" ca="1" si="476"/>
        <v>1255.8321448396148</v>
      </c>
      <c r="BR202" s="7">
        <f t="shared" ca="1" si="476"/>
        <v>1255.8221100700566</v>
      </c>
      <c r="BS202" s="7">
        <f t="shared" ca="1" si="476"/>
        <v>1255.8188728577684</v>
      </c>
      <c r="BT202" s="7">
        <f t="shared" ca="1" si="476"/>
        <v>1255.81825</v>
      </c>
      <c r="BU202" s="7">
        <f t="shared" ca="1" si="476"/>
        <v>1255.81825</v>
      </c>
      <c r="BV202" s="7">
        <f t="shared" si="476"/>
        <v>0</v>
      </c>
      <c r="BW202" s="7">
        <f t="shared" si="476"/>
        <v>0</v>
      </c>
      <c r="BX202" s="7">
        <f t="shared" si="476"/>
        <v>0</v>
      </c>
      <c r="BY202" s="7">
        <f t="shared" si="476"/>
        <v>0</v>
      </c>
      <c r="BZ202" s="7">
        <f t="shared" si="476"/>
        <v>0</v>
      </c>
      <c r="CA202" s="7">
        <f t="shared" si="476"/>
        <v>0</v>
      </c>
      <c r="CB202" s="7">
        <f t="shared" si="476"/>
        <v>0</v>
      </c>
      <c r="CC202" s="7">
        <f t="shared" si="476"/>
        <v>0</v>
      </c>
      <c r="CD202" s="7">
        <f t="shared" si="476"/>
        <v>0</v>
      </c>
      <c r="CE202" s="7">
        <f t="shared" si="476"/>
        <v>0</v>
      </c>
      <c r="CF202" s="7">
        <f t="shared" si="476"/>
        <v>0</v>
      </c>
      <c r="CG202" s="7">
        <f t="shared" si="476"/>
        <v>0</v>
      </c>
      <c r="CH202" s="7">
        <f t="shared" si="476"/>
        <v>0</v>
      </c>
      <c r="CI202" s="7">
        <f t="shared" si="476"/>
        <v>0</v>
      </c>
      <c r="CJ202" s="7">
        <f t="shared" si="476"/>
        <v>0</v>
      </c>
      <c r="CK202" s="7">
        <f t="shared" si="476"/>
        <v>0</v>
      </c>
      <c r="CL202" s="7">
        <f t="shared" ref="CL202:CT202" si="477">IF(CL201=0,0,CL200/CL201)</f>
        <v>0</v>
      </c>
      <c r="CM202" s="7">
        <f t="shared" si="477"/>
        <v>0</v>
      </c>
      <c r="CN202" s="7">
        <f t="shared" si="477"/>
        <v>0</v>
      </c>
      <c r="CO202" s="7">
        <f t="shared" si="477"/>
        <v>0</v>
      </c>
      <c r="CP202" s="7">
        <f t="shared" si="477"/>
        <v>0</v>
      </c>
      <c r="CQ202" s="7">
        <f t="shared" si="477"/>
        <v>0</v>
      </c>
      <c r="CR202" s="7">
        <f t="shared" si="477"/>
        <v>0</v>
      </c>
      <c r="CS202" s="7">
        <f t="shared" si="477"/>
        <v>0</v>
      </c>
      <c r="CT202" s="7">
        <f t="shared" si="477"/>
        <v>0</v>
      </c>
    </row>
    <row r="203" spans="1:98" s="13" customFormat="1" x14ac:dyDescent="0.3">
      <c r="A203" s="12">
        <f>ROW()</f>
        <v>203</v>
      </c>
      <c r="B203" s="131"/>
      <c r="C203" s="142"/>
      <c r="E203" s="92"/>
      <c r="F203" s="13" t="str">
        <f>BP!$F$188</f>
        <v>Себестоимость продаж</v>
      </c>
      <c r="M203" s="4" t="str">
        <f>Lists!$R$8</f>
        <v>руб.</v>
      </c>
      <c r="P203" s="10"/>
      <c r="R203" s="92"/>
      <c r="S203" s="10"/>
      <c r="V203" s="80">
        <f ca="1">W203-SUM(W204:W213)</f>
        <v>0</v>
      </c>
      <c r="W203" s="10">
        <f ca="1">SUM(INDIRECT(ADDRESS(ROW(),SUMIFS($1:$1,$5:$5,1))):INDIRECT(ADDRESS(ROW(),SUMIFS($1:$1,$5:$5,MAX($5:$5)))))</f>
        <v>366189890.02000004</v>
      </c>
      <c r="Z203" s="10">
        <f ca="1">IF(Z$5="",0,SUM(Z204:Z213))</f>
        <v>0</v>
      </c>
      <c r="AA203" s="10">
        <f t="shared" ref="AA203:CL203" ca="1" si="478">IF(AA$5="",0,SUM(AA204:AA213))</f>
        <v>0</v>
      </c>
      <c r="AB203" s="10">
        <f t="shared" ca="1" si="478"/>
        <v>0</v>
      </c>
      <c r="AC203" s="10">
        <f t="shared" ca="1" si="478"/>
        <v>0</v>
      </c>
      <c r="AD203" s="10">
        <f t="shared" ca="1" si="478"/>
        <v>0</v>
      </c>
      <c r="AE203" s="10">
        <f t="shared" ca="1" si="478"/>
        <v>0</v>
      </c>
      <c r="AF203" s="10">
        <f t="shared" ca="1" si="478"/>
        <v>0</v>
      </c>
      <c r="AG203" s="10">
        <f t="shared" ca="1" si="478"/>
        <v>0</v>
      </c>
      <c r="AH203" s="10">
        <f t="shared" ca="1" si="478"/>
        <v>2097.4</v>
      </c>
      <c r="AI203" s="10">
        <f t="shared" ca="1" si="478"/>
        <v>18876.599999999999</v>
      </c>
      <c r="AJ203" s="10">
        <f t="shared" ca="1" si="478"/>
        <v>62292.780000000006</v>
      </c>
      <c r="AK203" s="10">
        <f t="shared" ca="1" si="478"/>
        <v>120652.93500000001</v>
      </c>
      <c r="AL203" s="10">
        <f t="shared" ca="1" si="478"/>
        <v>185724.77000000002</v>
      </c>
      <c r="AM203" s="10">
        <f t="shared" ca="1" si="478"/>
        <v>252259.54150000002</v>
      </c>
      <c r="AN203" s="10">
        <f t="shared" ca="1" si="478"/>
        <v>345017.05650000001</v>
      </c>
      <c r="AO203" s="10">
        <f t="shared" ca="1" si="478"/>
        <v>530862.42700000003</v>
      </c>
      <c r="AP203" s="10">
        <f t="shared" ca="1" si="478"/>
        <v>850396.07350000006</v>
      </c>
      <c r="AQ203" s="10">
        <f t="shared" ca="1" si="478"/>
        <v>1324460.9084999999</v>
      </c>
      <c r="AR203" s="10">
        <f t="shared" ca="1" si="478"/>
        <v>1946903.68475</v>
      </c>
      <c r="AS203" s="10">
        <f t="shared" ca="1" si="478"/>
        <v>2680456.2259999993</v>
      </c>
      <c r="AT203" s="10">
        <f t="shared" ca="1" si="478"/>
        <v>3488060.0959999999</v>
      </c>
      <c r="AU203" s="10">
        <f t="shared" ca="1" si="478"/>
        <v>4339871.9145</v>
      </c>
      <c r="AV203" s="10">
        <f t="shared" ca="1" si="478"/>
        <v>5215835.2939999998</v>
      </c>
      <c r="AW203" s="10">
        <f t="shared" ca="1" si="478"/>
        <v>6103992.4327499997</v>
      </c>
      <c r="AX203" s="10">
        <f t="shared" ca="1" si="478"/>
        <v>6997372.0974999992</v>
      </c>
      <c r="AY203" s="10">
        <f t="shared" ca="1" si="478"/>
        <v>7892909.4625000004</v>
      </c>
      <c r="AZ203" s="10">
        <f t="shared" ca="1" si="478"/>
        <v>8789246.4612500016</v>
      </c>
      <c r="BA203" s="10">
        <f t="shared" ca="1" si="478"/>
        <v>9685806.3087499999</v>
      </c>
      <c r="BB203" s="10">
        <f t="shared" ca="1" si="478"/>
        <v>10582431.699999999</v>
      </c>
      <c r="BC203" s="10">
        <f t="shared" ca="1" si="478"/>
        <v>11479070.199999999</v>
      </c>
      <c r="BD203" s="10">
        <f t="shared" ca="1" si="478"/>
        <v>12375708.699999999</v>
      </c>
      <c r="BE203" s="10">
        <f t="shared" ca="1" si="478"/>
        <v>13267103.699999999</v>
      </c>
      <c r="BF203" s="10">
        <f t="shared" ca="1" si="478"/>
        <v>14116550.699999999</v>
      </c>
      <c r="BG203" s="10">
        <f t="shared" ca="1" si="478"/>
        <v>14857457.25</v>
      </c>
      <c r="BH203" s="10">
        <f t="shared" ca="1" si="478"/>
        <v>15452463.4125</v>
      </c>
      <c r="BI203" s="10">
        <f t="shared" ca="1" si="478"/>
        <v>15884789.987500001</v>
      </c>
      <c r="BJ203" s="10">
        <f t="shared" ca="1" si="478"/>
        <v>16163888.383750001</v>
      </c>
      <c r="BK203" s="10">
        <f t="shared" ca="1" si="478"/>
        <v>16329071.742500002</v>
      </c>
      <c r="BL203" s="10">
        <f t="shared" ca="1" si="478"/>
        <v>16418971.550000001</v>
      </c>
      <c r="BM203" s="10">
        <f t="shared" ca="1" si="478"/>
        <v>16464118.084999999</v>
      </c>
      <c r="BN203" s="10">
        <f t="shared" ca="1" si="478"/>
        <v>16484882.344999999</v>
      </c>
      <c r="BO203" s="10">
        <f t="shared" ca="1" si="478"/>
        <v>16493389.92375</v>
      </c>
      <c r="BP203" s="10">
        <f t="shared" ca="1" si="478"/>
        <v>16496654.002499999</v>
      </c>
      <c r="BQ203" s="10">
        <f t="shared" ca="1" si="478"/>
        <v>16497755.137499999</v>
      </c>
      <c r="BR203" s="10">
        <f t="shared" ca="1" si="478"/>
        <v>16498056.638750004</v>
      </c>
      <c r="BS203" s="10">
        <f t="shared" ca="1" si="478"/>
        <v>16498135.291250002</v>
      </c>
      <c r="BT203" s="10">
        <f t="shared" ca="1" si="478"/>
        <v>16498148.400000002</v>
      </c>
      <c r="BU203" s="10">
        <f t="shared" ca="1" si="478"/>
        <v>16498148.400000002</v>
      </c>
      <c r="BV203" s="10">
        <f t="shared" si="478"/>
        <v>0</v>
      </c>
      <c r="BW203" s="10">
        <f t="shared" si="478"/>
        <v>0</v>
      </c>
      <c r="BX203" s="10">
        <f t="shared" si="478"/>
        <v>0</v>
      </c>
      <c r="BY203" s="10">
        <f t="shared" si="478"/>
        <v>0</v>
      </c>
      <c r="BZ203" s="10">
        <f t="shared" si="478"/>
        <v>0</v>
      </c>
      <c r="CA203" s="10">
        <f t="shared" si="478"/>
        <v>0</v>
      </c>
      <c r="CB203" s="10">
        <f t="shared" si="478"/>
        <v>0</v>
      </c>
      <c r="CC203" s="10">
        <f t="shared" si="478"/>
        <v>0</v>
      </c>
      <c r="CD203" s="10">
        <f t="shared" si="478"/>
        <v>0</v>
      </c>
      <c r="CE203" s="10">
        <f t="shared" si="478"/>
        <v>0</v>
      </c>
      <c r="CF203" s="10">
        <f t="shared" si="478"/>
        <v>0</v>
      </c>
      <c r="CG203" s="10">
        <f t="shared" si="478"/>
        <v>0</v>
      </c>
      <c r="CH203" s="10">
        <f t="shared" si="478"/>
        <v>0</v>
      </c>
      <c r="CI203" s="10">
        <f t="shared" si="478"/>
        <v>0</v>
      </c>
      <c r="CJ203" s="10">
        <f t="shared" si="478"/>
        <v>0</v>
      </c>
      <c r="CK203" s="10">
        <f t="shared" si="478"/>
        <v>0</v>
      </c>
      <c r="CL203" s="10">
        <f t="shared" si="478"/>
        <v>0</v>
      </c>
      <c r="CM203" s="10">
        <f t="shared" ref="CM203:CT203" si="479">IF(CM$5="",0,SUM(CM204:CM213))</f>
        <v>0</v>
      </c>
      <c r="CN203" s="10">
        <f t="shared" si="479"/>
        <v>0</v>
      </c>
      <c r="CO203" s="10">
        <f t="shared" si="479"/>
        <v>0</v>
      </c>
      <c r="CP203" s="10">
        <f t="shared" si="479"/>
        <v>0</v>
      </c>
      <c r="CQ203" s="10">
        <f t="shared" si="479"/>
        <v>0</v>
      </c>
      <c r="CR203" s="10">
        <f t="shared" si="479"/>
        <v>0</v>
      </c>
      <c r="CS203" s="10">
        <f t="shared" si="479"/>
        <v>0</v>
      </c>
      <c r="CT203" s="10">
        <f t="shared" si="479"/>
        <v>0</v>
      </c>
    </row>
    <row r="204" spans="1:98" s="27" customFormat="1" ht="12" x14ac:dyDescent="0.25">
      <c r="A204" s="26">
        <f>ROW()</f>
        <v>204</v>
      </c>
      <c r="B204" s="133"/>
      <c r="C204" s="142"/>
      <c r="E204" s="24"/>
      <c r="F204" s="66" t="str">
        <f t="shared" ref="F204:F212" si="480">$F$203</f>
        <v>Себестоимость продаж</v>
      </c>
      <c r="G204" s="27" t="str">
        <f>BP!$F$21</f>
        <v>Основа</v>
      </c>
      <c r="M204" s="27" t="str">
        <f>Lists!$R$8</f>
        <v>руб.</v>
      </c>
      <c r="P204" s="30"/>
      <c r="R204" s="24"/>
      <c r="S204" s="30"/>
      <c r="V204" s="85"/>
      <c r="W204" s="29">
        <f ca="1">SUM(INDIRECT(ADDRESS(ROW(),SUMIFS($1:$1,$5:$5,1))):INDIRECT(ADDRESS(ROW(),SUMIFS($1:$1,$5:$5,MAX($5:$5)))))</f>
        <v>73328766</v>
      </c>
      <c r="Z204" s="30">
        <f ca="1">IF(Z$5="",0,SUMIFS(Potoki!Z:Z,Potoki!$F:$F,$F204,Potoki!$G:$G,IF($G204="","",$G204)))</f>
        <v>0</v>
      </c>
      <c r="AA204" s="30">
        <f ca="1">IF(AA$5="",0,SUMIFS(Potoki!AA:AA,Potoki!$F:$F,$F204,Potoki!$G:$G,IF($G204="","",$G204)))</f>
        <v>0</v>
      </c>
      <c r="AB204" s="30">
        <f ca="1">IF(AB$5="",0,SUMIFS(Potoki!AB:AB,Potoki!$F:$F,$F204,Potoki!$G:$G,IF($G204="","",$G204)))</f>
        <v>0</v>
      </c>
      <c r="AC204" s="30">
        <f ca="1">IF(AC$5="",0,SUMIFS(Potoki!AC:AC,Potoki!$F:$F,$F204,Potoki!$G:$G,IF($G204="","",$G204)))</f>
        <v>0</v>
      </c>
      <c r="AD204" s="30">
        <f ca="1">IF(AD$5="",0,SUMIFS(Potoki!AD:AD,Potoki!$F:$F,$F204,Potoki!$G:$G,IF($G204="","",$G204)))</f>
        <v>0</v>
      </c>
      <c r="AE204" s="30">
        <f ca="1">IF(AE$5="",0,SUMIFS(Potoki!AE:AE,Potoki!$F:$F,$F204,Potoki!$G:$G,IF($G204="","",$G204)))</f>
        <v>0</v>
      </c>
      <c r="AF204" s="30">
        <f ca="1">IF(AF$5="",0,SUMIFS(Potoki!AF:AF,Potoki!$F:$F,$F204,Potoki!$G:$G,IF($G204="","",$G204)))</f>
        <v>0</v>
      </c>
      <c r="AG204" s="30">
        <f ca="1">IF(AG$5="",0,SUMIFS(Potoki!AG:AG,Potoki!$F:$F,$F204,Potoki!$G:$G,IF($G204="","",$G204)))</f>
        <v>0</v>
      </c>
      <c r="AH204" s="30">
        <f ca="1">IF(AH$5="",0,SUMIFS(Potoki!AH:AH,Potoki!$F:$F,$F204,Potoki!$G:$G,IF($G204="","",$G204)))</f>
        <v>420.00000000000006</v>
      </c>
      <c r="AI204" s="30">
        <f ca="1">IF(AI$5="",0,SUMIFS(Potoki!AI:AI,Potoki!$F:$F,$F204,Potoki!$G:$G,IF($G204="","",$G204)))</f>
        <v>3780</v>
      </c>
      <c r="AJ204" s="30">
        <f ca="1">IF(AJ$5="",0,SUMIFS(Potoki!AJ:AJ,Potoki!$F:$F,$F204,Potoki!$G:$G,IF($G204="","",$G204)))</f>
        <v>12474</v>
      </c>
      <c r="AK204" s="30">
        <f ca="1">IF(AK$5="",0,SUMIFS(Potoki!AK:AK,Potoki!$F:$F,$F204,Potoki!$G:$G,IF($G204="","",$G204)))</f>
        <v>24160.5</v>
      </c>
      <c r="AL204" s="30">
        <f ca="1">IF(AL$5="",0,SUMIFS(Potoki!AL:AL,Potoki!$F:$F,$F204,Potoki!$G:$G,IF($G204="","",$G204)))</f>
        <v>37191</v>
      </c>
      <c r="AM204" s="30">
        <f ca="1">IF(AM$5="",0,SUMIFS(Potoki!AM:AM,Potoki!$F:$F,$F204,Potoki!$G:$G,IF($G204="","",$G204)))</f>
        <v>50514.450000000004</v>
      </c>
      <c r="AN204" s="30">
        <f ca="1">IF(AN$5="",0,SUMIFS(Potoki!AN:AN,Potoki!$F:$F,$F204,Potoki!$G:$G,IF($G204="","",$G204)))</f>
        <v>69088.950000000012</v>
      </c>
      <c r="AO204" s="30">
        <f ca="1">IF(AO$5="",0,SUMIFS(Potoki!AO:AO,Potoki!$F:$F,$F204,Potoki!$G:$G,IF($G204="","",$G204)))</f>
        <v>106304.10000000002</v>
      </c>
      <c r="AP204" s="30">
        <f ca="1">IF(AP$5="",0,SUMIFS(Potoki!AP:AP,Potoki!$F:$F,$F204,Potoki!$G:$G,IF($G204="","",$G204)))</f>
        <v>170290.05000000002</v>
      </c>
      <c r="AQ204" s="30">
        <f ca="1">IF(AQ$5="",0,SUMIFS(Potoki!AQ:AQ,Potoki!$F:$F,$F204,Potoki!$G:$G,IF($G204="","",$G204)))</f>
        <v>265220.55</v>
      </c>
      <c r="AR204" s="30">
        <f ca="1">IF(AR$5="",0,SUMIFS(Potoki!AR:AR,Potoki!$F:$F,$F204,Potoki!$G:$G,IF($G204="","",$G204)))</f>
        <v>389863.42500000005</v>
      </c>
      <c r="AS204" s="30">
        <f ca="1">IF(AS$5="",0,SUMIFS(Potoki!AS:AS,Potoki!$F:$F,$F204,Potoki!$G:$G,IF($G204="","",$G204)))</f>
        <v>536755.80000000005</v>
      </c>
      <c r="AT204" s="30">
        <f ca="1">IF(AT$5="",0,SUMIFS(Potoki!AT:AT,Potoki!$F:$F,$F204,Potoki!$G:$G,IF($G204="","",$G204)))</f>
        <v>698476.8</v>
      </c>
      <c r="AU204" s="30">
        <f ca="1">IF(AU$5="",0,SUMIFS(Potoki!AU:AU,Potoki!$F:$F,$F204,Potoki!$G:$G,IF($G204="","",$G204)))</f>
        <v>869050.35</v>
      </c>
      <c r="AV204" s="30">
        <f ca="1">IF(AV$5="",0,SUMIFS(Potoki!AV:AV,Potoki!$F:$F,$F204,Potoki!$G:$G,IF($G204="","",$G204)))</f>
        <v>1044460.2</v>
      </c>
      <c r="AW204" s="30">
        <f ca="1">IF(AW$5="",0,SUMIFS(Potoki!AW:AW,Potoki!$F:$F,$F204,Potoki!$G:$G,IF($G204="","",$G204)))</f>
        <v>1222311.825</v>
      </c>
      <c r="AX204" s="30">
        <f ca="1">IF(AX$5="",0,SUMIFS(Potoki!AX:AX,Potoki!$F:$F,$F204,Potoki!$G:$G,IF($G204="","",$G204)))</f>
        <v>1401209.25</v>
      </c>
      <c r="AY204" s="30">
        <f ca="1">IF(AY$5="",0,SUMIFS(Potoki!AY:AY,Potoki!$F:$F,$F204,Potoki!$G:$G,IF($G204="","",$G204)))</f>
        <v>1580538.75</v>
      </c>
      <c r="AZ204" s="30">
        <f ca="1">IF(AZ$5="",0,SUMIFS(Potoki!AZ:AZ,Potoki!$F:$F,$F204,Potoki!$G:$G,IF($G204="","",$G204)))</f>
        <v>1760028.375</v>
      </c>
      <c r="BA204" s="30">
        <f ca="1">IF(BA$5="",0,SUMIFS(Potoki!BA:BA,Potoki!$F:$F,$F204,Potoki!$G:$G,IF($G204="","",$G204)))</f>
        <v>1939562.625</v>
      </c>
      <c r="BB204" s="30">
        <f ca="1">IF(BB$5="",0,SUMIFS(Potoki!BB:BB,Potoki!$F:$F,$F204,Potoki!$G:$G,IF($G204="","",$G204)))</f>
        <v>2119110</v>
      </c>
      <c r="BC204" s="30">
        <f ca="1">IF(BC$5="",0,SUMIFS(Potoki!BC:BC,Potoki!$F:$F,$F204,Potoki!$G:$G,IF($G204="","",$G204)))</f>
        <v>2298660</v>
      </c>
      <c r="BD204" s="30">
        <f ca="1">IF(BD$5="",0,SUMIFS(Potoki!BD:BD,Potoki!$F:$F,$F204,Potoki!$G:$G,IF($G204="","",$G204)))</f>
        <v>2478210</v>
      </c>
      <c r="BE204" s="30">
        <f ca="1">IF(BE$5="",0,SUMIFS(Potoki!BE:BE,Potoki!$F:$F,$F204,Potoki!$G:$G,IF($G204="","",$G204)))</f>
        <v>2656710</v>
      </c>
      <c r="BF204" s="30">
        <f ca="1">IF(BF$5="",0,SUMIFS(Potoki!BF:BF,Potoki!$F:$F,$F204,Potoki!$G:$G,IF($G204="","",$G204)))</f>
        <v>2826810</v>
      </c>
      <c r="BG204" s="30">
        <f ca="1">IF(BG$5="",0,SUMIFS(Potoki!BG:BG,Potoki!$F:$F,$F204,Potoki!$G:$G,IF($G204="","",$G204)))</f>
        <v>2975175</v>
      </c>
      <c r="BH204" s="30">
        <f ca="1">IF(BH$5="",0,SUMIFS(Potoki!BH:BH,Potoki!$F:$F,$F204,Potoki!$G:$G,IF($G204="","",$G204)))</f>
        <v>3094323.75</v>
      </c>
      <c r="BI204" s="30">
        <f ca="1">IF(BI$5="",0,SUMIFS(Potoki!BI:BI,Potoki!$F:$F,$F204,Potoki!$G:$G,IF($G204="","",$G204)))</f>
        <v>3180896.25</v>
      </c>
      <c r="BJ204" s="30">
        <f ca="1">IF(BJ$5="",0,SUMIFS(Potoki!BJ:BJ,Potoki!$F:$F,$F204,Potoki!$G:$G,IF($G204="","",$G204)))</f>
        <v>3236785.125</v>
      </c>
      <c r="BK204" s="30">
        <f ca="1">IF(BK$5="",0,SUMIFS(Potoki!BK:BK,Potoki!$F:$F,$F204,Potoki!$G:$G,IF($G204="","",$G204)))</f>
        <v>3269862.75</v>
      </c>
      <c r="BL204" s="30">
        <f ca="1">IF(BL$5="",0,SUMIFS(Potoki!BL:BL,Potoki!$F:$F,$F204,Potoki!$G:$G,IF($G204="","",$G204)))</f>
        <v>3287865</v>
      </c>
      <c r="BM204" s="30">
        <f ca="1">IF(BM$5="",0,SUMIFS(Potoki!BM:BM,Potoki!$F:$F,$F204,Potoki!$G:$G,IF($G204="","",$G204)))</f>
        <v>3296905.5</v>
      </c>
      <c r="BN204" s="30">
        <f ca="1">IF(BN$5="",0,SUMIFS(Potoki!BN:BN,Potoki!$F:$F,$F204,Potoki!$G:$G,IF($G204="","",$G204)))</f>
        <v>3301063.5</v>
      </c>
      <c r="BO204" s="30">
        <f ca="1">IF(BO$5="",0,SUMIFS(Potoki!BO:BO,Potoki!$F:$F,$F204,Potoki!$G:$G,IF($G204="","",$G204)))</f>
        <v>3302767.125</v>
      </c>
      <c r="BP204" s="30">
        <f ca="1">IF(BP$5="",0,SUMIFS(Potoki!BP:BP,Potoki!$F:$F,$F204,Potoki!$G:$G,IF($G204="","",$G204)))</f>
        <v>3303420.75</v>
      </c>
      <c r="BQ204" s="30">
        <f ca="1">IF(BQ$5="",0,SUMIFS(Potoki!BQ:BQ,Potoki!$F:$F,$F204,Potoki!$G:$G,IF($G204="","",$G204)))</f>
        <v>3303641.25</v>
      </c>
      <c r="BR204" s="30">
        <f ca="1">IF(BR$5="",0,SUMIFS(Potoki!BR:BR,Potoki!$F:$F,$F204,Potoki!$G:$G,IF($G204="","",$G204)))</f>
        <v>3303701.6250000005</v>
      </c>
      <c r="BS204" s="30">
        <f ca="1">IF(BS$5="",0,SUMIFS(Potoki!BS:BS,Potoki!$F:$F,$F204,Potoki!$G:$G,IF($G204="","",$G204)))</f>
        <v>3303717.3750000005</v>
      </c>
      <c r="BT204" s="30">
        <f ca="1">IF(BT$5="",0,SUMIFS(Potoki!BT:BT,Potoki!$F:$F,$F204,Potoki!$G:$G,IF($G204="","",$G204)))</f>
        <v>3303720.0000000005</v>
      </c>
      <c r="BU204" s="30">
        <f ca="1">IF(BU$5="",0,SUMIFS(Potoki!BU:BU,Potoki!$F:$F,$F204,Potoki!$G:$G,IF($G204="","",$G204)))</f>
        <v>3303720.0000000005</v>
      </c>
      <c r="BV204" s="30">
        <f>IF(BV$5="",0,SUMIFS(Potoki!BV:BV,Potoki!$F:$F,$F204,Potoki!$G:$G,IF($G204="","",$G204)))</f>
        <v>0</v>
      </c>
      <c r="BW204" s="30">
        <f>IF(BW$5="",0,SUMIFS(Potoki!BW:BW,Potoki!$F:$F,$F204,Potoki!$G:$G,IF($G204="","",$G204)))</f>
        <v>0</v>
      </c>
      <c r="BX204" s="30">
        <f>IF(BX$5="",0,SUMIFS(Potoki!BX:BX,Potoki!$F:$F,$F204,Potoki!$G:$G,IF($G204="","",$G204)))</f>
        <v>0</v>
      </c>
      <c r="BY204" s="30">
        <f>IF(BY$5="",0,SUMIFS(Potoki!BY:BY,Potoki!$F:$F,$F204,Potoki!$G:$G,IF($G204="","",$G204)))</f>
        <v>0</v>
      </c>
      <c r="BZ204" s="30">
        <f>IF(BZ$5="",0,SUMIFS(Potoki!BZ:BZ,Potoki!$F:$F,$F204,Potoki!$G:$G,IF($G204="","",$G204)))</f>
        <v>0</v>
      </c>
      <c r="CA204" s="30">
        <f>IF(CA$5="",0,SUMIFS(Potoki!CA:CA,Potoki!$F:$F,$F204,Potoki!$G:$G,IF($G204="","",$G204)))</f>
        <v>0</v>
      </c>
      <c r="CB204" s="30">
        <f>IF(CB$5="",0,SUMIFS(Potoki!CB:CB,Potoki!$F:$F,$F204,Potoki!$G:$G,IF($G204="","",$G204)))</f>
        <v>0</v>
      </c>
      <c r="CC204" s="30">
        <f>IF(CC$5="",0,SUMIFS(Potoki!CC:CC,Potoki!$F:$F,$F204,Potoki!$G:$G,IF($G204="","",$G204)))</f>
        <v>0</v>
      </c>
      <c r="CD204" s="30">
        <f>IF(CD$5="",0,SUMIFS(Potoki!CD:CD,Potoki!$F:$F,$F204,Potoki!$G:$G,IF($G204="","",$G204)))</f>
        <v>0</v>
      </c>
      <c r="CE204" s="30">
        <f>IF(CE$5="",0,SUMIFS(Potoki!CE:CE,Potoki!$F:$F,$F204,Potoki!$G:$G,IF($G204="","",$G204)))</f>
        <v>0</v>
      </c>
      <c r="CF204" s="30">
        <f>IF(CF$5="",0,SUMIFS(Potoki!CF:CF,Potoki!$F:$F,$F204,Potoki!$G:$G,IF($G204="","",$G204)))</f>
        <v>0</v>
      </c>
      <c r="CG204" s="30">
        <f>IF(CG$5="",0,SUMIFS(Potoki!CG:CG,Potoki!$F:$F,$F204,Potoki!$G:$G,IF($G204="","",$G204)))</f>
        <v>0</v>
      </c>
      <c r="CH204" s="30">
        <f>IF(CH$5="",0,SUMIFS(Potoki!CH:CH,Potoki!$F:$F,$F204,Potoki!$G:$G,IF($G204="","",$G204)))</f>
        <v>0</v>
      </c>
      <c r="CI204" s="30">
        <f>IF(CI$5="",0,SUMIFS(Potoki!CI:CI,Potoki!$F:$F,$F204,Potoki!$G:$G,IF($G204="","",$G204)))</f>
        <v>0</v>
      </c>
      <c r="CJ204" s="30">
        <f>IF(CJ$5="",0,SUMIFS(Potoki!CJ:CJ,Potoki!$F:$F,$F204,Potoki!$G:$G,IF($G204="","",$G204)))</f>
        <v>0</v>
      </c>
      <c r="CK204" s="30">
        <f>IF(CK$5="",0,SUMIFS(Potoki!CK:CK,Potoki!$F:$F,$F204,Potoki!$G:$G,IF($G204="","",$G204)))</f>
        <v>0</v>
      </c>
      <c r="CL204" s="30">
        <f>IF(CL$5="",0,SUMIFS(Potoki!CL:CL,Potoki!$F:$F,$F204,Potoki!$G:$G,IF($G204="","",$G204)))</f>
        <v>0</v>
      </c>
      <c r="CM204" s="30">
        <f>IF(CM$5="",0,SUMIFS(Potoki!CM:CM,Potoki!$F:$F,$F204,Potoki!$G:$G,IF($G204="","",$G204)))</f>
        <v>0</v>
      </c>
      <c r="CN204" s="30">
        <f>IF(CN$5="",0,SUMIFS(Potoki!CN:CN,Potoki!$F:$F,$F204,Potoki!$G:$G,IF($G204="","",$G204)))</f>
        <v>0</v>
      </c>
      <c r="CO204" s="30">
        <f>IF(CO$5="",0,SUMIFS(Potoki!CO:CO,Potoki!$F:$F,$F204,Potoki!$G:$G,IF($G204="","",$G204)))</f>
        <v>0</v>
      </c>
      <c r="CP204" s="30">
        <f>IF(CP$5="",0,SUMIFS(Potoki!CP:CP,Potoki!$F:$F,$F204,Potoki!$G:$G,IF($G204="","",$G204)))</f>
        <v>0</v>
      </c>
      <c r="CQ204" s="30">
        <f>IF(CQ$5="",0,SUMIFS(Potoki!CQ:CQ,Potoki!$F:$F,$F204,Potoki!$G:$G,IF($G204="","",$G204)))</f>
        <v>0</v>
      </c>
      <c r="CR204" s="30">
        <f>IF(CR$5="",0,SUMIFS(Potoki!CR:CR,Potoki!$F:$F,$F204,Potoki!$G:$G,IF($G204="","",$G204)))</f>
        <v>0</v>
      </c>
      <c r="CS204" s="30">
        <f>IF(CS$5="",0,SUMIFS(Potoki!CS:CS,Potoki!$F:$F,$F204,Potoki!$G:$G,IF($G204="","",$G204)))</f>
        <v>0</v>
      </c>
      <c r="CT204" s="30">
        <f>IF(CT$5="",0,SUMIFS(Potoki!CT:CT,Potoki!$F:$F,$F204,Potoki!$G:$G,IF($G204="","",$G204)))</f>
        <v>0</v>
      </c>
    </row>
    <row r="205" spans="1:98" s="27" customFormat="1" ht="12" x14ac:dyDescent="0.25">
      <c r="A205" s="26">
        <f>ROW()</f>
        <v>205</v>
      </c>
      <c r="B205" s="133"/>
      <c r="C205" s="142"/>
      <c r="E205" s="24"/>
      <c r="F205" s="66" t="str">
        <f t="shared" si="480"/>
        <v>Себестоимость продаж</v>
      </c>
      <c r="G205" s="27" t="str">
        <f>BP!$F$22</f>
        <v>Сырье</v>
      </c>
      <c r="H205" s="67"/>
      <c r="I205" s="67"/>
      <c r="J205" s="67"/>
      <c r="K205" s="67"/>
      <c r="L205" s="67"/>
      <c r="M205" s="27" t="str">
        <f>Lists!$R$8</f>
        <v>руб.</v>
      </c>
      <c r="P205" s="30"/>
      <c r="R205" s="24"/>
      <c r="S205" s="30"/>
      <c r="V205" s="85"/>
      <c r="W205" s="29">
        <f ca="1">SUM(INDIRECT(ADDRESS(ROW(),SUMIFS($1:$1,$5:$5,1))):INDIRECT(ADDRESS(ROW(),SUMIFS($1:$1,$5:$5,MAX($5:$5)))))</f>
        <v>8380430.4000000004</v>
      </c>
      <c r="Z205" s="30">
        <f ca="1">IF(Z$5="",0,SUMIFS(Potoki!Z:Z,Potoki!$F:$F,$F205,Potoki!$G:$G,IF($G205="","",$G205)))</f>
        <v>0</v>
      </c>
      <c r="AA205" s="30">
        <f ca="1">IF(AA$5="",0,SUMIFS(Potoki!AA:AA,Potoki!$F:$F,$F205,Potoki!$G:$G,IF($G205="","",$G205)))</f>
        <v>0</v>
      </c>
      <c r="AB205" s="30">
        <f ca="1">IF(AB$5="",0,SUMIFS(Potoki!AB:AB,Potoki!$F:$F,$F205,Potoki!$G:$G,IF($G205="","",$G205)))</f>
        <v>0</v>
      </c>
      <c r="AC205" s="30">
        <f ca="1">IF(AC$5="",0,SUMIFS(Potoki!AC:AC,Potoki!$F:$F,$F205,Potoki!$G:$G,IF($G205="","",$G205)))</f>
        <v>0</v>
      </c>
      <c r="AD205" s="30">
        <f ca="1">IF(AD$5="",0,SUMIFS(Potoki!AD:AD,Potoki!$F:$F,$F205,Potoki!$G:$G,IF($G205="","",$G205)))</f>
        <v>0</v>
      </c>
      <c r="AE205" s="30">
        <f ca="1">IF(AE$5="",0,SUMIFS(Potoki!AE:AE,Potoki!$F:$F,$F205,Potoki!$G:$G,IF($G205="","",$G205)))</f>
        <v>0</v>
      </c>
      <c r="AF205" s="30">
        <f ca="1">IF(AF$5="",0,SUMIFS(Potoki!AF:AF,Potoki!$F:$F,$F205,Potoki!$G:$G,IF($G205="","",$G205)))</f>
        <v>0</v>
      </c>
      <c r="AG205" s="30">
        <f ca="1">IF(AG$5="",0,SUMIFS(Potoki!AG:AG,Potoki!$F:$F,$F205,Potoki!$G:$G,IF($G205="","",$G205)))</f>
        <v>0</v>
      </c>
      <c r="AH205" s="30">
        <f ca="1">IF(AH$5="",0,SUMIFS(Potoki!AH:AH,Potoki!$F:$F,$F205,Potoki!$G:$G,IF($G205="","",$G205)))</f>
        <v>48.000000000000007</v>
      </c>
      <c r="AI205" s="30">
        <f ca="1">IF(AI$5="",0,SUMIFS(Potoki!AI:AI,Potoki!$F:$F,$F205,Potoki!$G:$G,IF($G205="","",$G205)))</f>
        <v>432</v>
      </c>
      <c r="AJ205" s="30">
        <f ca="1">IF(AJ$5="",0,SUMIFS(Potoki!AJ:AJ,Potoki!$F:$F,$F205,Potoki!$G:$G,IF($G205="","",$G205)))</f>
        <v>1425.6</v>
      </c>
      <c r="AK205" s="30">
        <f ca="1">IF(AK$5="",0,SUMIFS(Potoki!AK:AK,Potoki!$F:$F,$F205,Potoki!$G:$G,IF($G205="","",$G205)))</f>
        <v>2761.2000000000003</v>
      </c>
      <c r="AL205" s="30">
        <f ca="1">IF(AL$5="",0,SUMIFS(Potoki!AL:AL,Potoki!$F:$F,$F205,Potoki!$G:$G,IF($G205="","",$G205)))</f>
        <v>4250.3999999999996</v>
      </c>
      <c r="AM205" s="30">
        <f ca="1">IF(AM$5="",0,SUMIFS(Potoki!AM:AM,Potoki!$F:$F,$F205,Potoki!$G:$G,IF($G205="","",$G205)))</f>
        <v>5773.0800000000008</v>
      </c>
      <c r="AN205" s="30">
        <f ca="1">IF(AN$5="",0,SUMIFS(Potoki!AN:AN,Potoki!$F:$F,$F205,Potoki!$G:$G,IF($G205="","",$G205)))</f>
        <v>7895.880000000001</v>
      </c>
      <c r="AO205" s="30">
        <f ca="1">IF(AO$5="",0,SUMIFS(Potoki!AO:AO,Potoki!$F:$F,$F205,Potoki!$G:$G,IF($G205="","",$G205)))</f>
        <v>12149.04</v>
      </c>
      <c r="AP205" s="30">
        <f ca="1">IF(AP$5="",0,SUMIFS(Potoki!AP:AP,Potoki!$F:$F,$F205,Potoki!$G:$G,IF($G205="","",$G205)))</f>
        <v>19461.72</v>
      </c>
      <c r="AQ205" s="30">
        <f ca="1">IF(AQ$5="",0,SUMIFS(Potoki!AQ:AQ,Potoki!$F:$F,$F205,Potoki!$G:$G,IF($G205="","",$G205)))</f>
        <v>30310.92</v>
      </c>
      <c r="AR205" s="30">
        <f ca="1">IF(AR$5="",0,SUMIFS(Potoki!AR:AR,Potoki!$F:$F,$F205,Potoki!$G:$G,IF($G205="","",$G205)))</f>
        <v>44555.82</v>
      </c>
      <c r="AS205" s="30">
        <f ca="1">IF(AS$5="",0,SUMIFS(Potoki!AS:AS,Potoki!$F:$F,$F205,Potoki!$G:$G,IF($G205="","",$G205)))</f>
        <v>61343.519999999997</v>
      </c>
      <c r="AT205" s="30">
        <f ca="1">IF(AT$5="",0,SUMIFS(Potoki!AT:AT,Potoki!$F:$F,$F205,Potoki!$G:$G,IF($G205="","",$G205)))</f>
        <v>79825.919999999998</v>
      </c>
      <c r="AU205" s="30">
        <f ca="1">IF(AU$5="",0,SUMIFS(Potoki!AU:AU,Potoki!$F:$F,$F205,Potoki!$G:$G,IF($G205="","",$G205)))</f>
        <v>99320.040000000008</v>
      </c>
      <c r="AV205" s="30">
        <f ca="1">IF(AV$5="",0,SUMIFS(Potoki!AV:AV,Potoki!$F:$F,$F205,Potoki!$G:$G,IF($G205="","",$G205)))</f>
        <v>119366.88</v>
      </c>
      <c r="AW205" s="30">
        <f ca="1">IF(AW$5="",0,SUMIFS(Potoki!AW:AW,Potoki!$F:$F,$F205,Potoki!$G:$G,IF($G205="","",$G205)))</f>
        <v>139692.78</v>
      </c>
      <c r="AX205" s="30">
        <f ca="1">IF(AX$5="",0,SUMIFS(Potoki!AX:AX,Potoki!$F:$F,$F205,Potoki!$G:$G,IF($G205="","",$G205)))</f>
        <v>160138.19999999998</v>
      </c>
      <c r="AY205" s="30">
        <f ca="1">IF(AY$5="",0,SUMIFS(Potoki!AY:AY,Potoki!$F:$F,$F205,Potoki!$G:$G,IF($G205="","",$G205)))</f>
        <v>180633</v>
      </c>
      <c r="AZ205" s="30">
        <f ca="1">IF(AZ$5="",0,SUMIFS(Potoki!AZ:AZ,Potoki!$F:$F,$F205,Potoki!$G:$G,IF($G205="","",$G205)))</f>
        <v>201146.1</v>
      </c>
      <c r="BA205" s="30">
        <f ca="1">IF(BA$5="",0,SUMIFS(Potoki!BA:BA,Potoki!$F:$F,$F205,Potoki!$G:$G,IF($G205="","",$G205)))</f>
        <v>221664.3</v>
      </c>
      <c r="BB205" s="30">
        <f ca="1">IF(BB$5="",0,SUMIFS(Potoki!BB:BB,Potoki!$F:$F,$F205,Potoki!$G:$G,IF($G205="","",$G205)))</f>
        <v>242184</v>
      </c>
      <c r="BC205" s="30">
        <f ca="1">IF(BC$5="",0,SUMIFS(Potoki!BC:BC,Potoki!$F:$F,$F205,Potoki!$G:$G,IF($G205="","",$G205)))</f>
        <v>262704</v>
      </c>
      <c r="BD205" s="30">
        <f ca="1">IF(BD$5="",0,SUMIFS(Potoki!BD:BD,Potoki!$F:$F,$F205,Potoki!$G:$G,IF($G205="","",$G205)))</f>
        <v>283224</v>
      </c>
      <c r="BE205" s="30">
        <f ca="1">IF(BE$5="",0,SUMIFS(Potoki!BE:BE,Potoki!$F:$F,$F205,Potoki!$G:$G,IF($G205="","",$G205)))</f>
        <v>303624</v>
      </c>
      <c r="BF205" s="30">
        <f ca="1">IF(BF$5="",0,SUMIFS(Potoki!BF:BF,Potoki!$F:$F,$F205,Potoki!$G:$G,IF($G205="","",$G205)))</f>
        <v>323064</v>
      </c>
      <c r="BG205" s="30">
        <f ca="1">IF(BG$5="",0,SUMIFS(Potoki!BG:BG,Potoki!$F:$F,$F205,Potoki!$G:$G,IF($G205="","",$G205)))</f>
        <v>340020</v>
      </c>
      <c r="BH205" s="30">
        <f ca="1">IF(BH$5="",0,SUMIFS(Potoki!BH:BH,Potoki!$F:$F,$F205,Potoki!$G:$G,IF($G205="","",$G205)))</f>
        <v>353637</v>
      </c>
      <c r="BI205" s="30">
        <f ca="1">IF(BI$5="",0,SUMIFS(Potoki!BI:BI,Potoki!$F:$F,$F205,Potoki!$G:$G,IF($G205="","",$G205)))</f>
        <v>363531</v>
      </c>
      <c r="BJ205" s="30">
        <f ca="1">IF(BJ$5="",0,SUMIFS(Potoki!BJ:BJ,Potoki!$F:$F,$F205,Potoki!$G:$G,IF($G205="","",$G205)))</f>
        <v>369918.3</v>
      </c>
      <c r="BK205" s="30">
        <f ca="1">IF(BK$5="",0,SUMIFS(Potoki!BK:BK,Potoki!$F:$F,$F205,Potoki!$G:$G,IF($G205="","",$G205)))</f>
        <v>373698.6</v>
      </c>
      <c r="BL205" s="30">
        <f ca="1">IF(BL$5="",0,SUMIFS(Potoki!BL:BL,Potoki!$F:$F,$F205,Potoki!$G:$G,IF($G205="","",$G205)))</f>
        <v>375756</v>
      </c>
      <c r="BM205" s="30">
        <f ca="1">IF(BM$5="",0,SUMIFS(Potoki!BM:BM,Potoki!$F:$F,$F205,Potoki!$G:$G,IF($G205="","",$G205)))</f>
        <v>376789.2</v>
      </c>
      <c r="BN205" s="30">
        <f ca="1">IF(BN$5="",0,SUMIFS(Potoki!BN:BN,Potoki!$F:$F,$F205,Potoki!$G:$G,IF($G205="","",$G205)))</f>
        <v>377264.39999999997</v>
      </c>
      <c r="BO205" s="30">
        <f ca="1">IF(BO$5="",0,SUMIFS(Potoki!BO:BO,Potoki!$F:$F,$F205,Potoki!$G:$G,IF($G205="","",$G205)))</f>
        <v>377459.10000000003</v>
      </c>
      <c r="BP205" s="30">
        <f ca="1">IF(BP$5="",0,SUMIFS(Potoki!BP:BP,Potoki!$F:$F,$F205,Potoki!$G:$G,IF($G205="","",$G205)))</f>
        <v>377533.8</v>
      </c>
      <c r="BQ205" s="30">
        <f ca="1">IF(BQ$5="",0,SUMIFS(Potoki!BQ:BQ,Potoki!$F:$F,$F205,Potoki!$G:$G,IF($G205="","",$G205)))</f>
        <v>377559.00000000006</v>
      </c>
      <c r="BR205" s="30">
        <f ca="1">IF(BR$5="",0,SUMIFS(Potoki!BR:BR,Potoki!$F:$F,$F205,Potoki!$G:$G,IF($G205="","",$G205)))</f>
        <v>377565.90000000008</v>
      </c>
      <c r="BS205" s="30">
        <f ca="1">IF(BS$5="",0,SUMIFS(Potoki!BS:BS,Potoki!$F:$F,$F205,Potoki!$G:$G,IF($G205="","",$G205)))</f>
        <v>377567.7</v>
      </c>
      <c r="BT205" s="30">
        <f ca="1">IF(BT$5="",0,SUMIFS(Potoki!BT:BT,Potoki!$F:$F,$F205,Potoki!$G:$G,IF($G205="","",$G205)))</f>
        <v>377568.00000000006</v>
      </c>
      <c r="BU205" s="30">
        <f ca="1">IF(BU$5="",0,SUMIFS(Potoki!BU:BU,Potoki!$F:$F,$F205,Potoki!$G:$G,IF($G205="","",$G205)))</f>
        <v>377568.00000000006</v>
      </c>
      <c r="BV205" s="30">
        <f>IF(BV$5="",0,SUMIFS(Potoki!BV:BV,Potoki!$F:$F,$F205,Potoki!$G:$G,IF($G205="","",$G205)))</f>
        <v>0</v>
      </c>
      <c r="BW205" s="30">
        <f>IF(BW$5="",0,SUMIFS(Potoki!BW:BW,Potoki!$F:$F,$F205,Potoki!$G:$G,IF($G205="","",$G205)))</f>
        <v>0</v>
      </c>
      <c r="BX205" s="30">
        <f>IF(BX$5="",0,SUMIFS(Potoki!BX:BX,Potoki!$F:$F,$F205,Potoki!$G:$G,IF($G205="","",$G205)))</f>
        <v>0</v>
      </c>
      <c r="BY205" s="30">
        <f>IF(BY$5="",0,SUMIFS(Potoki!BY:BY,Potoki!$F:$F,$F205,Potoki!$G:$G,IF($G205="","",$G205)))</f>
        <v>0</v>
      </c>
      <c r="BZ205" s="30">
        <f>IF(BZ$5="",0,SUMIFS(Potoki!BZ:BZ,Potoki!$F:$F,$F205,Potoki!$G:$G,IF($G205="","",$G205)))</f>
        <v>0</v>
      </c>
      <c r="CA205" s="30">
        <f>IF(CA$5="",0,SUMIFS(Potoki!CA:CA,Potoki!$F:$F,$F205,Potoki!$G:$G,IF($G205="","",$G205)))</f>
        <v>0</v>
      </c>
      <c r="CB205" s="30">
        <f>IF(CB$5="",0,SUMIFS(Potoki!CB:CB,Potoki!$F:$F,$F205,Potoki!$G:$G,IF($G205="","",$G205)))</f>
        <v>0</v>
      </c>
      <c r="CC205" s="30">
        <f>IF(CC$5="",0,SUMIFS(Potoki!CC:CC,Potoki!$F:$F,$F205,Potoki!$G:$G,IF($G205="","",$G205)))</f>
        <v>0</v>
      </c>
      <c r="CD205" s="30">
        <f>IF(CD$5="",0,SUMIFS(Potoki!CD:CD,Potoki!$F:$F,$F205,Potoki!$G:$G,IF($G205="","",$G205)))</f>
        <v>0</v>
      </c>
      <c r="CE205" s="30">
        <f>IF(CE$5="",0,SUMIFS(Potoki!CE:CE,Potoki!$F:$F,$F205,Potoki!$G:$G,IF($G205="","",$G205)))</f>
        <v>0</v>
      </c>
      <c r="CF205" s="30">
        <f>IF(CF$5="",0,SUMIFS(Potoki!CF:CF,Potoki!$F:$F,$F205,Potoki!$G:$G,IF($G205="","",$G205)))</f>
        <v>0</v>
      </c>
      <c r="CG205" s="30">
        <f>IF(CG$5="",0,SUMIFS(Potoki!CG:CG,Potoki!$F:$F,$F205,Potoki!$G:$G,IF($G205="","",$G205)))</f>
        <v>0</v>
      </c>
      <c r="CH205" s="30">
        <f>IF(CH$5="",0,SUMIFS(Potoki!CH:CH,Potoki!$F:$F,$F205,Potoki!$G:$G,IF($G205="","",$G205)))</f>
        <v>0</v>
      </c>
      <c r="CI205" s="30">
        <f>IF(CI$5="",0,SUMIFS(Potoki!CI:CI,Potoki!$F:$F,$F205,Potoki!$G:$G,IF($G205="","",$G205)))</f>
        <v>0</v>
      </c>
      <c r="CJ205" s="30">
        <f>IF(CJ$5="",0,SUMIFS(Potoki!CJ:CJ,Potoki!$F:$F,$F205,Potoki!$G:$G,IF($G205="","",$G205)))</f>
        <v>0</v>
      </c>
      <c r="CK205" s="30">
        <f>IF(CK$5="",0,SUMIFS(Potoki!CK:CK,Potoki!$F:$F,$F205,Potoki!$G:$G,IF($G205="","",$G205)))</f>
        <v>0</v>
      </c>
      <c r="CL205" s="30">
        <f>IF(CL$5="",0,SUMIFS(Potoki!CL:CL,Potoki!$F:$F,$F205,Potoki!$G:$G,IF($G205="","",$G205)))</f>
        <v>0</v>
      </c>
      <c r="CM205" s="30">
        <f>IF(CM$5="",0,SUMIFS(Potoki!CM:CM,Potoki!$F:$F,$F205,Potoki!$G:$G,IF($G205="","",$G205)))</f>
        <v>0</v>
      </c>
      <c r="CN205" s="30">
        <f>IF(CN$5="",0,SUMIFS(Potoki!CN:CN,Potoki!$F:$F,$F205,Potoki!$G:$G,IF($G205="","",$G205)))</f>
        <v>0</v>
      </c>
      <c r="CO205" s="30">
        <f>IF(CO$5="",0,SUMIFS(Potoki!CO:CO,Potoki!$F:$F,$F205,Potoki!$G:$G,IF($G205="","",$G205)))</f>
        <v>0</v>
      </c>
      <c r="CP205" s="30">
        <f>IF(CP$5="",0,SUMIFS(Potoki!CP:CP,Potoki!$F:$F,$F205,Potoki!$G:$G,IF($G205="","",$G205)))</f>
        <v>0</v>
      </c>
      <c r="CQ205" s="30">
        <f>IF(CQ$5="",0,SUMIFS(Potoki!CQ:CQ,Potoki!$F:$F,$F205,Potoki!$G:$G,IF($G205="","",$G205)))</f>
        <v>0</v>
      </c>
      <c r="CR205" s="30">
        <f>IF(CR$5="",0,SUMIFS(Potoki!CR:CR,Potoki!$F:$F,$F205,Potoki!$G:$G,IF($G205="","",$G205)))</f>
        <v>0</v>
      </c>
      <c r="CS205" s="30">
        <f>IF(CS$5="",0,SUMIFS(Potoki!CS:CS,Potoki!$F:$F,$F205,Potoki!$G:$G,IF($G205="","",$G205)))</f>
        <v>0</v>
      </c>
      <c r="CT205" s="30">
        <f>IF(CT$5="",0,SUMIFS(Potoki!CT:CT,Potoki!$F:$F,$F205,Potoki!$G:$G,IF($G205="","",$G205)))</f>
        <v>0</v>
      </c>
    </row>
    <row r="206" spans="1:98" s="27" customFormat="1" ht="12" x14ac:dyDescent="0.25">
      <c r="A206" s="26">
        <f>ROW()</f>
        <v>206</v>
      </c>
      <c r="B206" s="133"/>
      <c r="C206" s="142"/>
      <c r="E206" s="24"/>
      <c r="F206" s="66" t="str">
        <f t="shared" si="480"/>
        <v>Себестоимость продаж</v>
      </c>
      <c r="G206" s="27" t="str">
        <f>BP!$F$23</f>
        <v>Материал</v>
      </c>
      <c r="M206" s="27" t="str">
        <f>Lists!$R$8</f>
        <v>руб.</v>
      </c>
      <c r="P206" s="30"/>
      <c r="R206" s="24"/>
      <c r="S206" s="30"/>
      <c r="V206" s="85"/>
      <c r="W206" s="29">
        <f ca="1">SUM(INDIRECT(ADDRESS(ROW(),SUMIFS($1:$1,$5:$5,1))):INDIRECT(ADDRESS(ROW(),SUMIFS($1:$1,$5:$5,MAX($5:$5)))))</f>
        <v>9777168.8000000007</v>
      </c>
      <c r="Z206" s="30">
        <f ca="1">IF(Z$5="",0,SUMIFS(Potoki!Z:Z,Potoki!$F:$F,$F206,Potoki!$G:$G,IF($G206="","",$G206)))</f>
        <v>0</v>
      </c>
      <c r="AA206" s="30">
        <f ca="1">IF(AA$5="",0,SUMIFS(Potoki!AA:AA,Potoki!$F:$F,$F206,Potoki!$G:$G,IF($G206="","",$G206)))</f>
        <v>0</v>
      </c>
      <c r="AB206" s="30">
        <f ca="1">IF(AB$5="",0,SUMIFS(Potoki!AB:AB,Potoki!$F:$F,$F206,Potoki!$G:$G,IF($G206="","",$G206)))</f>
        <v>0</v>
      </c>
      <c r="AC206" s="30">
        <f ca="1">IF(AC$5="",0,SUMIFS(Potoki!AC:AC,Potoki!$F:$F,$F206,Potoki!$G:$G,IF($G206="","",$G206)))</f>
        <v>0</v>
      </c>
      <c r="AD206" s="30">
        <f ca="1">IF(AD$5="",0,SUMIFS(Potoki!AD:AD,Potoki!$F:$F,$F206,Potoki!$G:$G,IF($G206="","",$G206)))</f>
        <v>0</v>
      </c>
      <c r="AE206" s="30">
        <f ca="1">IF(AE$5="",0,SUMIFS(Potoki!AE:AE,Potoki!$F:$F,$F206,Potoki!$G:$G,IF($G206="","",$G206)))</f>
        <v>0</v>
      </c>
      <c r="AF206" s="30">
        <f ca="1">IF(AF$5="",0,SUMIFS(Potoki!AF:AF,Potoki!$F:$F,$F206,Potoki!$G:$G,IF($G206="","",$G206)))</f>
        <v>0</v>
      </c>
      <c r="AG206" s="30">
        <f ca="1">IF(AG$5="",0,SUMIFS(Potoki!AG:AG,Potoki!$F:$F,$F206,Potoki!$G:$G,IF($G206="","",$G206)))</f>
        <v>0</v>
      </c>
      <c r="AH206" s="30">
        <f ca="1">IF(AH$5="",0,SUMIFS(Potoki!AH:AH,Potoki!$F:$F,$F206,Potoki!$G:$G,IF($G206="","",$G206)))</f>
        <v>56</v>
      </c>
      <c r="AI206" s="30">
        <f ca="1">IF(AI$5="",0,SUMIFS(Potoki!AI:AI,Potoki!$F:$F,$F206,Potoki!$G:$G,IF($G206="","",$G206)))</f>
        <v>504</v>
      </c>
      <c r="AJ206" s="30">
        <f ca="1">IF(AJ$5="",0,SUMIFS(Potoki!AJ:AJ,Potoki!$F:$F,$F206,Potoki!$G:$G,IF($G206="","",$G206)))</f>
        <v>1663.2</v>
      </c>
      <c r="AK206" s="30">
        <f ca="1">IF(AK$5="",0,SUMIFS(Potoki!AK:AK,Potoki!$F:$F,$F206,Potoki!$G:$G,IF($G206="","",$G206)))</f>
        <v>3221.4</v>
      </c>
      <c r="AL206" s="30">
        <f ca="1">IF(AL$5="",0,SUMIFS(Potoki!AL:AL,Potoki!$F:$F,$F206,Potoki!$G:$G,IF($G206="","",$G206)))</f>
        <v>4958.8</v>
      </c>
      <c r="AM206" s="30">
        <f ca="1">IF(AM$5="",0,SUMIFS(Potoki!AM:AM,Potoki!$F:$F,$F206,Potoki!$G:$G,IF($G206="","",$G206)))</f>
        <v>6735.26</v>
      </c>
      <c r="AN206" s="30">
        <f ca="1">IF(AN$5="",0,SUMIFS(Potoki!AN:AN,Potoki!$F:$F,$F206,Potoki!$G:$G,IF($G206="","",$G206)))</f>
        <v>9211.86</v>
      </c>
      <c r="AO206" s="30">
        <f ca="1">IF(AO$5="",0,SUMIFS(Potoki!AO:AO,Potoki!$F:$F,$F206,Potoki!$G:$G,IF($G206="","",$G206)))</f>
        <v>14173.880000000001</v>
      </c>
      <c r="AP206" s="30">
        <f ca="1">IF(AP$5="",0,SUMIFS(Potoki!AP:AP,Potoki!$F:$F,$F206,Potoki!$G:$G,IF($G206="","",$G206)))</f>
        <v>22705.340000000004</v>
      </c>
      <c r="AQ206" s="30">
        <f ca="1">IF(AQ$5="",0,SUMIFS(Potoki!AQ:AQ,Potoki!$F:$F,$F206,Potoki!$G:$G,IF($G206="","",$G206)))</f>
        <v>35362.74</v>
      </c>
      <c r="AR206" s="30">
        <f ca="1">IF(AR$5="",0,SUMIFS(Potoki!AR:AR,Potoki!$F:$F,$F206,Potoki!$G:$G,IF($G206="","",$G206)))</f>
        <v>51981.79</v>
      </c>
      <c r="AS206" s="30">
        <f ca="1">IF(AS$5="",0,SUMIFS(Potoki!AS:AS,Potoki!$F:$F,$F206,Potoki!$G:$G,IF($G206="","",$G206)))</f>
        <v>71567.44</v>
      </c>
      <c r="AT206" s="30">
        <f ca="1">IF(AT$5="",0,SUMIFS(Potoki!AT:AT,Potoki!$F:$F,$F206,Potoki!$G:$G,IF($G206="","",$G206)))</f>
        <v>93130.239999999991</v>
      </c>
      <c r="AU206" s="30">
        <f ca="1">IF(AU$5="",0,SUMIFS(Potoki!AU:AU,Potoki!$F:$F,$F206,Potoki!$G:$G,IF($G206="","",$G206)))</f>
        <v>115873.38</v>
      </c>
      <c r="AV206" s="30">
        <f ca="1">IF(AV$5="",0,SUMIFS(Potoki!AV:AV,Potoki!$F:$F,$F206,Potoki!$G:$G,IF($G206="","",$G206)))</f>
        <v>139261.35999999999</v>
      </c>
      <c r="AW206" s="30">
        <f ca="1">IF(AW$5="",0,SUMIFS(Potoki!AW:AW,Potoki!$F:$F,$F206,Potoki!$G:$G,IF($G206="","",$G206)))</f>
        <v>162974.91</v>
      </c>
      <c r="AX206" s="30">
        <f ca="1">IF(AX$5="",0,SUMIFS(Potoki!AX:AX,Potoki!$F:$F,$F206,Potoki!$G:$G,IF($G206="","",$G206)))</f>
        <v>186827.9</v>
      </c>
      <c r="AY206" s="30">
        <f ca="1">IF(AY$5="",0,SUMIFS(Potoki!AY:AY,Potoki!$F:$F,$F206,Potoki!$G:$G,IF($G206="","",$G206)))</f>
        <v>210738.5</v>
      </c>
      <c r="AZ206" s="30">
        <f ca="1">IF(AZ$5="",0,SUMIFS(Potoki!AZ:AZ,Potoki!$F:$F,$F206,Potoki!$G:$G,IF($G206="","",$G206)))</f>
        <v>234670.44999999998</v>
      </c>
      <c r="BA206" s="30">
        <f ca="1">IF(BA$5="",0,SUMIFS(Potoki!BA:BA,Potoki!$F:$F,$F206,Potoki!$G:$G,IF($G206="","",$G206)))</f>
        <v>258608.34999999998</v>
      </c>
      <c r="BB206" s="30">
        <f ca="1">IF(BB$5="",0,SUMIFS(Potoki!BB:BB,Potoki!$F:$F,$F206,Potoki!$G:$G,IF($G206="","",$G206)))</f>
        <v>282548</v>
      </c>
      <c r="BC206" s="30">
        <f ca="1">IF(BC$5="",0,SUMIFS(Potoki!BC:BC,Potoki!$F:$F,$F206,Potoki!$G:$G,IF($G206="","",$G206)))</f>
        <v>306488</v>
      </c>
      <c r="BD206" s="30">
        <f ca="1">IF(BD$5="",0,SUMIFS(Potoki!BD:BD,Potoki!$F:$F,$F206,Potoki!$G:$G,IF($G206="","",$G206)))</f>
        <v>330428</v>
      </c>
      <c r="BE206" s="30">
        <f ca="1">IF(BE$5="",0,SUMIFS(Potoki!BE:BE,Potoki!$F:$F,$F206,Potoki!$G:$G,IF($G206="","",$G206)))</f>
        <v>354228</v>
      </c>
      <c r="BF206" s="30">
        <f ca="1">IF(BF$5="",0,SUMIFS(Potoki!BF:BF,Potoki!$F:$F,$F206,Potoki!$G:$G,IF($G206="","",$G206)))</f>
        <v>376908</v>
      </c>
      <c r="BG206" s="30">
        <f ca="1">IF(BG$5="",0,SUMIFS(Potoki!BG:BG,Potoki!$F:$F,$F206,Potoki!$G:$G,IF($G206="","",$G206)))</f>
        <v>396690</v>
      </c>
      <c r="BH206" s="30">
        <f ca="1">IF(BH$5="",0,SUMIFS(Potoki!BH:BH,Potoki!$F:$F,$F206,Potoki!$G:$G,IF($G206="","",$G206)))</f>
        <v>412576.5</v>
      </c>
      <c r="BI206" s="30">
        <f ca="1">IF(BI$5="",0,SUMIFS(Potoki!BI:BI,Potoki!$F:$F,$F206,Potoki!$G:$G,IF($G206="","",$G206)))</f>
        <v>424119.5</v>
      </c>
      <c r="BJ206" s="30">
        <f ca="1">IF(BJ$5="",0,SUMIFS(Potoki!BJ:BJ,Potoki!$F:$F,$F206,Potoki!$G:$G,IF($G206="","",$G206)))</f>
        <v>431571.35</v>
      </c>
      <c r="BK206" s="30">
        <f ca="1">IF(BK$5="",0,SUMIFS(Potoki!BK:BK,Potoki!$F:$F,$F206,Potoki!$G:$G,IF($G206="","",$G206)))</f>
        <v>435981.7</v>
      </c>
      <c r="BL206" s="30">
        <f ca="1">IF(BL$5="",0,SUMIFS(Potoki!BL:BL,Potoki!$F:$F,$F206,Potoki!$G:$G,IF($G206="","",$G206)))</f>
        <v>438382</v>
      </c>
      <c r="BM206" s="30">
        <f ca="1">IF(BM$5="",0,SUMIFS(Potoki!BM:BM,Potoki!$F:$F,$F206,Potoki!$G:$G,IF($G206="","",$G206)))</f>
        <v>439587.39999999997</v>
      </c>
      <c r="BN206" s="30">
        <f ca="1">IF(BN$5="",0,SUMIFS(Potoki!BN:BN,Potoki!$F:$F,$F206,Potoki!$G:$G,IF($G206="","",$G206)))</f>
        <v>440141.8</v>
      </c>
      <c r="BO206" s="30">
        <f ca="1">IF(BO$5="",0,SUMIFS(Potoki!BO:BO,Potoki!$F:$F,$F206,Potoki!$G:$G,IF($G206="","",$G206)))</f>
        <v>440368.94999999995</v>
      </c>
      <c r="BP206" s="30">
        <f ca="1">IF(BP$5="",0,SUMIFS(Potoki!BP:BP,Potoki!$F:$F,$F206,Potoki!$G:$G,IF($G206="","",$G206)))</f>
        <v>440456.1</v>
      </c>
      <c r="BQ206" s="30">
        <f ca="1">IF(BQ$5="",0,SUMIFS(Potoki!BQ:BQ,Potoki!$F:$F,$F206,Potoki!$G:$G,IF($G206="","",$G206)))</f>
        <v>440485.5</v>
      </c>
      <c r="BR206" s="30">
        <f ca="1">IF(BR$5="",0,SUMIFS(Potoki!BR:BR,Potoki!$F:$F,$F206,Potoki!$G:$G,IF($G206="","",$G206)))</f>
        <v>440493.55000000005</v>
      </c>
      <c r="BS206" s="30">
        <f ca="1">IF(BS$5="",0,SUMIFS(Potoki!BS:BS,Potoki!$F:$F,$F206,Potoki!$G:$G,IF($G206="","",$G206)))</f>
        <v>440495.65</v>
      </c>
      <c r="BT206" s="30">
        <f ca="1">IF(BT$5="",0,SUMIFS(Potoki!BT:BT,Potoki!$F:$F,$F206,Potoki!$G:$G,IF($G206="","",$G206)))</f>
        <v>440496</v>
      </c>
      <c r="BU206" s="30">
        <f ca="1">IF(BU$5="",0,SUMIFS(Potoki!BU:BU,Potoki!$F:$F,$F206,Potoki!$G:$G,IF($G206="","",$G206)))</f>
        <v>440496</v>
      </c>
      <c r="BV206" s="30">
        <f>IF(BV$5="",0,SUMIFS(Potoki!BV:BV,Potoki!$F:$F,$F206,Potoki!$G:$G,IF($G206="","",$G206)))</f>
        <v>0</v>
      </c>
      <c r="BW206" s="30">
        <f>IF(BW$5="",0,SUMIFS(Potoki!BW:BW,Potoki!$F:$F,$F206,Potoki!$G:$G,IF($G206="","",$G206)))</f>
        <v>0</v>
      </c>
      <c r="BX206" s="30">
        <f>IF(BX$5="",0,SUMIFS(Potoki!BX:BX,Potoki!$F:$F,$F206,Potoki!$G:$G,IF($G206="","",$G206)))</f>
        <v>0</v>
      </c>
      <c r="BY206" s="30">
        <f>IF(BY$5="",0,SUMIFS(Potoki!BY:BY,Potoki!$F:$F,$F206,Potoki!$G:$G,IF($G206="","",$G206)))</f>
        <v>0</v>
      </c>
      <c r="BZ206" s="30">
        <f>IF(BZ$5="",0,SUMIFS(Potoki!BZ:BZ,Potoki!$F:$F,$F206,Potoki!$G:$G,IF($G206="","",$G206)))</f>
        <v>0</v>
      </c>
      <c r="CA206" s="30">
        <f>IF(CA$5="",0,SUMIFS(Potoki!CA:CA,Potoki!$F:$F,$F206,Potoki!$G:$G,IF($G206="","",$G206)))</f>
        <v>0</v>
      </c>
      <c r="CB206" s="30">
        <f>IF(CB$5="",0,SUMIFS(Potoki!CB:CB,Potoki!$F:$F,$F206,Potoki!$G:$G,IF($G206="","",$G206)))</f>
        <v>0</v>
      </c>
      <c r="CC206" s="30">
        <f>IF(CC$5="",0,SUMIFS(Potoki!CC:CC,Potoki!$F:$F,$F206,Potoki!$G:$G,IF($G206="","",$G206)))</f>
        <v>0</v>
      </c>
      <c r="CD206" s="30">
        <f>IF(CD$5="",0,SUMIFS(Potoki!CD:CD,Potoki!$F:$F,$F206,Potoki!$G:$G,IF($G206="","",$G206)))</f>
        <v>0</v>
      </c>
      <c r="CE206" s="30">
        <f>IF(CE$5="",0,SUMIFS(Potoki!CE:CE,Potoki!$F:$F,$F206,Potoki!$G:$G,IF($G206="","",$G206)))</f>
        <v>0</v>
      </c>
      <c r="CF206" s="30">
        <f>IF(CF$5="",0,SUMIFS(Potoki!CF:CF,Potoki!$F:$F,$F206,Potoki!$G:$G,IF($G206="","",$G206)))</f>
        <v>0</v>
      </c>
      <c r="CG206" s="30">
        <f>IF(CG$5="",0,SUMIFS(Potoki!CG:CG,Potoki!$F:$F,$F206,Potoki!$G:$G,IF($G206="","",$G206)))</f>
        <v>0</v>
      </c>
      <c r="CH206" s="30">
        <f>IF(CH$5="",0,SUMIFS(Potoki!CH:CH,Potoki!$F:$F,$F206,Potoki!$G:$G,IF($G206="","",$G206)))</f>
        <v>0</v>
      </c>
      <c r="CI206" s="30">
        <f>IF(CI$5="",0,SUMIFS(Potoki!CI:CI,Potoki!$F:$F,$F206,Potoki!$G:$G,IF($G206="","",$G206)))</f>
        <v>0</v>
      </c>
      <c r="CJ206" s="30">
        <f>IF(CJ$5="",0,SUMIFS(Potoki!CJ:CJ,Potoki!$F:$F,$F206,Potoki!$G:$G,IF($G206="","",$G206)))</f>
        <v>0</v>
      </c>
      <c r="CK206" s="30">
        <f>IF(CK$5="",0,SUMIFS(Potoki!CK:CK,Potoki!$F:$F,$F206,Potoki!$G:$G,IF($G206="","",$G206)))</f>
        <v>0</v>
      </c>
      <c r="CL206" s="30">
        <f>IF(CL$5="",0,SUMIFS(Potoki!CL:CL,Potoki!$F:$F,$F206,Potoki!$G:$G,IF($G206="","",$G206)))</f>
        <v>0</v>
      </c>
      <c r="CM206" s="30">
        <f>IF(CM$5="",0,SUMIFS(Potoki!CM:CM,Potoki!$F:$F,$F206,Potoki!$G:$G,IF($G206="","",$G206)))</f>
        <v>0</v>
      </c>
      <c r="CN206" s="30">
        <f>IF(CN$5="",0,SUMIFS(Potoki!CN:CN,Potoki!$F:$F,$F206,Potoki!$G:$G,IF($G206="","",$G206)))</f>
        <v>0</v>
      </c>
      <c r="CO206" s="30">
        <f>IF(CO$5="",0,SUMIFS(Potoki!CO:CO,Potoki!$F:$F,$F206,Potoki!$G:$G,IF($G206="","",$G206)))</f>
        <v>0</v>
      </c>
      <c r="CP206" s="30">
        <f>IF(CP$5="",0,SUMIFS(Potoki!CP:CP,Potoki!$F:$F,$F206,Potoki!$G:$G,IF($G206="","",$G206)))</f>
        <v>0</v>
      </c>
      <c r="CQ206" s="30">
        <f>IF(CQ$5="",0,SUMIFS(Potoki!CQ:CQ,Potoki!$F:$F,$F206,Potoki!$G:$G,IF($G206="","",$G206)))</f>
        <v>0</v>
      </c>
      <c r="CR206" s="30">
        <f>IF(CR$5="",0,SUMIFS(Potoki!CR:CR,Potoki!$F:$F,$F206,Potoki!$G:$G,IF($G206="","",$G206)))</f>
        <v>0</v>
      </c>
      <c r="CS206" s="30">
        <f>IF(CS$5="",0,SUMIFS(Potoki!CS:CS,Potoki!$F:$F,$F206,Potoki!$G:$G,IF($G206="","",$G206)))</f>
        <v>0</v>
      </c>
      <c r="CT206" s="30">
        <f>IF(CT$5="",0,SUMIFS(Potoki!CT:CT,Potoki!$F:$F,$F206,Potoki!$G:$G,IF($G206="","",$G206)))</f>
        <v>0</v>
      </c>
    </row>
    <row r="207" spans="1:98" s="27" customFormat="1" ht="12" x14ac:dyDescent="0.25">
      <c r="A207" s="26">
        <f>ROW()</f>
        <v>207</v>
      </c>
      <c r="B207" s="133"/>
      <c r="C207" s="142"/>
      <c r="E207" s="24"/>
      <c r="F207" s="66" t="str">
        <f t="shared" si="480"/>
        <v>Себестоимость продаж</v>
      </c>
      <c r="G207" s="27" t="str">
        <f>BP!$F$24</f>
        <v>Вн.пр-во</v>
      </c>
      <c r="M207" s="27" t="str">
        <f>Lists!$R$8</f>
        <v>руб.</v>
      </c>
      <c r="P207" s="30"/>
      <c r="R207" s="24"/>
      <c r="S207" s="30"/>
      <c r="V207" s="85"/>
      <c r="W207" s="29">
        <f ca="1">SUM(INDIRECT(ADDRESS(ROW(),SUMIFS($1:$1,$5:$5,1))):INDIRECT(ADDRESS(ROW(),SUMIFS($1:$1,$5:$5,MAX($5:$5)))))</f>
        <v>209510760</v>
      </c>
      <c r="Z207" s="30">
        <f ca="1">IF(Z$5="",0,SUMIFS(Potoki!Z:Z,Potoki!$F:$F,$F207,Potoki!$G:$G,IF($G207="","",$G207)))</f>
        <v>0</v>
      </c>
      <c r="AA207" s="30">
        <f ca="1">IF(AA$5="",0,SUMIFS(Potoki!AA:AA,Potoki!$F:$F,$F207,Potoki!$G:$G,IF($G207="","",$G207)))</f>
        <v>0</v>
      </c>
      <c r="AB207" s="30">
        <f ca="1">IF(AB$5="",0,SUMIFS(Potoki!AB:AB,Potoki!$F:$F,$F207,Potoki!$G:$G,IF($G207="","",$G207)))</f>
        <v>0</v>
      </c>
      <c r="AC207" s="30">
        <f ca="1">IF(AC$5="",0,SUMIFS(Potoki!AC:AC,Potoki!$F:$F,$F207,Potoki!$G:$G,IF($G207="","",$G207)))</f>
        <v>0</v>
      </c>
      <c r="AD207" s="30">
        <f ca="1">IF(AD$5="",0,SUMIFS(Potoki!AD:AD,Potoki!$F:$F,$F207,Potoki!$G:$G,IF($G207="","",$G207)))</f>
        <v>0</v>
      </c>
      <c r="AE207" s="30">
        <f ca="1">IF(AE$5="",0,SUMIFS(Potoki!AE:AE,Potoki!$F:$F,$F207,Potoki!$G:$G,IF($G207="","",$G207)))</f>
        <v>0</v>
      </c>
      <c r="AF207" s="30">
        <f ca="1">IF(AF$5="",0,SUMIFS(Potoki!AF:AF,Potoki!$F:$F,$F207,Potoki!$G:$G,IF($G207="","",$G207)))</f>
        <v>0</v>
      </c>
      <c r="AG207" s="30">
        <f ca="1">IF(AG$5="",0,SUMIFS(Potoki!AG:AG,Potoki!$F:$F,$F207,Potoki!$G:$G,IF($G207="","",$G207)))</f>
        <v>0</v>
      </c>
      <c r="AH207" s="30">
        <f ca="1">IF(AH$5="",0,SUMIFS(Potoki!AH:AH,Potoki!$F:$F,$F207,Potoki!$G:$G,IF($G207="","",$G207)))</f>
        <v>1200</v>
      </c>
      <c r="AI207" s="30">
        <f ca="1">IF(AI$5="",0,SUMIFS(Potoki!AI:AI,Potoki!$F:$F,$F207,Potoki!$G:$G,IF($G207="","",$G207)))</f>
        <v>10800</v>
      </c>
      <c r="AJ207" s="30">
        <f ca="1">IF(AJ$5="",0,SUMIFS(Potoki!AJ:AJ,Potoki!$F:$F,$F207,Potoki!$G:$G,IF($G207="","",$G207)))</f>
        <v>35640</v>
      </c>
      <c r="AK207" s="30">
        <f ca="1">IF(AK$5="",0,SUMIFS(Potoki!AK:AK,Potoki!$F:$F,$F207,Potoki!$G:$G,IF($G207="","",$G207)))</f>
        <v>69030</v>
      </c>
      <c r="AL207" s="30">
        <f ca="1">IF(AL$5="",0,SUMIFS(Potoki!AL:AL,Potoki!$F:$F,$F207,Potoki!$G:$G,IF($G207="","",$G207)))</f>
        <v>106260</v>
      </c>
      <c r="AM207" s="30">
        <f ca="1">IF(AM$5="",0,SUMIFS(Potoki!AM:AM,Potoki!$F:$F,$F207,Potoki!$G:$G,IF($G207="","",$G207)))</f>
        <v>144327</v>
      </c>
      <c r="AN207" s="30">
        <f ca="1">IF(AN$5="",0,SUMIFS(Potoki!AN:AN,Potoki!$F:$F,$F207,Potoki!$G:$G,IF($G207="","",$G207)))</f>
        <v>197397</v>
      </c>
      <c r="AO207" s="30">
        <f ca="1">IF(AO$5="",0,SUMIFS(Potoki!AO:AO,Potoki!$F:$F,$F207,Potoki!$G:$G,IF($G207="","",$G207)))</f>
        <v>303726</v>
      </c>
      <c r="AP207" s="30">
        <f ca="1">IF(AP$5="",0,SUMIFS(Potoki!AP:AP,Potoki!$F:$F,$F207,Potoki!$G:$G,IF($G207="","",$G207)))</f>
        <v>486543</v>
      </c>
      <c r="AQ207" s="30">
        <f ca="1">IF(AQ$5="",0,SUMIFS(Potoki!AQ:AQ,Potoki!$F:$F,$F207,Potoki!$G:$G,IF($G207="","",$G207)))</f>
        <v>757773</v>
      </c>
      <c r="AR207" s="30">
        <f ca="1">IF(AR$5="",0,SUMIFS(Potoki!AR:AR,Potoki!$F:$F,$F207,Potoki!$G:$G,IF($G207="","",$G207)))</f>
        <v>1113895.5</v>
      </c>
      <c r="AS207" s="30">
        <f ca="1">IF(AS$5="",0,SUMIFS(Potoki!AS:AS,Potoki!$F:$F,$F207,Potoki!$G:$G,IF($G207="","",$G207)))</f>
        <v>1533588</v>
      </c>
      <c r="AT207" s="30">
        <f ca="1">IF(AT$5="",0,SUMIFS(Potoki!AT:AT,Potoki!$F:$F,$F207,Potoki!$G:$G,IF($G207="","",$G207)))</f>
        <v>1995648</v>
      </c>
      <c r="AU207" s="30">
        <f ca="1">IF(AU$5="",0,SUMIFS(Potoki!AU:AU,Potoki!$F:$F,$F207,Potoki!$G:$G,IF($G207="","",$G207)))</f>
        <v>2483001</v>
      </c>
      <c r="AV207" s="30">
        <f ca="1">IF(AV$5="",0,SUMIFS(Potoki!AV:AV,Potoki!$F:$F,$F207,Potoki!$G:$G,IF($G207="","",$G207)))</f>
        <v>2984172</v>
      </c>
      <c r="AW207" s="30">
        <f ca="1">IF(AW$5="",0,SUMIFS(Potoki!AW:AW,Potoki!$F:$F,$F207,Potoki!$G:$G,IF($G207="","",$G207)))</f>
        <v>3492319.5</v>
      </c>
      <c r="AX207" s="30">
        <f ca="1">IF(AX$5="",0,SUMIFS(Potoki!AX:AX,Potoki!$F:$F,$F207,Potoki!$G:$G,IF($G207="","",$G207)))</f>
        <v>4003455</v>
      </c>
      <c r="AY207" s="30">
        <f ca="1">IF(AY$5="",0,SUMIFS(Potoki!AY:AY,Potoki!$F:$F,$F207,Potoki!$G:$G,IF($G207="","",$G207)))</f>
        <v>4515825</v>
      </c>
      <c r="AZ207" s="30">
        <f ca="1">IF(AZ$5="",0,SUMIFS(Potoki!AZ:AZ,Potoki!$F:$F,$F207,Potoki!$G:$G,IF($G207="","",$G207)))</f>
        <v>5028652.5</v>
      </c>
      <c r="BA207" s="30">
        <f ca="1">IF(BA$5="",0,SUMIFS(Potoki!BA:BA,Potoki!$F:$F,$F207,Potoki!$G:$G,IF($G207="","",$G207)))</f>
        <v>5541607.5</v>
      </c>
      <c r="BB207" s="30">
        <f ca="1">IF(BB$5="",0,SUMIFS(Potoki!BB:BB,Potoki!$F:$F,$F207,Potoki!$G:$G,IF($G207="","",$G207)))</f>
        <v>6054600</v>
      </c>
      <c r="BC207" s="30">
        <f ca="1">IF(BC$5="",0,SUMIFS(Potoki!BC:BC,Potoki!$F:$F,$F207,Potoki!$G:$G,IF($G207="","",$G207)))</f>
        <v>6567600</v>
      </c>
      <c r="BD207" s="30">
        <f ca="1">IF(BD$5="",0,SUMIFS(Potoki!BD:BD,Potoki!$F:$F,$F207,Potoki!$G:$G,IF($G207="","",$G207)))</f>
        <v>7080600</v>
      </c>
      <c r="BE207" s="30">
        <f ca="1">IF(BE$5="",0,SUMIFS(Potoki!BE:BE,Potoki!$F:$F,$F207,Potoki!$G:$G,IF($G207="","",$G207)))</f>
        <v>7590600</v>
      </c>
      <c r="BF207" s="30">
        <f ca="1">IF(BF$5="",0,SUMIFS(Potoki!BF:BF,Potoki!$F:$F,$F207,Potoki!$G:$G,IF($G207="","",$G207)))</f>
        <v>8076600</v>
      </c>
      <c r="BG207" s="30">
        <f ca="1">IF(BG$5="",0,SUMIFS(Potoki!BG:BG,Potoki!$F:$F,$F207,Potoki!$G:$G,IF($G207="","",$G207)))</f>
        <v>8500500</v>
      </c>
      <c r="BH207" s="30">
        <f ca="1">IF(BH$5="",0,SUMIFS(Potoki!BH:BH,Potoki!$F:$F,$F207,Potoki!$G:$G,IF($G207="","",$G207)))</f>
        <v>8840925</v>
      </c>
      <c r="BI207" s="30">
        <f ca="1">IF(BI$5="",0,SUMIFS(Potoki!BI:BI,Potoki!$F:$F,$F207,Potoki!$G:$G,IF($G207="","",$G207)))</f>
        <v>9088275</v>
      </c>
      <c r="BJ207" s="30">
        <f ca="1">IF(BJ$5="",0,SUMIFS(Potoki!BJ:BJ,Potoki!$F:$F,$F207,Potoki!$G:$G,IF($G207="","",$G207)))</f>
        <v>9247957.5</v>
      </c>
      <c r="BK207" s="30">
        <f ca="1">IF(BK$5="",0,SUMIFS(Potoki!BK:BK,Potoki!$F:$F,$F207,Potoki!$G:$G,IF($G207="","",$G207)))</f>
        <v>9342465</v>
      </c>
      <c r="BL207" s="30">
        <f ca="1">IF(BL$5="",0,SUMIFS(Potoki!BL:BL,Potoki!$F:$F,$F207,Potoki!$G:$G,IF($G207="","",$G207)))</f>
        <v>9393900</v>
      </c>
      <c r="BM207" s="30">
        <f ca="1">IF(BM$5="",0,SUMIFS(Potoki!BM:BM,Potoki!$F:$F,$F207,Potoki!$G:$G,IF($G207="","",$G207)))</f>
        <v>9419730</v>
      </c>
      <c r="BN207" s="30">
        <f ca="1">IF(BN$5="",0,SUMIFS(Potoki!BN:BN,Potoki!$F:$F,$F207,Potoki!$G:$G,IF($G207="","",$G207)))</f>
        <v>9431610</v>
      </c>
      <c r="BO207" s="30">
        <f ca="1">IF(BO$5="",0,SUMIFS(Potoki!BO:BO,Potoki!$F:$F,$F207,Potoki!$G:$G,IF($G207="","",$G207)))</f>
        <v>9436477.5</v>
      </c>
      <c r="BP207" s="30">
        <f ca="1">IF(BP$5="",0,SUMIFS(Potoki!BP:BP,Potoki!$F:$F,$F207,Potoki!$G:$G,IF($G207="","",$G207)))</f>
        <v>9438345</v>
      </c>
      <c r="BQ207" s="30">
        <f ca="1">IF(BQ$5="",0,SUMIFS(Potoki!BQ:BQ,Potoki!$F:$F,$F207,Potoki!$G:$G,IF($G207="","",$G207)))</f>
        <v>9438975</v>
      </c>
      <c r="BR207" s="30">
        <f ca="1">IF(BR$5="",0,SUMIFS(Potoki!BR:BR,Potoki!$F:$F,$F207,Potoki!$G:$G,IF($G207="","",$G207)))</f>
        <v>9439147.5000000019</v>
      </c>
      <c r="BS207" s="30">
        <f ca="1">IF(BS$5="",0,SUMIFS(Potoki!BS:BS,Potoki!$F:$F,$F207,Potoki!$G:$G,IF($G207="","",$G207)))</f>
        <v>9439192.5000000019</v>
      </c>
      <c r="BT207" s="30">
        <f ca="1">IF(BT$5="",0,SUMIFS(Potoki!BT:BT,Potoki!$F:$F,$F207,Potoki!$G:$G,IF($G207="","",$G207)))</f>
        <v>9439200.0000000019</v>
      </c>
      <c r="BU207" s="30">
        <f ca="1">IF(BU$5="",0,SUMIFS(Potoki!BU:BU,Potoki!$F:$F,$F207,Potoki!$G:$G,IF($G207="","",$G207)))</f>
        <v>9439200.0000000019</v>
      </c>
      <c r="BV207" s="30">
        <f>IF(BV$5="",0,SUMIFS(Potoki!BV:BV,Potoki!$F:$F,$F207,Potoki!$G:$G,IF($G207="","",$G207)))</f>
        <v>0</v>
      </c>
      <c r="BW207" s="30">
        <f>IF(BW$5="",0,SUMIFS(Potoki!BW:BW,Potoki!$F:$F,$F207,Potoki!$G:$G,IF($G207="","",$G207)))</f>
        <v>0</v>
      </c>
      <c r="BX207" s="30">
        <f>IF(BX$5="",0,SUMIFS(Potoki!BX:BX,Potoki!$F:$F,$F207,Potoki!$G:$G,IF($G207="","",$G207)))</f>
        <v>0</v>
      </c>
      <c r="BY207" s="30">
        <f>IF(BY$5="",0,SUMIFS(Potoki!BY:BY,Potoki!$F:$F,$F207,Potoki!$G:$G,IF($G207="","",$G207)))</f>
        <v>0</v>
      </c>
      <c r="BZ207" s="30">
        <f>IF(BZ$5="",0,SUMIFS(Potoki!BZ:BZ,Potoki!$F:$F,$F207,Potoki!$G:$G,IF($G207="","",$G207)))</f>
        <v>0</v>
      </c>
      <c r="CA207" s="30">
        <f>IF(CA$5="",0,SUMIFS(Potoki!CA:CA,Potoki!$F:$F,$F207,Potoki!$G:$G,IF($G207="","",$G207)))</f>
        <v>0</v>
      </c>
      <c r="CB207" s="30">
        <f>IF(CB$5="",0,SUMIFS(Potoki!CB:CB,Potoki!$F:$F,$F207,Potoki!$G:$G,IF($G207="","",$G207)))</f>
        <v>0</v>
      </c>
      <c r="CC207" s="30">
        <f>IF(CC$5="",0,SUMIFS(Potoki!CC:CC,Potoki!$F:$F,$F207,Potoki!$G:$G,IF($G207="","",$G207)))</f>
        <v>0</v>
      </c>
      <c r="CD207" s="30">
        <f>IF(CD$5="",0,SUMIFS(Potoki!CD:CD,Potoki!$F:$F,$F207,Potoki!$G:$G,IF($G207="","",$G207)))</f>
        <v>0</v>
      </c>
      <c r="CE207" s="30">
        <f>IF(CE$5="",0,SUMIFS(Potoki!CE:CE,Potoki!$F:$F,$F207,Potoki!$G:$G,IF($G207="","",$G207)))</f>
        <v>0</v>
      </c>
      <c r="CF207" s="30">
        <f>IF(CF$5="",0,SUMIFS(Potoki!CF:CF,Potoki!$F:$F,$F207,Potoki!$G:$G,IF($G207="","",$G207)))</f>
        <v>0</v>
      </c>
      <c r="CG207" s="30">
        <f>IF(CG$5="",0,SUMIFS(Potoki!CG:CG,Potoki!$F:$F,$F207,Potoki!$G:$G,IF($G207="","",$G207)))</f>
        <v>0</v>
      </c>
      <c r="CH207" s="30">
        <f>IF(CH$5="",0,SUMIFS(Potoki!CH:CH,Potoki!$F:$F,$F207,Potoki!$G:$G,IF($G207="","",$G207)))</f>
        <v>0</v>
      </c>
      <c r="CI207" s="30">
        <f>IF(CI$5="",0,SUMIFS(Potoki!CI:CI,Potoki!$F:$F,$F207,Potoki!$G:$G,IF($G207="","",$G207)))</f>
        <v>0</v>
      </c>
      <c r="CJ207" s="30">
        <f>IF(CJ$5="",0,SUMIFS(Potoki!CJ:CJ,Potoki!$F:$F,$F207,Potoki!$G:$G,IF($G207="","",$G207)))</f>
        <v>0</v>
      </c>
      <c r="CK207" s="30">
        <f>IF(CK$5="",0,SUMIFS(Potoki!CK:CK,Potoki!$F:$F,$F207,Potoki!$G:$G,IF($G207="","",$G207)))</f>
        <v>0</v>
      </c>
      <c r="CL207" s="30">
        <f>IF(CL$5="",0,SUMIFS(Potoki!CL:CL,Potoki!$F:$F,$F207,Potoki!$G:$G,IF($G207="","",$G207)))</f>
        <v>0</v>
      </c>
      <c r="CM207" s="30">
        <f>IF(CM$5="",0,SUMIFS(Potoki!CM:CM,Potoki!$F:$F,$F207,Potoki!$G:$G,IF($G207="","",$G207)))</f>
        <v>0</v>
      </c>
      <c r="CN207" s="30">
        <f>IF(CN$5="",0,SUMIFS(Potoki!CN:CN,Potoki!$F:$F,$F207,Potoki!$G:$G,IF($G207="","",$G207)))</f>
        <v>0</v>
      </c>
      <c r="CO207" s="30">
        <f>IF(CO$5="",0,SUMIFS(Potoki!CO:CO,Potoki!$F:$F,$F207,Potoki!$G:$G,IF($G207="","",$G207)))</f>
        <v>0</v>
      </c>
      <c r="CP207" s="30">
        <f>IF(CP$5="",0,SUMIFS(Potoki!CP:CP,Potoki!$F:$F,$F207,Potoki!$G:$G,IF($G207="","",$G207)))</f>
        <v>0</v>
      </c>
      <c r="CQ207" s="30">
        <f>IF(CQ$5="",0,SUMIFS(Potoki!CQ:CQ,Potoki!$F:$F,$F207,Potoki!$G:$G,IF($G207="","",$G207)))</f>
        <v>0</v>
      </c>
      <c r="CR207" s="30">
        <f>IF(CR$5="",0,SUMIFS(Potoki!CR:CR,Potoki!$F:$F,$F207,Potoki!$G:$G,IF($G207="","",$G207)))</f>
        <v>0</v>
      </c>
      <c r="CS207" s="30">
        <f>IF(CS$5="",0,SUMIFS(Potoki!CS:CS,Potoki!$F:$F,$F207,Potoki!$G:$G,IF($G207="","",$G207)))</f>
        <v>0</v>
      </c>
      <c r="CT207" s="30">
        <f>IF(CT$5="",0,SUMIFS(Potoki!CT:CT,Potoki!$F:$F,$F207,Potoki!$G:$G,IF($G207="","",$G207)))</f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si="480"/>
        <v>Себестоимость продаж</v>
      </c>
      <c r="G208" s="27" t="str">
        <f>BP!$F$25</f>
        <v>Упаковка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27934768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160</v>
      </c>
      <c r="AI208" s="30">
        <f ca="1">IF(AI$5="",0,SUMIFS(Potoki!AI:AI,Potoki!$F:$F,$F208,Potoki!$G:$G,IF($G208="","",$G208)))</f>
        <v>1440</v>
      </c>
      <c r="AJ208" s="30">
        <f ca="1">IF(AJ$5="",0,SUMIFS(Potoki!AJ:AJ,Potoki!$F:$F,$F208,Potoki!$G:$G,IF($G208="","",$G208)))</f>
        <v>4752</v>
      </c>
      <c r="AK208" s="30">
        <f ca="1">IF(AK$5="",0,SUMIFS(Potoki!AK:AK,Potoki!$F:$F,$F208,Potoki!$G:$G,IF($G208="","",$G208)))</f>
        <v>9204</v>
      </c>
      <c r="AL208" s="30">
        <f ca="1">IF(AL$5="",0,SUMIFS(Potoki!AL:AL,Potoki!$F:$F,$F208,Potoki!$G:$G,IF($G208="","",$G208)))</f>
        <v>14168</v>
      </c>
      <c r="AM208" s="30">
        <f ca="1">IF(AM$5="",0,SUMIFS(Potoki!AM:AM,Potoki!$F:$F,$F208,Potoki!$G:$G,IF($G208="","",$G208)))</f>
        <v>19243.599999999999</v>
      </c>
      <c r="AN208" s="30">
        <f ca="1">IF(AN$5="",0,SUMIFS(Potoki!AN:AN,Potoki!$F:$F,$F208,Potoki!$G:$G,IF($G208="","",$G208)))</f>
        <v>26319.599999999999</v>
      </c>
      <c r="AO208" s="30">
        <f ca="1">IF(AO$5="",0,SUMIFS(Potoki!AO:AO,Potoki!$F:$F,$F208,Potoki!$G:$G,IF($G208="","",$G208)))</f>
        <v>40496.800000000003</v>
      </c>
      <c r="AP208" s="30">
        <f ca="1">IF(AP$5="",0,SUMIFS(Potoki!AP:AP,Potoki!$F:$F,$F208,Potoki!$G:$G,IF($G208="","",$G208)))</f>
        <v>64872.399999999994</v>
      </c>
      <c r="AQ208" s="30">
        <f ca="1">IF(AQ$5="",0,SUMIFS(Potoki!AQ:AQ,Potoki!$F:$F,$F208,Potoki!$G:$G,IF($G208="","",$G208)))</f>
        <v>101036.4</v>
      </c>
      <c r="AR208" s="30">
        <f ca="1">IF(AR$5="",0,SUMIFS(Potoki!AR:AR,Potoki!$F:$F,$F208,Potoki!$G:$G,IF($G208="","",$G208)))</f>
        <v>148519.4</v>
      </c>
      <c r="AS208" s="30">
        <f ca="1">IF(AS$5="",0,SUMIFS(Potoki!AS:AS,Potoki!$F:$F,$F208,Potoki!$G:$G,IF($G208="","",$G208)))</f>
        <v>204478.40000000002</v>
      </c>
      <c r="AT208" s="30">
        <f ca="1">IF(AT$5="",0,SUMIFS(Potoki!AT:AT,Potoki!$F:$F,$F208,Potoki!$G:$G,IF($G208="","",$G208)))</f>
        <v>266086.40000000002</v>
      </c>
      <c r="AU208" s="30">
        <f ca="1">IF(AU$5="",0,SUMIFS(Potoki!AU:AU,Potoki!$F:$F,$F208,Potoki!$G:$G,IF($G208="","",$G208)))</f>
        <v>331066.8</v>
      </c>
      <c r="AV208" s="30">
        <f ca="1">IF(AV$5="",0,SUMIFS(Potoki!AV:AV,Potoki!$F:$F,$F208,Potoki!$G:$G,IF($G208="","",$G208)))</f>
        <v>397889.6</v>
      </c>
      <c r="AW208" s="30">
        <f ca="1">IF(AW$5="",0,SUMIFS(Potoki!AW:AW,Potoki!$F:$F,$F208,Potoki!$G:$G,IF($G208="","",$G208)))</f>
        <v>465642.6</v>
      </c>
      <c r="AX208" s="30">
        <f ca="1">IF(AX$5="",0,SUMIFS(Potoki!AX:AX,Potoki!$F:$F,$F208,Potoki!$G:$G,IF($G208="","",$G208)))</f>
        <v>533794</v>
      </c>
      <c r="AY208" s="30">
        <f ca="1">IF(AY$5="",0,SUMIFS(Potoki!AY:AY,Potoki!$F:$F,$F208,Potoki!$G:$G,IF($G208="","",$G208)))</f>
        <v>602110</v>
      </c>
      <c r="AZ208" s="30">
        <f ca="1">IF(AZ$5="",0,SUMIFS(Potoki!AZ:AZ,Potoki!$F:$F,$F208,Potoki!$G:$G,IF($G208="","",$G208)))</f>
        <v>670487</v>
      </c>
      <c r="BA208" s="30">
        <f ca="1">IF(BA$5="",0,SUMIFS(Potoki!BA:BA,Potoki!$F:$F,$F208,Potoki!$G:$G,IF($G208="","",$G208)))</f>
        <v>738881</v>
      </c>
      <c r="BB208" s="30">
        <f ca="1">IF(BB$5="",0,SUMIFS(Potoki!BB:BB,Potoki!$F:$F,$F208,Potoki!$G:$G,IF($G208="","",$G208)))</f>
        <v>807280</v>
      </c>
      <c r="BC208" s="30">
        <f ca="1">IF(BC$5="",0,SUMIFS(Potoki!BC:BC,Potoki!$F:$F,$F208,Potoki!$G:$G,IF($G208="","",$G208)))</f>
        <v>875680</v>
      </c>
      <c r="BD208" s="30">
        <f ca="1">IF(BD$5="",0,SUMIFS(Potoki!BD:BD,Potoki!$F:$F,$F208,Potoki!$G:$G,IF($G208="","",$G208)))</f>
        <v>944080</v>
      </c>
      <c r="BE208" s="30">
        <f ca="1">IF(BE$5="",0,SUMIFS(Potoki!BE:BE,Potoki!$F:$F,$F208,Potoki!$G:$G,IF($G208="","",$G208)))</f>
        <v>1012080</v>
      </c>
      <c r="BF208" s="30">
        <f ca="1">IF(BF$5="",0,SUMIFS(Potoki!BF:BF,Potoki!$F:$F,$F208,Potoki!$G:$G,IF($G208="","",$G208)))</f>
        <v>1076880</v>
      </c>
      <c r="BG208" s="30">
        <f ca="1">IF(BG$5="",0,SUMIFS(Potoki!BG:BG,Potoki!$F:$F,$F208,Potoki!$G:$G,IF($G208="","",$G208)))</f>
        <v>1133400</v>
      </c>
      <c r="BH208" s="30">
        <f ca="1">IF(BH$5="",0,SUMIFS(Potoki!BH:BH,Potoki!$F:$F,$F208,Potoki!$G:$G,IF($G208="","",$G208)))</f>
        <v>1178790</v>
      </c>
      <c r="BI208" s="30">
        <f ca="1">IF(BI$5="",0,SUMIFS(Potoki!BI:BI,Potoki!$F:$F,$F208,Potoki!$G:$G,IF($G208="","",$G208)))</f>
        <v>1211770</v>
      </c>
      <c r="BJ208" s="30">
        <f ca="1">IF(BJ$5="",0,SUMIFS(Potoki!BJ:BJ,Potoki!$F:$F,$F208,Potoki!$G:$G,IF($G208="","",$G208)))</f>
        <v>1233061</v>
      </c>
      <c r="BK208" s="30">
        <f ca="1">IF(BK$5="",0,SUMIFS(Potoki!BK:BK,Potoki!$F:$F,$F208,Potoki!$G:$G,IF($G208="","",$G208)))</f>
        <v>1245662</v>
      </c>
      <c r="BL208" s="30">
        <f ca="1">IF(BL$5="",0,SUMIFS(Potoki!BL:BL,Potoki!$F:$F,$F208,Potoki!$G:$G,IF($G208="","",$G208)))</f>
        <v>1252520</v>
      </c>
      <c r="BM208" s="30">
        <f ca="1">IF(BM$5="",0,SUMIFS(Potoki!BM:BM,Potoki!$F:$F,$F208,Potoki!$G:$G,IF($G208="","",$G208)))</f>
        <v>1255964</v>
      </c>
      <c r="BN208" s="30">
        <f ca="1">IF(BN$5="",0,SUMIFS(Potoki!BN:BN,Potoki!$F:$F,$F208,Potoki!$G:$G,IF($G208="","",$G208)))</f>
        <v>1257548</v>
      </c>
      <c r="BO208" s="30">
        <f ca="1">IF(BO$5="",0,SUMIFS(Potoki!BO:BO,Potoki!$F:$F,$F208,Potoki!$G:$G,IF($G208="","",$G208)))</f>
        <v>1258197</v>
      </c>
      <c r="BP208" s="30">
        <f ca="1">IF(BP$5="",0,SUMIFS(Potoki!BP:BP,Potoki!$F:$F,$F208,Potoki!$G:$G,IF($G208="","",$G208)))</f>
        <v>1258446</v>
      </c>
      <c r="BQ208" s="30">
        <f ca="1">IF(BQ$5="",0,SUMIFS(Potoki!BQ:BQ,Potoki!$F:$F,$F208,Potoki!$G:$G,IF($G208="","",$G208)))</f>
        <v>1258530</v>
      </c>
      <c r="BR208" s="30">
        <f ca="1">IF(BR$5="",0,SUMIFS(Potoki!BR:BR,Potoki!$F:$F,$F208,Potoki!$G:$G,IF($G208="","",$G208)))</f>
        <v>1258553.0000000002</v>
      </c>
      <c r="BS208" s="30">
        <f ca="1">IF(BS$5="",0,SUMIFS(Potoki!BS:BS,Potoki!$F:$F,$F208,Potoki!$G:$G,IF($G208="","",$G208)))</f>
        <v>1258559.0000000002</v>
      </c>
      <c r="BT208" s="30">
        <f ca="1">IF(BT$5="",0,SUMIFS(Potoki!BT:BT,Potoki!$F:$F,$F208,Potoki!$G:$G,IF($G208="","",$G208)))</f>
        <v>1258560.0000000002</v>
      </c>
      <c r="BU208" s="30">
        <f ca="1">IF(BU$5="",0,SUMIFS(Potoki!BU:BU,Potoki!$F:$F,$F208,Potoki!$G:$G,IF($G208="","",$G208)))</f>
        <v>1258560.0000000002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480"/>
        <v>Себестоимость продаж</v>
      </c>
      <c r="G209" s="27" t="str">
        <f>BP!$F$26</f>
        <v>ФОТ првПерс</v>
      </c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17459230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100</v>
      </c>
      <c r="AI209" s="30">
        <f ca="1">IF(AI$5="",0,SUMIFS(Potoki!AI:AI,Potoki!$F:$F,$F209,Potoki!$G:$G,IF($G209="","",$G209)))</f>
        <v>900</v>
      </c>
      <c r="AJ209" s="30">
        <f ca="1">IF(AJ$5="",0,SUMIFS(Potoki!AJ:AJ,Potoki!$F:$F,$F209,Potoki!$G:$G,IF($G209="","",$G209)))</f>
        <v>2970</v>
      </c>
      <c r="AK209" s="30">
        <f ca="1">IF(AK$5="",0,SUMIFS(Potoki!AK:AK,Potoki!$F:$F,$F209,Potoki!$G:$G,IF($G209="","",$G209)))</f>
        <v>5752.5</v>
      </c>
      <c r="AL209" s="30">
        <f ca="1">IF(AL$5="",0,SUMIFS(Potoki!AL:AL,Potoki!$F:$F,$F209,Potoki!$G:$G,IF($G209="","",$G209)))</f>
        <v>8855</v>
      </c>
      <c r="AM209" s="30">
        <f ca="1">IF(AM$5="",0,SUMIFS(Potoki!AM:AM,Potoki!$F:$F,$F209,Potoki!$G:$G,IF($G209="","",$G209)))</f>
        <v>12027.25</v>
      </c>
      <c r="AN209" s="30">
        <f ca="1">IF(AN$5="",0,SUMIFS(Potoki!AN:AN,Potoki!$F:$F,$F209,Potoki!$G:$G,IF($G209="","",$G209)))</f>
        <v>16449.75</v>
      </c>
      <c r="AO209" s="30">
        <f ca="1">IF(AO$5="",0,SUMIFS(Potoki!AO:AO,Potoki!$F:$F,$F209,Potoki!$G:$G,IF($G209="","",$G209)))</f>
        <v>25310.500000000004</v>
      </c>
      <c r="AP209" s="30">
        <f ca="1">IF(AP$5="",0,SUMIFS(Potoki!AP:AP,Potoki!$F:$F,$F209,Potoki!$G:$G,IF($G209="","",$G209)))</f>
        <v>40545.25</v>
      </c>
      <c r="AQ209" s="30">
        <f ca="1">IF(AQ$5="",0,SUMIFS(Potoki!AQ:AQ,Potoki!$F:$F,$F209,Potoki!$G:$G,IF($G209="","",$G209)))</f>
        <v>63147.75</v>
      </c>
      <c r="AR209" s="30">
        <f ca="1">IF(AR$5="",0,SUMIFS(Potoki!AR:AR,Potoki!$F:$F,$F209,Potoki!$G:$G,IF($G209="","",$G209)))</f>
        <v>92824.625</v>
      </c>
      <c r="AS209" s="30">
        <f ca="1">IF(AS$5="",0,SUMIFS(Potoki!AS:AS,Potoki!$F:$F,$F209,Potoki!$G:$G,IF($G209="","",$G209)))</f>
        <v>127799</v>
      </c>
      <c r="AT209" s="30">
        <f ca="1">IF(AT$5="",0,SUMIFS(Potoki!AT:AT,Potoki!$F:$F,$F209,Potoki!$G:$G,IF($G209="","",$G209)))</f>
        <v>166304</v>
      </c>
      <c r="AU209" s="30">
        <f ca="1">IF(AU$5="",0,SUMIFS(Potoki!AU:AU,Potoki!$F:$F,$F209,Potoki!$G:$G,IF($G209="","",$G209)))</f>
        <v>206916.75</v>
      </c>
      <c r="AV209" s="30">
        <f ca="1">IF(AV$5="",0,SUMIFS(Potoki!AV:AV,Potoki!$F:$F,$F209,Potoki!$G:$G,IF($G209="","",$G209)))</f>
        <v>248681</v>
      </c>
      <c r="AW209" s="30">
        <f ca="1">IF(AW$5="",0,SUMIFS(Potoki!AW:AW,Potoki!$F:$F,$F209,Potoki!$G:$G,IF($G209="","",$G209)))</f>
        <v>291026.625</v>
      </c>
      <c r="AX209" s="30">
        <f ca="1">IF(AX$5="",0,SUMIFS(Potoki!AX:AX,Potoki!$F:$F,$F209,Potoki!$G:$G,IF($G209="","",$G209)))</f>
        <v>333621.25</v>
      </c>
      <c r="AY209" s="30">
        <f ca="1">IF(AY$5="",0,SUMIFS(Potoki!AY:AY,Potoki!$F:$F,$F209,Potoki!$G:$G,IF($G209="","",$G209)))</f>
        <v>376318.75</v>
      </c>
      <c r="AZ209" s="30">
        <f ca="1">IF(AZ$5="",0,SUMIFS(Potoki!AZ:AZ,Potoki!$F:$F,$F209,Potoki!$G:$G,IF($G209="","",$G209)))</f>
        <v>419054.375</v>
      </c>
      <c r="BA209" s="30">
        <f ca="1">IF(BA$5="",0,SUMIFS(Potoki!BA:BA,Potoki!$F:$F,$F209,Potoki!$G:$G,IF($G209="","",$G209)))</f>
        <v>461800.625</v>
      </c>
      <c r="BB209" s="30">
        <f ca="1">IF(BB$5="",0,SUMIFS(Potoki!BB:BB,Potoki!$F:$F,$F209,Potoki!$G:$G,IF($G209="","",$G209)))</f>
        <v>504550</v>
      </c>
      <c r="BC209" s="30">
        <f ca="1">IF(BC$5="",0,SUMIFS(Potoki!BC:BC,Potoki!$F:$F,$F209,Potoki!$G:$G,IF($G209="","",$G209)))</f>
        <v>547300</v>
      </c>
      <c r="BD209" s="30">
        <f ca="1">IF(BD$5="",0,SUMIFS(Potoki!BD:BD,Potoki!$F:$F,$F209,Potoki!$G:$G,IF($G209="","",$G209)))</f>
        <v>590050</v>
      </c>
      <c r="BE209" s="30">
        <f ca="1">IF(BE$5="",0,SUMIFS(Potoki!BE:BE,Potoki!$F:$F,$F209,Potoki!$G:$G,IF($G209="","",$G209)))</f>
        <v>632550</v>
      </c>
      <c r="BF209" s="30">
        <f ca="1">IF(BF$5="",0,SUMIFS(Potoki!BF:BF,Potoki!$F:$F,$F209,Potoki!$G:$G,IF($G209="","",$G209)))</f>
        <v>673050</v>
      </c>
      <c r="BG209" s="30">
        <f ca="1">IF(BG$5="",0,SUMIFS(Potoki!BG:BG,Potoki!$F:$F,$F209,Potoki!$G:$G,IF($G209="","",$G209)))</f>
        <v>708375</v>
      </c>
      <c r="BH209" s="30">
        <f ca="1">IF(BH$5="",0,SUMIFS(Potoki!BH:BH,Potoki!$F:$F,$F209,Potoki!$G:$G,IF($G209="","",$G209)))</f>
        <v>736743.75</v>
      </c>
      <c r="BI209" s="30">
        <f ca="1">IF(BI$5="",0,SUMIFS(Potoki!BI:BI,Potoki!$F:$F,$F209,Potoki!$G:$G,IF($G209="","",$G209)))</f>
        <v>757356.25</v>
      </c>
      <c r="BJ209" s="30">
        <f ca="1">IF(BJ$5="",0,SUMIFS(Potoki!BJ:BJ,Potoki!$F:$F,$F209,Potoki!$G:$G,IF($G209="","",$G209)))</f>
        <v>770663.125</v>
      </c>
      <c r="BK209" s="30">
        <f ca="1">IF(BK$5="",0,SUMIFS(Potoki!BK:BK,Potoki!$F:$F,$F209,Potoki!$G:$G,IF($G209="","",$G209)))</f>
        <v>778538.75</v>
      </c>
      <c r="BL209" s="30">
        <f ca="1">IF(BL$5="",0,SUMIFS(Potoki!BL:BL,Potoki!$F:$F,$F209,Potoki!$G:$G,IF($G209="","",$G209)))</f>
        <v>782825</v>
      </c>
      <c r="BM209" s="30">
        <f ca="1">IF(BM$5="",0,SUMIFS(Potoki!BM:BM,Potoki!$F:$F,$F209,Potoki!$G:$G,IF($G209="","",$G209)))</f>
        <v>784977.5</v>
      </c>
      <c r="BN209" s="30">
        <f ca="1">IF(BN$5="",0,SUMIFS(Potoki!BN:BN,Potoki!$F:$F,$F209,Potoki!$G:$G,IF($G209="","",$G209)))</f>
        <v>785967.5</v>
      </c>
      <c r="BO209" s="30">
        <f ca="1">IF(BO$5="",0,SUMIFS(Potoki!BO:BO,Potoki!$F:$F,$F209,Potoki!$G:$G,IF($G209="","",$G209)))</f>
        <v>786373.125</v>
      </c>
      <c r="BP209" s="30">
        <f ca="1">IF(BP$5="",0,SUMIFS(Potoki!BP:BP,Potoki!$F:$F,$F209,Potoki!$G:$G,IF($G209="","",$G209)))</f>
        <v>786528.75</v>
      </c>
      <c r="BQ209" s="30">
        <f ca="1">IF(BQ$5="",0,SUMIFS(Potoki!BQ:BQ,Potoki!$F:$F,$F209,Potoki!$G:$G,IF($G209="","",$G209)))</f>
        <v>786581.25</v>
      </c>
      <c r="BR209" s="30">
        <f ca="1">IF(BR$5="",0,SUMIFS(Potoki!BR:BR,Potoki!$F:$F,$F209,Potoki!$G:$G,IF($G209="","",$G209)))</f>
        <v>786595.625</v>
      </c>
      <c r="BS209" s="30">
        <f ca="1">IF(BS$5="",0,SUMIFS(Potoki!BS:BS,Potoki!$F:$F,$F209,Potoki!$G:$G,IF($G209="","",$G209)))</f>
        <v>786599.37500000012</v>
      </c>
      <c r="BT209" s="30">
        <f ca="1">IF(BT$5="",0,SUMIFS(Potoki!BT:BT,Potoki!$F:$F,$F209,Potoki!$G:$G,IF($G209="","",$G209)))</f>
        <v>786600.00000000012</v>
      </c>
      <c r="BU209" s="30">
        <f ca="1">IF(BU$5="",0,SUMIFS(Potoki!BU:BU,Potoki!$F:$F,$F209,Potoki!$G:$G,IF($G209="","",$G209)))</f>
        <v>786600.00000000012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480"/>
        <v>Себестоимость продаж</v>
      </c>
      <c r="G210" s="27" t="str">
        <f>BP!$F$27</f>
        <v>ФОТ упак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8729615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50</v>
      </c>
      <c r="AI210" s="30">
        <f ca="1">IF(AI$5="",0,SUMIFS(Potoki!AI:AI,Potoki!$F:$F,$F210,Potoki!$G:$G,IF($G210="","",$G210)))</f>
        <v>450</v>
      </c>
      <c r="AJ210" s="30">
        <f ca="1">IF(AJ$5="",0,SUMIFS(Potoki!AJ:AJ,Potoki!$F:$F,$F210,Potoki!$G:$G,IF($G210="","",$G210)))</f>
        <v>1485</v>
      </c>
      <c r="AK210" s="30">
        <f ca="1">IF(AK$5="",0,SUMIFS(Potoki!AK:AK,Potoki!$F:$F,$F210,Potoki!$G:$G,IF($G210="","",$G210)))</f>
        <v>2876.25</v>
      </c>
      <c r="AL210" s="30">
        <f ca="1">IF(AL$5="",0,SUMIFS(Potoki!AL:AL,Potoki!$F:$F,$F210,Potoki!$G:$G,IF($G210="","",$G210)))</f>
        <v>4427.5</v>
      </c>
      <c r="AM210" s="30">
        <f ca="1">IF(AM$5="",0,SUMIFS(Potoki!AM:AM,Potoki!$F:$F,$F210,Potoki!$G:$G,IF($G210="","",$G210)))</f>
        <v>6013.625</v>
      </c>
      <c r="AN210" s="30">
        <f ca="1">IF(AN$5="",0,SUMIFS(Potoki!AN:AN,Potoki!$F:$F,$F210,Potoki!$G:$G,IF($G210="","",$G210)))</f>
        <v>8224.875</v>
      </c>
      <c r="AO210" s="30">
        <f ca="1">IF(AO$5="",0,SUMIFS(Potoki!AO:AO,Potoki!$F:$F,$F210,Potoki!$G:$G,IF($G210="","",$G210)))</f>
        <v>12655.250000000002</v>
      </c>
      <c r="AP210" s="30">
        <f ca="1">IF(AP$5="",0,SUMIFS(Potoki!AP:AP,Potoki!$F:$F,$F210,Potoki!$G:$G,IF($G210="","",$G210)))</f>
        <v>20272.625</v>
      </c>
      <c r="AQ210" s="30">
        <f ca="1">IF(AQ$5="",0,SUMIFS(Potoki!AQ:AQ,Potoki!$F:$F,$F210,Potoki!$G:$G,IF($G210="","",$G210)))</f>
        <v>31573.875</v>
      </c>
      <c r="AR210" s="30">
        <f ca="1">IF(AR$5="",0,SUMIFS(Potoki!AR:AR,Potoki!$F:$F,$F210,Potoki!$G:$G,IF($G210="","",$G210)))</f>
        <v>46412.3125</v>
      </c>
      <c r="AS210" s="30">
        <f ca="1">IF(AS$5="",0,SUMIFS(Potoki!AS:AS,Potoki!$F:$F,$F210,Potoki!$G:$G,IF($G210="","",$G210)))</f>
        <v>63899.5</v>
      </c>
      <c r="AT210" s="30">
        <f ca="1">IF(AT$5="",0,SUMIFS(Potoki!AT:AT,Potoki!$F:$F,$F210,Potoki!$G:$G,IF($G210="","",$G210)))</f>
        <v>83152</v>
      </c>
      <c r="AU210" s="30">
        <f ca="1">IF(AU$5="",0,SUMIFS(Potoki!AU:AU,Potoki!$F:$F,$F210,Potoki!$G:$G,IF($G210="","",$G210)))</f>
        <v>103458.375</v>
      </c>
      <c r="AV210" s="30">
        <f ca="1">IF(AV$5="",0,SUMIFS(Potoki!AV:AV,Potoki!$F:$F,$F210,Potoki!$G:$G,IF($G210="","",$G210)))</f>
        <v>124340.5</v>
      </c>
      <c r="AW210" s="30">
        <f ca="1">IF(AW$5="",0,SUMIFS(Potoki!AW:AW,Potoki!$F:$F,$F210,Potoki!$G:$G,IF($G210="","",$G210)))</f>
        <v>145513.3125</v>
      </c>
      <c r="AX210" s="30">
        <f ca="1">IF(AX$5="",0,SUMIFS(Potoki!AX:AX,Potoki!$F:$F,$F210,Potoki!$G:$G,IF($G210="","",$G210)))</f>
        <v>166810.625</v>
      </c>
      <c r="AY210" s="30">
        <f ca="1">IF(AY$5="",0,SUMIFS(Potoki!AY:AY,Potoki!$F:$F,$F210,Potoki!$G:$G,IF($G210="","",$G210)))</f>
        <v>188159.375</v>
      </c>
      <c r="AZ210" s="30">
        <f ca="1">IF(AZ$5="",0,SUMIFS(Potoki!AZ:AZ,Potoki!$F:$F,$F210,Potoki!$G:$G,IF($G210="","",$G210)))</f>
        <v>209527.1875</v>
      </c>
      <c r="BA210" s="30">
        <f ca="1">IF(BA$5="",0,SUMIFS(Potoki!BA:BA,Potoki!$F:$F,$F210,Potoki!$G:$G,IF($G210="","",$G210)))</f>
        <v>230900.3125</v>
      </c>
      <c r="BB210" s="30">
        <f ca="1">IF(BB$5="",0,SUMIFS(Potoki!BB:BB,Potoki!$F:$F,$F210,Potoki!$G:$G,IF($G210="","",$G210)))</f>
        <v>252275</v>
      </c>
      <c r="BC210" s="30">
        <f ca="1">IF(BC$5="",0,SUMIFS(Potoki!BC:BC,Potoki!$F:$F,$F210,Potoki!$G:$G,IF($G210="","",$G210)))</f>
        <v>273650</v>
      </c>
      <c r="BD210" s="30">
        <f ca="1">IF(BD$5="",0,SUMIFS(Potoki!BD:BD,Potoki!$F:$F,$F210,Potoki!$G:$G,IF($G210="","",$G210)))</f>
        <v>295025</v>
      </c>
      <c r="BE210" s="30">
        <f ca="1">IF(BE$5="",0,SUMIFS(Potoki!BE:BE,Potoki!$F:$F,$F210,Potoki!$G:$G,IF($G210="","",$G210)))</f>
        <v>316275</v>
      </c>
      <c r="BF210" s="30">
        <f ca="1">IF(BF$5="",0,SUMIFS(Potoki!BF:BF,Potoki!$F:$F,$F210,Potoki!$G:$G,IF($G210="","",$G210)))</f>
        <v>336525</v>
      </c>
      <c r="BG210" s="30">
        <f ca="1">IF(BG$5="",0,SUMIFS(Potoki!BG:BG,Potoki!$F:$F,$F210,Potoki!$G:$G,IF($G210="","",$G210)))</f>
        <v>354187.5</v>
      </c>
      <c r="BH210" s="30">
        <f ca="1">IF(BH$5="",0,SUMIFS(Potoki!BH:BH,Potoki!$F:$F,$F210,Potoki!$G:$G,IF($G210="","",$G210)))</f>
        <v>368371.875</v>
      </c>
      <c r="BI210" s="30">
        <f ca="1">IF(BI$5="",0,SUMIFS(Potoki!BI:BI,Potoki!$F:$F,$F210,Potoki!$G:$G,IF($G210="","",$G210)))</f>
        <v>378678.125</v>
      </c>
      <c r="BJ210" s="30">
        <f ca="1">IF(BJ$5="",0,SUMIFS(Potoki!BJ:BJ,Potoki!$F:$F,$F210,Potoki!$G:$G,IF($G210="","",$G210)))</f>
        <v>385331.5625</v>
      </c>
      <c r="BK210" s="30">
        <f ca="1">IF(BK$5="",0,SUMIFS(Potoki!BK:BK,Potoki!$F:$F,$F210,Potoki!$G:$G,IF($G210="","",$G210)))</f>
        <v>389269.375</v>
      </c>
      <c r="BL210" s="30">
        <f ca="1">IF(BL$5="",0,SUMIFS(Potoki!BL:BL,Potoki!$F:$F,$F210,Potoki!$G:$G,IF($G210="","",$G210)))</f>
        <v>391412.5</v>
      </c>
      <c r="BM210" s="30">
        <f ca="1">IF(BM$5="",0,SUMIFS(Potoki!BM:BM,Potoki!$F:$F,$F210,Potoki!$G:$G,IF($G210="","",$G210)))</f>
        <v>392488.75</v>
      </c>
      <c r="BN210" s="30">
        <f ca="1">IF(BN$5="",0,SUMIFS(Potoki!BN:BN,Potoki!$F:$F,$F210,Potoki!$G:$G,IF($G210="","",$G210)))</f>
        <v>392983.75</v>
      </c>
      <c r="BO210" s="30">
        <f ca="1">IF(BO$5="",0,SUMIFS(Potoki!BO:BO,Potoki!$F:$F,$F210,Potoki!$G:$G,IF($G210="","",$G210)))</f>
        <v>393186.5625</v>
      </c>
      <c r="BP210" s="30">
        <f ca="1">IF(BP$5="",0,SUMIFS(Potoki!BP:BP,Potoki!$F:$F,$F210,Potoki!$G:$G,IF($G210="","",$G210)))</f>
        <v>393264.375</v>
      </c>
      <c r="BQ210" s="30">
        <f ca="1">IF(BQ$5="",0,SUMIFS(Potoki!BQ:BQ,Potoki!$F:$F,$F210,Potoki!$G:$G,IF($G210="","",$G210)))</f>
        <v>393290.625</v>
      </c>
      <c r="BR210" s="30">
        <f ca="1">IF(BR$5="",0,SUMIFS(Potoki!BR:BR,Potoki!$F:$F,$F210,Potoki!$G:$G,IF($G210="","",$G210)))</f>
        <v>393297.8125</v>
      </c>
      <c r="BS210" s="30">
        <f ca="1">IF(BS$5="",0,SUMIFS(Potoki!BS:BS,Potoki!$F:$F,$F210,Potoki!$G:$G,IF($G210="","",$G210)))</f>
        <v>393299.68750000006</v>
      </c>
      <c r="BT210" s="30">
        <f ca="1">IF(BT$5="",0,SUMIFS(Potoki!BT:BT,Potoki!$F:$F,$F210,Potoki!$G:$G,IF($G210="","",$G210)))</f>
        <v>393300.00000000006</v>
      </c>
      <c r="BU210" s="30">
        <f ca="1">IF(BU$5="",0,SUMIFS(Potoki!BU:BU,Potoki!$F:$F,$F210,Potoki!$G:$G,IF($G210="","",$G210)))</f>
        <v>393300.00000000006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480"/>
        <v>Себестоимость продаж</v>
      </c>
      <c r="G211" s="27" t="str">
        <f>BP!$F$28</f>
        <v>Соцсборы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7856653.5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45.000000000000007</v>
      </c>
      <c r="AI211" s="30">
        <f ca="1">IF(AI$5="",0,SUMIFS(Potoki!AI:AI,Potoki!$F:$F,$F211,Potoki!$G:$G,IF($G211="","",$G211)))</f>
        <v>405</v>
      </c>
      <c r="AJ211" s="30">
        <f ca="1">IF(AJ$5="",0,SUMIFS(Potoki!AJ:AJ,Potoki!$F:$F,$F211,Potoki!$G:$G,IF($G211="","",$G211)))</f>
        <v>1336.5</v>
      </c>
      <c r="AK211" s="30">
        <f ca="1">IF(AK$5="",0,SUMIFS(Potoki!AK:AK,Potoki!$F:$F,$F211,Potoki!$G:$G,IF($G211="","",$G211)))</f>
        <v>2588.625</v>
      </c>
      <c r="AL211" s="30">
        <f ca="1">IF(AL$5="",0,SUMIFS(Potoki!AL:AL,Potoki!$F:$F,$F211,Potoki!$G:$G,IF($G211="","",$G211)))</f>
        <v>3984.75</v>
      </c>
      <c r="AM211" s="30">
        <f ca="1">IF(AM$5="",0,SUMIFS(Potoki!AM:AM,Potoki!$F:$F,$F211,Potoki!$G:$G,IF($G211="","",$G211)))</f>
        <v>5412.2625000000007</v>
      </c>
      <c r="AN211" s="30">
        <f ca="1">IF(AN$5="",0,SUMIFS(Potoki!AN:AN,Potoki!$F:$F,$F211,Potoki!$G:$G,IF($G211="","",$G211)))</f>
        <v>7402.3875000000007</v>
      </c>
      <c r="AO211" s="30">
        <f ca="1">IF(AO$5="",0,SUMIFS(Potoki!AO:AO,Potoki!$F:$F,$F211,Potoki!$G:$G,IF($G211="","",$G211)))</f>
        <v>11389.725000000002</v>
      </c>
      <c r="AP211" s="30">
        <f ca="1">IF(AP$5="",0,SUMIFS(Potoki!AP:AP,Potoki!$F:$F,$F211,Potoki!$G:$G,IF($G211="","",$G211)))</f>
        <v>18245.362500000003</v>
      </c>
      <c r="AQ211" s="30">
        <f ca="1">IF(AQ$5="",0,SUMIFS(Potoki!AQ:AQ,Potoki!$F:$F,$F211,Potoki!$G:$G,IF($G211="","",$G211)))</f>
        <v>28416.487499999999</v>
      </c>
      <c r="AR211" s="30">
        <f ca="1">IF(AR$5="",0,SUMIFS(Potoki!AR:AR,Potoki!$F:$F,$F211,Potoki!$G:$G,IF($G211="","",$G211)))</f>
        <v>41771.081249999996</v>
      </c>
      <c r="AS211" s="30">
        <f ca="1">IF(AS$5="",0,SUMIFS(Potoki!AS:AS,Potoki!$F:$F,$F211,Potoki!$G:$G,IF($G211="","",$G211)))</f>
        <v>57509.55</v>
      </c>
      <c r="AT211" s="30">
        <f ca="1">IF(AT$5="",0,SUMIFS(Potoki!AT:AT,Potoki!$F:$F,$F211,Potoki!$G:$G,IF($G211="","",$G211)))</f>
        <v>74836.800000000003</v>
      </c>
      <c r="AU211" s="30">
        <f ca="1">IF(AU$5="",0,SUMIFS(Potoki!AU:AU,Potoki!$F:$F,$F211,Potoki!$G:$G,IF($G211="","",$G211)))</f>
        <v>93112.537500000006</v>
      </c>
      <c r="AV211" s="30">
        <f ca="1">IF(AV$5="",0,SUMIFS(Potoki!AV:AV,Potoki!$F:$F,$F211,Potoki!$G:$G,IF($G211="","",$G211)))</f>
        <v>111906.45000000001</v>
      </c>
      <c r="AW211" s="30">
        <f ca="1">IF(AW$5="",0,SUMIFS(Potoki!AW:AW,Potoki!$F:$F,$F211,Potoki!$G:$G,IF($G211="","",$G211)))</f>
        <v>130961.98125000001</v>
      </c>
      <c r="AX211" s="30">
        <f ca="1">IF(AX$5="",0,SUMIFS(Potoki!AX:AX,Potoki!$F:$F,$F211,Potoki!$G:$G,IF($G211="","",$G211)))</f>
        <v>150129.5625</v>
      </c>
      <c r="AY211" s="30">
        <f ca="1">IF(AY$5="",0,SUMIFS(Potoki!AY:AY,Potoki!$F:$F,$F211,Potoki!$G:$G,IF($G211="","",$G211)))</f>
        <v>169343.4375</v>
      </c>
      <c r="AZ211" s="30">
        <f ca="1">IF(AZ$5="",0,SUMIFS(Potoki!AZ:AZ,Potoki!$F:$F,$F211,Potoki!$G:$G,IF($G211="","",$G211)))</f>
        <v>188574.46875</v>
      </c>
      <c r="BA211" s="30">
        <f ca="1">IF(BA$5="",0,SUMIFS(Potoki!BA:BA,Potoki!$F:$F,$F211,Potoki!$G:$G,IF($G211="","",$G211)))</f>
        <v>207810.28125</v>
      </c>
      <c r="BB211" s="30">
        <f ca="1">IF(BB$5="",0,SUMIFS(Potoki!BB:BB,Potoki!$F:$F,$F211,Potoki!$G:$G,IF($G211="","",$G211)))</f>
        <v>227047.5</v>
      </c>
      <c r="BC211" s="30">
        <f ca="1">IF(BC$5="",0,SUMIFS(Potoki!BC:BC,Potoki!$F:$F,$F211,Potoki!$G:$G,IF($G211="","",$G211)))</f>
        <v>246285</v>
      </c>
      <c r="BD211" s="30">
        <f ca="1">IF(BD$5="",0,SUMIFS(Potoki!BD:BD,Potoki!$F:$F,$F211,Potoki!$G:$G,IF($G211="","",$G211)))</f>
        <v>265522.5</v>
      </c>
      <c r="BE211" s="30">
        <f ca="1">IF(BE$5="",0,SUMIFS(Potoki!BE:BE,Potoki!$F:$F,$F211,Potoki!$G:$G,IF($G211="","",$G211)))</f>
        <v>284647.5</v>
      </c>
      <c r="BF211" s="30">
        <f ca="1">IF(BF$5="",0,SUMIFS(Potoki!BF:BF,Potoki!$F:$F,$F211,Potoki!$G:$G,IF($G211="","",$G211)))</f>
        <v>302872.5</v>
      </c>
      <c r="BG211" s="30">
        <f ca="1">IF(BG$5="",0,SUMIFS(Potoki!BG:BG,Potoki!$F:$F,$F211,Potoki!$G:$G,IF($G211="","",$G211)))</f>
        <v>318768.75</v>
      </c>
      <c r="BH211" s="30">
        <f ca="1">IF(BH$5="",0,SUMIFS(Potoki!BH:BH,Potoki!$F:$F,$F211,Potoki!$G:$G,IF($G211="","",$G211)))</f>
        <v>331534.6875</v>
      </c>
      <c r="BI211" s="30">
        <f ca="1">IF(BI$5="",0,SUMIFS(Potoki!BI:BI,Potoki!$F:$F,$F211,Potoki!$G:$G,IF($G211="","",$G211)))</f>
        <v>340810.3125</v>
      </c>
      <c r="BJ211" s="30">
        <f ca="1">IF(BJ$5="",0,SUMIFS(Potoki!BJ:BJ,Potoki!$F:$F,$F211,Potoki!$G:$G,IF($G211="","",$G211)))</f>
        <v>346798.40625</v>
      </c>
      <c r="BK211" s="30">
        <f ca="1">IF(BK$5="",0,SUMIFS(Potoki!BK:BK,Potoki!$F:$F,$F211,Potoki!$G:$G,IF($G211="","",$G211)))</f>
        <v>350342.4375</v>
      </c>
      <c r="BL211" s="30">
        <f ca="1">IF(BL$5="",0,SUMIFS(Potoki!BL:BL,Potoki!$F:$F,$F211,Potoki!$G:$G,IF($G211="","",$G211)))</f>
        <v>352271.25</v>
      </c>
      <c r="BM211" s="30">
        <f ca="1">IF(BM$5="",0,SUMIFS(Potoki!BM:BM,Potoki!$F:$F,$F211,Potoki!$G:$G,IF($G211="","",$G211)))</f>
        <v>353239.875</v>
      </c>
      <c r="BN211" s="30">
        <f ca="1">IF(BN$5="",0,SUMIFS(Potoki!BN:BN,Potoki!$F:$F,$F211,Potoki!$G:$G,IF($G211="","",$G211)))</f>
        <v>353685.375</v>
      </c>
      <c r="BO211" s="30">
        <f ca="1">IF(BO$5="",0,SUMIFS(Potoki!BO:BO,Potoki!$F:$F,$F211,Potoki!$G:$G,IF($G211="","",$G211)))</f>
        <v>353867.90625</v>
      </c>
      <c r="BP211" s="30">
        <f ca="1">IF(BP$5="",0,SUMIFS(Potoki!BP:BP,Potoki!$F:$F,$F211,Potoki!$G:$G,IF($G211="","",$G211)))</f>
        <v>353937.9375</v>
      </c>
      <c r="BQ211" s="30">
        <f ca="1">IF(BQ$5="",0,SUMIFS(Potoki!BQ:BQ,Potoki!$F:$F,$F211,Potoki!$G:$G,IF($G211="","",$G211)))</f>
        <v>353961.5625</v>
      </c>
      <c r="BR211" s="30">
        <f ca="1">IF(BR$5="",0,SUMIFS(Potoki!BR:BR,Potoki!$F:$F,$F211,Potoki!$G:$G,IF($G211="","",$G211)))</f>
        <v>353968.03125000006</v>
      </c>
      <c r="BS211" s="30">
        <f ca="1">IF(BS$5="",0,SUMIFS(Potoki!BS:BS,Potoki!$F:$F,$F211,Potoki!$G:$G,IF($G211="","",$G211)))</f>
        <v>353969.71875000006</v>
      </c>
      <c r="BT211" s="30">
        <f ca="1">IF(BT$5="",0,SUMIFS(Potoki!BT:BT,Potoki!$F:$F,$F211,Potoki!$G:$G,IF($G211="","",$G211)))</f>
        <v>353970.00000000006</v>
      </c>
      <c r="BU211" s="30">
        <f ca="1">IF(BU$5="",0,SUMIFS(Potoki!BU:BU,Potoki!$F:$F,$F211,Potoki!$G:$G,IF($G211="","",$G211)))</f>
        <v>353970.00000000006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480"/>
        <v>Себестоимость продаж</v>
      </c>
      <c r="G212" s="27" t="str">
        <f>BP!$F$29</f>
        <v>ЭлЭн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3212498.3200000008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18.400000000000002</v>
      </c>
      <c r="AI212" s="30">
        <f ca="1">IF(AI$5="",0,SUMIFS(Potoki!AI:AI,Potoki!$F:$F,$F212,Potoki!$G:$G,IF($G212="","",$G212)))</f>
        <v>165.60000000000002</v>
      </c>
      <c r="AJ212" s="30">
        <f ca="1">IF(AJ$5="",0,SUMIFS(Potoki!AJ:AJ,Potoki!$F:$F,$F212,Potoki!$G:$G,IF($G212="","",$G212)))</f>
        <v>546.48</v>
      </c>
      <c r="AK212" s="30">
        <f ca="1">IF(AK$5="",0,SUMIFS(Potoki!AK:AK,Potoki!$F:$F,$F212,Potoki!$G:$G,IF($G212="","",$G212)))</f>
        <v>1058.4600000000003</v>
      </c>
      <c r="AL212" s="30">
        <f ca="1">IF(AL$5="",0,SUMIFS(Potoki!AL:AL,Potoki!$F:$F,$F212,Potoki!$G:$G,IF($G212="","",$G212)))</f>
        <v>1629.3200000000002</v>
      </c>
      <c r="AM212" s="30">
        <f ca="1">IF(AM$5="",0,SUMIFS(Potoki!AM:AM,Potoki!$F:$F,$F212,Potoki!$G:$G,IF($G212="","",$G212)))</f>
        <v>2213.0140000000001</v>
      </c>
      <c r="AN212" s="30">
        <f ca="1">IF(AN$5="",0,SUMIFS(Potoki!AN:AN,Potoki!$F:$F,$F212,Potoki!$G:$G,IF($G212="","",$G212)))</f>
        <v>3026.7540000000004</v>
      </c>
      <c r="AO212" s="30">
        <f ca="1">IF(AO$5="",0,SUMIFS(Potoki!AO:AO,Potoki!$F:$F,$F212,Potoki!$G:$G,IF($G212="","",$G212)))</f>
        <v>4657.1320000000005</v>
      </c>
      <c r="AP212" s="30">
        <f ca="1">IF(AP$5="",0,SUMIFS(Potoki!AP:AP,Potoki!$F:$F,$F212,Potoki!$G:$G,IF($G212="","",$G212)))</f>
        <v>7460.3260000000009</v>
      </c>
      <c r="AQ212" s="30">
        <f ca="1">IF(AQ$5="",0,SUMIFS(Potoki!AQ:AQ,Potoki!$F:$F,$F212,Potoki!$G:$G,IF($G212="","",$G212)))</f>
        <v>11619.186000000002</v>
      </c>
      <c r="AR212" s="30">
        <f ca="1">IF(AR$5="",0,SUMIFS(Potoki!AR:AR,Potoki!$F:$F,$F212,Potoki!$G:$G,IF($G212="","",$G212)))</f>
        <v>17079.731000000003</v>
      </c>
      <c r="AS212" s="30">
        <f ca="1">IF(AS$5="",0,SUMIFS(Potoki!AS:AS,Potoki!$F:$F,$F212,Potoki!$G:$G,IF($G212="","",$G212)))</f>
        <v>23515.016000000003</v>
      </c>
      <c r="AT212" s="30">
        <f ca="1">IF(AT$5="",0,SUMIFS(Potoki!AT:AT,Potoki!$F:$F,$F212,Potoki!$G:$G,IF($G212="","",$G212)))</f>
        <v>30599.936000000005</v>
      </c>
      <c r="AU212" s="30">
        <f ca="1">IF(AU$5="",0,SUMIFS(Potoki!AU:AU,Potoki!$F:$F,$F212,Potoki!$G:$G,IF($G212="","",$G212)))</f>
        <v>38072.682000000008</v>
      </c>
      <c r="AV212" s="30">
        <f ca="1">IF(AV$5="",0,SUMIFS(Potoki!AV:AV,Potoki!$F:$F,$F212,Potoki!$G:$G,IF($G212="","",$G212)))</f>
        <v>45757.304000000004</v>
      </c>
      <c r="AW212" s="30">
        <f ca="1">IF(AW$5="",0,SUMIFS(Potoki!AW:AW,Potoki!$F:$F,$F212,Potoki!$G:$G,IF($G212="","",$G212)))</f>
        <v>53548.898999999998</v>
      </c>
      <c r="AX212" s="30">
        <f ca="1">IF(AX$5="",0,SUMIFS(Potoki!AX:AX,Potoki!$F:$F,$F212,Potoki!$G:$G,IF($G212="","",$G212)))</f>
        <v>61386.310000000012</v>
      </c>
      <c r="AY212" s="30">
        <f ca="1">IF(AY$5="",0,SUMIFS(Potoki!AY:AY,Potoki!$F:$F,$F212,Potoki!$G:$G,IF($G212="","",$G212)))</f>
        <v>69242.650000000009</v>
      </c>
      <c r="AZ212" s="30">
        <f ca="1">IF(AZ$5="",0,SUMIFS(Potoki!AZ:AZ,Potoki!$F:$F,$F212,Potoki!$G:$G,IF($G212="","",$G212)))</f>
        <v>77106.005000000005</v>
      </c>
      <c r="BA212" s="30">
        <f ca="1">IF(BA$5="",0,SUMIFS(Potoki!BA:BA,Potoki!$F:$F,$F212,Potoki!$G:$G,IF($G212="","",$G212)))</f>
        <v>84971.315000000017</v>
      </c>
      <c r="BB212" s="30">
        <f ca="1">IF(BB$5="",0,SUMIFS(Potoki!BB:BB,Potoki!$F:$F,$F212,Potoki!$G:$G,IF($G212="","",$G212)))</f>
        <v>92837.200000000012</v>
      </c>
      <c r="BC212" s="30">
        <f ca="1">IF(BC$5="",0,SUMIFS(Potoki!BC:BC,Potoki!$F:$F,$F212,Potoki!$G:$G,IF($G212="","",$G212)))</f>
        <v>100703.20000000001</v>
      </c>
      <c r="BD212" s="30">
        <f ca="1">IF(BD$5="",0,SUMIFS(Potoki!BD:BD,Potoki!$F:$F,$F212,Potoki!$G:$G,IF($G212="","",$G212)))</f>
        <v>108569.20000000001</v>
      </c>
      <c r="BE212" s="30">
        <f ca="1">IF(BE$5="",0,SUMIFS(Potoki!BE:BE,Potoki!$F:$F,$F212,Potoki!$G:$G,IF($G212="","",$G212)))</f>
        <v>116389.20000000001</v>
      </c>
      <c r="BF212" s="30">
        <f ca="1">IF(BF$5="",0,SUMIFS(Potoki!BF:BF,Potoki!$F:$F,$F212,Potoki!$G:$G,IF($G212="","",$G212)))</f>
        <v>123841.20000000001</v>
      </c>
      <c r="BG212" s="30">
        <f ca="1">IF(BG$5="",0,SUMIFS(Potoki!BG:BG,Potoki!$F:$F,$F212,Potoki!$G:$G,IF($G212="","",$G212)))</f>
        <v>130341.00000000001</v>
      </c>
      <c r="BH212" s="30">
        <f ca="1">IF(BH$5="",0,SUMIFS(Potoki!BH:BH,Potoki!$F:$F,$F212,Potoki!$G:$G,IF($G212="","",$G212)))</f>
        <v>135560.85</v>
      </c>
      <c r="BI212" s="30">
        <f ca="1">IF(BI$5="",0,SUMIFS(Potoki!BI:BI,Potoki!$F:$F,$F212,Potoki!$G:$G,IF($G212="","",$G212)))</f>
        <v>139353.55000000002</v>
      </c>
      <c r="BJ212" s="30">
        <f ca="1">IF(BJ$5="",0,SUMIFS(Potoki!BJ:BJ,Potoki!$F:$F,$F212,Potoki!$G:$G,IF($G212="","",$G212)))</f>
        <v>141802.01500000001</v>
      </c>
      <c r="BK212" s="30">
        <f ca="1">IF(BK$5="",0,SUMIFS(Potoki!BK:BK,Potoki!$F:$F,$F212,Potoki!$G:$G,IF($G212="","",$G212)))</f>
        <v>143251.13</v>
      </c>
      <c r="BL212" s="30">
        <f ca="1">IF(BL$5="",0,SUMIFS(Potoki!BL:BL,Potoki!$F:$F,$F212,Potoki!$G:$G,IF($G212="","",$G212)))</f>
        <v>144039.80000000002</v>
      </c>
      <c r="BM212" s="30">
        <f ca="1">IF(BM$5="",0,SUMIFS(Potoki!BM:BM,Potoki!$F:$F,$F212,Potoki!$G:$G,IF($G212="","",$G212)))</f>
        <v>144435.86000000002</v>
      </c>
      <c r="BN212" s="30">
        <f ca="1">IF(BN$5="",0,SUMIFS(Potoki!BN:BN,Potoki!$F:$F,$F212,Potoki!$G:$G,IF($G212="","",$G212)))</f>
        <v>144618.02000000002</v>
      </c>
      <c r="BO212" s="30">
        <f ca="1">IF(BO$5="",0,SUMIFS(Potoki!BO:BO,Potoki!$F:$F,$F212,Potoki!$G:$G,IF($G212="","",$G212)))</f>
        <v>144692.65500000003</v>
      </c>
      <c r="BP212" s="30">
        <f ca="1">IF(BP$5="",0,SUMIFS(Potoki!BP:BP,Potoki!$F:$F,$F212,Potoki!$G:$G,IF($G212="","",$G212)))</f>
        <v>144721.29</v>
      </c>
      <c r="BQ212" s="30">
        <f ca="1">IF(BQ$5="",0,SUMIFS(Potoki!BQ:BQ,Potoki!$F:$F,$F212,Potoki!$G:$G,IF($G212="","",$G212)))</f>
        <v>144730.95000000001</v>
      </c>
      <c r="BR212" s="30">
        <f ca="1">IF(BR$5="",0,SUMIFS(Potoki!BR:BR,Potoki!$F:$F,$F212,Potoki!$G:$G,IF($G212="","",$G212)))</f>
        <v>144733.59500000003</v>
      </c>
      <c r="BS212" s="30">
        <f ca="1">IF(BS$5="",0,SUMIFS(Potoki!BS:BS,Potoki!$F:$F,$F212,Potoki!$G:$G,IF($G212="","",$G212)))</f>
        <v>144734.28500000003</v>
      </c>
      <c r="BT212" s="30">
        <f ca="1">IF(BT$5="",0,SUMIFS(Potoki!BT:BT,Potoki!$F:$F,$F212,Potoki!$G:$G,IF($G212="","",$G212)))</f>
        <v>144734.40000000002</v>
      </c>
      <c r="BU212" s="30">
        <f ca="1">IF(BU$5="",0,SUMIFS(Potoki!BU:BU,Potoki!$F:$F,$F212,Potoki!$G:$G,IF($G212="","",$G212)))</f>
        <v>144734.40000000002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" customFormat="1" ht="12" x14ac:dyDescent="0.25">
      <c r="A213" s="11">
        <f>ROW()</f>
        <v>213</v>
      </c>
      <c r="B213" s="134"/>
      <c r="C213" s="142"/>
      <c r="E213" s="23" t="str">
        <f>Lists!$N$9</f>
        <v>пустая строка</v>
      </c>
      <c r="P213" s="3"/>
      <c r="R213" s="23"/>
      <c r="S213" s="3"/>
      <c r="V213" s="74">
        <f ca="1">W203-SUMIFS(Potoki!$W:$W,Potoki!$F:$F,F203,Potoki!$G:$G,"")</f>
        <v>0</v>
      </c>
      <c r="W213" s="5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</row>
    <row r="214" spans="1:98" s="13" customFormat="1" x14ac:dyDescent="0.3">
      <c r="A214" s="12">
        <f>ROW()</f>
        <v>214</v>
      </c>
      <c r="B214" s="131"/>
      <c r="C214" s="142"/>
      <c r="E214" s="92"/>
      <c r="F214" s="13" t="s">
        <v>89</v>
      </c>
      <c r="M214" s="4" t="str">
        <f>Lists!$R$8</f>
        <v>руб.</v>
      </c>
      <c r="P214" s="10"/>
      <c r="R214" s="92"/>
      <c r="S214" s="10"/>
      <c r="V214" s="80">
        <f ca="1">W214-(W200-W203)</f>
        <v>0</v>
      </c>
      <c r="W214" s="10">
        <f ca="1">SUM(INDIRECT(ADDRESS(ROW(),SUMIFS($1:$1,$5:$5,1))):INDIRECT(ADDRESS(ROW(),SUMIFS($1:$1,$5:$5,MAX($5:$5)))))</f>
        <v>520115105.05290002</v>
      </c>
      <c r="Z214" s="10">
        <f ca="1">Z200-Z203</f>
        <v>0</v>
      </c>
      <c r="AA214" s="10">
        <f ca="1">AA200-AA203</f>
        <v>0</v>
      </c>
      <c r="AB214" s="10">
        <f t="shared" ref="AB214:CM214" ca="1" si="481">AB200-AB203</f>
        <v>0</v>
      </c>
      <c r="AC214" s="10">
        <f t="shared" ca="1" si="481"/>
        <v>0</v>
      </c>
      <c r="AD214" s="10">
        <f t="shared" ca="1" si="481"/>
        <v>0</v>
      </c>
      <c r="AE214" s="10">
        <f t="shared" ca="1" si="481"/>
        <v>0</v>
      </c>
      <c r="AF214" s="10">
        <f t="shared" ca="1" si="481"/>
        <v>0</v>
      </c>
      <c r="AG214" s="10">
        <f t="shared" ca="1" si="481"/>
        <v>0</v>
      </c>
      <c r="AH214" s="10">
        <f t="shared" ca="1" si="481"/>
        <v>4194.8000000000011</v>
      </c>
      <c r="AI214" s="10">
        <f t="shared" ca="1" si="481"/>
        <v>35655.80000000001</v>
      </c>
      <c r="AJ214" s="10">
        <f t="shared" ca="1" si="481"/>
        <v>110952.46000000002</v>
      </c>
      <c r="AK214" s="10">
        <f t="shared" ca="1" si="481"/>
        <v>202084.49000000005</v>
      </c>
      <c r="AL214" s="10">
        <f t="shared" ca="1" si="481"/>
        <v>296834.53500000003</v>
      </c>
      <c r="AM214" s="10">
        <f t="shared" ca="1" si="481"/>
        <v>389712.65049999999</v>
      </c>
      <c r="AN214" s="10">
        <f t="shared" ca="1" si="481"/>
        <v>533683.42999999993</v>
      </c>
      <c r="AO214" s="10">
        <f t="shared" ca="1" si="481"/>
        <v>843781.3982500002</v>
      </c>
      <c r="AP214" s="10">
        <f t="shared" ca="1" si="481"/>
        <v>1366694.67925</v>
      </c>
      <c r="AQ214" s="10">
        <f t="shared" ca="1" si="481"/>
        <v>2118071.4500500001</v>
      </c>
      <c r="AR214" s="10">
        <f t="shared" ca="1" si="481"/>
        <v>3070409.0287999995</v>
      </c>
      <c r="AS214" s="10">
        <f t="shared" ca="1" si="481"/>
        <v>4157043.6539000017</v>
      </c>
      <c r="AT214" s="10">
        <f t="shared" ca="1" si="481"/>
        <v>5324536.4572750004</v>
      </c>
      <c r="AU214" s="10">
        <f t="shared" ca="1" si="481"/>
        <v>6535917.8800000008</v>
      </c>
      <c r="AV214" s="10">
        <f t="shared" ca="1" si="481"/>
        <v>7770372.2757750005</v>
      </c>
      <c r="AW214" s="10">
        <f t="shared" ca="1" si="481"/>
        <v>9015475.1713500004</v>
      </c>
      <c r="AX214" s="10">
        <f t="shared" ca="1" si="481"/>
        <v>10264304.622375</v>
      </c>
      <c r="AY214" s="10">
        <f t="shared" ca="1" si="481"/>
        <v>11514530.679624999</v>
      </c>
      <c r="AZ214" s="10">
        <f t="shared" ca="1" si="481"/>
        <v>12765236.517125001</v>
      </c>
      <c r="BA214" s="10">
        <f t="shared" ca="1" si="481"/>
        <v>14016039.359375</v>
      </c>
      <c r="BB214" s="10">
        <f t="shared" ca="1" si="481"/>
        <v>15266851.377750002</v>
      </c>
      <c r="BC214" s="10">
        <f t="shared" ca="1" si="481"/>
        <v>16517662.085250005</v>
      </c>
      <c r="BD214" s="10">
        <f t="shared" ca="1" si="481"/>
        <v>17768472.792750001</v>
      </c>
      <c r="BE214" s="10">
        <f t="shared" ca="1" si="481"/>
        <v>19008796.500250001</v>
      </c>
      <c r="BF214" s="10">
        <f t="shared" ca="1" si="481"/>
        <v>20170467.707749996</v>
      </c>
      <c r="BG214" s="10">
        <f t="shared" ca="1" si="481"/>
        <v>21143897.265250005</v>
      </c>
      <c r="BH214" s="10">
        <f t="shared" ca="1" si="481"/>
        <v>21889496.747749999</v>
      </c>
      <c r="BI214" s="10">
        <f t="shared" ca="1" si="481"/>
        <v>22398221.11775</v>
      </c>
      <c r="BJ214" s="10">
        <f t="shared" ca="1" si="481"/>
        <v>22700967.699000008</v>
      </c>
      <c r="BK214" s="10">
        <f t="shared" ca="1" si="481"/>
        <v>22866636.081500009</v>
      </c>
      <c r="BL214" s="10">
        <f t="shared" ca="1" si="481"/>
        <v>22950512.418374997</v>
      </c>
      <c r="BM214" s="10">
        <f t="shared" ca="1" si="481"/>
        <v>22990133.615249999</v>
      </c>
      <c r="BN214" s="10">
        <f t="shared" ca="1" si="481"/>
        <v>23006528.728875004</v>
      </c>
      <c r="BO214" s="10">
        <f t="shared" ca="1" si="481"/>
        <v>23012240.21125</v>
      </c>
      <c r="BP214" s="10">
        <f t="shared" ca="1" si="481"/>
        <v>23014220.943375006</v>
      </c>
      <c r="BQ214" s="10">
        <f t="shared" ca="1" si="481"/>
        <v>23014805.593625013</v>
      </c>
      <c r="BR214" s="10">
        <f t="shared" ca="1" si="481"/>
        <v>23014910.463625006</v>
      </c>
      <c r="BS214" s="10">
        <f t="shared" ca="1" si="481"/>
        <v>23014918.328875009</v>
      </c>
      <c r="BT214" s="10">
        <f t="shared" ca="1" si="481"/>
        <v>23014917.01800001</v>
      </c>
      <c r="BU214" s="10">
        <f t="shared" ca="1" si="481"/>
        <v>23014917.01800001</v>
      </c>
      <c r="BV214" s="10">
        <f t="shared" si="481"/>
        <v>0</v>
      </c>
      <c r="BW214" s="10">
        <f t="shared" si="481"/>
        <v>0</v>
      </c>
      <c r="BX214" s="10">
        <f t="shared" si="481"/>
        <v>0</v>
      </c>
      <c r="BY214" s="10">
        <f t="shared" si="481"/>
        <v>0</v>
      </c>
      <c r="BZ214" s="10">
        <f t="shared" si="481"/>
        <v>0</v>
      </c>
      <c r="CA214" s="10">
        <f t="shared" si="481"/>
        <v>0</v>
      </c>
      <c r="CB214" s="10">
        <f t="shared" si="481"/>
        <v>0</v>
      </c>
      <c r="CC214" s="10">
        <f t="shared" si="481"/>
        <v>0</v>
      </c>
      <c r="CD214" s="10">
        <f t="shared" si="481"/>
        <v>0</v>
      </c>
      <c r="CE214" s="10">
        <f t="shared" si="481"/>
        <v>0</v>
      </c>
      <c r="CF214" s="10">
        <f t="shared" si="481"/>
        <v>0</v>
      </c>
      <c r="CG214" s="10">
        <f t="shared" si="481"/>
        <v>0</v>
      </c>
      <c r="CH214" s="10">
        <f t="shared" si="481"/>
        <v>0</v>
      </c>
      <c r="CI214" s="10">
        <f t="shared" si="481"/>
        <v>0</v>
      </c>
      <c r="CJ214" s="10">
        <f t="shared" si="481"/>
        <v>0</v>
      </c>
      <c r="CK214" s="10">
        <f t="shared" si="481"/>
        <v>0</v>
      </c>
      <c r="CL214" s="10">
        <f t="shared" si="481"/>
        <v>0</v>
      </c>
      <c r="CM214" s="10">
        <f t="shared" si="481"/>
        <v>0</v>
      </c>
      <c r="CN214" s="10">
        <f t="shared" ref="CN214:CT214" si="482">CN200-CN203</f>
        <v>0</v>
      </c>
      <c r="CO214" s="10">
        <f t="shared" si="482"/>
        <v>0</v>
      </c>
      <c r="CP214" s="10">
        <f t="shared" si="482"/>
        <v>0</v>
      </c>
      <c r="CQ214" s="10">
        <f t="shared" si="482"/>
        <v>0</v>
      </c>
      <c r="CR214" s="10">
        <f t="shared" si="482"/>
        <v>0</v>
      </c>
      <c r="CS214" s="10">
        <f t="shared" si="482"/>
        <v>0</v>
      </c>
      <c r="CT214" s="10">
        <f t="shared" si="482"/>
        <v>0</v>
      </c>
    </row>
    <row r="215" spans="1:98" s="107" customFormat="1" ht="12" x14ac:dyDescent="0.25">
      <c r="A215" s="105">
        <f>ROW()</f>
        <v>215</v>
      </c>
      <c r="B215" s="135"/>
      <c r="C215" s="143"/>
      <c r="E215" s="108"/>
      <c r="F215" s="107" t="s">
        <v>90</v>
      </c>
      <c r="M215" s="107" t="s">
        <v>74</v>
      </c>
      <c r="P215" s="109"/>
      <c r="R215" s="108"/>
      <c r="S215" s="109"/>
      <c r="V215" s="110"/>
      <c r="W215" s="111">
        <f ca="1">IF(W$200=0,0,W214/W$200)</f>
        <v>0.58683535345540916</v>
      </c>
      <c r="X215" s="112"/>
      <c r="Y215" s="112"/>
      <c r="Z215" s="111">
        <f ca="1">IF(Z$200=0,0,Z214/Z$200)</f>
        <v>0</v>
      </c>
      <c r="AA215" s="111">
        <f t="shared" ref="AA215:CL215" ca="1" si="483">IF(AA$200=0,0,AA214/AA$200)</f>
        <v>0</v>
      </c>
      <c r="AB215" s="111">
        <f t="shared" ca="1" si="483"/>
        <v>0</v>
      </c>
      <c r="AC215" s="111">
        <f t="shared" ca="1" si="483"/>
        <v>0</v>
      </c>
      <c r="AD215" s="111">
        <f t="shared" ca="1" si="483"/>
        <v>0</v>
      </c>
      <c r="AE215" s="111">
        <f t="shared" ca="1" si="483"/>
        <v>0</v>
      </c>
      <c r="AF215" s="111">
        <f t="shared" ca="1" si="483"/>
        <v>0</v>
      </c>
      <c r="AG215" s="111">
        <f t="shared" ca="1" si="483"/>
        <v>0</v>
      </c>
      <c r="AH215" s="111">
        <f t="shared" ca="1" si="483"/>
        <v>0.66666666666666674</v>
      </c>
      <c r="AI215" s="111">
        <f t="shared" ca="1" si="483"/>
        <v>0.65384615384615397</v>
      </c>
      <c r="AJ215" s="111">
        <f t="shared" ca="1" si="483"/>
        <v>0.64043583535108961</v>
      </c>
      <c r="AK215" s="111">
        <f t="shared" ca="1" si="483"/>
        <v>0.62615759545085303</v>
      </c>
      <c r="AL215" s="111">
        <f t="shared" ca="1" si="483"/>
        <v>0.61512550255351517</v>
      </c>
      <c r="AM215" s="111">
        <f t="shared" ca="1" si="483"/>
        <v>0.60705534500784109</v>
      </c>
      <c r="AN215" s="111">
        <f t="shared" ca="1" si="483"/>
        <v>0.60735533688588661</v>
      </c>
      <c r="AO215" s="111">
        <f t="shared" ca="1" si="483"/>
        <v>0.61381819985009245</v>
      </c>
      <c r="AP215" s="111">
        <f t="shared" ca="1" si="483"/>
        <v>0.61643605592364714</v>
      </c>
      <c r="AQ215" s="111">
        <f t="shared" ca="1" si="483"/>
        <v>0.61526551661583662</v>
      </c>
      <c r="AR215" s="111">
        <f t="shared" ca="1" si="483"/>
        <v>0.61196285822645713</v>
      </c>
      <c r="AS215" s="111">
        <f t="shared" ca="1" si="483"/>
        <v>0.6079771447046517</v>
      </c>
      <c r="AT215" s="111">
        <f t="shared" ca="1" si="483"/>
        <v>0.60419609874189217</v>
      </c>
      <c r="AU215" s="111">
        <f t="shared" ca="1" si="483"/>
        <v>0.60096029837808029</v>
      </c>
      <c r="AV215" s="111">
        <f t="shared" ca="1" si="483"/>
        <v>0.59835577354086833</v>
      </c>
      <c r="AW215" s="111">
        <f t="shared" ca="1" si="483"/>
        <v>0.59628258133277401</v>
      </c>
      <c r="AX215" s="111">
        <f t="shared" ca="1" si="483"/>
        <v>0.59462964050049294</v>
      </c>
      <c r="AY215" s="111">
        <f t="shared" ca="1" si="483"/>
        <v>0.59330496939841271</v>
      </c>
      <c r="AZ215" s="111">
        <f t="shared" ca="1" si="483"/>
        <v>0.59223116276702148</v>
      </c>
      <c r="BA215" s="111">
        <f t="shared" ca="1" si="483"/>
        <v>0.59134801380570201</v>
      </c>
      <c r="BB215" s="111">
        <f t="shared" ca="1" si="483"/>
        <v>0.59061024368954662</v>
      </c>
      <c r="BC215" s="111">
        <f t="shared" ca="1" si="483"/>
        <v>0.58998535675366248</v>
      </c>
      <c r="BD215" s="111">
        <f t="shared" ca="1" si="483"/>
        <v>0.58944950278459241</v>
      </c>
      <c r="BE215" s="111">
        <f t="shared" ca="1" si="483"/>
        <v>0.58894705902278022</v>
      </c>
      <c r="BF215" s="111">
        <f t="shared" ca="1" si="483"/>
        <v>0.58828293168795354</v>
      </c>
      <c r="BG215" s="111">
        <f t="shared" ca="1" si="483"/>
        <v>0.58730838186361989</v>
      </c>
      <c r="BH215" s="111">
        <f t="shared" ca="1" si="483"/>
        <v>0.58619035138522446</v>
      </c>
      <c r="BI215" s="111">
        <f t="shared" ca="1" si="483"/>
        <v>0.58506947262250186</v>
      </c>
      <c r="BJ215" s="111">
        <f t="shared" ca="1" si="483"/>
        <v>0.58410013536820304</v>
      </c>
      <c r="BK215" s="111">
        <f t="shared" ca="1" si="483"/>
        <v>0.58339643167506439</v>
      </c>
      <c r="BL215" s="111">
        <f t="shared" ca="1" si="483"/>
        <v>0.58295182219840247</v>
      </c>
      <c r="BM215" s="111">
        <f t="shared" ca="1" si="483"/>
        <v>0.58270357754888868</v>
      </c>
      <c r="BN215" s="111">
        <f t="shared" ca="1" si="483"/>
        <v>0.58257044008474679</v>
      </c>
      <c r="BO215" s="111">
        <f t="shared" ca="1" si="483"/>
        <v>0.58250533234406798</v>
      </c>
      <c r="BP215" s="111">
        <f t="shared" ca="1" si="483"/>
        <v>0.58247813987672081</v>
      </c>
      <c r="BQ215" s="111">
        <f t="shared" ca="1" si="483"/>
        <v>0.58246808528144034</v>
      </c>
      <c r="BR215" s="111">
        <f t="shared" ca="1" si="483"/>
        <v>0.58246474895178524</v>
      </c>
      <c r="BS215" s="111">
        <f t="shared" ca="1" si="483"/>
        <v>0.58246367264191701</v>
      </c>
      <c r="BT215" s="111">
        <f t="shared" ca="1" si="483"/>
        <v>0.58246346555323603</v>
      </c>
      <c r="BU215" s="111">
        <f t="shared" ca="1" si="483"/>
        <v>0.58246346555323603</v>
      </c>
      <c r="BV215" s="111">
        <f t="shared" si="483"/>
        <v>0</v>
      </c>
      <c r="BW215" s="111">
        <f t="shared" si="483"/>
        <v>0</v>
      </c>
      <c r="BX215" s="111">
        <f t="shared" si="483"/>
        <v>0</v>
      </c>
      <c r="BY215" s="111">
        <f t="shared" si="483"/>
        <v>0</v>
      </c>
      <c r="BZ215" s="111">
        <f t="shared" si="483"/>
        <v>0</v>
      </c>
      <c r="CA215" s="111">
        <f t="shared" si="483"/>
        <v>0</v>
      </c>
      <c r="CB215" s="111">
        <f t="shared" si="483"/>
        <v>0</v>
      </c>
      <c r="CC215" s="111">
        <f t="shared" si="483"/>
        <v>0</v>
      </c>
      <c r="CD215" s="111">
        <f t="shared" si="483"/>
        <v>0</v>
      </c>
      <c r="CE215" s="111">
        <f t="shared" si="483"/>
        <v>0</v>
      </c>
      <c r="CF215" s="111">
        <f t="shared" si="483"/>
        <v>0</v>
      </c>
      <c r="CG215" s="111">
        <f t="shared" si="483"/>
        <v>0</v>
      </c>
      <c r="CH215" s="111">
        <f t="shared" si="483"/>
        <v>0</v>
      </c>
      <c r="CI215" s="111">
        <f t="shared" si="483"/>
        <v>0</v>
      </c>
      <c r="CJ215" s="111">
        <f t="shared" si="483"/>
        <v>0</v>
      </c>
      <c r="CK215" s="111">
        <f t="shared" si="483"/>
        <v>0</v>
      </c>
      <c r="CL215" s="111">
        <f t="shared" si="483"/>
        <v>0</v>
      </c>
      <c r="CM215" s="111">
        <f t="shared" ref="CM215:CT215" si="484">IF(CM$200=0,0,CM214/CM$200)</f>
        <v>0</v>
      </c>
      <c r="CN215" s="111">
        <f t="shared" si="484"/>
        <v>0</v>
      </c>
      <c r="CO215" s="111">
        <f t="shared" si="484"/>
        <v>0</v>
      </c>
      <c r="CP215" s="111">
        <f t="shared" si="484"/>
        <v>0</v>
      </c>
      <c r="CQ215" s="111">
        <f t="shared" si="484"/>
        <v>0</v>
      </c>
      <c r="CR215" s="111">
        <f t="shared" si="484"/>
        <v>0</v>
      </c>
      <c r="CS215" s="111">
        <f t="shared" si="484"/>
        <v>0</v>
      </c>
      <c r="CT215" s="111">
        <f t="shared" si="484"/>
        <v>0</v>
      </c>
    </row>
    <row r="216" spans="1:98" s="13" customFormat="1" x14ac:dyDescent="0.3">
      <c r="A216" s="12">
        <f>ROW()</f>
        <v>216</v>
      </c>
      <c r="B216" s="131"/>
      <c r="C216" s="142"/>
      <c r="E216" s="92"/>
      <c r="F216" s="13" t="s">
        <v>122</v>
      </c>
      <c r="M216" s="4" t="str">
        <f>Lists!$R$8</f>
        <v>руб.</v>
      </c>
      <c r="P216" s="10"/>
      <c r="R216" s="92"/>
      <c r="S216" s="10"/>
      <c r="V216" s="80">
        <f ca="1">W216-SUM(W217:W220)</f>
        <v>0</v>
      </c>
      <c r="W216" s="10">
        <f ca="1">SUM(INDIRECT(ADDRESS(ROW(),SUMIFS($1:$1,$5:$5,1))):INDIRECT(ADDRESS(ROW(),SUMIFS($1:$1,$5:$5,MAX($5:$5)))))</f>
        <v>89368299.704374015</v>
      </c>
      <c r="Z216" s="10">
        <f t="shared" ref="Z216:BE216" ca="1" si="485">IF(Z$5="",0,SUM(Z217:Z220))</f>
        <v>20000</v>
      </c>
      <c r="AA216" s="10">
        <f t="shared" ca="1" si="485"/>
        <v>130000</v>
      </c>
      <c r="AB216" s="10">
        <f t="shared" ca="1" si="485"/>
        <v>390000</v>
      </c>
      <c r="AC216" s="10">
        <f t="shared" ca="1" si="485"/>
        <v>550000</v>
      </c>
      <c r="AD216" s="10">
        <f t="shared" ca="1" si="485"/>
        <v>700000</v>
      </c>
      <c r="AE216" s="10">
        <f t="shared" ca="1" si="485"/>
        <v>800000</v>
      </c>
      <c r="AF216" s="10">
        <f t="shared" ca="1" si="485"/>
        <v>800000</v>
      </c>
      <c r="AG216" s="10">
        <f t="shared" ca="1" si="485"/>
        <v>800000</v>
      </c>
      <c r="AH216" s="10">
        <f t="shared" ca="1" si="485"/>
        <v>800377.53200000001</v>
      </c>
      <c r="AI216" s="10">
        <f t="shared" ca="1" si="485"/>
        <v>803271.94400000002</v>
      </c>
      <c r="AJ216" s="10">
        <f t="shared" ca="1" si="485"/>
        <v>810394.71439999994</v>
      </c>
      <c r="AK216" s="10">
        <f t="shared" ca="1" si="485"/>
        <v>819364.24549999996</v>
      </c>
      <c r="AL216" s="10">
        <f t="shared" ca="1" si="485"/>
        <v>828953.55830000003</v>
      </c>
      <c r="AM216" s="10">
        <f t="shared" ca="1" si="485"/>
        <v>838518.33152000001</v>
      </c>
      <c r="AN216" s="10">
        <f t="shared" ca="1" si="485"/>
        <v>852722.02919000003</v>
      </c>
      <c r="AO216" s="10">
        <f t="shared" ca="1" si="485"/>
        <v>882478.62951500004</v>
      </c>
      <c r="AP216" s="10">
        <f t="shared" ca="1" si="485"/>
        <v>933025.44516499992</v>
      </c>
      <c r="AQ216" s="10">
        <f t="shared" ca="1" si="485"/>
        <v>1006551.9415130001</v>
      </c>
      <c r="AR216" s="10">
        <f t="shared" ca="1" si="485"/>
        <v>1101038.762813</v>
      </c>
      <c r="AS216" s="10">
        <f t="shared" ca="1" si="485"/>
        <v>1210249.9927940001</v>
      </c>
      <c r="AT216" s="10">
        <f t="shared" ca="1" si="485"/>
        <v>1328755.7931964998</v>
      </c>
      <c r="AU216" s="10">
        <f t="shared" ca="1" si="485"/>
        <v>1452547.3876700003</v>
      </c>
      <c r="AV216" s="10">
        <f t="shared" ca="1" si="485"/>
        <v>1579172.4541865003</v>
      </c>
      <c r="AW216" s="10">
        <f t="shared" ca="1" si="485"/>
        <v>1707168.0562460001</v>
      </c>
      <c r="AX216" s="10">
        <f t="shared" ca="1" si="485"/>
        <v>1835700.6031925001</v>
      </c>
      <c r="AY216" s="10">
        <f t="shared" ca="1" si="485"/>
        <v>1964446.4085275002</v>
      </c>
      <c r="AZ216" s="10">
        <f t="shared" ca="1" si="485"/>
        <v>2093268.9787025002</v>
      </c>
      <c r="BA216" s="10">
        <f t="shared" ca="1" si="485"/>
        <v>2222110.7400874998</v>
      </c>
      <c r="BB216" s="10">
        <f t="shared" ca="1" si="485"/>
        <v>2350956.9846649999</v>
      </c>
      <c r="BC216" s="10">
        <f t="shared" ca="1" si="485"/>
        <v>2479803.9371150006</v>
      </c>
      <c r="BD216" s="10">
        <f t="shared" ca="1" si="485"/>
        <v>2608650.8895650003</v>
      </c>
      <c r="BE216" s="10">
        <f t="shared" ca="1" si="485"/>
        <v>2736554.012015</v>
      </c>
      <c r="BF216" s="10">
        <f t="shared" ref="BF216:CK216" ca="1" si="486">IF(BF$5="",0,SUM(BF217:BF220))</f>
        <v>2857221.1044649999</v>
      </c>
      <c r="BG216" s="10">
        <f t="shared" ca="1" si="486"/>
        <v>2960081.2709150007</v>
      </c>
      <c r="BH216" s="10">
        <f t="shared" ca="1" si="486"/>
        <v>3040517.609615</v>
      </c>
      <c r="BI216" s="10">
        <f t="shared" ca="1" si="486"/>
        <v>3096980.6663150005</v>
      </c>
      <c r="BJ216" s="10">
        <f t="shared" ca="1" si="486"/>
        <v>3131891.3649650007</v>
      </c>
      <c r="BK216" s="10">
        <f t="shared" ca="1" si="486"/>
        <v>3151742.4694400006</v>
      </c>
      <c r="BL216" s="10">
        <f t="shared" ca="1" si="486"/>
        <v>3162169.0381025001</v>
      </c>
      <c r="BM216" s="10">
        <f t="shared" ca="1" si="486"/>
        <v>3167255.1020150003</v>
      </c>
      <c r="BN216" s="10">
        <f t="shared" ca="1" si="486"/>
        <v>3169484.6644325</v>
      </c>
      <c r="BO216" s="10">
        <f t="shared" ca="1" si="486"/>
        <v>3170337.8080999996</v>
      </c>
      <c r="BP216" s="10">
        <f t="shared" ca="1" si="486"/>
        <v>3170652.4967525005</v>
      </c>
      <c r="BQ216" s="10">
        <f t="shared" ca="1" si="486"/>
        <v>3170753.6438675006</v>
      </c>
      <c r="BR216" s="10">
        <f t="shared" ca="1" si="486"/>
        <v>3170778.0261425008</v>
      </c>
      <c r="BS216" s="10">
        <f t="shared" ca="1" si="486"/>
        <v>3170783.2172075012</v>
      </c>
      <c r="BT216" s="10">
        <f t="shared" ca="1" si="486"/>
        <v>3170783.9250800009</v>
      </c>
      <c r="BU216" s="10">
        <f t="shared" ca="1" si="486"/>
        <v>3170783.9250800009</v>
      </c>
      <c r="BV216" s="10">
        <f t="shared" si="486"/>
        <v>0</v>
      </c>
      <c r="BW216" s="10">
        <f t="shared" si="486"/>
        <v>0</v>
      </c>
      <c r="BX216" s="10">
        <f t="shared" si="486"/>
        <v>0</v>
      </c>
      <c r="BY216" s="10">
        <f t="shared" si="486"/>
        <v>0</v>
      </c>
      <c r="BZ216" s="10">
        <f t="shared" si="486"/>
        <v>0</v>
      </c>
      <c r="CA216" s="10">
        <f t="shared" si="486"/>
        <v>0</v>
      </c>
      <c r="CB216" s="10">
        <f t="shared" si="486"/>
        <v>0</v>
      </c>
      <c r="CC216" s="10">
        <f t="shared" si="486"/>
        <v>0</v>
      </c>
      <c r="CD216" s="10">
        <f t="shared" si="486"/>
        <v>0</v>
      </c>
      <c r="CE216" s="10">
        <f t="shared" si="486"/>
        <v>0</v>
      </c>
      <c r="CF216" s="10">
        <f t="shared" si="486"/>
        <v>0</v>
      </c>
      <c r="CG216" s="10">
        <f t="shared" si="486"/>
        <v>0</v>
      </c>
      <c r="CH216" s="10">
        <f t="shared" si="486"/>
        <v>0</v>
      </c>
      <c r="CI216" s="10">
        <f t="shared" si="486"/>
        <v>0</v>
      </c>
      <c r="CJ216" s="10">
        <f t="shared" si="486"/>
        <v>0</v>
      </c>
      <c r="CK216" s="10">
        <f t="shared" si="486"/>
        <v>0</v>
      </c>
      <c r="CL216" s="10">
        <f t="shared" ref="CL216:CT216" si="487">IF(CL$5="",0,SUM(CL217:CL220))</f>
        <v>0</v>
      </c>
      <c r="CM216" s="10">
        <f t="shared" si="487"/>
        <v>0</v>
      </c>
      <c r="CN216" s="10">
        <f t="shared" si="487"/>
        <v>0</v>
      </c>
      <c r="CO216" s="10">
        <f t="shared" si="487"/>
        <v>0</v>
      </c>
      <c r="CP216" s="10">
        <f t="shared" si="487"/>
        <v>0</v>
      </c>
      <c r="CQ216" s="10">
        <f t="shared" si="487"/>
        <v>0</v>
      </c>
      <c r="CR216" s="10">
        <f t="shared" si="487"/>
        <v>0</v>
      </c>
      <c r="CS216" s="10">
        <f t="shared" si="487"/>
        <v>0</v>
      </c>
      <c r="CT216" s="10">
        <f t="shared" si="487"/>
        <v>0</v>
      </c>
    </row>
    <row r="217" spans="1:98" s="27" customFormat="1" ht="12" x14ac:dyDescent="0.25">
      <c r="A217" s="26">
        <f>ROW()</f>
        <v>217</v>
      </c>
      <c r="B217" s="133"/>
      <c r="C217" s="142"/>
      <c r="E217" s="24"/>
      <c r="F217" s="66" t="str">
        <f>$F$216</f>
        <v>Переменные расходы</v>
      </c>
      <c r="G217" s="27" t="str">
        <f>BP!$F$203</f>
        <v>Маркетинговые расходы</v>
      </c>
      <c r="M217" s="27" t="str">
        <f>Lists!$R$8</f>
        <v>руб.</v>
      </c>
      <c r="P217" s="30"/>
      <c r="R217" s="24"/>
      <c r="S217" s="30"/>
      <c r="V217" s="85"/>
      <c r="W217" s="29">
        <f ca="1">SUM(INDIRECT(ADDRESS(ROW(),SUMIFS($1:$1,$5:$5,1))):INDIRECT(ADDRESS(ROW(),SUMIFS($1:$1,$5:$5,MAX($5:$5)))))</f>
        <v>36190000</v>
      </c>
      <c r="Z217" s="30">
        <f ca="1">IF(Z$5="",0,SUMIFS(Potoki!Z:Z,Potoki!$F:$F,$F217,Potoki!$G:$G,IF($G217="","",$G217)))</f>
        <v>20000</v>
      </c>
      <c r="AA217" s="30">
        <f ca="1">IF(AA$5="",0,SUMIFS(Potoki!AA:AA,Potoki!$F:$F,$F217,Potoki!$G:$G,IF($G217="","",$G217)))</f>
        <v>130000</v>
      </c>
      <c r="AB217" s="30">
        <f ca="1">IF(AB$5="",0,SUMIFS(Potoki!AB:AB,Potoki!$F:$F,$F217,Potoki!$G:$G,IF($G217="","",$G217)))</f>
        <v>390000</v>
      </c>
      <c r="AC217" s="30">
        <f ca="1">IF(AC$5="",0,SUMIFS(Potoki!AC:AC,Potoki!$F:$F,$F217,Potoki!$G:$G,IF($G217="","",$G217)))</f>
        <v>550000</v>
      </c>
      <c r="AD217" s="30">
        <f ca="1">IF(AD$5="",0,SUMIFS(Potoki!AD:AD,Potoki!$F:$F,$F217,Potoki!$G:$G,IF($G217="","",$G217)))</f>
        <v>700000</v>
      </c>
      <c r="AE217" s="30">
        <f ca="1">IF(AE$5="",0,SUMIFS(Potoki!AE:AE,Potoki!$F:$F,$F217,Potoki!$G:$G,IF($G217="","",$G217)))</f>
        <v>800000</v>
      </c>
      <c r="AF217" s="30">
        <f ca="1">IF(AF$5="",0,SUMIFS(Potoki!AF:AF,Potoki!$F:$F,$F217,Potoki!$G:$G,IF($G217="","",$G217)))</f>
        <v>800000</v>
      </c>
      <c r="AG217" s="30">
        <f ca="1">IF(AG$5="",0,SUMIFS(Potoki!AG:AG,Potoki!$F:$F,$F217,Potoki!$G:$G,IF($G217="","",$G217)))</f>
        <v>800000</v>
      </c>
      <c r="AH217" s="30">
        <f ca="1">IF(AH$5="",0,SUMIFS(Potoki!AH:AH,Potoki!$F:$F,$F217,Potoki!$G:$G,IF($G217="","",$G217)))</f>
        <v>800000</v>
      </c>
      <c r="AI217" s="30">
        <f ca="1">IF(AI$5="",0,SUMIFS(Potoki!AI:AI,Potoki!$F:$F,$F217,Potoki!$G:$G,IF($G217="","",$G217)))</f>
        <v>800000</v>
      </c>
      <c r="AJ217" s="30">
        <f ca="1">IF(AJ$5="",0,SUMIFS(Potoki!AJ:AJ,Potoki!$F:$F,$F217,Potoki!$G:$G,IF($G217="","",$G217)))</f>
        <v>800000</v>
      </c>
      <c r="AK217" s="30">
        <f ca="1">IF(AK$5="",0,SUMIFS(Potoki!AK:AK,Potoki!$F:$F,$F217,Potoki!$G:$G,IF($G217="","",$G217)))</f>
        <v>800000</v>
      </c>
      <c r="AL217" s="30">
        <f ca="1">IF(AL$5="",0,SUMIFS(Potoki!AL:AL,Potoki!$F:$F,$F217,Potoki!$G:$G,IF($G217="","",$G217)))</f>
        <v>800000</v>
      </c>
      <c r="AM217" s="30">
        <f ca="1">IF(AM$5="",0,SUMIFS(Potoki!AM:AM,Potoki!$F:$F,$F217,Potoki!$G:$G,IF($G217="","",$G217)))</f>
        <v>800000</v>
      </c>
      <c r="AN217" s="30">
        <f ca="1">IF(AN$5="",0,SUMIFS(Potoki!AN:AN,Potoki!$F:$F,$F217,Potoki!$G:$G,IF($G217="","",$G217)))</f>
        <v>800000</v>
      </c>
      <c r="AO217" s="30">
        <f ca="1">IF(AO$5="",0,SUMIFS(Potoki!AO:AO,Potoki!$F:$F,$F217,Potoki!$G:$G,IF($G217="","",$G217)))</f>
        <v>800000</v>
      </c>
      <c r="AP217" s="30">
        <f ca="1">IF(AP$5="",0,SUMIFS(Potoki!AP:AP,Potoki!$F:$F,$F217,Potoki!$G:$G,IF($G217="","",$G217)))</f>
        <v>800000</v>
      </c>
      <c r="AQ217" s="30">
        <f ca="1">IF(AQ$5="",0,SUMIFS(Potoki!AQ:AQ,Potoki!$F:$F,$F217,Potoki!$G:$G,IF($G217="","",$G217)))</f>
        <v>800000</v>
      </c>
      <c r="AR217" s="30">
        <f ca="1">IF(AR$5="",0,SUMIFS(Potoki!AR:AR,Potoki!$F:$F,$F217,Potoki!$G:$G,IF($G217="","",$G217)))</f>
        <v>800000</v>
      </c>
      <c r="AS217" s="30">
        <f ca="1">IF(AS$5="",0,SUMIFS(Potoki!AS:AS,Potoki!$F:$F,$F217,Potoki!$G:$G,IF($G217="","",$G217)))</f>
        <v>800000</v>
      </c>
      <c r="AT217" s="30">
        <f ca="1">IF(AT$5="",0,SUMIFS(Potoki!AT:AT,Potoki!$F:$F,$F217,Potoki!$G:$G,IF($G217="","",$G217)))</f>
        <v>800000</v>
      </c>
      <c r="AU217" s="30">
        <f ca="1">IF(AU$5="",0,SUMIFS(Potoki!AU:AU,Potoki!$F:$F,$F217,Potoki!$G:$G,IF($G217="","",$G217)))</f>
        <v>800000</v>
      </c>
      <c r="AV217" s="30">
        <f ca="1">IF(AV$5="",0,SUMIFS(Potoki!AV:AV,Potoki!$F:$F,$F217,Potoki!$G:$G,IF($G217="","",$G217)))</f>
        <v>800000</v>
      </c>
      <c r="AW217" s="30">
        <f ca="1">IF(AW$5="",0,SUMIFS(Potoki!AW:AW,Potoki!$F:$F,$F217,Potoki!$G:$G,IF($G217="","",$G217)))</f>
        <v>800000</v>
      </c>
      <c r="AX217" s="30">
        <f ca="1">IF(AX$5="",0,SUMIFS(Potoki!AX:AX,Potoki!$F:$F,$F217,Potoki!$G:$G,IF($G217="","",$G217)))</f>
        <v>800000</v>
      </c>
      <c r="AY217" s="30">
        <f ca="1">IF(AY$5="",0,SUMIFS(Potoki!AY:AY,Potoki!$F:$F,$F217,Potoki!$G:$G,IF($G217="","",$G217)))</f>
        <v>800000</v>
      </c>
      <c r="AZ217" s="30">
        <f ca="1">IF(AZ$5="",0,SUMIFS(Potoki!AZ:AZ,Potoki!$F:$F,$F217,Potoki!$G:$G,IF($G217="","",$G217)))</f>
        <v>800000</v>
      </c>
      <c r="BA217" s="30">
        <f ca="1">IF(BA$5="",0,SUMIFS(Potoki!BA:BA,Potoki!$F:$F,$F217,Potoki!$G:$G,IF($G217="","",$G217)))</f>
        <v>800000</v>
      </c>
      <c r="BB217" s="30">
        <f ca="1">IF(BB$5="",0,SUMIFS(Potoki!BB:BB,Potoki!$F:$F,$F217,Potoki!$G:$G,IF($G217="","",$G217)))</f>
        <v>800000</v>
      </c>
      <c r="BC217" s="30">
        <f ca="1">IF(BC$5="",0,SUMIFS(Potoki!BC:BC,Potoki!$F:$F,$F217,Potoki!$G:$G,IF($G217="","",$G217)))</f>
        <v>800000</v>
      </c>
      <c r="BD217" s="30">
        <f ca="1">IF(BD$5="",0,SUMIFS(Potoki!BD:BD,Potoki!$F:$F,$F217,Potoki!$G:$G,IF($G217="","",$G217)))</f>
        <v>800000</v>
      </c>
      <c r="BE217" s="30">
        <f ca="1">IF(BE$5="",0,SUMIFS(Potoki!BE:BE,Potoki!$F:$F,$F217,Potoki!$G:$G,IF($G217="","",$G217)))</f>
        <v>800000</v>
      </c>
      <c r="BF217" s="30">
        <f ca="1">IF(BF$5="",0,SUMIFS(Potoki!BF:BF,Potoki!$F:$F,$F217,Potoki!$G:$G,IF($G217="","",$G217)))</f>
        <v>800000</v>
      </c>
      <c r="BG217" s="30">
        <f ca="1">IF(BG$5="",0,SUMIFS(Potoki!BG:BG,Potoki!$F:$F,$F217,Potoki!$G:$G,IF($G217="","",$G217)))</f>
        <v>800000</v>
      </c>
      <c r="BH217" s="30">
        <f ca="1">IF(BH$5="",0,SUMIFS(Potoki!BH:BH,Potoki!$F:$F,$F217,Potoki!$G:$G,IF($G217="","",$G217)))</f>
        <v>800000</v>
      </c>
      <c r="BI217" s="30">
        <f ca="1">IF(BI$5="",0,SUMIFS(Potoki!BI:BI,Potoki!$F:$F,$F217,Potoki!$G:$G,IF($G217="","",$G217)))</f>
        <v>800000</v>
      </c>
      <c r="BJ217" s="30">
        <f ca="1">IF(BJ$5="",0,SUMIFS(Potoki!BJ:BJ,Potoki!$F:$F,$F217,Potoki!$G:$G,IF($G217="","",$G217)))</f>
        <v>800000</v>
      </c>
      <c r="BK217" s="30">
        <f ca="1">IF(BK$5="",0,SUMIFS(Potoki!BK:BK,Potoki!$F:$F,$F217,Potoki!$G:$G,IF($G217="","",$G217)))</f>
        <v>800000</v>
      </c>
      <c r="BL217" s="30">
        <f ca="1">IF(BL$5="",0,SUMIFS(Potoki!BL:BL,Potoki!$F:$F,$F217,Potoki!$G:$G,IF($G217="","",$G217)))</f>
        <v>800000</v>
      </c>
      <c r="BM217" s="30">
        <f ca="1">IF(BM$5="",0,SUMIFS(Potoki!BM:BM,Potoki!$F:$F,$F217,Potoki!$G:$G,IF($G217="","",$G217)))</f>
        <v>800000</v>
      </c>
      <c r="BN217" s="30">
        <f ca="1">IF(BN$5="",0,SUMIFS(Potoki!BN:BN,Potoki!$F:$F,$F217,Potoki!$G:$G,IF($G217="","",$G217)))</f>
        <v>800000</v>
      </c>
      <c r="BO217" s="30">
        <f ca="1">IF(BO$5="",0,SUMIFS(Potoki!BO:BO,Potoki!$F:$F,$F217,Potoki!$G:$G,IF($G217="","",$G217)))</f>
        <v>800000</v>
      </c>
      <c r="BP217" s="30">
        <f ca="1">IF(BP$5="",0,SUMIFS(Potoki!BP:BP,Potoki!$F:$F,$F217,Potoki!$G:$G,IF($G217="","",$G217)))</f>
        <v>800000</v>
      </c>
      <c r="BQ217" s="30">
        <f ca="1">IF(BQ$5="",0,SUMIFS(Potoki!BQ:BQ,Potoki!$F:$F,$F217,Potoki!$G:$G,IF($G217="","",$G217)))</f>
        <v>800000</v>
      </c>
      <c r="BR217" s="30">
        <f ca="1">IF(BR$5="",0,SUMIFS(Potoki!BR:BR,Potoki!$F:$F,$F217,Potoki!$G:$G,IF($G217="","",$G217)))</f>
        <v>800000</v>
      </c>
      <c r="BS217" s="30">
        <f ca="1">IF(BS$5="",0,SUMIFS(Potoki!BS:BS,Potoki!$F:$F,$F217,Potoki!$G:$G,IF($G217="","",$G217)))</f>
        <v>800000</v>
      </c>
      <c r="BT217" s="30">
        <f ca="1">IF(BT$5="",0,SUMIFS(Potoki!BT:BT,Potoki!$F:$F,$F217,Potoki!$G:$G,IF($G217="","",$G217)))</f>
        <v>800000</v>
      </c>
      <c r="BU217" s="30">
        <f ca="1">IF(BU$5="",0,SUMIFS(Potoki!BU:BU,Potoki!$F:$F,$F217,Potoki!$G:$G,IF($G217="","",$G217)))</f>
        <v>800000</v>
      </c>
      <c r="BV217" s="30">
        <f>IF(BV$5="",0,SUMIFS(Potoki!BV:BV,Potoki!$F:$F,$F217,Potoki!$G:$G,IF($G217="","",$G217)))</f>
        <v>0</v>
      </c>
      <c r="BW217" s="30">
        <f>IF(BW$5="",0,SUMIFS(Potoki!BW:BW,Potoki!$F:$F,$F217,Potoki!$G:$G,IF($G217="","",$G217)))</f>
        <v>0</v>
      </c>
      <c r="BX217" s="30">
        <f>IF(BX$5="",0,SUMIFS(Potoki!BX:BX,Potoki!$F:$F,$F217,Potoki!$G:$G,IF($G217="","",$G217)))</f>
        <v>0</v>
      </c>
      <c r="BY217" s="30">
        <f>IF(BY$5="",0,SUMIFS(Potoki!BY:BY,Potoki!$F:$F,$F217,Potoki!$G:$G,IF($G217="","",$G217)))</f>
        <v>0</v>
      </c>
      <c r="BZ217" s="30">
        <f>IF(BZ$5="",0,SUMIFS(Potoki!BZ:BZ,Potoki!$F:$F,$F217,Potoki!$G:$G,IF($G217="","",$G217)))</f>
        <v>0</v>
      </c>
      <c r="CA217" s="30">
        <f>IF(CA$5="",0,SUMIFS(Potoki!CA:CA,Potoki!$F:$F,$F217,Potoki!$G:$G,IF($G217="","",$G217)))</f>
        <v>0</v>
      </c>
      <c r="CB217" s="30">
        <f>IF(CB$5="",0,SUMIFS(Potoki!CB:CB,Potoki!$F:$F,$F217,Potoki!$G:$G,IF($G217="","",$G217)))</f>
        <v>0</v>
      </c>
      <c r="CC217" s="30">
        <f>IF(CC$5="",0,SUMIFS(Potoki!CC:CC,Potoki!$F:$F,$F217,Potoki!$G:$G,IF($G217="","",$G217)))</f>
        <v>0</v>
      </c>
      <c r="CD217" s="30">
        <f>IF(CD$5="",0,SUMIFS(Potoki!CD:CD,Potoki!$F:$F,$F217,Potoki!$G:$G,IF($G217="","",$G217)))</f>
        <v>0</v>
      </c>
      <c r="CE217" s="30">
        <f>IF(CE$5="",0,SUMIFS(Potoki!CE:CE,Potoki!$F:$F,$F217,Potoki!$G:$G,IF($G217="","",$G217)))</f>
        <v>0</v>
      </c>
      <c r="CF217" s="30">
        <f>IF(CF$5="",0,SUMIFS(Potoki!CF:CF,Potoki!$F:$F,$F217,Potoki!$G:$G,IF($G217="","",$G217)))</f>
        <v>0</v>
      </c>
      <c r="CG217" s="30">
        <f>IF(CG$5="",0,SUMIFS(Potoki!CG:CG,Potoki!$F:$F,$F217,Potoki!$G:$G,IF($G217="","",$G217)))</f>
        <v>0</v>
      </c>
      <c r="CH217" s="30">
        <f>IF(CH$5="",0,SUMIFS(Potoki!CH:CH,Potoki!$F:$F,$F217,Potoki!$G:$G,IF($G217="","",$G217)))</f>
        <v>0</v>
      </c>
      <c r="CI217" s="30">
        <f>IF(CI$5="",0,SUMIFS(Potoki!CI:CI,Potoki!$F:$F,$F217,Potoki!$G:$G,IF($G217="","",$G217)))</f>
        <v>0</v>
      </c>
      <c r="CJ217" s="30">
        <f>IF(CJ$5="",0,SUMIFS(Potoki!CJ:CJ,Potoki!$F:$F,$F217,Potoki!$G:$G,IF($G217="","",$G217)))</f>
        <v>0</v>
      </c>
      <c r="CK217" s="30">
        <f>IF(CK$5="",0,SUMIFS(Potoki!CK:CK,Potoki!$F:$F,$F217,Potoki!$G:$G,IF($G217="","",$G217)))</f>
        <v>0</v>
      </c>
      <c r="CL217" s="30">
        <f>IF(CL$5="",0,SUMIFS(Potoki!CL:CL,Potoki!$F:$F,$F217,Potoki!$G:$G,IF($G217="","",$G217)))</f>
        <v>0</v>
      </c>
      <c r="CM217" s="30">
        <f>IF(CM$5="",0,SUMIFS(Potoki!CM:CM,Potoki!$F:$F,$F217,Potoki!$G:$G,IF($G217="","",$G217)))</f>
        <v>0</v>
      </c>
      <c r="CN217" s="30">
        <f>IF(CN$5="",0,SUMIFS(Potoki!CN:CN,Potoki!$F:$F,$F217,Potoki!$G:$G,IF($G217="","",$G217)))</f>
        <v>0</v>
      </c>
      <c r="CO217" s="30">
        <f>IF(CO$5="",0,SUMIFS(Potoki!CO:CO,Potoki!$F:$F,$F217,Potoki!$G:$G,IF($G217="","",$G217)))</f>
        <v>0</v>
      </c>
      <c r="CP217" s="30">
        <f>IF(CP$5="",0,SUMIFS(Potoki!CP:CP,Potoki!$F:$F,$F217,Potoki!$G:$G,IF($G217="","",$G217)))</f>
        <v>0</v>
      </c>
      <c r="CQ217" s="30">
        <f>IF(CQ$5="",0,SUMIFS(Potoki!CQ:CQ,Potoki!$F:$F,$F217,Potoki!$G:$G,IF($G217="","",$G217)))</f>
        <v>0</v>
      </c>
      <c r="CR217" s="30">
        <f>IF(CR$5="",0,SUMIFS(Potoki!CR:CR,Potoki!$F:$F,$F217,Potoki!$G:$G,IF($G217="","",$G217)))</f>
        <v>0</v>
      </c>
      <c r="CS217" s="30">
        <f>IF(CS$5="",0,SUMIFS(Potoki!CS:CS,Potoki!$F:$F,$F217,Potoki!$G:$G,IF($G217="","",$G217)))</f>
        <v>0</v>
      </c>
      <c r="CT217" s="30">
        <f>IF(CT$5="",0,SUMIFS(Potoki!CT:CT,Potoki!$F:$F,$F217,Potoki!$G:$G,IF($G217="","",$G217)))</f>
        <v>0</v>
      </c>
    </row>
    <row r="218" spans="1:98" s="27" customFormat="1" ht="12" x14ac:dyDescent="0.25">
      <c r="A218" s="26">
        <f>ROW()</f>
        <v>218</v>
      </c>
      <c r="B218" s="133"/>
      <c r="C218" s="142"/>
      <c r="E218" s="24"/>
      <c r="F218" s="66" t="str">
        <f t="shared" ref="F218:F219" si="488">$F$216</f>
        <v>Переменные расходы</v>
      </c>
      <c r="G218" s="27" t="s">
        <v>123</v>
      </c>
      <c r="H218" s="67"/>
      <c r="I218" s="67"/>
      <c r="J218" s="67"/>
      <c r="K218" s="67"/>
      <c r="L218" s="67"/>
      <c r="M218" s="27" t="str">
        <f>Lists!$R$8</f>
        <v>руб.</v>
      </c>
      <c r="P218" s="30"/>
      <c r="R218" s="44" t="s">
        <v>24</v>
      </c>
      <c r="S218" s="122">
        <v>0.05</v>
      </c>
      <c r="V218" s="85"/>
      <c r="W218" s="29">
        <f ca="1">SUM(INDIRECT(ADDRESS(ROW(),SUMIFS($1:$1,$5:$5,1))):INDIRECT(ADDRESS(ROW(),SUMIFS($1:$1,$5:$5,MAX($5:$5)))))</f>
        <v>44315249.75364501</v>
      </c>
      <c r="Z218" s="30">
        <f ca="1">Z$200*$S218</f>
        <v>0</v>
      </c>
      <c r="AA218" s="30">
        <f t="shared" ref="AA218:CL219" ca="1" si="489">AA$200*$S218</f>
        <v>0</v>
      </c>
      <c r="AB218" s="30">
        <f t="shared" ca="1" si="489"/>
        <v>0</v>
      </c>
      <c r="AC218" s="30">
        <f t="shared" ca="1" si="489"/>
        <v>0</v>
      </c>
      <c r="AD218" s="30">
        <f t="shared" ca="1" si="489"/>
        <v>0</v>
      </c>
      <c r="AE218" s="30">
        <f t="shared" ca="1" si="489"/>
        <v>0</v>
      </c>
      <c r="AF218" s="30">
        <f t="shared" ca="1" si="489"/>
        <v>0</v>
      </c>
      <c r="AG218" s="30">
        <f t="shared" ca="1" si="489"/>
        <v>0</v>
      </c>
      <c r="AH218" s="30">
        <f t="shared" ca="1" si="489"/>
        <v>314.61000000000007</v>
      </c>
      <c r="AI218" s="30">
        <f t="shared" ca="1" si="489"/>
        <v>2726.6200000000008</v>
      </c>
      <c r="AJ218" s="30">
        <f t="shared" ca="1" si="489"/>
        <v>8662.2620000000006</v>
      </c>
      <c r="AK218" s="30">
        <f t="shared" ca="1" si="489"/>
        <v>16136.871250000004</v>
      </c>
      <c r="AL218" s="30">
        <f t="shared" ca="1" si="489"/>
        <v>24127.965250000005</v>
      </c>
      <c r="AM218" s="30">
        <f t="shared" ca="1" si="489"/>
        <v>32098.609600000003</v>
      </c>
      <c r="AN218" s="30">
        <f t="shared" ca="1" si="489"/>
        <v>43935.024325000006</v>
      </c>
      <c r="AO218" s="30">
        <f t="shared" ca="1" si="489"/>
        <v>68732.191262500011</v>
      </c>
      <c r="AP218" s="30">
        <f t="shared" ca="1" si="489"/>
        <v>110854.53763750001</v>
      </c>
      <c r="AQ218" s="30">
        <f t="shared" ca="1" si="489"/>
        <v>172126.61792750002</v>
      </c>
      <c r="AR218" s="30">
        <f t="shared" ca="1" si="489"/>
        <v>250865.63567749999</v>
      </c>
      <c r="AS218" s="30">
        <f t="shared" ca="1" si="489"/>
        <v>341874.99399500008</v>
      </c>
      <c r="AT218" s="30">
        <f t="shared" ca="1" si="489"/>
        <v>440629.82766375004</v>
      </c>
      <c r="AU218" s="30">
        <f t="shared" ca="1" si="489"/>
        <v>543789.48972500011</v>
      </c>
      <c r="AV218" s="30">
        <f t="shared" ca="1" si="489"/>
        <v>649310.37848875008</v>
      </c>
      <c r="AW218" s="30">
        <f t="shared" ca="1" si="489"/>
        <v>755973.38020500005</v>
      </c>
      <c r="AX218" s="30">
        <f t="shared" ca="1" si="489"/>
        <v>863083.83599375002</v>
      </c>
      <c r="AY218" s="30">
        <f t="shared" ca="1" si="489"/>
        <v>970372.00710625004</v>
      </c>
      <c r="AZ218" s="30">
        <f t="shared" ca="1" si="489"/>
        <v>1077724.1489187502</v>
      </c>
      <c r="BA218" s="30">
        <f t="shared" ca="1" si="489"/>
        <v>1185092.2834062499</v>
      </c>
      <c r="BB218" s="30">
        <f t="shared" ca="1" si="489"/>
        <v>1292464.1538875001</v>
      </c>
      <c r="BC218" s="30">
        <f t="shared" ca="1" si="489"/>
        <v>1399836.6142625003</v>
      </c>
      <c r="BD218" s="30">
        <f t="shared" ca="1" si="489"/>
        <v>1507209.0746375001</v>
      </c>
      <c r="BE218" s="30">
        <f t="shared" ca="1" si="489"/>
        <v>1613795.0100125</v>
      </c>
      <c r="BF218" s="30">
        <f t="shared" ca="1" si="489"/>
        <v>1714350.9203875</v>
      </c>
      <c r="BG218" s="30">
        <f t="shared" ca="1" si="489"/>
        <v>1800067.7257625004</v>
      </c>
      <c r="BH218" s="30">
        <f t="shared" ca="1" si="489"/>
        <v>1867098.0080125001</v>
      </c>
      <c r="BI218" s="30">
        <f t="shared" ca="1" si="489"/>
        <v>1914150.5552625002</v>
      </c>
      <c r="BJ218" s="30">
        <f t="shared" ca="1" si="489"/>
        <v>1943242.8041375005</v>
      </c>
      <c r="BK218" s="30">
        <f t="shared" ca="1" si="489"/>
        <v>1959785.3912000004</v>
      </c>
      <c r="BL218" s="30">
        <f t="shared" ca="1" si="489"/>
        <v>1968474.19841875</v>
      </c>
      <c r="BM218" s="30">
        <f t="shared" ca="1" si="489"/>
        <v>1972712.5850125002</v>
      </c>
      <c r="BN218" s="30">
        <f t="shared" ca="1" si="489"/>
        <v>1974570.5536937502</v>
      </c>
      <c r="BO218" s="30">
        <f t="shared" ca="1" si="489"/>
        <v>1975281.5067499999</v>
      </c>
      <c r="BP218" s="30">
        <f t="shared" ca="1" si="489"/>
        <v>1975543.7472937503</v>
      </c>
      <c r="BQ218" s="30">
        <f t="shared" ca="1" si="489"/>
        <v>1975628.0365562506</v>
      </c>
      <c r="BR218" s="30">
        <f t="shared" ca="1" si="489"/>
        <v>1975648.3551187506</v>
      </c>
      <c r="BS218" s="30">
        <f t="shared" ca="1" si="489"/>
        <v>1975652.6810062507</v>
      </c>
      <c r="BT218" s="30">
        <f t="shared" ca="1" si="489"/>
        <v>1975653.2709000008</v>
      </c>
      <c r="BU218" s="30">
        <f t="shared" ca="1" si="489"/>
        <v>1975653.2709000008</v>
      </c>
      <c r="BV218" s="30">
        <f t="shared" si="489"/>
        <v>0</v>
      </c>
      <c r="BW218" s="30">
        <f t="shared" si="489"/>
        <v>0</v>
      </c>
      <c r="BX218" s="30">
        <f t="shared" si="489"/>
        <v>0</v>
      </c>
      <c r="BY218" s="30">
        <f t="shared" si="489"/>
        <v>0</v>
      </c>
      <c r="BZ218" s="30">
        <f t="shared" si="489"/>
        <v>0</v>
      </c>
      <c r="CA218" s="30">
        <f t="shared" si="489"/>
        <v>0</v>
      </c>
      <c r="CB218" s="30">
        <f t="shared" si="489"/>
        <v>0</v>
      </c>
      <c r="CC218" s="30">
        <f t="shared" si="489"/>
        <v>0</v>
      </c>
      <c r="CD218" s="30">
        <f t="shared" si="489"/>
        <v>0</v>
      </c>
      <c r="CE218" s="30">
        <f t="shared" si="489"/>
        <v>0</v>
      </c>
      <c r="CF218" s="30">
        <f t="shared" si="489"/>
        <v>0</v>
      </c>
      <c r="CG218" s="30">
        <f t="shared" si="489"/>
        <v>0</v>
      </c>
      <c r="CH218" s="30">
        <f t="shared" si="489"/>
        <v>0</v>
      </c>
      <c r="CI218" s="30">
        <f t="shared" si="489"/>
        <v>0</v>
      </c>
      <c r="CJ218" s="30">
        <f t="shared" si="489"/>
        <v>0</v>
      </c>
      <c r="CK218" s="30">
        <f t="shared" si="489"/>
        <v>0</v>
      </c>
      <c r="CL218" s="30">
        <f t="shared" si="489"/>
        <v>0</v>
      </c>
      <c r="CM218" s="30">
        <f t="shared" ref="CM218:CT219" si="490">CM$200*$S218</f>
        <v>0</v>
      </c>
      <c r="CN218" s="30">
        <f t="shared" si="490"/>
        <v>0</v>
      </c>
      <c r="CO218" s="30">
        <f t="shared" si="490"/>
        <v>0</v>
      </c>
      <c r="CP218" s="30">
        <f t="shared" si="490"/>
        <v>0</v>
      </c>
      <c r="CQ218" s="30">
        <f t="shared" si="490"/>
        <v>0</v>
      </c>
      <c r="CR218" s="30">
        <f t="shared" si="490"/>
        <v>0</v>
      </c>
      <c r="CS218" s="30">
        <f t="shared" si="490"/>
        <v>0</v>
      </c>
      <c r="CT218" s="30">
        <f t="shared" si="490"/>
        <v>0</v>
      </c>
    </row>
    <row r="219" spans="1:98" s="27" customFormat="1" ht="12" x14ac:dyDescent="0.25">
      <c r="A219" s="26">
        <f>ROW()</f>
        <v>219</v>
      </c>
      <c r="B219" s="133"/>
      <c r="C219" s="142"/>
      <c r="E219" s="24"/>
      <c r="F219" s="66" t="str">
        <f t="shared" si="488"/>
        <v>Переменные расходы</v>
      </c>
      <c r="G219" s="27" t="s">
        <v>124</v>
      </c>
      <c r="M219" s="27" t="str">
        <f>Lists!$R$8</f>
        <v>руб.</v>
      </c>
      <c r="P219" s="30"/>
      <c r="R219" s="44" t="s">
        <v>24</v>
      </c>
      <c r="S219" s="122">
        <v>0.01</v>
      </c>
      <c r="V219" s="85"/>
      <c r="W219" s="29">
        <f ca="1">SUM(INDIRECT(ADDRESS(ROW(),SUMIFS($1:$1,$5:$5,1))):INDIRECT(ADDRESS(ROW(),SUMIFS($1:$1,$5:$5,MAX($5:$5)))))</f>
        <v>8863049.9507289976</v>
      </c>
      <c r="Z219" s="30">
        <f ca="1">Z$200*$S219</f>
        <v>0</v>
      </c>
      <c r="AA219" s="30">
        <f t="shared" ca="1" si="489"/>
        <v>0</v>
      </c>
      <c r="AB219" s="30">
        <f t="shared" ca="1" si="489"/>
        <v>0</v>
      </c>
      <c r="AC219" s="30">
        <f t="shared" ca="1" si="489"/>
        <v>0</v>
      </c>
      <c r="AD219" s="30">
        <f t="shared" ca="1" si="489"/>
        <v>0</v>
      </c>
      <c r="AE219" s="30">
        <f t="shared" ca="1" si="489"/>
        <v>0</v>
      </c>
      <c r="AF219" s="30">
        <f t="shared" ca="1" si="489"/>
        <v>0</v>
      </c>
      <c r="AG219" s="30">
        <f t="shared" ca="1" si="489"/>
        <v>0</v>
      </c>
      <c r="AH219" s="30">
        <f t="shared" ca="1" si="489"/>
        <v>62.922000000000011</v>
      </c>
      <c r="AI219" s="30">
        <f t="shared" ca="1" si="489"/>
        <v>545.32400000000007</v>
      </c>
      <c r="AJ219" s="30">
        <f t="shared" ca="1" si="489"/>
        <v>1732.4524000000001</v>
      </c>
      <c r="AK219" s="30">
        <f t="shared" ca="1" si="489"/>
        <v>3227.3742500000008</v>
      </c>
      <c r="AL219" s="30">
        <f t="shared" ca="1" si="489"/>
        <v>4825.5930500000004</v>
      </c>
      <c r="AM219" s="30">
        <f t="shared" ca="1" si="489"/>
        <v>6419.7219200000009</v>
      </c>
      <c r="AN219" s="30">
        <f t="shared" ca="1" si="489"/>
        <v>8787.0048650000008</v>
      </c>
      <c r="AO219" s="30">
        <f t="shared" ca="1" si="489"/>
        <v>13746.438252500002</v>
      </c>
      <c r="AP219" s="30">
        <f t="shared" ca="1" si="489"/>
        <v>22170.9075275</v>
      </c>
      <c r="AQ219" s="30">
        <f t="shared" ca="1" si="489"/>
        <v>34425.323585500002</v>
      </c>
      <c r="AR219" s="30">
        <f t="shared" ca="1" si="489"/>
        <v>50173.127135499999</v>
      </c>
      <c r="AS219" s="30">
        <f t="shared" ca="1" si="489"/>
        <v>68374.998799000008</v>
      </c>
      <c r="AT219" s="30">
        <f t="shared" ca="1" si="489"/>
        <v>88125.965532750008</v>
      </c>
      <c r="AU219" s="30">
        <f t="shared" ca="1" si="489"/>
        <v>108757.897945</v>
      </c>
      <c r="AV219" s="30">
        <f t="shared" ca="1" si="489"/>
        <v>129862.07569775</v>
      </c>
      <c r="AW219" s="30">
        <f t="shared" ca="1" si="489"/>
        <v>151194.676041</v>
      </c>
      <c r="AX219" s="30">
        <f t="shared" ca="1" si="489"/>
        <v>172616.76719875002</v>
      </c>
      <c r="AY219" s="30">
        <f t="shared" ca="1" si="489"/>
        <v>194074.40142124999</v>
      </c>
      <c r="AZ219" s="30">
        <f t="shared" ca="1" si="489"/>
        <v>215544.82978375003</v>
      </c>
      <c r="BA219" s="30">
        <f t="shared" ca="1" si="489"/>
        <v>237018.45668125001</v>
      </c>
      <c r="BB219" s="30">
        <f t="shared" ca="1" si="489"/>
        <v>258492.83077750003</v>
      </c>
      <c r="BC219" s="30">
        <f t="shared" ca="1" si="489"/>
        <v>279967.32285250007</v>
      </c>
      <c r="BD219" s="30">
        <f t="shared" ca="1" si="489"/>
        <v>301441.81492750003</v>
      </c>
      <c r="BE219" s="30">
        <f t="shared" ca="1" si="489"/>
        <v>322759.0020025</v>
      </c>
      <c r="BF219" s="30">
        <f t="shared" ca="1" si="489"/>
        <v>342870.18407749996</v>
      </c>
      <c r="BG219" s="30">
        <f t="shared" ca="1" si="489"/>
        <v>360013.54515250004</v>
      </c>
      <c r="BH219" s="30">
        <f t="shared" ca="1" si="489"/>
        <v>373419.60160250001</v>
      </c>
      <c r="BI219" s="30">
        <f t="shared" ca="1" si="489"/>
        <v>382830.11105250003</v>
      </c>
      <c r="BJ219" s="30">
        <f t="shared" ca="1" si="489"/>
        <v>388648.56082750007</v>
      </c>
      <c r="BK219" s="30">
        <f t="shared" ca="1" si="489"/>
        <v>391957.07824000012</v>
      </c>
      <c r="BL219" s="30">
        <f t="shared" ca="1" si="489"/>
        <v>393694.83968375</v>
      </c>
      <c r="BM219" s="30">
        <f t="shared" ca="1" si="489"/>
        <v>394542.51700250001</v>
      </c>
      <c r="BN219" s="30">
        <f t="shared" ca="1" si="489"/>
        <v>394914.11073875002</v>
      </c>
      <c r="BO219" s="30">
        <f t="shared" ca="1" si="489"/>
        <v>395056.30134999997</v>
      </c>
      <c r="BP219" s="30">
        <f t="shared" ca="1" si="489"/>
        <v>395108.74945875007</v>
      </c>
      <c r="BQ219" s="30">
        <f t="shared" ca="1" si="489"/>
        <v>395125.60731125012</v>
      </c>
      <c r="BR219" s="30">
        <f t="shared" ca="1" si="489"/>
        <v>395129.6710237501</v>
      </c>
      <c r="BS219" s="30">
        <f t="shared" ca="1" si="489"/>
        <v>395130.5362012501</v>
      </c>
      <c r="BT219" s="30">
        <f t="shared" ca="1" si="489"/>
        <v>395130.65418000013</v>
      </c>
      <c r="BU219" s="30">
        <f t="shared" ca="1" si="489"/>
        <v>395130.65418000013</v>
      </c>
      <c r="BV219" s="30">
        <f t="shared" si="489"/>
        <v>0</v>
      </c>
      <c r="BW219" s="30">
        <f t="shared" si="489"/>
        <v>0</v>
      </c>
      <c r="BX219" s="30">
        <f t="shared" si="489"/>
        <v>0</v>
      </c>
      <c r="BY219" s="30">
        <f t="shared" si="489"/>
        <v>0</v>
      </c>
      <c r="BZ219" s="30">
        <f t="shared" si="489"/>
        <v>0</v>
      </c>
      <c r="CA219" s="30">
        <f t="shared" si="489"/>
        <v>0</v>
      </c>
      <c r="CB219" s="30">
        <f t="shared" si="489"/>
        <v>0</v>
      </c>
      <c r="CC219" s="30">
        <f t="shared" si="489"/>
        <v>0</v>
      </c>
      <c r="CD219" s="30">
        <f t="shared" si="489"/>
        <v>0</v>
      </c>
      <c r="CE219" s="30">
        <f t="shared" si="489"/>
        <v>0</v>
      </c>
      <c r="CF219" s="30">
        <f t="shared" si="489"/>
        <v>0</v>
      </c>
      <c r="CG219" s="30">
        <f t="shared" si="489"/>
        <v>0</v>
      </c>
      <c r="CH219" s="30">
        <f t="shared" si="489"/>
        <v>0</v>
      </c>
      <c r="CI219" s="30">
        <f t="shared" si="489"/>
        <v>0</v>
      </c>
      <c r="CJ219" s="30">
        <f t="shared" si="489"/>
        <v>0</v>
      </c>
      <c r="CK219" s="30">
        <f t="shared" si="489"/>
        <v>0</v>
      </c>
      <c r="CL219" s="30">
        <f t="shared" si="489"/>
        <v>0</v>
      </c>
      <c r="CM219" s="30">
        <f t="shared" si="490"/>
        <v>0</v>
      </c>
      <c r="CN219" s="30">
        <f t="shared" si="490"/>
        <v>0</v>
      </c>
      <c r="CO219" s="30">
        <f t="shared" si="490"/>
        <v>0</v>
      </c>
      <c r="CP219" s="30">
        <f t="shared" si="490"/>
        <v>0</v>
      </c>
      <c r="CQ219" s="30">
        <f t="shared" si="490"/>
        <v>0</v>
      </c>
      <c r="CR219" s="30">
        <f t="shared" si="490"/>
        <v>0</v>
      </c>
      <c r="CS219" s="30">
        <f t="shared" si="490"/>
        <v>0</v>
      </c>
      <c r="CT219" s="30">
        <f t="shared" si="490"/>
        <v>0</v>
      </c>
    </row>
    <row r="220" spans="1:98" s="2" customFormat="1" ht="12" x14ac:dyDescent="0.25">
      <c r="A220" s="11">
        <f>ROW()</f>
        <v>220</v>
      </c>
      <c r="B220" s="134"/>
      <c r="C220" s="142"/>
      <c r="E220" s="23" t="str">
        <f>Lists!$N$9</f>
        <v>пустая строка</v>
      </c>
      <c r="P220" s="3"/>
      <c r="R220" s="23"/>
      <c r="S220" s="3"/>
      <c r="V220" s="74"/>
      <c r="W220" s="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</row>
    <row r="221" spans="1:98" s="13" customFormat="1" x14ac:dyDescent="0.3">
      <c r="A221" s="12">
        <f>ROW()</f>
        <v>221</v>
      </c>
      <c r="B221" s="131"/>
      <c r="C221" s="142"/>
      <c r="E221" s="92"/>
      <c r="F221" s="13" t="s">
        <v>125</v>
      </c>
      <c r="M221" s="4" t="str">
        <f>Lists!$R$8</f>
        <v>руб.</v>
      </c>
      <c r="P221" s="10"/>
      <c r="R221" s="92"/>
      <c r="S221" s="10"/>
      <c r="V221" s="80">
        <f ca="1">W221-(W214-W216)</f>
        <v>0</v>
      </c>
      <c r="W221" s="10">
        <f ca="1">SUM(INDIRECT(ADDRESS(ROW(),SUMIFS($1:$1,$5:$5,1))):INDIRECT(ADDRESS(ROW(),SUMIFS($1:$1,$5:$5,MAX($5:$5)))))</f>
        <v>430746805.34852612</v>
      </c>
      <c r="Z221" s="10">
        <f ca="1">Z214-Z216</f>
        <v>-20000</v>
      </c>
      <c r="AA221" s="10">
        <f t="shared" ref="AA221:CL221" ca="1" si="491">AA214-AA216</f>
        <v>-130000</v>
      </c>
      <c r="AB221" s="10">
        <f t="shared" ca="1" si="491"/>
        <v>-390000</v>
      </c>
      <c r="AC221" s="10">
        <f t="shared" ca="1" si="491"/>
        <v>-550000</v>
      </c>
      <c r="AD221" s="10">
        <f t="shared" ca="1" si="491"/>
        <v>-700000</v>
      </c>
      <c r="AE221" s="10">
        <f t="shared" ca="1" si="491"/>
        <v>-800000</v>
      </c>
      <c r="AF221" s="10">
        <f t="shared" ca="1" si="491"/>
        <v>-800000</v>
      </c>
      <c r="AG221" s="10">
        <f t="shared" ca="1" si="491"/>
        <v>-800000</v>
      </c>
      <c r="AH221" s="10">
        <f t="shared" ca="1" si="491"/>
        <v>-796182.73199999996</v>
      </c>
      <c r="AI221" s="10">
        <f t="shared" ca="1" si="491"/>
        <v>-767616.14399999997</v>
      </c>
      <c r="AJ221" s="10">
        <f t="shared" ca="1" si="491"/>
        <v>-699442.25439999998</v>
      </c>
      <c r="AK221" s="10">
        <f t="shared" ca="1" si="491"/>
        <v>-617279.75549999997</v>
      </c>
      <c r="AL221" s="10">
        <f t="shared" ca="1" si="491"/>
        <v>-532119.0233</v>
      </c>
      <c r="AM221" s="10">
        <f t="shared" ca="1" si="491"/>
        <v>-448805.68102000002</v>
      </c>
      <c r="AN221" s="10">
        <f t="shared" ca="1" si="491"/>
        <v>-319038.5991900001</v>
      </c>
      <c r="AO221" s="10">
        <f t="shared" ca="1" si="491"/>
        <v>-38697.231264999835</v>
      </c>
      <c r="AP221" s="10">
        <f t="shared" ca="1" si="491"/>
        <v>433669.23408500012</v>
      </c>
      <c r="AQ221" s="10">
        <f t="shared" ca="1" si="491"/>
        <v>1111519.508537</v>
      </c>
      <c r="AR221" s="10">
        <f t="shared" ca="1" si="491"/>
        <v>1969370.2659869995</v>
      </c>
      <c r="AS221" s="10">
        <f t="shared" ca="1" si="491"/>
        <v>2946793.6611060016</v>
      </c>
      <c r="AT221" s="10">
        <f t="shared" ca="1" si="491"/>
        <v>3995780.6640785006</v>
      </c>
      <c r="AU221" s="10">
        <f t="shared" ca="1" si="491"/>
        <v>5083370.4923300007</v>
      </c>
      <c r="AV221" s="10">
        <f t="shared" ca="1" si="491"/>
        <v>6191199.8215885004</v>
      </c>
      <c r="AW221" s="10">
        <f t="shared" ca="1" si="491"/>
        <v>7308307.1151040001</v>
      </c>
      <c r="AX221" s="10">
        <f t="shared" ca="1" si="491"/>
        <v>8428604.0191824995</v>
      </c>
      <c r="AY221" s="10">
        <f t="shared" ca="1" si="491"/>
        <v>9550084.271097498</v>
      </c>
      <c r="AZ221" s="10">
        <f t="shared" ca="1" si="491"/>
        <v>10671967.538422501</v>
      </c>
      <c r="BA221" s="10">
        <f t="shared" ca="1" si="491"/>
        <v>11793928.6192875</v>
      </c>
      <c r="BB221" s="10">
        <f t="shared" ca="1" si="491"/>
        <v>12915894.393085003</v>
      </c>
      <c r="BC221" s="10">
        <f t="shared" ca="1" si="491"/>
        <v>14037858.148135005</v>
      </c>
      <c r="BD221" s="10">
        <f t="shared" ca="1" si="491"/>
        <v>15159821.903185001</v>
      </c>
      <c r="BE221" s="10">
        <f t="shared" ca="1" si="491"/>
        <v>16272242.488235001</v>
      </c>
      <c r="BF221" s="10">
        <f t="shared" ca="1" si="491"/>
        <v>17313246.603284996</v>
      </c>
      <c r="BG221" s="10">
        <f t="shared" ca="1" si="491"/>
        <v>18183815.994335003</v>
      </c>
      <c r="BH221" s="10">
        <f t="shared" ca="1" si="491"/>
        <v>18848979.138135001</v>
      </c>
      <c r="BI221" s="10">
        <f t="shared" ca="1" si="491"/>
        <v>19301240.451435</v>
      </c>
      <c r="BJ221" s="10">
        <f t="shared" ca="1" si="491"/>
        <v>19569076.334035009</v>
      </c>
      <c r="BK221" s="10">
        <f t="shared" ca="1" si="491"/>
        <v>19714893.612060007</v>
      </c>
      <c r="BL221" s="10">
        <f t="shared" ca="1" si="491"/>
        <v>19788343.380272496</v>
      </c>
      <c r="BM221" s="10">
        <f t="shared" ca="1" si="491"/>
        <v>19822878.513234999</v>
      </c>
      <c r="BN221" s="10">
        <f t="shared" ca="1" si="491"/>
        <v>19837044.064442504</v>
      </c>
      <c r="BO221" s="10">
        <f t="shared" ca="1" si="491"/>
        <v>19841902.40315</v>
      </c>
      <c r="BP221" s="10">
        <f t="shared" ca="1" si="491"/>
        <v>19843568.446622506</v>
      </c>
      <c r="BQ221" s="10">
        <f t="shared" ca="1" si="491"/>
        <v>19844051.949757513</v>
      </c>
      <c r="BR221" s="10">
        <f t="shared" ca="1" si="491"/>
        <v>19844132.437482506</v>
      </c>
      <c r="BS221" s="10">
        <f t="shared" ca="1" si="491"/>
        <v>19844135.111667506</v>
      </c>
      <c r="BT221" s="10">
        <f t="shared" ca="1" si="491"/>
        <v>19844133.092920009</v>
      </c>
      <c r="BU221" s="10">
        <f t="shared" ca="1" si="491"/>
        <v>19844133.092920009</v>
      </c>
      <c r="BV221" s="10">
        <f t="shared" si="491"/>
        <v>0</v>
      </c>
      <c r="BW221" s="10">
        <f t="shared" si="491"/>
        <v>0</v>
      </c>
      <c r="BX221" s="10">
        <f t="shared" si="491"/>
        <v>0</v>
      </c>
      <c r="BY221" s="10">
        <f t="shared" si="491"/>
        <v>0</v>
      </c>
      <c r="BZ221" s="10">
        <f t="shared" si="491"/>
        <v>0</v>
      </c>
      <c r="CA221" s="10">
        <f t="shared" si="491"/>
        <v>0</v>
      </c>
      <c r="CB221" s="10">
        <f t="shared" si="491"/>
        <v>0</v>
      </c>
      <c r="CC221" s="10">
        <f t="shared" si="491"/>
        <v>0</v>
      </c>
      <c r="CD221" s="10">
        <f t="shared" si="491"/>
        <v>0</v>
      </c>
      <c r="CE221" s="10">
        <f t="shared" si="491"/>
        <v>0</v>
      </c>
      <c r="CF221" s="10">
        <f t="shared" si="491"/>
        <v>0</v>
      </c>
      <c r="CG221" s="10">
        <f t="shared" si="491"/>
        <v>0</v>
      </c>
      <c r="CH221" s="10">
        <f t="shared" si="491"/>
        <v>0</v>
      </c>
      <c r="CI221" s="10">
        <f t="shared" si="491"/>
        <v>0</v>
      </c>
      <c r="CJ221" s="10">
        <f t="shared" si="491"/>
        <v>0</v>
      </c>
      <c r="CK221" s="10">
        <f t="shared" si="491"/>
        <v>0</v>
      </c>
      <c r="CL221" s="10">
        <f t="shared" si="491"/>
        <v>0</v>
      </c>
      <c r="CM221" s="10">
        <f t="shared" ref="CM221:CT221" si="492">CM214-CM216</f>
        <v>0</v>
      </c>
      <c r="CN221" s="10">
        <f t="shared" si="492"/>
        <v>0</v>
      </c>
      <c r="CO221" s="10">
        <f t="shared" si="492"/>
        <v>0</v>
      </c>
      <c r="CP221" s="10">
        <f t="shared" si="492"/>
        <v>0</v>
      </c>
      <c r="CQ221" s="10">
        <f t="shared" si="492"/>
        <v>0</v>
      </c>
      <c r="CR221" s="10">
        <f t="shared" si="492"/>
        <v>0</v>
      </c>
      <c r="CS221" s="10">
        <f t="shared" si="492"/>
        <v>0</v>
      </c>
      <c r="CT221" s="10">
        <f t="shared" si="492"/>
        <v>0</v>
      </c>
    </row>
    <row r="222" spans="1:98" s="107" customFormat="1" ht="12" x14ac:dyDescent="0.25">
      <c r="A222" s="105">
        <f>ROW()</f>
        <v>222</v>
      </c>
      <c r="B222" s="135"/>
      <c r="C222" s="143"/>
      <c r="E222" s="108"/>
      <c r="F222" s="107" t="s">
        <v>126</v>
      </c>
      <c r="M222" s="107" t="s">
        <v>74</v>
      </c>
      <c r="P222" s="109"/>
      <c r="R222" s="108"/>
      <c r="S222" s="109"/>
      <c r="V222" s="110"/>
      <c r="W222" s="111">
        <f ca="1">IF(W$200=0,0,W221/W$200)</f>
        <v>0.48600290841539984</v>
      </c>
      <c r="X222" s="112"/>
      <c r="Y222" s="112"/>
      <c r="Z222" s="111">
        <f ca="1">IF(Z$200=0,0,Z221/Z$200)</f>
        <v>0</v>
      </c>
      <c r="AA222" s="111">
        <f t="shared" ref="AA222" ca="1" si="493">IF(AA$200=0,0,AA221/AA$200)</f>
        <v>0</v>
      </c>
      <c r="AB222" s="111">
        <f t="shared" ref="AB222" ca="1" si="494">IF(AB$200=0,0,AB221/AB$200)</f>
        <v>0</v>
      </c>
      <c r="AC222" s="111">
        <f t="shared" ref="AC222" ca="1" si="495">IF(AC$200=0,0,AC221/AC$200)</f>
        <v>0</v>
      </c>
      <c r="AD222" s="111">
        <f t="shared" ref="AD222" ca="1" si="496">IF(AD$200=0,0,AD221/AD$200)</f>
        <v>0</v>
      </c>
      <c r="AE222" s="111">
        <f t="shared" ref="AE222" ca="1" si="497">IF(AE$200=0,0,AE221/AE$200)</f>
        <v>0</v>
      </c>
      <c r="AF222" s="111">
        <f t="shared" ref="AF222" ca="1" si="498">IF(AF$200=0,0,AF221/AF$200)</f>
        <v>0</v>
      </c>
      <c r="AG222" s="111">
        <f t="shared" ref="AG222" ca="1" si="499">IF(AG$200=0,0,AG221/AG$200)</f>
        <v>0</v>
      </c>
      <c r="AH222" s="111">
        <f t="shared" ref="AH222" ca="1" si="500">IF(AH$200=0,0,AH221/AH$200)</f>
        <v>-126.53487365309428</v>
      </c>
      <c r="AI222" s="111">
        <f t="shared" ref="AI222" ca="1" si="501">IF(AI$200=0,0,AI221/AI$200)</f>
        <v>-14.076331575357033</v>
      </c>
      <c r="AJ222" s="111">
        <f t="shared" ref="AJ222" ca="1" si="502">IF(AJ$200=0,0,AJ221/AJ$200)</f>
        <v>-4.0372956532600828</v>
      </c>
      <c r="AK222" s="111">
        <f t="shared" ref="AK222" ca="1" si="503">IF(AK$200=0,0,AK221/AK$200)</f>
        <v>-1.9126376666728375</v>
      </c>
      <c r="AL222" s="111">
        <f t="shared" ref="AL222" ca="1" si="504">IF(AL$200=0,0,AL221/AL$200)</f>
        <v>-1.1027018187951012</v>
      </c>
      <c r="AM222" s="111">
        <f t="shared" ref="AM222" ca="1" si="505">IF(AM$200=0,0,AM221/AM$200)</f>
        <v>-0.69910455096472468</v>
      </c>
      <c r="AN222" s="111">
        <f t="shared" ref="AN222" ca="1" si="506">IF(AN$200=0,0,AN221/AN$200)</f>
        <v>-0.36308003021687196</v>
      </c>
      <c r="AO222" s="111">
        <f t="shared" ref="AO222" ca="1" si="507">IF(AO$200=0,0,AO221/AO$200)</f>
        <v>-2.8150732978385981E-2</v>
      </c>
      <c r="AP222" s="111">
        <f t="shared" ref="AP222" ca="1" si="508">IF(AP$200=0,0,AP221/AP$200)</f>
        <v>0.19560283382495386</v>
      </c>
      <c r="AQ222" s="111">
        <f t="shared" ref="AQ222" ca="1" si="509">IF(AQ$200=0,0,AQ221/AQ$200)</f>
        <v>0.32287844899304702</v>
      </c>
      <c r="AR222" s="111">
        <f t="shared" ref="AR222" ca="1" si="510">IF(AR$200=0,0,AR221/AR$200)</f>
        <v>0.39251495340691483</v>
      </c>
      <c r="AS222" s="111">
        <f t="shared" ref="AS222" ca="1" si="511">IF(AS$200=0,0,AS221/AS$200)</f>
        <v>0.43097531449596144</v>
      </c>
      <c r="AT222" s="111">
        <f t="shared" ref="AT222" ca="1" si="512">IF(AT$200=0,0,AT221/AT$200)</f>
        <v>0.45341695151056927</v>
      </c>
      <c r="AU222" s="111">
        <f t="shared" ref="AU222" ca="1" si="513">IF(AU$200=0,0,AU221/AU$200)</f>
        <v>0.46740242211197514</v>
      </c>
      <c r="AV222" s="111">
        <f t="shared" ref="AV222" ca="1" si="514">IF(AV$200=0,0,AV221/AV$200)</f>
        <v>0.47675195304888918</v>
      </c>
      <c r="AW222" s="111">
        <f t="shared" ref="AW222" ca="1" si="515">IF(AW$200=0,0,AW221/AW$200)</f>
        <v>0.48337066532171941</v>
      </c>
      <c r="AX222" s="111">
        <f t="shared" ref="AX222" ca="1" si="516">IF(AX$200=0,0,AX221/AX$200)</f>
        <v>0.48828420065808847</v>
      </c>
      <c r="AY222" s="111">
        <f t="shared" ref="AY222" ca="1" si="517">IF(AY$200=0,0,AY221/AY$200)</f>
        <v>0.49208366488110267</v>
      </c>
      <c r="AZ222" s="111">
        <f t="shared" ref="AZ222" ca="1" si="518">IF(AZ$200=0,0,AZ221/AZ$200)</f>
        <v>0.49511591389732618</v>
      </c>
      <c r="BA222" s="111">
        <f t="shared" ref="BA222" ca="1" si="519">IF(BA$200=0,0,BA221/BA$200)</f>
        <v>0.49759536807499988</v>
      </c>
      <c r="BB222" s="111">
        <f t="shared" ref="BB222" ca="1" si="520">IF(BB$200=0,0,BB221/BB$200)</f>
        <v>0.49966160973348128</v>
      </c>
      <c r="BC222" s="111">
        <f t="shared" ref="BC222" ca="1" si="521">IF(BC$200=0,0,BC221/BC$200)</f>
        <v>0.50141059339024396</v>
      </c>
      <c r="BD222" s="111">
        <f t="shared" ref="BD222" ca="1" si="522">IF(BD$200=0,0,BD221/BD$200)</f>
        <v>0.50291038444122627</v>
      </c>
      <c r="BE222" s="111">
        <f t="shared" ref="BE222" ca="1" si="523">IF(BE$200=0,0,BE221/BE$200)</f>
        <v>0.50416076351943118</v>
      </c>
      <c r="BF222" s="111">
        <f t="shared" ref="BF222" ca="1" si="524">IF(BF$200=0,0,BF221/BF$200)</f>
        <v>0.50495048584835922</v>
      </c>
      <c r="BG222" s="111">
        <f t="shared" ref="BG222" ca="1" si="525">IF(BG$200=0,0,BG221/BG$200)</f>
        <v>0.50508699573046412</v>
      </c>
      <c r="BH222" s="111">
        <f t="shared" ref="BH222" ca="1" si="526">IF(BH$200=0,0,BH221/BH$200)</f>
        <v>0.50476673043531006</v>
      </c>
      <c r="BI222" s="111">
        <f t="shared" ref="BI222" ca="1" si="527">IF(BI$200=0,0,BI221/BI$200)</f>
        <v>0.5041724747923001</v>
      </c>
      <c r="BJ222" s="111">
        <f t="shared" ref="BJ222" ca="1" si="528">IF(BJ$200=0,0,BJ221/BJ$200)</f>
        <v>0.50351598607155668</v>
      </c>
      <c r="BK222" s="111">
        <f t="shared" ref="BK222" ca="1" si="529">IF(BK$200=0,0,BK221/BK$200)</f>
        <v>0.50298603358779859</v>
      </c>
      <c r="BL222" s="111">
        <f t="shared" ref="BL222" ca="1" si="530">IF(BL$200=0,0,BL221/BL$200)</f>
        <v>0.50263151521539418</v>
      </c>
      <c r="BM222" s="111">
        <f t="shared" ref="BM222" ca="1" si="531">IF(BM$200=0,0,BM221/BM$200)</f>
        <v>0.50242692888557283</v>
      </c>
      <c r="BN222" s="111">
        <f t="shared" ref="BN222" ca="1" si="532">IF(BN$200=0,0,BN221/BN$200)</f>
        <v>0.50231287069824215</v>
      </c>
      <c r="BO222" s="111">
        <f t="shared" ref="BO222" ca="1" si="533">IF(BO$200=0,0,BO221/BO$200)</f>
        <v>0.50225505416178828</v>
      </c>
      <c r="BP222" s="111">
        <f t="shared" ref="BP222" ca="1" si="534">IF(BP$200=0,0,BP221/BP$200)</f>
        <v>0.50223054978675441</v>
      </c>
      <c r="BQ222" s="111">
        <f t="shared" ref="BQ222" ca="1" si="535">IF(BQ$200=0,0,BQ221/BQ$200)</f>
        <v>0.50222135904560261</v>
      </c>
      <c r="BR222" s="111">
        <f t="shared" ref="BR222" ca="1" si="536">IF(BR$200=0,0,BR221/BR$200)</f>
        <v>0.50221823094347506</v>
      </c>
      <c r="BS222" s="111">
        <f t="shared" ref="BS222" ca="1" si="537">IF(BS$200=0,0,BS221/BS$200)</f>
        <v>0.50221719896536621</v>
      </c>
      <c r="BT222" s="111">
        <f t="shared" ref="BT222" ca="1" si="538">IF(BT$200=0,0,BT221/BT$200)</f>
        <v>0.5022169979219101</v>
      </c>
      <c r="BU222" s="111">
        <f t="shared" ref="BU222" ca="1" si="539">IF(BU$200=0,0,BU221/BU$200)</f>
        <v>0.5022169979219101</v>
      </c>
      <c r="BV222" s="111">
        <f t="shared" ref="BV222" si="540">IF(BV$200=0,0,BV221/BV$200)</f>
        <v>0</v>
      </c>
      <c r="BW222" s="111">
        <f t="shared" ref="BW222" si="541">IF(BW$200=0,0,BW221/BW$200)</f>
        <v>0</v>
      </c>
      <c r="BX222" s="111">
        <f t="shared" ref="BX222" si="542">IF(BX$200=0,0,BX221/BX$200)</f>
        <v>0</v>
      </c>
      <c r="BY222" s="111">
        <f t="shared" ref="BY222" si="543">IF(BY$200=0,0,BY221/BY$200)</f>
        <v>0</v>
      </c>
      <c r="BZ222" s="111">
        <f t="shared" ref="BZ222" si="544">IF(BZ$200=0,0,BZ221/BZ$200)</f>
        <v>0</v>
      </c>
      <c r="CA222" s="111">
        <f t="shared" ref="CA222" si="545">IF(CA$200=0,0,CA221/CA$200)</f>
        <v>0</v>
      </c>
      <c r="CB222" s="111">
        <f t="shared" ref="CB222" si="546">IF(CB$200=0,0,CB221/CB$200)</f>
        <v>0</v>
      </c>
      <c r="CC222" s="111">
        <f t="shared" ref="CC222" si="547">IF(CC$200=0,0,CC221/CC$200)</f>
        <v>0</v>
      </c>
      <c r="CD222" s="111">
        <f t="shared" ref="CD222" si="548">IF(CD$200=0,0,CD221/CD$200)</f>
        <v>0</v>
      </c>
      <c r="CE222" s="111">
        <f t="shared" ref="CE222" si="549">IF(CE$200=0,0,CE221/CE$200)</f>
        <v>0</v>
      </c>
      <c r="CF222" s="111">
        <f t="shared" ref="CF222" si="550">IF(CF$200=0,0,CF221/CF$200)</f>
        <v>0</v>
      </c>
      <c r="CG222" s="111">
        <f t="shared" ref="CG222" si="551">IF(CG$200=0,0,CG221/CG$200)</f>
        <v>0</v>
      </c>
      <c r="CH222" s="111">
        <f t="shared" ref="CH222" si="552">IF(CH$200=0,0,CH221/CH$200)</f>
        <v>0</v>
      </c>
      <c r="CI222" s="111">
        <f t="shared" ref="CI222" si="553">IF(CI$200=0,0,CI221/CI$200)</f>
        <v>0</v>
      </c>
      <c r="CJ222" s="111">
        <f t="shared" ref="CJ222" si="554">IF(CJ$200=0,0,CJ221/CJ$200)</f>
        <v>0</v>
      </c>
      <c r="CK222" s="111">
        <f t="shared" ref="CK222" si="555">IF(CK$200=0,0,CK221/CK$200)</f>
        <v>0</v>
      </c>
      <c r="CL222" s="111">
        <f t="shared" ref="CL222" si="556">IF(CL$200=0,0,CL221/CL$200)</f>
        <v>0</v>
      </c>
      <c r="CM222" s="111">
        <f t="shared" ref="CM222" si="557">IF(CM$200=0,0,CM221/CM$200)</f>
        <v>0</v>
      </c>
      <c r="CN222" s="111">
        <f t="shared" ref="CN222" si="558">IF(CN$200=0,0,CN221/CN$200)</f>
        <v>0</v>
      </c>
      <c r="CO222" s="111">
        <f t="shared" ref="CO222" si="559">IF(CO$200=0,0,CO221/CO$200)</f>
        <v>0</v>
      </c>
      <c r="CP222" s="111">
        <f t="shared" ref="CP222" si="560">IF(CP$200=0,0,CP221/CP$200)</f>
        <v>0</v>
      </c>
      <c r="CQ222" s="111">
        <f t="shared" ref="CQ222" si="561">IF(CQ$200=0,0,CQ221/CQ$200)</f>
        <v>0</v>
      </c>
      <c r="CR222" s="111">
        <f t="shared" ref="CR222" si="562">IF(CR$200=0,0,CR221/CR$200)</f>
        <v>0</v>
      </c>
      <c r="CS222" s="111">
        <f t="shared" ref="CS222" si="563">IF(CS$200=0,0,CS221/CS$200)</f>
        <v>0</v>
      </c>
      <c r="CT222" s="111">
        <f t="shared" ref="CT222" si="564">IF(CT$200=0,0,CT221/CT$200)</f>
        <v>0</v>
      </c>
    </row>
    <row r="223" spans="1:98" s="13" customFormat="1" x14ac:dyDescent="0.3">
      <c r="A223" s="12">
        <f>ROW()</f>
        <v>223</v>
      </c>
      <c r="B223" s="131"/>
      <c r="C223" s="142"/>
      <c r="E223" s="92"/>
      <c r="F223" s="13" t="s">
        <v>127</v>
      </c>
      <c r="M223" s="4" t="str">
        <f>Lists!$R$8</f>
        <v>руб.</v>
      </c>
      <c r="P223" s="10"/>
      <c r="R223" s="92"/>
      <c r="S223" s="10"/>
      <c r="V223" s="80">
        <f ca="1">W223-SUM(W224:W229)</f>
        <v>0</v>
      </c>
      <c r="W223" s="10">
        <f ca="1">SUM(INDIRECT(ADDRESS(ROW(),SUMIFS($1:$1,$5:$5,1))):INDIRECT(ADDRESS(ROW(),SUMIFS($1:$1,$5:$5,MAX($5:$5)))))</f>
        <v>84000000</v>
      </c>
      <c r="Z223" s="10">
        <f t="shared" ref="Z223:BE223" si="565">IF(Z$5="",0,SUM(Z224:Z229))</f>
        <v>1750000</v>
      </c>
      <c r="AA223" s="10">
        <f t="shared" si="565"/>
        <v>1750000</v>
      </c>
      <c r="AB223" s="10">
        <f t="shared" si="565"/>
        <v>1750000</v>
      </c>
      <c r="AC223" s="10">
        <f t="shared" si="565"/>
        <v>1750000</v>
      </c>
      <c r="AD223" s="10">
        <f t="shared" si="565"/>
        <v>1750000</v>
      </c>
      <c r="AE223" s="10">
        <f t="shared" si="565"/>
        <v>1750000</v>
      </c>
      <c r="AF223" s="10">
        <f t="shared" si="565"/>
        <v>1750000</v>
      </c>
      <c r="AG223" s="10">
        <f t="shared" si="565"/>
        <v>1750000</v>
      </c>
      <c r="AH223" s="10">
        <f t="shared" si="565"/>
        <v>1750000</v>
      </c>
      <c r="AI223" s="10">
        <f t="shared" si="565"/>
        <v>1750000</v>
      </c>
      <c r="AJ223" s="10">
        <f t="shared" si="565"/>
        <v>1750000</v>
      </c>
      <c r="AK223" s="10">
        <f t="shared" si="565"/>
        <v>1750000</v>
      </c>
      <c r="AL223" s="10">
        <f t="shared" si="565"/>
        <v>1750000</v>
      </c>
      <c r="AM223" s="10">
        <f t="shared" si="565"/>
        <v>1750000</v>
      </c>
      <c r="AN223" s="10">
        <f t="shared" si="565"/>
        <v>1750000</v>
      </c>
      <c r="AO223" s="10">
        <f t="shared" si="565"/>
        <v>1750000</v>
      </c>
      <c r="AP223" s="10">
        <f t="shared" si="565"/>
        <v>1750000</v>
      </c>
      <c r="AQ223" s="10">
        <f t="shared" si="565"/>
        <v>1750000</v>
      </c>
      <c r="AR223" s="10">
        <f t="shared" si="565"/>
        <v>1750000</v>
      </c>
      <c r="AS223" s="10">
        <f t="shared" si="565"/>
        <v>1750000</v>
      </c>
      <c r="AT223" s="10">
        <f t="shared" si="565"/>
        <v>1750000</v>
      </c>
      <c r="AU223" s="10">
        <f t="shared" si="565"/>
        <v>1750000</v>
      </c>
      <c r="AV223" s="10">
        <f t="shared" si="565"/>
        <v>1750000</v>
      </c>
      <c r="AW223" s="10">
        <f t="shared" si="565"/>
        <v>1750000</v>
      </c>
      <c r="AX223" s="10">
        <f t="shared" si="565"/>
        <v>1750000</v>
      </c>
      <c r="AY223" s="10">
        <f t="shared" si="565"/>
        <v>1750000</v>
      </c>
      <c r="AZ223" s="10">
        <f t="shared" si="565"/>
        <v>1750000</v>
      </c>
      <c r="BA223" s="10">
        <f t="shared" si="565"/>
        <v>1750000</v>
      </c>
      <c r="BB223" s="10">
        <f t="shared" si="565"/>
        <v>1750000</v>
      </c>
      <c r="BC223" s="10">
        <f t="shared" si="565"/>
        <v>1750000</v>
      </c>
      <c r="BD223" s="10">
        <f t="shared" si="565"/>
        <v>1750000</v>
      </c>
      <c r="BE223" s="10">
        <f t="shared" si="565"/>
        <v>1750000</v>
      </c>
      <c r="BF223" s="10">
        <f t="shared" ref="BF223:CK223" si="566">IF(BF$5="",0,SUM(BF224:BF229))</f>
        <v>1750000</v>
      </c>
      <c r="BG223" s="10">
        <f t="shared" si="566"/>
        <v>1750000</v>
      </c>
      <c r="BH223" s="10">
        <f t="shared" si="566"/>
        <v>1750000</v>
      </c>
      <c r="BI223" s="10">
        <f t="shared" si="566"/>
        <v>1750000</v>
      </c>
      <c r="BJ223" s="10">
        <f t="shared" si="566"/>
        <v>1750000</v>
      </c>
      <c r="BK223" s="10">
        <f t="shared" si="566"/>
        <v>1750000</v>
      </c>
      <c r="BL223" s="10">
        <f t="shared" si="566"/>
        <v>1750000</v>
      </c>
      <c r="BM223" s="10">
        <f t="shared" si="566"/>
        <v>1750000</v>
      </c>
      <c r="BN223" s="10">
        <f t="shared" si="566"/>
        <v>1750000</v>
      </c>
      <c r="BO223" s="10">
        <f t="shared" si="566"/>
        <v>1750000</v>
      </c>
      <c r="BP223" s="10">
        <f t="shared" si="566"/>
        <v>1750000</v>
      </c>
      <c r="BQ223" s="10">
        <f t="shared" si="566"/>
        <v>1750000</v>
      </c>
      <c r="BR223" s="10">
        <f t="shared" si="566"/>
        <v>1750000</v>
      </c>
      <c r="BS223" s="10">
        <f t="shared" si="566"/>
        <v>1750000</v>
      </c>
      <c r="BT223" s="10">
        <f t="shared" si="566"/>
        <v>1750000</v>
      </c>
      <c r="BU223" s="10">
        <f t="shared" si="566"/>
        <v>1750000</v>
      </c>
      <c r="BV223" s="10">
        <f t="shared" si="566"/>
        <v>0</v>
      </c>
      <c r="BW223" s="10">
        <f t="shared" si="566"/>
        <v>0</v>
      </c>
      <c r="BX223" s="10">
        <f t="shared" si="566"/>
        <v>0</v>
      </c>
      <c r="BY223" s="10">
        <f t="shared" si="566"/>
        <v>0</v>
      </c>
      <c r="BZ223" s="10">
        <f t="shared" si="566"/>
        <v>0</v>
      </c>
      <c r="CA223" s="10">
        <f t="shared" si="566"/>
        <v>0</v>
      </c>
      <c r="CB223" s="10">
        <f t="shared" si="566"/>
        <v>0</v>
      </c>
      <c r="CC223" s="10">
        <f t="shared" si="566"/>
        <v>0</v>
      </c>
      <c r="CD223" s="10">
        <f t="shared" si="566"/>
        <v>0</v>
      </c>
      <c r="CE223" s="10">
        <f t="shared" si="566"/>
        <v>0</v>
      </c>
      <c r="CF223" s="10">
        <f t="shared" si="566"/>
        <v>0</v>
      </c>
      <c r="CG223" s="10">
        <f t="shared" si="566"/>
        <v>0</v>
      </c>
      <c r="CH223" s="10">
        <f t="shared" si="566"/>
        <v>0</v>
      </c>
      <c r="CI223" s="10">
        <f t="shared" si="566"/>
        <v>0</v>
      </c>
      <c r="CJ223" s="10">
        <f t="shared" si="566"/>
        <v>0</v>
      </c>
      <c r="CK223" s="10">
        <f t="shared" si="566"/>
        <v>0</v>
      </c>
      <c r="CL223" s="10">
        <f t="shared" ref="CL223:CT223" si="567">IF(CL$5="",0,SUM(CL224:CL229))</f>
        <v>0</v>
      </c>
      <c r="CM223" s="10">
        <f t="shared" si="567"/>
        <v>0</v>
      </c>
      <c r="CN223" s="10">
        <f t="shared" si="567"/>
        <v>0</v>
      </c>
      <c r="CO223" s="10">
        <f t="shared" si="567"/>
        <v>0</v>
      </c>
      <c r="CP223" s="10">
        <f t="shared" si="567"/>
        <v>0</v>
      </c>
      <c r="CQ223" s="10">
        <f t="shared" si="567"/>
        <v>0</v>
      </c>
      <c r="CR223" s="10">
        <f t="shared" si="567"/>
        <v>0</v>
      </c>
      <c r="CS223" s="10">
        <f t="shared" si="567"/>
        <v>0</v>
      </c>
      <c r="CT223" s="10">
        <f t="shared" si="567"/>
        <v>0</v>
      </c>
    </row>
    <row r="224" spans="1:98" s="27" customFormat="1" ht="12" x14ac:dyDescent="0.25">
      <c r="A224" s="26">
        <f>ROW()</f>
        <v>224</v>
      </c>
      <c r="B224" s="133"/>
      <c r="C224" s="142"/>
      <c r="E224" s="24"/>
      <c r="F224" s="66" t="str">
        <f>$F$223</f>
        <v>Постоянные расходы</v>
      </c>
      <c r="G224" s="27" t="s">
        <v>128</v>
      </c>
      <c r="M224" s="27" t="str">
        <f>Lists!$R$8</f>
        <v>руб.</v>
      </c>
      <c r="P224" s="30"/>
      <c r="R224" s="44" t="s">
        <v>24</v>
      </c>
      <c r="S224" s="123">
        <v>1000000</v>
      </c>
      <c r="V224" s="85"/>
      <c r="W224" s="29">
        <f ca="1">SUM(INDIRECT(ADDRESS(ROW(),SUMIFS($1:$1,$5:$5,1))):INDIRECT(ADDRESS(ROW(),SUMIFS($1:$1,$5:$5,MAX($5:$5)))))</f>
        <v>48000000</v>
      </c>
      <c r="Z224" s="30">
        <f>IF(Z$5="",0,$S224)</f>
        <v>1000000</v>
      </c>
      <c r="AA224" s="30">
        <f t="shared" ref="AA224:CL224" si="568">IF(AA$5="",0,$S224)</f>
        <v>1000000</v>
      </c>
      <c r="AB224" s="30">
        <f t="shared" si="568"/>
        <v>1000000</v>
      </c>
      <c r="AC224" s="30">
        <f t="shared" si="568"/>
        <v>1000000</v>
      </c>
      <c r="AD224" s="30">
        <f t="shared" si="568"/>
        <v>1000000</v>
      </c>
      <c r="AE224" s="30">
        <f t="shared" si="568"/>
        <v>1000000</v>
      </c>
      <c r="AF224" s="30">
        <f t="shared" si="568"/>
        <v>1000000</v>
      </c>
      <c r="AG224" s="30">
        <f t="shared" si="568"/>
        <v>1000000</v>
      </c>
      <c r="AH224" s="30">
        <f t="shared" si="568"/>
        <v>1000000</v>
      </c>
      <c r="AI224" s="30">
        <f t="shared" si="568"/>
        <v>1000000</v>
      </c>
      <c r="AJ224" s="30">
        <f t="shared" si="568"/>
        <v>1000000</v>
      </c>
      <c r="AK224" s="30">
        <f t="shared" si="568"/>
        <v>1000000</v>
      </c>
      <c r="AL224" s="30">
        <f t="shared" si="568"/>
        <v>1000000</v>
      </c>
      <c r="AM224" s="30">
        <f t="shared" si="568"/>
        <v>1000000</v>
      </c>
      <c r="AN224" s="30">
        <f t="shared" si="568"/>
        <v>1000000</v>
      </c>
      <c r="AO224" s="30">
        <f t="shared" si="568"/>
        <v>1000000</v>
      </c>
      <c r="AP224" s="30">
        <f t="shared" si="568"/>
        <v>1000000</v>
      </c>
      <c r="AQ224" s="30">
        <f t="shared" si="568"/>
        <v>1000000</v>
      </c>
      <c r="AR224" s="30">
        <f t="shared" si="568"/>
        <v>1000000</v>
      </c>
      <c r="AS224" s="30">
        <f t="shared" si="568"/>
        <v>1000000</v>
      </c>
      <c r="AT224" s="30">
        <f t="shared" si="568"/>
        <v>1000000</v>
      </c>
      <c r="AU224" s="30">
        <f t="shared" si="568"/>
        <v>1000000</v>
      </c>
      <c r="AV224" s="30">
        <f t="shared" si="568"/>
        <v>1000000</v>
      </c>
      <c r="AW224" s="30">
        <f t="shared" si="568"/>
        <v>1000000</v>
      </c>
      <c r="AX224" s="30">
        <f t="shared" si="568"/>
        <v>1000000</v>
      </c>
      <c r="AY224" s="30">
        <f t="shared" si="568"/>
        <v>1000000</v>
      </c>
      <c r="AZ224" s="30">
        <f t="shared" si="568"/>
        <v>1000000</v>
      </c>
      <c r="BA224" s="30">
        <f t="shared" si="568"/>
        <v>1000000</v>
      </c>
      <c r="BB224" s="30">
        <f t="shared" si="568"/>
        <v>1000000</v>
      </c>
      <c r="BC224" s="30">
        <f t="shared" si="568"/>
        <v>1000000</v>
      </c>
      <c r="BD224" s="30">
        <f t="shared" si="568"/>
        <v>1000000</v>
      </c>
      <c r="BE224" s="30">
        <f t="shared" si="568"/>
        <v>1000000</v>
      </c>
      <c r="BF224" s="30">
        <f t="shared" si="568"/>
        <v>1000000</v>
      </c>
      <c r="BG224" s="30">
        <f t="shared" si="568"/>
        <v>1000000</v>
      </c>
      <c r="BH224" s="30">
        <f t="shared" si="568"/>
        <v>1000000</v>
      </c>
      <c r="BI224" s="30">
        <f t="shared" si="568"/>
        <v>1000000</v>
      </c>
      <c r="BJ224" s="30">
        <f t="shared" si="568"/>
        <v>1000000</v>
      </c>
      <c r="BK224" s="30">
        <f t="shared" si="568"/>
        <v>1000000</v>
      </c>
      <c r="BL224" s="30">
        <f t="shared" si="568"/>
        <v>1000000</v>
      </c>
      <c r="BM224" s="30">
        <f t="shared" si="568"/>
        <v>1000000</v>
      </c>
      <c r="BN224" s="30">
        <f t="shared" si="568"/>
        <v>1000000</v>
      </c>
      <c r="BO224" s="30">
        <f t="shared" si="568"/>
        <v>1000000</v>
      </c>
      <c r="BP224" s="30">
        <f t="shared" si="568"/>
        <v>1000000</v>
      </c>
      <c r="BQ224" s="30">
        <f t="shared" si="568"/>
        <v>1000000</v>
      </c>
      <c r="BR224" s="30">
        <f t="shared" si="568"/>
        <v>1000000</v>
      </c>
      <c r="BS224" s="30">
        <f t="shared" si="568"/>
        <v>1000000</v>
      </c>
      <c r="BT224" s="30">
        <f t="shared" si="568"/>
        <v>1000000</v>
      </c>
      <c r="BU224" s="30">
        <f t="shared" si="568"/>
        <v>1000000</v>
      </c>
      <c r="BV224" s="30">
        <f t="shared" si="568"/>
        <v>0</v>
      </c>
      <c r="BW224" s="30">
        <f t="shared" si="568"/>
        <v>0</v>
      </c>
      <c r="BX224" s="30">
        <f t="shared" si="568"/>
        <v>0</v>
      </c>
      <c r="BY224" s="30">
        <f t="shared" si="568"/>
        <v>0</v>
      </c>
      <c r="BZ224" s="30">
        <f t="shared" si="568"/>
        <v>0</v>
      </c>
      <c r="CA224" s="30">
        <f t="shared" si="568"/>
        <v>0</v>
      </c>
      <c r="CB224" s="30">
        <f t="shared" si="568"/>
        <v>0</v>
      </c>
      <c r="CC224" s="30">
        <f t="shared" si="568"/>
        <v>0</v>
      </c>
      <c r="CD224" s="30">
        <f t="shared" si="568"/>
        <v>0</v>
      </c>
      <c r="CE224" s="30">
        <f t="shared" si="568"/>
        <v>0</v>
      </c>
      <c r="CF224" s="30">
        <f t="shared" si="568"/>
        <v>0</v>
      </c>
      <c r="CG224" s="30">
        <f t="shared" si="568"/>
        <v>0</v>
      </c>
      <c r="CH224" s="30">
        <f t="shared" si="568"/>
        <v>0</v>
      </c>
      <c r="CI224" s="30">
        <f t="shared" si="568"/>
        <v>0</v>
      </c>
      <c r="CJ224" s="30">
        <f t="shared" si="568"/>
        <v>0</v>
      </c>
      <c r="CK224" s="30">
        <f t="shared" si="568"/>
        <v>0</v>
      </c>
      <c r="CL224" s="30">
        <f t="shared" si="568"/>
        <v>0</v>
      </c>
      <c r="CM224" s="30">
        <f t="shared" ref="CM224:CT224" si="569">IF(CM$5="",0,$S224)</f>
        <v>0</v>
      </c>
      <c r="CN224" s="30">
        <f t="shared" si="569"/>
        <v>0</v>
      </c>
      <c r="CO224" s="30">
        <f t="shared" si="569"/>
        <v>0</v>
      </c>
      <c r="CP224" s="30">
        <f t="shared" si="569"/>
        <v>0</v>
      </c>
      <c r="CQ224" s="30">
        <f t="shared" si="569"/>
        <v>0</v>
      </c>
      <c r="CR224" s="30">
        <f t="shared" si="569"/>
        <v>0</v>
      </c>
      <c r="CS224" s="30">
        <f t="shared" si="569"/>
        <v>0</v>
      </c>
      <c r="CT224" s="30">
        <f t="shared" si="569"/>
        <v>0</v>
      </c>
    </row>
    <row r="225" spans="1:98" s="27" customFormat="1" ht="12" x14ac:dyDescent="0.25">
      <c r="A225" s="26">
        <f>ROW()</f>
        <v>225</v>
      </c>
      <c r="B225" s="133"/>
      <c r="C225" s="142"/>
      <c r="E225" s="24"/>
      <c r="F225" s="66" t="str">
        <f t="shared" ref="F225:F228" si="570">$F$223</f>
        <v>Постоянные расходы</v>
      </c>
      <c r="G225" s="27" t="s">
        <v>46</v>
      </c>
      <c r="H225" s="67"/>
      <c r="I225" s="67"/>
      <c r="J225" s="67"/>
      <c r="K225" s="67"/>
      <c r="L225" s="67"/>
      <c r="M225" s="27" t="str">
        <f>Lists!$R$8</f>
        <v>руб.</v>
      </c>
      <c r="P225" s="30"/>
      <c r="Q225" s="124"/>
      <c r="R225" s="125"/>
      <c r="S225" s="126"/>
      <c r="T225" s="124"/>
      <c r="U225" s="124"/>
      <c r="V225" s="85"/>
      <c r="W225" s="29">
        <f ca="1">SUM(INDIRECT(ADDRESS(ROW(),SUMIFS($1:$1,$5:$5,1))):INDIRECT(ADDRESS(ROW(),SUMIFS($1:$1,$5:$5,MAX($5:$5)))))</f>
        <v>14400000</v>
      </c>
      <c r="Z225" s="30">
        <f>IF(Z$5="",0,Z224*BP!$S$40)</f>
        <v>300000</v>
      </c>
      <c r="AA225" s="30">
        <f>IF(AA$5="",0,AA224*BP!$S$40)</f>
        <v>300000</v>
      </c>
      <c r="AB225" s="30">
        <f>IF(AB$5="",0,AB224*BP!$S$40)</f>
        <v>300000</v>
      </c>
      <c r="AC225" s="30">
        <f>IF(AC$5="",0,AC224*BP!$S$40)</f>
        <v>300000</v>
      </c>
      <c r="AD225" s="30">
        <f>IF(AD$5="",0,AD224*BP!$S$40)</f>
        <v>300000</v>
      </c>
      <c r="AE225" s="30">
        <f>IF(AE$5="",0,AE224*BP!$S$40)</f>
        <v>300000</v>
      </c>
      <c r="AF225" s="30">
        <f>IF(AF$5="",0,AF224*BP!$S$40)</f>
        <v>300000</v>
      </c>
      <c r="AG225" s="30">
        <f>IF(AG$5="",0,AG224*BP!$S$40)</f>
        <v>300000</v>
      </c>
      <c r="AH225" s="30">
        <f>IF(AH$5="",0,AH224*BP!$S$40)</f>
        <v>300000</v>
      </c>
      <c r="AI225" s="30">
        <f>IF(AI$5="",0,AI224*BP!$S$40)</f>
        <v>300000</v>
      </c>
      <c r="AJ225" s="30">
        <f>IF(AJ$5="",0,AJ224*BP!$S$40)</f>
        <v>300000</v>
      </c>
      <c r="AK225" s="30">
        <f>IF(AK$5="",0,AK224*BP!$S$40)</f>
        <v>300000</v>
      </c>
      <c r="AL225" s="30">
        <f>IF(AL$5="",0,AL224*BP!$S$40)</f>
        <v>300000</v>
      </c>
      <c r="AM225" s="30">
        <f>IF(AM$5="",0,AM224*BP!$S$40)</f>
        <v>300000</v>
      </c>
      <c r="AN225" s="30">
        <f>IF(AN$5="",0,AN224*BP!$S$40)</f>
        <v>300000</v>
      </c>
      <c r="AO225" s="30">
        <f>IF(AO$5="",0,AO224*BP!$S$40)</f>
        <v>300000</v>
      </c>
      <c r="AP225" s="30">
        <f>IF(AP$5="",0,AP224*BP!$S$40)</f>
        <v>300000</v>
      </c>
      <c r="AQ225" s="30">
        <f>IF(AQ$5="",0,AQ224*BP!$S$40)</f>
        <v>300000</v>
      </c>
      <c r="AR225" s="30">
        <f>IF(AR$5="",0,AR224*BP!$S$40)</f>
        <v>300000</v>
      </c>
      <c r="AS225" s="30">
        <f>IF(AS$5="",0,AS224*BP!$S$40)</f>
        <v>300000</v>
      </c>
      <c r="AT225" s="30">
        <f>IF(AT$5="",0,AT224*BP!$S$40)</f>
        <v>300000</v>
      </c>
      <c r="AU225" s="30">
        <f>IF(AU$5="",0,AU224*BP!$S$40)</f>
        <v>300000</v>
      </c>
      <c r="AV225" s="30">
        <f>IF(AV$5="",0,AV224*BP!$S$40)</f>
        <v>300000</v>
      </c>
      <c r="AW225" s="30">
        <f>IF(AW$5="",0,AW224*BP!$S$40)</f>
        <v>300000</v>
      </c>
      <c r="AX225" s="30">
        <f>IF(AX$5="",0,AX224*BP!$S$40)</f>
        <v>300000</v>
      </c>
      <c r="AY225" s="30">
        <f>IF(AY$5="",0,AY224*BP!$S$40)</f>
        <v>300000</v>
      </c>
      <c r="AZ225" s="30">
        <f>IF(AZ$5="",0,AZ224*BP!$S$40)</f>
        <v>300000</v>
      </c>
      <c r="BA225" s="30">
        <f>IF(BA$5="",0,BA224*BP!$S$40)</f>
        <v>300000</v>
      </c>
      <c r="BB225" s="30">
        <f>IF(BB$5="",0,BB224*BP!$S$40)</f>
        <v>300000</v>
      </c>
      <c r="BC225" s="30">
        <f>IF(BC$5="",0,BC224*BP!$S$40)</f>
        <v>300000</v>
      </c>
      <c r="BD225" s="30">
        <f>IF(BD$5="",0,BD224*BP!$S$40)</f>
        <v>300000</v>
      </c>
      <c r="BE225" s="30">
        <f>IF(BE$5="",0,BE224*BP!$S$40)</f>
        <v>300000</v>
      </c>
      <c r="BF225" s="30">
        <f>IF(BF$5="",0,BF224*BP!$S$40)</f>
        <v>300000</v>
      </c>
      <c r="BG225" s="30">
        <f>IF(BG$5="",0,BG224*BP!$S$40)</f>
        <v>300000</v>
      </c>
      <c r="BH225" s="30">
        <f>IF(BH$5="",0,BH224*BP!$S$40)</f>
        <v>300000</v>
      </c>
      <c r="BI225" s="30">
        <f>IF(BI$5="",0,BI224*BP!$S$40)</f>
        <v>300000</v>
      </c>
      <c r="BJ225" s="30">
        <f>IF(BJ$5="",0,BJ224*BP!$S$40)</f>
        <v>300000</v>
      </c>
      <c r="BK225" s="30">
        <f>IF(BK$5="",0,BK224*BP!$S$40)</f>
        <v>300000</v>
      </c>
      <c r="BL225" s="30">
        <f>IF(BL$5="",0,BL224*BP!$S$40)</f>
        <v>300000</v>
      </c>
      <c r="BM225" s="30">
        <f>IF(BM$5="",0,BM224*BP!$S$40)</f>
        <v>300000</v>
      </c>
      <c r="BN225" s="30">
        <f>IF(BN$5="",0,BN224*BP!$S$40)</f>
        <v>300000</v>
      </c>
      <c r="BO225" s="30">
        <f>IF(BO$5="",0,BO224*BP!$S$40)</f>
        <v>300000</v>
      </c>
      <c r="BP225" s="30">
        <f>IF(BP$5="",0,BP224*BP!$S$40)</f>
        <v>300000</v>
      </c>
      <c r="BQ225" s="30">
        <f>IF(BQ$5="",0,BQ224*BP!$S$40)</f>
        <v>300000</v>
      </c>
      <c r="BR225" s="30">
        <f>IF(BR$5="",0,BR224*BP!$S$40)</f>
        <v>300000</v>
      </c>
      <c r="BS225" s="30">
        <f>IF(BS$5="",0,BS224*BP!$S$40)</f>
        <v>300000</v>
      </c>
      <c r="BT225" s="30">
        <f>IF(BT$5="",0,BT224*BP!$S$40)</f>
        <v>300000</v>
      </c>
      <c r="BU225" s="30">
        <f>IF(BU$5="",0,BU224*BP!$S$40)</f>
        <v>300000</v>
      </c>
      <c r="BV225" s="30">
        <f>IF(BV$5="",0,BV224*BP!$S$40)</f>
        <v>0</v>
      </c>
      <c r="BW225" s="30">
        <f>IF(BW$5="",0,BW224*BP!$S$40)</f>
        <v>0</v>
      </c>
      <c r="BX225" s="30">
        <f>IF(BX$5="",0,BX224*BP!$S$40)</f>
        <v>0</v>
      </c>
      <c r="BY225" s="30">
        <f>IF(BY$5="",0,BY224*BP!$S$40)</f>
        <v>0</v>
      </c>
      <c r="BZ225" s="30">
        <f>IF(BZ$5="",0,BZ224*BP!$S$40)</f>
        <v>0</v>
      </c>
      <c r="CA225" s="30">
        <f>IF(CA$5="",0,CA224*BP!$S$40)</f>
        <v>0</v>
      </c>
      <c r="CB225" s="30">
        <f>IF(CB$5="",0,CB224*BP!$S$40)</f>
        <v>0</v>
      </c>
      <c r="CC225" s="30">
        <f>IF(CC$5="",0,CC224*BP!$S$40)</f>
        <v>0</v>
      </c>
      <c r="CD225" s="30">
        <f>IF(CD$5="",0,CD224*BP!$S$40)</f>
        <v>0</v>
      </c>
      <c r="CE225" s="30">
        <f>IF(CE$5="",0,CE224*BP!$S$40)</f>
        <v>0</v>
      </c>
      <c r="CF225" s="30">
        <f>IF(CF$5="",0,CF224*BP!$S$40)</f>
        <v>0</v>
      </c>
      <c r="CG225" s="30">
        <f>IF(CG$5="",0,CG224*BP!$S$40)</f>
        <v>0</v>
      </c>
      <c r="CH225" s="30">
        <f>IF(CH$5="",0,CH224*BP!$S$40)</f>
        <v>0</v>
      </c>
      <c r="CI225" s="30">
        <f>IF(CI$5="",0,CI224*BP!$S$40)</f>
        <v>0</v>
      </c>
      <c r="CJ225" s="30">
        <f>IF(CJ$5="",0,CJ224*BP!$S$40)</f>
        <v>0</v>
      </c>
      <c r="CK225" s="30">
        <f>IF(CK$5="",0,CK224*BP!$S$40)</f>
        <v>0</v>
      </c>
      <c r="CL225" s="30">
        <f>IF(CL$5="",0,CL224*BP!$S$40)</f>
        <v>0</v>
      </c>
      <c r="CM225" s="30">
        <f>IF(CM$5="",0,CM224*BP!$S$40)</f>
        <v>0</v>
      </c>
      <c r="CN225" s="30">
        <f>IF(CN$5="",0,CN224*BP!$S$40)</f>
        <v>0</v>
      </c>
      <c r="CO225" s="30">
        <f>IF(CO$5="",0,CO224*BP!$S$40)</f>
        <v>0</v>
      </c>
      <c r="CP225" s="30">
        <f>IF(CP$5="",0,CP224*BP!$S$40)</f>
        <v>0</v>
      </c>
      <c r="CQ225" s="30">
        <f>IF(CQ$5="",0,CQ224*BP!$S$40)</f>
        <v>0</v>
      </c>
      <c r="CR225" s="30">
        <f>IF(CR$5="",0,CR224*BP!$S$40)</f>
        <v>0</v>
      </c>
      <c r="CS225" s="30">
        <f>IF(CS$5="",0,CS224*BP!$S$40)</f>
        <v>0</v>
      </c>
      <c r="CT225" s="30">
        <f>IF(CT$5="",0,CT224*BP!$S$40)</f>
        <v>0</v>
      </c>
    </row>
    <row r="226" spans="1:98" s="27" customFormat="1" ht="12" x14ac:dyDescent="0.25">
      <c r="A226" s="26">
        <f>ROW()</f>
        <v>226</v>
      </c>
      <c r="B226" s="133"/>
      <c r="C226" s="142"/>
      <c r="E226" s="24"/>
      <c r="F226" s="66" t="str">
        <f t="shared" si="570"/>
        <v>Постоянные расходы</v>
      </c>
      <c r="G226" s="27" t="s">
        <v>129</v>
      </c>
      <c r="M226" s="27" t="str">
        <f>Lists!$R$8</f>
        <v>руб.</v>
      </c>
      <c r="P226" s="30"/>
      <c r="R226" s="44" t="s">
        <v>24</v>
      </c>
      <c r="S226" s="123">
        <v>300000</v>
      </c>
      <c r="V226" s="85"/>
      <c r="W226" s="29">
        <f ca="1">SUM(INDIRECT(ADDRESS(ROW(),SUMIFS($1:$1,$5:$5,1))):INDIRECT(ADDRESS(ROW(),SUMIFS($1:$1,$5:$5,MAX($5:$5)))))</f>
        <v>14400000</v>
      </c>
      <c r="Z226" s="30">
        <f t="shared" ref="Z226:AO228" si="571">IF(Z$5="",0,$S226)</f>
        <v>300000</v>
      </c>
      <c r="AA226" s="30">
        <f>IF(AA$5="",0,$S226)</f>
        <v>300000</v>
      </c>
      <c r="AB226" s="30">
        <f t="shared" si="571"/>
        <v>300000</v>
      </c>
      <c r="AC226" s="30">
        <f t="shared" si="571"/>
        <v>300000</v>
      </c>
      <c r="AD226" s="30">
        <f t="shared" si="571"/>
        <v>300000</v>
      </c>
      <c r="AE226" s="30">
        <f t="shared" si="571"/>
        <v>300000</v>
      </c>
      <c r="AF226" s="30">
        <f t="shared" si="571"/>
        <v>300000</v>
      </c>
      <c r="AG226" s="30">
        <f t="shared" si="571"/>
        <v>300000</v>
      </c>
      <c r="AH226" s="30">
        <f t="shared" si="571"/>
        <v>300000</v>
      </c>
      <c r="AI226" s="30">
        <f t="shared" si="571"/>
        <v>300000</v>
      </c>
      <c r="AJ226" s="30">
        <f t="shared" si="571"/>
        <v>300000</v>
      </c>
      <c r="AK226" s="30">
        <f t="shared" si="571"/>
        <v>300000</v>
      </c>
      <c r="AL226" s="30">
        <f t="shared" si="571"/>
        <v>300000</v>
      </c>
      <c r="AM226" s="30">
        <f t="shared" si="571"/>
        <v>300000</v>
      </c>
      <c r="AN226" s="30">
        <f t="shared" si="571"/>
        <v>300000</v>
      </c>
      <c r="AO226" s="30">
        <f t="shared" si="571"/>
        <v>300000</v>
      </c>
      <c r="AP226" s="30">
        <f t="shared" ref="AP226:CT228" si="572">IF(AP$5="",0,$S226)</f>
        <v>300000</v>
      </c>
      <c r="AQ226" s="30">
        <f t="shared" si="572"/>
        <v>300000</v>
      </c>
      <c r="AR226" s="30">
        <f t="shared" si="572"/>
        <v>300000</v>
      </c>
      <c r="AS226" s="30">
        <f t="shared" si="572"/>
        <v>300000</v>
      </c>
      <c r="AT226" s="30">
        <f t="shared" si="572"/>
        <v>300000</v>
      </c>
      <c r="AU226" s="30">
        <f t="shared" si="572"/>
        <v>300000</v>
      </c>
      <c r="AV226" s="30">
        <f t="shared" si="572"/>
        <v>300000</v>
      </c>
      <c r="AW226" s="30">
        <f t="shared" si="572"/>
        <v>300000</v>
      </c>
      <c r="AX226" s="30">
        <f t="shared" si="572"/>
        <v>300000</v>
      </c>
      <c r="AY226" s="30">
        <f t="shared" si="572"/>
        <v>300000</v>
      </c>
      <c r="AZ226" s="30">
        <f t="shared" si="572"/>
        <v>300000</v>
      </c>
      <c r="BA226" s="30">
        <f t="shared" si="572"/>
        <v>300000</v>
      </c>
      <c r="BB226" s="30">
        <f t="shared" si="572"/>
        <v>300000</v>
      </c>
      <c r="BC226" s="30">
        <f t="shared" si="572"/>
        <v>300000</v>
      </c>
      <c r="BD226" s="30">
        <f t="shared" si="572"/>
        <v>300000</v>
      </c>
      <c r="BE226" s="30">
        <f t="shared" si="572"/>
        <v>300000</v>
      </c>
      <c r="BF226" s="30">
        <f t="shared" si="572"/>
        <v>300000</v>
      </c>
      <c r="BG226" s="30">
        <f t="shared" si="572"/>
        <v>300000</v>
      </c>
      <c r="BH226" s="30">
        <f t="shared" si="572"/>
        <v>300000</v>
      </c>
      <c r="BI226" s="30">
        <f t="shared" si="572"/>
        <v>300000</v>
      </c>
      <c r="BJ226" s="30">
        <f t="shared" si="572"/>
        <v>300000</v>
      </c>
      <c r="BK226" s="30">
        <f t="shared" si="572"/>
        <v>300000</v>
      </c>
      <c r="BL226" s="30">
        <f t="shared" si="572"/>
        <v>300000</v>
      </c>
      <c r="BM226" s="30">
        <f t="shared" si="572"/>
        <v>300000</v>
      </c>
      <c r="BN226" s="30">
        <f t="shared" si="572"/>
        <v>300000</v>
      </c>
      <c r="BO226" s="30">
        <f t="shared" si="572"/>
        <v>300000</v>
      </c>
      <c r="BP226" s="30">
        <f t="shared" si="572"/>
        <v>300000</v>
      </c>
      <c r="BQ226" s="30">
        <f t="shared" si="572"/>
        <v>300000</v>
      </c>
      <c r="BR226" s="30">
        <f t="shared" si="572"/>
        <v>300000</v>
      </c>
      <c r="BS226" s="30">
        <f t="shared" si="572"/>
        <v>300000</v>
      </c>
      <c r="BT226" s="30">
        <f t="shared" si="572"/>
        <v>300000</v>
      </c>
      <c r="BU226" s="30">
        <f t="shared" si="572"/>
        <v>300000</v>
      </c>
      <c r="BV226" s="30">
        <f t="shared" si="572"/>
        <v>0</v>
      </c>
      <c r="BW226" s="30">
        <f t="shared" si="572"/>
        <v>0</v>
      </c>
      <c r="BX226" s="30">
        <f t="shared" si="572"/>
        <v>0</v>
      </c>
      <c r="BY226" s="30">
        <f t="shared" si="572"/>
        <v>0</v>
      </c>
      <c r="BZ226" s="30">
        <f t="shared" si="572"/>
        <v>0</v>
      </c>
      <c r="CA226" s="30">
        <f t="shared" si="572"/>
        <v>0</v>
      </c>
      <c r="CB226" s="30">
        <f t="shared" si="572"/>
        <v>0</v>
      </c>
      <c r="CC226" s="30">
        <f t="shared" si="572"/>
        <v>0</v>
      </c>
      <c r="CD226" s="30">
        <f t="shared" si="572"/>
        <v>0</v>
      </c>
      <c r="CE226" s="30">
        <f t="shared" si="572"/>
        <v>0</v>
      </c>
      <c r="CF226" s="30">
        <f t="shared" si="572"/>
        <v>0</v>
      </c>
      <c r="CG226" s="30">
        <f t="shared" si="572"/>
        <v>0</v>
      </c>
      <c r="CH226" s="30">
        <f t="shared" si="572"/>
        <v>0</v>
      </c>
      <c r="CI226" s="30">
        <f t="shared" si="572"/>
        <v>0</v>
      </c>
      <c r="CJ226" s="30">
        <f t="shared" si="572"/>
        <v>0</v>
      </c>
      <c r="CK226" s="30">
        <f t="shared" si="572"/>
        <v>0</v>
      </c>
      <c r="CL226" s="30">
        <f t="shared" si="572"/>
        <v>0</v>
      </c>
      <c r="CM226" s="30">
        <f t="shared" si="572"/>
        <v>0</v>
      </c>
      <c r="CN226" s="30">
        <f t="shared" si="572"/>
        <v>0</v>
      </c>
      <c r="CO226" s="30">
        <f t="shared" si="572"/>
        <v>0</v>
      </c>
      <c r="CP226" s="30">
        <f t="shared" si="572"/>
        <v>0</v>
      </c>
      <c r="CQ226" s="30">
        <f t="shared" si="572"/>
        <v>0</v>
      </c>
      <c r="CR226" s="30">
        <f t="shared" si="572"/>
        <v>0</v>
      </c>
      <c r="CS226" s="30">
        <f t="shared" si="572"/>
        <v>0</v>
      </c>
      <c r="CT226" s="30">
        <f t="shared" si="572"/>
        <v>0</v>
      </c>
    </row>
    <row r="227" spans="1:98" s="27" customFormat="1" ht="12" x14ac:dyDescent="0.25">
      <c r="A227" s="26">
        <f>ROW()</f>
        <v>227</v>
      </c>
      <c r="B227" s="133"/>
      <c r="C227" s="142"/>
      <c r="E227" s="24"/>
      <c r="F227" s="66" t="str">
        <f t="shared" si="570"/>
        <v>Постоянные расходы</v>
      </c>
      <c r="G227" s="27" t="s">
        <v>130</v>
      </c>
      <c r="M227" s="27" t="str">
        <f>Lists!$R$8</f>
        <v>руб.</v>
      </c>
      <c r="P227" s="30"/>
      <c r="R227" s="44" t="s">
        <v>24</v>
      </c>
      <c r="S227" s="123">
        <v>100000</v>
      </c>
      <c r="V227" s="85"/>
      <c r="W227" s="29">
        <f ca="1">SUM(INDIRECT(ADDRESS(ROW(),SUMIFS($1:$1,$5:$5,1))):INDIRECT(ADDRESS(ROW(),SUMIFS($1:$1,$5:$5,MAX($5:$5)))))</f>
        <v>4800000</v>
      </c>
      <c r="Z227" s="30">
        <f>IF(Z$5="",0,$S227)</f>
        <v>100000</v>
      </c>
      <c r="AA227" s="30">
        <f>IF(AA$5="",0,$S227)</f>
        <v>100000</v>
      </c>
      <c r="AB227" s="30">
        <f t="shared" si="571"/>
        <v>100000</v>
      </c>
      <c r="AC227" s="30">
        <f t="shared" si="571"/>
        <v>100000</v>
      </c>
      <c r="AD227" s="30">
        <f t="shared" si="571"/>
        <v>100000</v>
      </c>
      <c r="AE227" s="30">
        <f t="shared" si="571"/>
        <v>100000</v>
      </c>
      <c r="AF227" s="30">
        <f t="shared" si="571"/>
        <v>100000</v>
      </c>
      <c r="AG227" s="30">
        <f t="shared" si="571"/>
        <v>100000</v>
      </c>
      <c r="AH227" s="30">
        <f t="shared" si="571"/>
        <v>100000</v>
      </c>
      <c r="AI227" s="30">
        <f t="shared" si="571"/>
        <v>100000</v>
      </c>
      <c r="AJ227" s="30">
        <f t="shared" si="571"/>
        <v>100000</v>
      </c>
      <c r="AK227" s="30">
        <f t="shared" si="571"/>
        <v>100000</v>
      </c>
      <c r="AL227" s="30">
        <f t="shared" si="571"/>
        <v>100000</v>
      </c>
      <c r="AM227" s="30">
        <f t="shared" si="571"/>
        <v>100000</v>
      </c>
      <c r="AN227" s="30">
        <f t="shared" si="571"/>
        <v>100000</v>
      </c>
      <c r="AO227" s="30">
        <f t="shared" si="571"/>
        <v>100000</v>
      </c>
      <c r="AP227" s="30">
        <f t="shared" si="572"/>
        <v>100000</v>
      </c>
      <c r="AQ227" s="30">
        <f t="shared" si="572"/>
        <v>100000</v>
      </c>
      <c r="AR227" s="30">
        <f t="shared" si="572"/>
        <v>100000</v>
      </c>
      <c r="AS227" s="30">
        <f t="shared" si="572"/>
        <v>100000</v>
      </c>
      <c r="AT227" s="30">
        <f t="shared" si="572"/>
        <v>100000</v>
      </c>
      <c r="AU227" s="30">
        <f t="shared" si="572"/>
        <v>100000</v>
      </c>
      <c r="AV227" s="30">
        <f t="shared" si="572"/>
        <v>100000</v>
      </c>
      <c r="AW227" s="30">
        <f t="shared" si="572"/>
        <v>100000</v>
      </c>
      <c r="AX227" s="30">
        <f t="shared" si="572"/>
        <v>100000</v>
      </c>
      <c r="AY227" s="30">
        <f t="shared" si="572"/>
        <v>100000</v>
      </c>
      <c r="AZ227" s="30">
        <f t="shared" si="572"/>
        <v>100000</v>
      </c>
      <c r="BA227" s="30">
        <f t="shared" si="572"/>
        <v>100000</v>
      </c>
      <c r="BB227" s="30">
        <f t="shared" si="572"/>
        <v>100000</v>
      </c>
      <c r="BC227" s="30">
        <f t="shared" si="572"/>
        <v>100000</v>
      </c>
      <c r="BD227" s="30">
        <f t="shared" si="572"/>
        <v>100000</v>
      </c>
      <c r="BE227" s="30">
        <f t="shared" si="572"/>
        <v>100000</v>
      </c>
      <c r="BF227" s="30">
        <f t="shared" si="572"/>
        <v>100000</v>
      </c>
      <c r="BG227" s="30">
        <f t="shared" si="572"/>
        <v>100000</v>
      </c>
      <c r="BH227" s="30">
        <f t="shared" si="572"/>
        <v>100000</v>
      </c>
      <c r="BI227" s="30">
        <f t="shared" si="572"/>
        <v>100000</v>
      </c>
      <c r="BJ227" s="30">
        <f t="shared" si="572"/>
        <v>100000</v>
      </c>
      <c r="BK227" s="30">
        <f t="shared" si="572"/>
        <v>100000</v>
      </c>
      <c r="BL227" s="30">
        <f t="shared" si="572"/>
        <v>100000</v>
      </c>
      <c r="BM227" s="30">
        <f t="shared" si="572"/>
        <v>100000</v>
      </c>
      <c r="BN227" s="30">
        <f t="shared" si="572"/>
        <v>100000</v>
      </c>
      <c r="BO227" s="30">
        <f t="shared" si="572"/>
        <v>100000</v>
      </c>
      <c r="BP227" s="30">
        <f t="shared" si="572"/>
        <v>100000</v>
      </c>
      <c r="BQ227" s="30">
        <f t="shared" si="572"/>
        <v>100000</v>
      </c>
      <c r="BR227" s="30">
        <f t="shared" si="572"/>
        <v>100000</v>
      </c>
      <c r="BS227" s="30">
        <f t="shared" si="572"/>
        <v>100000</v>
      </c>
      <c r="BT227" s="30">
        <f t="shared" si="572"/>
        <v>100000</v>
      </c>
      <c r="BU227" s="30">
        <f t="shared" si="572"/>
        <v>100000</v>
      </c>
      <c r="BV227" s="30">
        <f t="shared" si="572"/>
        <v>0</v>
      </c>
      <c r="BW227" s="30">
        <f t="shared" si="572"/>
        <v>0</v>
      </c>
      <c r="BX227" s="30">
        <f t="shared" si="572"/>
        <v>0</v>
      </c>
      <c r="BY227" s="30">
        <f t="shared" si="572"/>
        <v>0</v>
      </c>
      <c r="BZ227" s="30">
        <f t="shared" si="572"/>
        <v>0</v>
      </c>
      <c r="CA227" s="30">
        <f t="shared" si="572"/>
        <v>0</v>
      </c>
      <c r="CB227" s="30">
        <f t="shared" si="572"/>
        <v>0</v>
      </c>
      <c r="CC227" s="30">
        <f t="shared" si="572"/>
        <v>0</v>
      </c>
      <c r="CD227" s="30">
        <f t="shared" si="572"/>
        <v>0</v>
      </c>
      <c r="CE227" s="30">
        <f t="shared" si="572"/>
        <v>0</v>
      </c>
      <c r="CF227" s="30">
        <f t="shared" si="572"/>
        <v>0</v>
      </c>
      <c r="CG227" s="30">
        <f t="shared" si="572"/>
        <v>0</v>
      </c>
      <c r="CH227" s="30">
        <f t="shared" si="572"/>
        <v>0</v>
      </c>
      <c r="CI227" s="30">
        <f t="shared" si="572"/>
        <v>0</v>
      </c>
      <c r="CJ227" s="30">
        <f t="shared" si="572"/>
        <v>0</v>
      </c>
      <c r="CK227" s="30">
        <f t="shared" si="572"/>
        <v>0</v>
      </c>
      <c r="CL227" s="30">
        <f t="shared" si="572"/>
        <v>0</v>
      </c>
      <c r="CM227" s="30">
        <f t="shared" si="572"/>
        <v>0</v>
      </c>
      <c r="CN227" s="30">
        <f t="shared" si="572"/>
        <v>0</v>
      </c>
      <c r="CO227" s="30">
        <f t="shared" si="572"/>
        <v>0</v>
      </c>
      <c r="CP227" s="30">
        <f t="shared" si="572"/>
        <v>0</v>
      </c>
      <c r="CQ227" s="30">
        <f t="shared" si="572"/>
        <v>0</v>
      </c>
      <c r="CR227" s="30">
        <f t="shared" si="572"/>
        <v>0</v>
      </c>
      <c r="CS227" s="30">
        <f t="shared" si="572"/>
        <v>0</v>
      </c>
      <c r="CT227" s="30">
        <f t="shared" si="572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 t="shared" si="570"/>
        <v>Постоянные расходы</v>
      </c>
      <c r="G228" s="27" t="s">
        <v>131</v>
      </c>
      <c r="M228" s="27" t="str">
        <f>Lists!$R$8</f>
        <v>руб.</v>
      </c>
      <c r="P228" s="30"/>
      <c r="R228" s="44" t="s">
        <v>24</v>
      </c>
      <c r="S228" s="123">
        <v>50000</v>
      </c>
      <c r="V228" s="85"/>
      <c r="W228" s="29">
        <f ca="1">SUM(INDIRECT(ADDRESS(ROW(),SUMIFS($1:$1,$5:$5,1))):INDIRECT(ADDRESS(ROW(),SUMIFS($1:$1,$5:$5,MAX($5:$5)))))</f>
        <v>2400000</v>
      </c>
      <c r="Z228" s="30">
        <f t="shared" si="571"/>
        <v>50000</v>
      </c>
      <c r="AA228" s="30">
        <f>IF(AA$5="",0,$S228)</f>
        <v>50000</v>
      </c>
      <c r="AB228" s="30">
        <f t="shared" si="571"/>
        <v>50000</v>
      </c>
      <c r="AC228" s="30">
        <f t="shared" si="571"/>
        <v>50000</v>
      </c>
      <c r="AD228" s="30">
        <f t="shared" si="571"/>
        <v>50000</v>
      </c>
      <c r="AE228" s="30">
        <f t="shared" si="571"/>
        <v>50000</v>
      </c>
      <c r="AF228" s="30">
        <f t="shared" si="571"/>
        <v>50000</v>
      </c>
      <c r="AG228" s="30">
        <f t="shared" si="571"/>
        <v>50000</v>
      </c>
      <c r="AH228" s="30">
        <f t="shared" si="571"/>
        <v>50000</v>
      </c>
      <c r="AI228" s="30">
        <f t="shared" si="571"/>
        <v>50000</v>
      </c>
      <c r="AJ228" s="30">
        <f t="shared" si="571"/>
        <v>50000</v>
      </c>
      <c r="AK228" s="30">
        <f t="shared" si="571"/>
        <v>50000</v>
      </c>
      <c r="AL228" s="30">
        <f t="shared" si="571"/>
        <v>50000</v>
      </c>
      <c r="AM228" s="30">
        <f t="shared" si="571"/>
        <v>50000</v>
      </c>
      <c r="AN228" s="30">
        <f t="shared" si="571"/>
        <v>50000</v>
      </c>
      <c r="AO228" s="30">
        <f t="shared" si="571"/>
        <v>50000</v>
      </c>
      <c r="AP228" s="30">
        <f t="shared" si="572"/>
        <v>50000</v>
      </c>
      <c r="AQ228" s="30">
        <f t="shared" si="572"/>
        <v>50000</v>
      </c>
      <c r="AR228" s="30">
        <f t="shared" si="572"/>
        <v>50000</v>
      </c>
      <c r="AS228" s="30">
        <f t="shared" si="572"/>
        <v>50000</v>
      </c>
      <c r="AT228" s="30">
        <f t="shared" si="572"/>
        <v>50000</v>
      </c>
      <c r="AU228" s="30">
        <f t="shared" si="572"/>
        <v>50000</v>
      </c>
      <c r="AV228" s="30">
        <f t="shared" si="572"/>
        <v>50000</v>
      </c>
      <c r="AW228" s="30">
        <f t="shared" si="572"/>
        <v>50000</v>
      </c>
      <c r="AX228" s="30">
        <f t="shared" si="572"/>
        <v>50000</v>
      </c>
      <c r="AY228" s="30">
        <f t="shared" si="572"/>
        <v>50000</v>
      </c>
      <c r="AZ228" s="30">
        <f t="shared" si="572"/>
        <v>50000</v>
      </c>
      <c r="BA228" s="30">
        <f t="shared" si="572"/>
        <v>50000</v>
      </c>
      <c r="BB228" s="30">
        <f t="shared" si="572"/>
        <v>50000</v>
      </c>
      <c r="BC228" s="30">
        <f t="shared" si="572"/>
        <v>50000</v>
      </c>
      <c r="BD228" s="30">
        <f t="shared" si="572"/>
        <v>50000</v>
      </c>
      <c r="BE228" s="30">
        <f t="shared" si="572"/>
        <v>50000</v>
      </c>
      <c r="BF228" s="30">
        <f t="shared" si="572"/>
        <v>50000</v>
      </c>
      <c r="BG228" s="30">
        <f t="shared" si="572"/>
        <v>50000</v>
      </c>
      <c r="BH228" s="30">
        <f t="shared" si="572"/>
        <v>50000</v>
      </c>
      <c r="BI228" s="30">
        <f t="shared" si="572"/>
        <v>50000</v>
      </c>
      <c r="BJ228" s="30">
        <f t="shared" si="572"/>
        <v>50000</v>
      </c>
      <c r="BK228" s="30">
        <f t="shared" si="572"/>
        <v>50000</v>
      </c>
      <c r="BL228" s="30">
        <f t="shared" si="572"/>
        <v>50000</v>
      </c>
      <c r="BM228" s="30">
        <f t="shared" si="572"/>
        <v>50000</v>
      </c>
      <c r="BN228" s="30">
        <f t="shared" si="572"/>
        <v>50000</v>
      </c>
      <c r="BO228" s="30">
        <f t="shared" si="572"/>
        <v>50000</v>
      </c>
      <c r="BP228" s="30">
        <f t="shared" si="572"/>
        <v>50000</v>
      </c>
      <c r="BQ228" s="30">
        <f t="shared" si="572"/>
        <v>50000</v>
      </c>
      <c r="BR228" s="30">
        <f t="shared" si="572"/>
        <v>50000</v>
      </c>
      <c r="BS228" s="30">
        <f t="shared" si="572"/>
        <v>50000</v>
      </c>
      <c r="BT228" s="30">
        <f t="shared" si="572"/>
        <v>50000</v>
      </c>
      <c r="BU228" s="30">
        <f t="shared" si="572"/>
        <v>50000</v>
      </c>
      <c r="BV228" s="30">
        <f t="shared" si="572"/>
        <v>0</v>
      </c>
      <c r="BW228" s="30">
        <f t="shared" si="572"/>
        <v>0</v>
      </c>
      <c r="BX228" s="30">
        <f t="shared" si="572"/>
        <v>0</v>
      </c>
      <c r="BY228" s="30">
        <f t="shared" si="572"/>
        <v>0</v>
      </c>
      <c r="BZ228" s="30">
        <f t="shared" si="572"/>
        <v>0</v>
      </c>
      <c r="CA228" s="30">
        <f t="shared" si="572"/>
        <v>0</v>
      </c>
      <c r="CB228" s="30">
        <f t="shared" si="572"/>
        <v>0</v>
      </c>
      <c r="CC228" s="30">
        <f t="shared" si="572"/>
        <v>0</v>
      </c>
      <c r="CD228" s="30">
        <f t="shared" si="572"/>
        <v>0</v>
      </c>
      <c r="CE228" s="30">
        <f t="shared" si="572"/>
        <v>0</v>
      </c>
      <c r="CF228" s="30">
        <f t="shared" si="572"/>
        <v>0</v>
      </c>
      <c r="CG228" s="30">
        <f t="shared" si="572"/>
        <v>0</v>
      </c>
      <c r="CH228" s="30">
        <f t="shared" si="572"/>
        <v>0</v>
      </c>
      <c r="CI228" s="30">
        <f t="shared" si="572"/>
        <v>0</v>
      </c>
      <c r="CJ228" s="30">
        <f t="shared" si="572"/>
        <v>0</v>
      </c>
      <c r="CK228" s="30">
        <f t="shared" si="572"/>
        <v>0</v>
      </c>
      <c r="CL228" s="30">
        <f t="shared" si="572"/>
        <v>0</v>
      </c>
      <c r="CM228" s="30">
        <f t="shared" si="572"/>
        <v>0</v>
      </c>
      <c r="CN228" s="30">
        <f t="shared" si="572"/>
        <v>0</v>
      </c>
      <c r="CO228" s="30">
        <f t="shared" si="572"/>
        <v>0</v>
      </c>
      <c r="CP228" s="30">
        <f t="shared" si="572"/>
        <v>0</v>
      </c>
      <c r="CQ228" s="30">
        <f t="shared" si="572"/>
        <v>0</v>
      </c>
      <c r="CR228" s="30">
        <f t="shared" si="572"/>
        <v>0</v>
      </c>
      <c r="CS228" s="30">
        <f t="shared" si="572"/>
        <v>0</v>
      </c>
      <c r="CT228" s="30">
        <f t="shared" si="572"/>
        <v>0</v>
      </c>
    </row>
    <row r="229" spans="1:98" s="2" customFormat="1" ht="12" x14ac:dyDescent="0.25">
      <c r="A229" s="11">
        <f>ROW()</f>
        <v>229</v>
      </c>
      <c r="B229" s="134"/>
      <c r="C229" s="142"/>
      <c r="E229" s="23" t="str">
        <f>Lists!$N$9</f>
        <v>пустая строка</v>
      </c>
      <c r="P229" s="3"/>
      <c r="R229" s="23"/>
      <c r="S229" s="3"/>
      <c r="V229" s="74"/>
      <c r="W229" s="5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</row>
    <row r="230" spans="1:98" s="13" customFormat="1" x14ac:dyDescent="0.3">
      <c r="A230" s="12">
        <f>ROW()</f>
        <v>230</v>
      </c>
      <c r="B230" s="131"/>
      <c r="C230" s="142"/>
      <c r="E230" s="92"/>
      <c r="F230" s="13" t="s">
        <v>132</v>
      </c>
      <c r="M230" s="4" t="str">
        <f>Lists!$R$8</f>
        <v>руб.</v>
      </c>
      <c r="P230" s="10"/>
      <c r="R230" s="92"/>
      <c r="S230" s="10"/>
      <c r="V230" s="80">
        <f ca="1">W230-(W221-W223)</f>
        <v>0</v>
      </c>
      <c r="W230" s="10">
        <f ca="1">SUM(INDIRECT(ADDRESS(ROW(),SUMIFS($1:$1,$5:$5,1))):INDIRECT(ADDRESS(ROW(),SUMIFS($1:$1,$5:$5,MAX($5:$5)))))</f>
        <v>346746805.34852612</v>
      </c>
      <c r="Z230" s="10">
        <f ca="1">Z221-Z223</f>
        <v>-1770000</v>
      </c>
      <c r="AA230" s="10">
        <f t="shared" ref="AA230:CL230" ca="1" si="573">AA221-AA223</f>
        <v>-1880000</v>
      </c>
      <c r="AB230" s="10">
        <f t="shared" ca="1" si="573"/>
        <v>-2140000</v>
      </c>
      <c r="AC230" s="10">
        <f t="shared" ca="1" si="573"/>
        <v>-2300000</v>
      </c>
      <c r="AD230" s="10">
        <f t="shared" ca="1" si="573"/>
        <v>-2450000</v>
      </c>
      <c r="AE230" s="10">
        <f t="shared" ca="1" si="573"/>
        <v>-2550000</v>
      </c>
      <c r="AF230" s="10">
        <f t="shared" ca="1" si="573"/>
        <v>-2550000</v>
      </c>
      <c r="AG230" s="10">
        <f t="shared" ca="1" si="573"/>
        <v>-2550000</v>
      </c>
      <c r="AH230" s="10">
        <f t="shared" ca="1" si="573"/>
        <v>-2546182.7319999998</v>
      </c>
      <c r="AI230" s="10">
        <f t="shared" ca="1" si="573"/>
        <v>-2517616.1439999999</v>
      </c>
      <c r="AJ230" s="10">
        <f t="shared" ca="1" si="573"/>
        <v>-2449442.2544</v>
      </c>
      <c r="AK230" s="10">
        <f t="shared" ca="1" si="573"/>
        <v>-2367279.7555</v>
      </c>
      <c r="AL230" s="10">
        <f t="shared" ca="1" si="573"/>
        <v>-2282119.0233</v>
      </c>
      <c r="AM230" s="10">
        <f t="shared" ca="1" si="573"/>
        <v>-2198805.68102</v>
      </c>
      <c r="AN230" s="10">
        <f t="shared" ca="1" si="573"/>
        <v>-2069038.59919</v>
      </c>
      <c r="AO230" s="10">
        <f t="shared" ca="1" si="573"/>
        <v>-1788697.2312649998</v>
      </c>
      <c r="AP230" s="10">
        <f t="shared" ca="1" si="573"/>
        <v>-1316330.7659149999</v>
      </c>
      <c r="AQ230" s="10">
        <f t="shared" ca="1" si="573"/>
        <v>-638480.49146299995</v>
      </c>
      <c r="AR230" s="10">
        <f t="shared" ca="1" si="573"/>
        <v>219370.2659869995</v>
      </c>
      <c r="AS230" s="10">
        <f t="shared" ca="1" si="573"/>
        <v>1196793.6611060016</v>
      </c>
      <c r="AT230" s="10">
        <f t="shared" ca="1" si="573"/>
        <v>2245780.6640785006</v>
      </c>
      <c r="AU230" s="10">
        <f t="shared" ca="1" si="573"/>
        <v>3333370.4923300007</v>
      </c>
      <c r="AV230" s="10">
        <f t="shared" ca="1" si="573"/>
        <v>4441199.8215885004</v>
      </c>
      <c r="AW230" s="10">
        <f t="shared" ca="1" si="573"/>
        <v>5558307.1151040001</v>
      </c>
      <c r="AX230" s="10">
        <f t="shared" ca="1" si="573"/>
        <v>6678604.0191824995</v>
      </c>
      <c r="AY230" s="10">
        <f t="shared" ca="1" si="573"/>
        <v>7800084.271097498</v>
      </c>
      <c r="AZ230" s="10">
        <f t="shared" ca="1" si="573"/>
        <v>8921967.5384225007</v>
      </c>
      <c r="BA230" s="10">
        <f t="shared" ca="1" si="573"/>
        <v>10043928.6192875</v>
      </c>
      <c r="BB230" s="10">
        <f t="shared" ca="1" si="573"/>
        <v>11165894.393085003</v>
      </c>
      <c r="BC230" s="10">
        <f t="shared" ca="1" si="573"/>
        <v>12287858.148135005</v>
      </c>
      <c r="BD230" s="10">
        <f t="shared" ca="1" si="573"/>
        <v>13409821.903185001</v>
      </c>
      <c r="BE230" s="10">
        <f t="shared" ca="1" si="573"/>
        <v>14522242.488235001</v>
      </c>
      <c r="BF230" s="10">
        <f t="shared" ca="1" si="573"/>
        <v>15563246.603284996</v>
      </c>
      <c r="BG230" s="10">
        <f t="shared" ca="1" si="573"/>
        <v>16433815.994335003</v>
      </c>
      <c r="BH230" s="10">
        <f t="shared" ca="1" si="573"/>
        <v>17098979.138135001</v>
      </c>
      <c r="BI230" s="10">
        <f t="shared" ca="1" si="573"/>
        <v>17551240.451435</v>
      </c>
      <c r="BJ230" s="10">
        <f t="shared" ca="1" si="573"/>
        <v>17819076.334035009</v>
      </c>
      <c r="BK230" s="10">
        <f t="shared" ca="1" si="573"/>
        <v>17964893.612060007</v>
      </c>
      <c r="BL230" s="10">
        <f t="shared" ca="1" si="573"/>
        <v>18038343.380272496</v>
      </c>
      <c r="BM230" s="10">
        <f t="shared" ca="1" si="573"/>
        <v>18072878.513234999</v>
      </c>
      <c r="BN230" s="10">
        <f t="shared" ca="1" si="573"/>
        <v>18087044.064442504</v>
      </c>
      <c r="BO230" s="10">
        <f t="shared" ca="1" si="573"/>
        <v>18091902.40315</v>
      </c>
      <c r="BP230" s="10">
        <f t="shared" ca="1" si="573"/>
        <v>18093568.446622506</v>
      </c>
      <c r="BQ230" s="10">
        <f t="shared" ca="1" si="573"/>
        <v>18094051.949757513</v>
      </c>
      <c r="BR230" s="10">
        <f t="shared" ca="1" si="573"/>
        <v>18094132.437482506</v>
      </c>
      <c r="BS230" s="10">
        <f t="shared" ca="1" si="573"/>
        <v>18094135.111667506</v>
      </c>
      <c r="BT230" s="10">
        <f t="shared" ca="1" si="573"/>
        <v>18094133.092920009</v>
      </c>
      <c r="BU230" s="10">
        <f t="shared" ca="1" si="573"/>
        <v>18094133.092920009</v>
      </c>
      <c r="BV230" s="10">
        <f t="shared" si="573"/>
        <v>0</v>
      </c>
      <c r="BW230" s="10">
        <f t="shared" si="573"/>
        <v>0</v>
      </c>
      <c r="BX230" s="10">
        <f t="shared" si="573"/>
        <v>0</v>
      </c>
      <c r="BY230" s="10">
        <f t="shared" si="573"/>
        <v>0</v>
      </c>
      <c r="BZ230" s="10">
        <f t="shared" si="573"/>
        <v>0</v>
      </c>
      <c r="CA230" s="10">
        <f t="shared" si="573"/>
        <v>0</v>
      </c>
      <c r="CB230" s="10">
        <f t="shared" si="573"/>
        <v>0</v>
      </c>
      <c r="CC230" s="10">
        <f t="shared" si="573"/>
        <v>0</v>
      </c>
      <c r="CD230" s="10">
        <f t="shared" si="573"/>
        <v>0</v>
      </c>
      <c r="CE230" s="10">
        <f t="shared" si="573"/>
        <v>0</v>
      </c>
      <c r="CF230" s="10">
        <f t="shared" si="573"/>
        <v>0</v>
      </c>
      <c r="CG230" s="10">
        <f t="shared" si="573"/>
        <v>0</v>
      </c>
      <c r="CH230" s="10">
        <f t="shared" si="573"/>
        <v>0</v>
      </c>
      <c r="CI230" s="10">
        <f t="shared" si="573"/>
        <v>0</v>
      </c>
      <c r="CJ230" s="10">
        <f t="shared" si="573"/>
        <v>0</v>
      </c>
      <c r="CK230" s="10">
        <f t="shared" si="573"/>
        <v>0</v>
      </c>
      <c r="CL230" s="10">
        <f t="shared" si="573"/>
        <v>0</v>
      </c>
      <c r="CM230" s="10">
        <f t="shared" ref="CM230:CT230" si="574">CM221-CM223</f>
        <v>0</v>
      </c>
      <c r="CN230" s="10">
        <f t="shared" si="574"/>
        <v>0</v>
      </c>
      <c r="CO230" s="10">
        <f t="shared" si="574"/>
        <v>0</v>
      </c>
      <c r="CP230" s="10">
        <f t="shared" si="574"/>
        <v>0</v>
      </c>
      <c r="CQ230" s="10">
        <f t="shared" si="574"/>
        <v>0</v>
      </c>
      <c r="CR230" s="10">
        <f t="shared" si="574"/>
        <v>0</v>
      </c>
      <c r="CS230" s="10">
        <f t="shared" si="574"/>
        <v>0</v>
      </c>
      <c r="CT230" s="10">
        <f t="shared" si="574"/>
        <v>0</v>
      </c>
    </row>
    <row r="231" spans="1:98" s="107" customFormat="1" ht="12" x14ac:dyDescent="0.25">
      <c r="A231" s="105">
        <f>ROW()</f>
        <v>231</v>
      </c>
      <c r="B231" s="135"/>
      <c r="C231" s="143"/>
      <c r="E231" s="108"/>
      <c r="F231" s="107" t="s">
        <v>133</v>
      </c>
      <c r="M231" s="107" t="s">
        <v>74</v>
      </c>
      <c r="P231" s="109"/>
      <c r="R231" s="108"/>
      <c r="S231" s="128"/>
      <c r="V231" s="110"/>
      <c r="W231" s="111">
        <f ca="1">IF(W$200=0,0,W230/W$200)</f>
        <v>0.39122740735541672</v>
      </c>
      <c r="X231" s="112"/>
      <c r="Y231" s="112"/>
      <c r="Z231" s="111">
        <f ca="1">IF(Z$200=0,0,Z230/Z$200)</f>
        <v>0</v>
      </c>
      <c r="AA231" s="111">
        <f t="shared" ref="AA231" ca="1" si="575">IF(AA$200=0,0,AA230/AA$200)</f>
        <v>0</v>
      </c>
      <c r="AB231" s="111">
        <f t="shared" ref="AB231" ca="1" si="576">IF(AB$200=0,0,AB230/AB$200)</f>
        <v>0</v>
      </c>
      <c r="AC231" s="111">
        <f t="shared" ref="AC231" ca="1" si="577">IF(AC$200=0,0,AC230/AC$200)</f>
        <v>0</v>
      </c>
      <c r="AD231" s="111">
        <f t="shared" ref="AD231" ca="1" si="578">IF(AD$200=0,0,AD230/AD$200)</f>
        <v>0</v>
      </c>
      <c r="AE231" s="111">
        <f t="shared" ref="AE231" ca="1" si="579">IF(AE$200=0,0,AE230/AE$200)</f>
        <v>0</v>
      </c>
      <c r="AF231" s="111">
        <f t="shared" ref="AF231" ca="1" si="580">IF(AF$200=0,0,AF230/AF$200)</f>
        <v>0</v>
      </c>
      <c r="AG231" s="111">
        <f t="shared" ref="AG231" ca="1" si="581">IF(AG$200=0,0,AG230/AG$200)</f>
        <v>0</v>
      </c>
      <c r="AH231" s="111">
        <f t="shared" ref="AH231" ca="1" si="582">IF(AH$200=0,0,AH230/AH$200)</f>
        <v>-404.65699310257139</v>
      </c>
      <c r="AI231" s="111">
        <f t="shared" ref="AI231" ca="1" si="583">IF(AI$200=0,0,AI230/AI$200)</f>
        <v>-46.167345357988999</v>
      </c>
      <c r="AJ231" s="111">
        <f t="shared" ref="AJ231" ca="1" si="584">IF(AJ$200=0,0,AJ230/AJ$200)</f>
        <v>-14.138583284597024</v>
      </c>
      <c r="AK231" s="111">
        <f t="shared" ref="AK231" ca="1" si="585">IF(AK$200=0,0,AK230/AK$200)</f>
        <v>-7.3350023025684106</v>
      </c>
      <c r="AL231" s="111">
        <f t="shared" ref="AL231" ca="1" si="586">IF(AL$200=0,0,AL230/AL$200)</f>
        <v>-4.7291990842451987</v>
      </c>
      <c r="AM231" s="111">
        <f t="shared" ref="AM231" ca="1" si="587">IF(AM$200=0,0,AM230/AM$200)</f>
        <v>-3.4250793234047121</v>
      </c>
      <c r="AN231" s="111">
        <f t="shared" ref="AN231" ca="1" si="588">IF(AN$200=0,0,AN230/AN$200)</f>
        <v>-2.3546573957541561</v>
      </c>
      <c r="AO231" s="111">
        <f t="shared" ref="AO231" ca="1" si="589">IF(AO$200=0,0,AO230/AO$200)</f>
        <v>-1.3012077735406824</v>
      </c>
      <c r="AP231" s="111">
        <f t="shared" ref="AP231" ca="1" si="590">IF(AP$200=0,0,AP230/AP$200)</f>
        <v>-0.59371983951593787</v>
      </c>
      <c r="AQ231" s="111">
        <f t="shared" ref="AQ231" ca="1" si="591">IF(AQ$200=0,0,AQ230/AQ$200)</f>
        <v>-0.18546826143180509</v>
      </c>
      <c r="AR231" s="111">
        <f t="shared" ref="AR231" ca="1" si="592">IF(AR$200=0,0,AR230/AR$200)</f>
        <v>4.3722661614165978E-2</v>
      </c>
      <c r="AS231" s="111">
        <f t="shared" ref="AS231" ca="1" si="593">IF(AS$200=0,0,AS230/AS$200)</f>
        <v>0.1750338109144515</v>
      </c>
      <c r="AT231" s="111">
        <f t="shared" ref="AT231" ca="1" si="594">IF(AT$200=0,0,AT230/AT$200)</f>
        <v>0.2548375669420504</v>
      </c>
      <c r="AU231" s="111">
        <f t="shared" ref="AU231" ca="1" si="595">IF(AU$200=0,0,AU230/AU$200)</f>
        <v>0.30649456777987016</v>
      </c>
      <c r="AV231" s="111">
        <f t="shared" ref="AV231" ca="1" si="596">IF(AV$200=0,0,AV230/AV$200)</f>
        <v>0.34199359572268478</v>
      </c>
      <c r="AW231" s="111">
        <f t="shared" ref="AW231" ca="1" si="597">IF(AW$200=0,0,AW230/AW$200)</f>
        <v>0.36762584904753748</v>
      </c>
      <c r="AX231" s="111">
        <f t="shared" ref="AX231" ca="1" si="598">IF(AX$200=0,0,AX230/AX$200)</f>
        <v>0.3869035510028288</v>
      </c>
      <c r="AY231" s="111">
        <f t="shared" ref="AY231" ca="1" si="599">IF(AY$200=0,0,AY230/AY$200)</f>
        <v>0.40191206124948714</v>
      </c>
      <c r="AZ231" s="111">
        <f t="shared" ref="AZ231" ca="1" si="600">IF(AZ$200=0,0,AZ230/AZ$200)</f>
        <v>0.41392630699486765</v>
      </c>
      <c r="BA231" s="111">
        <f t="shared" ref="BA231" ca="1" si="601">IF(BA$200=0,0,BA230/BA$200)</f>
        <v>0.42376145553908895</v>
      </c>
      <c r="BB231" s="111">
        <f t="shared" ref="BB231" ca="1" si="602">IF(BB$200=0,0,BB230/BB$200)</f>
        <v>0.43196147295458825</v>
      </c>
      <c r="BC231" s="111">
        <f t="shared" ref="BC231" ca="1" si="603">IF(BC$200=0,0,BC230/BC$200)</f>
        <v>0.43890329853276577</v>
      </c>
      <c r="BD231" s="111">
        <f t="shared" ref="BD231" ca="1" si="604">IF(BD$200=0,0,BD230/BD$200)</f>
        <v>0.44485606306511283</v>
      </c>
      <c r="BE231" s="111">
        <f t="shared" ref="BE231" ca="1" si="605">IF(BE$200=0,0,BE230/BE$200)</f>
        <v>0.44994074210585505</v>
      </c>
      <c r="BF231" s="111">
        <f t="shared" ref="BF231" ca="1" si="606">IF(BF$200=0,0,BF230/BF$200)</f>
        <v>0.45391076057424667</v>
      </c>
      <c r="BG231" s="111">
        <f t="shared" ref="BG231" ca="1" si="607">IF(BG$200=0,0,BG230/BG$200)</f>
        <v>0.45647771356418593</v>
      </c>
      <c r="BH231" s="111">
        <f t="shared" ref="BH231" ca="1" si="608">IF(BH$200=0,0,BH230/BH$200)</f>
        <v>0.45790255960737242</v>
      </c>
      <c r="BI231" s="111">
        <f t="shared" ref="BI231" ca="1" si="609">IF(BI$200=0,0,BI230/BI$200)</f>
        <v>0.45846029203873367</v>
      </c>
      <c r="BJ231" s="111">
        <f t="shared" ref="BJ231" ca="1" si="610">IF(BJ$200=0,0,BJ230/BJ$200)</f>
        <v>0.45848815948514282</v>
      </c>
      <c r="BK231" s="111">
        <f t="shared" ref="BK231" ca="1" si="611">IF(BK$200=0,0,BK230/BK$200)</f>
        <v>0.45833828777190455</v>
      </c>
      <c r="BL231" s="111">
        <f t="shared" ref="BL231" ca="1" si="612">IF(BL$200=0,0,BL230/BL$200)</f>
        <v>0.45818084369006379</v>
      </c>
      <c r="BM231" s="111">
        <f t="shared" ref="BM231" ca="1" si="613">IF(BM$200=0,0,BM230/BM$200)</f>
        <v>0.4580717599345695</v>
      </c>
      <c r="BN231" s="111">
        <f t="shared" ref="BN231" ca="1" si="614">IF(BN$200=0,0,BN230/BN$200)</f>
        <v>0.45799943766526335</v>
      </c>
      <c r="BO231" s="111">
        <f t="shared" ref="BO231" ca="1" si="615">IF(BO$200=0,0,BO230/BO$200)</f>
        <v>0.45795757063805154</v>
      </c>
      <c r="BP231" s="111">
        <f t="shared" ref="BP231" ca="1" si="616">IF(BP$200=0,0,BP230/BP$200)</f>
        <v>0.45793894646495298</v>
      </c>
      <c r="BQ231" s="111">
        <f t="shared" ref="BQ231" ca="1" si="617">IF(BQ$200=0,0,BQ230/BQ$200)</f>
        <v>0.4579316454047076</v>
      </c>
      <c r="BR231" s="111">
        <f t="shared" ref="BR231" ca="1" si="618">IF(BR$200=0,0,BR230/BR$200)</f>
        <v>0.45792897280029676</v>
      </c>
      <c r="BS231" s="111">
        <f t="shared" ref="BS231" ca="1" si="619">IF(BS$200=0,0,BS230/BS$200)</f>
        <v>0.45792803779791141</v>
      </c>
      <c r="BT231" s="111">
        <f t="shared" ref="BT231" ca="1" si="620">IF(BT$200=0,0,BT230/BT$200)</f>
        <v>0.45792784997838465</v>
      </c>
      <c r="BU231" s="111">
        <f t="shared" ref="BU231" ca="1" si="621">IF(BU$200=0,0,BU230/BU$200)</f>
        <v>0.45792784997838465</v>
      </c>
      <c r="BV231" s="111">
        <f t="shared" ref="BV231" si="622">IF(BV$200=0,0,BV230/BV$200)</f>
        <v>0</v>
      </c>
      <c r="BW231" s="111">
        <f t="shared" ref="BW231" si="623">IF(BW$200=0,0,BW230/BW$200)</f>
        <v>0</v>
      </c>
      <c r="BX231" s="111">
        <f t="shared" ref="BX231" si="624">IF(BX$200=0,0,BX230/BX$200)</f>
        <v>0</v>
      </c>
      <c r="BY231" s="111">
        <f t="shared" ref="BY231" si="625">IF(BY$200=0,0,BY230/BY$200)</f>
        <v>0</v>
      </c>
      <c r="BZ231" s="111">
        <f t="shared" ref="BZ231" si="626">IF(BZ$200=0,0,BZ230/BZ$200)</f>
        <v>0</v>
      </c>
      <c r="CA231" s="111">
        <f t="shared" ref="CA231" si="627">IF(CA$200=0,0,CA230/CA$200)</f>
        <v>0</v>
      </c>
      <c r="CB231" s="111">
        <f t="shared" ref="CB231" si="628">IF(CB$200=0,0,CB230/CB$200)</f>
        <v>0</v>
      </c>
      <c r="CC231" s="111">
        <f t="shared" ref="CC231" si="629">IF(CC$200=0,0,CC230/CC$200)</f>
        <v>0</v>
      </c>
      <c r="CD231" s="111">
        <f t="shared" ref="CD231" si="630">IF(CD$200=0,0,CD230/CD$200)</f>
        <v>0</v>
      </c>
      <c r="CE231" s="111">
        <f t="shared" ref="CE231" si="631">IF(CE$200=0,0,CE230/CE$200)</f>
        <v>0</v>
      </c>
      <c r="CF231" s="111">
        <f t="shared" ref="CF231" si="632">IF(CF$200=0,0,CF230/CF$200)</f>
        <v>0</v>
      </c>
      <c r="CG231" s="111">
        <f t="shared" ref="CG231" si="633">IF(CG$200=0,0,CG230/CG$200)</f>
        <v>0</v>
      </c>
      <c r="CH231" s="111">
        <f t="shared" ref="CH231" si="634">IF(CH$200=0,0,CH230/CH$200)</f>
        <v>0</v>
      </c>
      <c r="CI231" s="111">
        <f t="shared" ref="CI231" si="635">IF(CI$200=0,0,CI230/CI$200)</f>
        <v>0</v>
      </c>
      <c r="CJ231" s="111">
        <f t="shared" ref="CJ231" si="636">IF(CJ$200=0,0,CJ230/CJ$200)</f>
        <v>0</v>
      </c>
      <c r="CK231" s="111">
        <f t="shared" ref="CK231" si="637">IF(CK$200=0,0,CK230/CK$200)</f>
        <v>0</v>
      </c>
      <c r="CL231" s="111">
        <f t="shared" ref="CL231" si="638">IF(CL$200=0,0,CL230/CL$200)</f>
        <v>0</v>
      </c>
      <c r="CM231" s="111">
        <f t="shared" ref="CM231" si="639">IF(CM$200=0,0,CM230/CM$200)</f>
        <v>0</v>
      </c>
      <c r="CN231" s="111">
        <f t="shared" ref="CN231" si="640">IF(CN$200=0,0,CN230/CN$200)</f>
        <v>0</v>
      </c>
      <c r="CO231" s="111">
        <f t="shared" ref="CO231" si="641">IF(CO$200=0,0,CO230/CO$200)</f>
        <v>0</v>
      </c>
      <c r="CP231" s="111">
        <f t="shared" ref="CP231" si="642">IF(CP$200=0,0,CP230/CP$200)</f>
        <v>0</v>
      </c>
      <c r="CQ231" s="111">
        <f t="shared" ref="CQ231" si="643">IF(CQ$200=0,0,CQ230/CQ$200)</f>
        <v>0</v>
      </c>
      <c r="CR231" s="111">
        <f t="shared" ref="CR231" si="644">IF(CR$200=0,0,CR230/CR$200)</f>
        <v>0</v>
      </c>
      <c r="CS231" s="111">
        <f t="shared" ref="CS231" si="645">IF(CS$200=0,0,CS230/CS$200)</f>
        <v>0</v>
      </c>
      <c r="CT231" s="111">
        <f t="shared" ref="CT231" si="646">IF(CT$200=0,0,CT230/CT$200)</f>
        <v>0</v>
      </c>
    </row>
    <row r="232" spans="1:98" s="27" customFormat="1" ht="12" x14ac:dyDescent="0.25">
      <c r="A232" s="26">
        <f>ROW()</f>
        <v>232</v>
      </c>
      <c r="B232" s="133"/>
      <c r="C232" s="142"/>
      <c r="E232" s="24"/>
      <c r="F232" s="127" t="s">
        <v>116</v>
      </c>
      <c r="H232" s="67"/>
      <c r="I232" s="67"/>
      <c r="J232" s="67"/>
      <c r="K232" s="67"/>
      <c r="L232" s="67"/>
      <c r="M232" s="27" t="str">
        <f>Lists!$R$8</f>
        <v>руб.</v>
      </c>
      <c r="P232" s="30"/>
      <c r="Q232" s="124"/>
      <c r="R232" s="125"/>
      <c r="S232" s="129"/>
      <c r="T232" s="124"/>
      <c r="U232" s="124"/>
      <c r="V232" s="85"/>
      <c r="W232" s="29">
        <f ca="1">SUM(INDIRECT(ADDRESS(ROW(),SUMIFS($1:$1,$5:$5,1))):INDIRECT(ADDRESS(ROW(),SUMIFS($1:$1,$5:$5,MAX($5:$5)))))</f>
        <v>24642857.142857131</v>
      </c>
      <c r="Z232" s="30">
        <f ca="1">Potoki!Z$161</f>
        <v>0</v>
      </c>
      <c r="AA232" s="30">
        <f ca="1">Potoki!AA$161</f>
        <v>0</v>
      </c>
      <c r="AB232" s="30">
        <f ca="1">Potoki!AB$161</f>
        <v>0</v>
      </c>
      <c r="AC232" s="30">
        <f ca="1">Potoki!AC$161</f>
        <v>357142.8571428571</v>
      </c>
      <c r="AD232" s="30">
        <f ca="1">Potoki!AD$161</f>
        <v>357142.8571428571</v>
      </c>
      <c r="AE232" s="30">
        <f ca="1">Potoki!AE$161</f>
        <v>357142.8571428571</v>
      </c>
      <c r="AF232" s="30">
        <f ca="1">Potoki!AF$161</f>
        <v>357142.8571428571</v>
      </c>
      <c r="AG232" s="30">
        <f ca="1">Potoki!AG$161</f>
        <v>357142.8571428571</v>
      </c>
      <c r="AH232" s="30">
        <f ca="1">Potoki!AH$161</f>
        <v>357142.8571428571</v>
      </c>
      <c r="AI232" s="30">
        <f ca="1">Potoki!AI$161</f>
        <v>357142.8571428571</v>
      </c>
      <c r="AJ232" s="30">
        <f ca="1">Potoki!AJ$161</f>
        <v>357142.8571428571</v>
      </c>
      <c r="AK232" s="30">
        <f ca="1">Potoki!AK$161</f>
        <v>357142.8571428571</v>
      </c>
      <c r="AL232" s="30">
        <f ca="1">Potoki!AL$161</f>
        <v>357142.8571428571</v>
      </c>
      <c r="AM232" s="30">
        <f ca="1">Potoki!AM$161</f>
        <v>357142.8571428571</v>
      </c>
      <c r="AN232" s="30">
        <f ca="1">Potoki!AN$161</f>
        <v>357142.8571428571</v>
      </c>
      <c r="AO232" s="30">
        <f ca="1">Potoki!AO$161</f>
        <v>357142.8571428571</v>
      </c>
      <c r="AP232" s="30">
        <f ca="1">Potoki!AP$161</f>
        <v>357142.8571428571</v>
      </c>
      <c r="AQ232" s="30">
        <f ca="1">Potoki!AQ$161</f>
        <v>357142.8571428571</v>
      </c>
      <c r="AR232" s="30">
        <f ca="1">Potoki!AR$161</f>
        <v>357142.8571428571</v>
      </c>
      <c r="AS232" s="30">
        <f ca="1">Potoki!AS$161</f>
        <v>357142.8571428571</v>
      </c>
      <c r="AT232" s="30">
        <f ca="1">Potoki!AT$161</f>
        <v>357142.8571428571</v>
      </c>
      <c r="AU232" s="30">
        <f ca="1">Potoki!AU$161</f>
        <v>357142.8571428571</v>
      </c>
      <c r="AV232" s="30">
        <f ca="1">Potoki!AV$161</f>
        <v>357142.8571428571</v>
      </c>
      <c r="AW232" s="30">
        <f ca="1">Potoki!AW$161</f>
        <v>357142.8571428571</v>
      </c>
      <c r="AX232" s="30">
        <f ca="1">Potoki!AX$161</f>
        <v>714285.7142857142</v>
      </c>
      <c r="AY232" s="30">
        <f ca="1">Potoki!AY$161</f>
        <v>714285.7142857142</v>
      </c>
      <c r="AZ232" s="30">
        <f ca="1">Potoki!AZ$161</f>
        <v>714285.7142857142</v>
      </c>
      <c r="BA232" s="30">
        <f ca="1">Potoki!BA$161</f>
        <v>714285.7142857142</v>
      </c>
      <c r="BB232" s="30">
        <f ca="1">Potoki!BB$161</f>
        <v>714285.7142857142</v>
      </c>
      <c r="BC232" s="30">
        <f ca="1">Potoki!BC$161</f>
        <v>714285.7142857142</v>
      </c>
      <c r="BD232" s="30">
        <f ca="1">Potoki!BD$161</f>
        <v>714285.7142857142</v>
      </c>
      <c r="BE232" s="30">
        <f ca="1">Potoki!BE$161</f>
        <v>714285.7142857142</v>
      </c>
      <c r="BF232" s="30">
        <f ca="1">Potoki!BF$161</f>
        <v>714285.7142857142</v>
      </c>
      <c r="BG232" s="30">
        <f ca="1">Potoki!BG$161</f>
        <v>714285.7142857142</v>
      </c>
      <c r="BH232" s="30">
        <f ca="1">Potoki!BH$161</f>
        <v>714285.7142857142</v>
      </c>
      <c r="BI232" s="30">
        <f ca="1">Potoki!BI$161</f>
        <v>714285.7142857142</v>
      </c>
      <c r="BJ232" s="30">
        <f ca="1">Potoki!BJ$161</f>
        <v>714285.7142857142</v>
      </c>
      <c r="BK232" s="30">
        <f ca="1">Potoki!BK$161</f>
        <v>714285.7142857142</v>
      </c>
      <c r="BL232" s="30">
        <f ca="1">Potoki!BL$161</f>
        <v>714285.7142857142</v>
      </c>
      <c r="BM232" s="30">
        <f ca="1">Potoki!BM$161</f>
        <v>714285.7142857142</v>
      </c>
      <c r="BN232" s="30">
        <f ca="1">Potoki!BN$161</f>
        <v>714285.7142857142</v>
      </c>
      <c r="BO232" s="30">
        <f ca="1">Potoki!BO$161</f>
        <v>714285.7142857142</v>
      </c>
      <c r="BP232" s="30">
        <f ca="1">Potoki!BP$161</f>
        <v>714285.7142857142</v>
      </c>
      <c r="BQ232" s="30">
        <f ca="1">Potoki!BQ$161</f>
        <v>714285.7142857142</v>
      </c>
      <c r="BR232" s="30">
        <f ca="1">Potoki!BR$161</f>
        <v>714285.7142857142</v>
      </c>
      <c r="BS232" s="30">
        <f ca="1">Potoki!BS$161</f>
        <v>714285.7142857142</v>
      </c>
      <c r="BT232" s="30">
        <f ca="1">Potoki!BT$161</f>
        <v>714285.7142857142</v>
      </c>
      <c r="BU232" s="30">
        <f ca="1">Potoki!BU$161</f>
        <v>714285.7142857142</v>
      </c>
      <c r="BV232" s="30">
        <f ca="1">Potoki!BV$161</f>
        <v>0</v>
      </c>
      <c r="BW232" s="30">
        <f ca="1">Potoki!BW$161</f>
        <v>0</v>
      </c>
      <c r="BX232" s="30">
        <f ca="1">Potoki!BX$161</f>
        <v>0</v>
      </c>
      <c r="BY232" s="30">
        <f ca="1">Potoki!BY$161</f>
        <v>0</v>
      </c>
      <c r="BZ232" s="30">
        <f ca="1">Potoki!BZ$161</f>
        <v>0</v>
      </c>
      <c r="CA232" s="30">
        <f ca="1">Potoki!CA$161</f>
        <v>0</v>
      </c>
      <c r="CB232" s="30">
        <f ca="1">Potoki!CB$161</f>
        <v>0</v>
      </c>
      <c r="CC232" s="30">
        <f ca="1">Potoki!CC$161</f>
        <v>0</v>
      </c>
      <c r="CD232" s="30">
        <f ca="1">Potoki!CD$161</f>
        <v>0</v>
      </c>
      <c r="CE232" s="30">
        <f ca="1">Potoki!CE$161</f>
        <v>0</v>
      </c>
      <c r="CF232" s="30">
        <f ca="1">Potoki!CF$161</f>
        <v>0</v>
      </c>
      <c r="CG232" s="30">
        <f ca="1">Potoki!CG$161</f>
        <v>0</v>
      </c>
      <c r="CH232" s="30">
        <f ca="1">Potoki!CH$161</f>
        <v>0</v>
      </c>
      <c r="CI232" s="30">
        <f ca="1">Potoki!CI$161</f>
        <v>0</v>
      </c>
      <c r="CJ232" s="30">
        <f ca="1">Potoki!CJ$161</f>
        <v>0</v>
      </c>
      <c r="CK232" s="30">
        <f ca="1">Potoki!CK$161</f>
        <v>0</v>
      </c>
      <c r="CL232" s="30">
        <f ca="1">Potoki!CL$161</f>
        <v>0</v>
      </c>
      <c r="CM232" s="30">
        <f ca="1">Potoki!CM$161</f>
        <v>0</v>
      </c>
      <c r="CN232" s="30">
        <f ca="1">Potoki!CN$161</f>
        <v>0</v>
      </c>
      <c r="CO232" s="30">
        <f ca="1">Potoki!CO$161</f>
        <v>0</v>
      </c>
      <c r="CP232" s="30">
        <f ca="1">Potoki!CP$161</f>
        <v>0</v>
      </c>
      <c r="CQ232" s="30">
        <f ca="1">Potoki!CQ$161</f>
        <v>0</v>
      </c>
      <c r="CR232" s="30">
        <f ca="1">Potoki!CR$161</f>
        <v>0</v>
      </c>
      <c r="CS232" s="30">
        <f ca="1">Potoki!CS$161</f>
        <v>0</v>
      </c>
      <c r="CT232" s="30">
        <f ca="1">Potoki!CT$161</f>
        <v>0</v>
      </c>
    </row>
    <row r="233" spans="1:98" s="13" customFormat="1" x14ac:dyDescent="0.3">
      <c r="A233" s="12">
        <f>ROW()</f>
        <v>233</v>
      </c>
      <c r="B233" s="131"/>
      <c r="C233" s="142"/>
      <c r="E233" s="92"/>
      <c r="F233" s="13" t="str">
        <f>F270</f>
        <v>EBIT (Прибыль до %% и НП)</v>
      </c>
      <c r="M233" s="4" t="str">
        <f>Lists!$R$8</f>
        <v>руб.</v>
      </c>
      <c r="P233" s="10"/>
      <c r="R233" s="92"/>
      <c r="S233" s="10"/>
      <c r="V233" s="80">
        <f ca="1">W233-(W230-W232)</f>
        <v>0</v>
      </c>
      <c r="W233" s="10">
        <f ca="1">SUM(INDIRECT(ADDRESS(ROW(),SUMIFS($1:$1,$5:$5,1))):INDIRECT(ADDRESS(ROW(),SUMIFS($1:$1,$5:$5,MAX($5:$5)))))</f>
        <v>322103948.20566893</v>
      </c>
      <c r="Z233" s="10">
        <f ca="1">Z230-Z232</f>
        <v>-1770000</v>
      </c>
      <c r="AA233" s="10">
        <f t="shared" ref="AA233:CL233" ca="1" si="647">AA230-AA232</f>
        <v>-1880000</v>
      </c>
      <c r="AB233" s="10">
        <f t="shared" ca="1" si="647"/>
        <v>-2140000</v>
      </c>
      <c r="AC233" s="10">
        <f t="shared" ca="1" si="647"/>
        <v>-2657142.8571428573</v>
      </c>
      <c r="AD233" s="10">
        <f t="shared" ca="1" si="647"/>
        <v>-2807142.8571428573</v>
      </c>
      <c r="AE233" s="10">
        <f t="shared" ca="1" si="647"/>
        <v>-2907142.8571428573</v>
      </c>
      <c r="AF233" s="10">
        <f t="shared" ca="1" si="647"/>
        <v>-2907142.8571428573</v>
      </c>
      <c r="AG233" s="10">
        <f t="shared" ca="1" si="647"/>
        <v>-2907142.8571428573</v>
      </c>
      <c r="AH233" s="10">
        <f t="shared" ca="1" si="647"/>
        <v>-2903325.5891428571</v>
      </c>
      <c r="AI233" s="10">
        <f t="shared" ca="1" si="647"/>
        <v>-2874759.0011428571</v>
      </c>
      <c r="AJ233" s="10">
        <f t="shared" ca="1" si="647"/>
        <v>-2806585.1115428573</v>
      </c>
      <c r="AK233" s="10">
        <f t="shared" ca="1" si="647"/>
        <v>-2724422.6126428572</v>
      </c>
      <c r="AL233" s="10">
        <f t="shared" ca="1" si="647"/>
        <v>-2639261.8804428573</v>
      </c>
      <c r="AM233" s="10">
        <f t="shared" ca="1" si="647"/>
        <v>-2555948.5381628573</v>
      </c>
      <c r="AN233" s="10">
        <f t="shared" ca="1" si="647"/>
        <v>-2426181.4563328573</v>
      </c>
      <c r="AO233" s="10">
        <f t="shared" ca="1" si="647"/>
        <v>-2145840.0884078569</v>
      </c>
      <c r="AP233" s="10">
        <f t="shared" ca="1" si="647"/>
        <v>-1673473.6230578569</v>
      </c>
      <c r="AQ233" s="10">
        <f t="shared" ca="1" si="647"/>
        <v>-995623.348605857</v>
      </c>
      <c r="AR233" s="10">
        <f t="shared" ca="1" si="647"/>
        <v>-137772.5911558576</v>
      </c>
      <c r="AS233" s="10">
        <f t="shared" ca="1" si="647"/>
        <v>839650.80396314454</v>
      </c>
      <c r="AT233" s="10">
        <f t="shared" ca="1" si="647"/>
        <v>1888637.8069356435</v>
      </c>
      <c r="AU233" s="10">
        <f t="shared" ca="1" si="647"/>
        <v>2976227.6351871435</v>
      </c>
      <c r="AV233" s="10">
        <f t="shared" ca="1" si="647"/>
        <v>4084056.9644456431</v>
      </c>
      <c r="AW233" s="10">
        <f t="shared" ca="1" si="647"/>
        <v>5201164.2579611428</v>
      </c>
      <c r="AX233" s="10">
        <f t="shared" ca="1" si="647"/>
        <v>5964318.3048967849</v>
      </c>
      <c r="AY233" s="10">
        <f t="shared" ca="1" si="647"/>
        <v>7085798.5568117835</v>
      </c>
      <c r="AZ233" s="10">
        <f t="shared" ca="1" si="647"/>
        <v>8207681.8241367862</v>
      </c>
      <c r="BA233" s="10">
        <f t="shared" ca="1" si="647"/>
        <v>9329642.9050017856</v>
      </c>
      <c r="BB233" s="10">
        <f t="shared" ca="1" si="647"/>
        <v>10451608.678799288</v>
      </c>
      <c r="BC233" s="10">
        <f t="shared" ca="1" si="647"/>
        <v>11573572.43384929</v>
      </c>
      <c r="BD233" s="10">
        <f t="shared" ca="1" si="647"/>
        <v>12695536.188899286</v>
      </c>
      <c r="BE233" s="10">
        <f t="shared" ca="1" si="647"/>
        <v>13807956.773949286</v>
      </c>
      <c r="BF233" s="10">
        <f t="shared" ca="1" si="647"/>
        <v>14848960.888999281</v>
      </c>
      <c r="BG233" s="10">
        <f t="shared" ca="1" si="647"/>
        <v>15719530.280049289</v>
      </c>
      <c r="BH233" s="10">
        <f t="shared" ca="1" si="647"/>
        <v>16384693.423849287</v>
      </c>
      <c r="BI233" s="10">
        <f t="shared" ca="1" si="647"/>
        <v>16836954.737149287</v>
      </c>
      <c r="BJ233" s="10">
        <f t="shared" ca="1" si="647"/>
        <v>17104790.619749296</v>
      </c>
      <c r="BK233" s="10">
        <f t="shared" ca="1" si="647"/>
        <v>17250607.897774294</v>
      </c>
      <c r="BL233" s="10">
        <f t="shared" ca="1" si="647"/>
        <v>17324057.665986784</v>
      </c>
      <c r="BM233" s="10">
        <f t="shared" ca="1" si="647"/>
        <v>17358592.798949286</v>
      </c>
      <c r="BN233" s="10">
        <f t="shared" ca="1" si="647"/>
        <v>17372758.350156792</v>
      </c>
      <c r="BO233" s="10">
        <f t="shared" ca="1" si="647"/>
        <v>17377616.688864287</v>
      </c>
      <c r="BP233" s="10">
        <f t="shared" ca="1" si="647"/>
        <v>17379282.732336793</v>
      </c>
      <c r="BQ233" s="10">
        <f t="shared" ca="1" si="647"/>
        <v>17379766.2354718</v>
      </c>
      <c r="BR233" s="10">
        <f t="shared" ca="1" si="647"/>
        <v>17379846.723196793</v>
      </c>
      <c r="BS233" s="10">
        <f t="shared" ca="1" si="647"/>
        <v>17379849.397381794</v>
      </c>
      <c r="BT233" s="10">
        <f t="shared" ca="1" si="647"/>
        <v>17379847.378634296</v>
      </c>
      <c r="BU233" s="10">
        <f t="shared" ca="1" si="647"/>
        <v>17379847.378634296</v>
      </c>
      <c r="BV233" s="10">
        <f t="shared" ca="1" si="647"/>
        <v>0</v>
      </c>
      <c r="BW233" s="10">
        <f t="shared" ca="1" si="647"/>
        <v>0</v>
      </c>
      <c r="BX233" s="10">
        <f t="shared" ca="1" si="647"/>
        <v>0</v>
      </c>
      <c r="BY233" s="10">
        <f t="shared" ca="1" si="647"/>
        <v>0</v>
      </c>
      <c r="BZ233" s="10">
        <f t="shared" ca="1" si="647"/>
        <v>0</v>
      </c>
      <c r="CA233" s="10">
        <f t="shared" ca="1" si="647"/>
        <v>0</v>
      </c>
      <c r="CB233" s="10">
        <f t="shared" ca="1" si="647"/>
        <v>0</v>
      </c>
      <c r="CC233" s="10">
        <f t="shared" ca="1" si="647"/>
        <v>0</v>
      </c>
      <c r="CD233" s="10">
        <f t="shared" ca="1" si="647"/>
        <v>0</v>
      </c>
      <c r="CE233" s="10">
        <f t="shared" ca="1" si="647"/>
        <v>0</v>
      </c>
      <c r="CF233" s="10">
        <f t="shared" ca="1" si="647"/>
        <v>0</v>
      </c>
      <c r="CG233" s="10">
        <f t="shared" ca="1" si="647"/>
        <v>0</v>
      </c>
      <c r="CH233" s="10">
        <f t="shared" ca="1" si="647"/>
        <v>0</v>
      </c>
      <c r="CI233" s="10">
        <f t="shared" ca="1" si="647"/>
        <v>0</v>
      </c>
      <c r="CJ233" s="10">
        <f t="shared" ca="1" si="647"/>
        <v>0</v>
      </c>
      <c r="CK233" s="10">
        <f t="shared" ca="1" si="647"/>
        <v>0</v>
      </c>
      <c r="CL233" s="10">
        <f t="shared" ca="1" si="647"/>
        <v>0</v>
      </c>
      <c r="CM233" s="10">
        <f t="shared" ref="CM233:CT233" ca="1" si="648">CM230-CM232</f>
        <v>0</v>
      </c>
      <c r="CN233" s="10">
        <f t="shared" ca="1" si="648"/>
        <v>0</v>
      </c>
      <c r="CO233" s="10">
        <f t="shared" ca="1" si="648"/>
        <v>0</v>
      </c>
      <c r="CP233" s="10">
        <f t="shared" ca="1" si="648"/>
        <v>0</v>
      </c>
      <c r="CQ233" s="10">
        <f t="shared" ca="1" si="648"/>
        <v>0</v>
      </c>
      <c r="CR233" s="10">
        <f t="shared" ca="1" si="648"/>
        <v>0</v>
      </c>
      <c r="CS233" s="10">
        <f t="shared" ca="1" si="648"/>
        <v>0</v>
      </c>
      <c r="CT233" s="10">
        <f t="shared" ca="1" si="648"/>
        <v>0</v>
      </c>
    </row>
    <row r="234" spans="1:98" s="107" customFormat="1" ht="12" x14ac:dyDescent="0.25">
      <c r="A234" s="105">
        <f>ROW()</f>
        <v>234</v>
      </c>
      <c r="B234" s="135"/>
      <c r="C234" s="143"/>
      <c r="E234" s="108"/>
      <c r="F234" s="107" t="s">
        <v>151</v>
      </c>
      <c r="M234" s="107" t="s">
        <v>74</v>
      </c>
      <c r="P234" s="109"/>
      <c r="R234" s="108"/>
      <c r="S234" s="128"/>
      <c r="V234" s="110"/>
      <c r="W234" s="111">
        <f ca="1">IF(W$200=0,0,W233/W$200)</f>
        <v>0.3634233700546563</v>
      </c>
      <c r="X234" s="112"/>
      <c r="Y234" s="112"/>
      <c r="Z234" s="111">
        <f ca="1">IF(Z$200=0,0,Z233/Z$200)</f>
        <v>0</v>
      </c>
      <c r="AA234" s="111">
        <f t="shared" ref="AA234:CL234" ca="1" si="649">IF(AA$200=0,0,AA233/AA$200)</f>
        <v>0</v>
      </c>
      <c r="AB234" s="111">
        <f t="shared" ca="1" si="649"/>
        <v>0</v>
      </c>
      <c r="AC234" s="111">
        <f t="shared" ca="1" si="649"/>
        <v>0</v>
      </c>
      <c r="AD234" s="111">
        <f t="shared" ca="1" si="649"/>
        <v>0</v>
      </c>
      <c r="AE234" s="111">
        <f t="shared" ca="1" si="649"/>
        <v>0</v>
      </c>
      <c r="AF234" s="111">
        <f t="shared" ca="1" si="649"/>
        <v>0</v>
      </c>
      <c r="AG234" s="111">
        <f t="shared" ca="1" si="649"/>
        <v>0</v>
      </c>
      <c r="AH234" s="111">
        <f t="shared" ca="1" si="649"/>
        <v>-461.4166093167504</v>
      </c>
      <c r="AI234" s="111">
        <f t="shared" ca="1" si="649"/>
        <v>-52.716531844240428</v>
      </c>
      <c r="AJ234" s="111">
        <f t="shared" ca="1" si="649"/>
        <v>-16.200070556298442</v>
      </c>
      <c r="AK234" s="111">
        <f t="shared" ca="1" si="649"/>
        <v>-8.441607330302201</v>
      </c>
      <c r="AL234" s="111">
        <f t="shared" ca="1" si="649"/>
        <v>-5.4693005669901176</v>
      </c>
      <c r="AM234" s="111">
        <f t="shared" ca="1" si="649"/>
        <v>-3.981400705535322</v>
      </c>
      <c r="AN234" s="111">
        <f t="shared" ca="1" si="649"/>
        <v>-2.7611017560678879</v>
      </c>
      <c r="AO234" s="111">
        <f t="shared" ca="1" si="649"/>
        <v>-1.5610153328391103</v>
      </c>
      <c r="AP234" s="111">
        <f t="shared" ca="1" si="649"/>
        <v>-0.75480609938142595</v>
      </c>
      <c r="AQ234" s="111">
        <f t="shared" ca="1" si="649"/>
        <v>-0.28921248804912181</v>
      </c>
      <c r="AR234" s="111">
        <f t="shared" ca="1" si="649"/>
        <v>-2.7459438751701128E-2</v>
      </c>
      <c r="AS234" s="111">
        <f t="shared" ca="1" si="649"/>
        <v>0.12280085099985764</v>
      </c>
      <c r="AT234" s="111">
        <f t="shared" ca="1" si="649"/>
        <v>0.21431116192806698</v>
      </c>
      <c r="AU234" s="111">
        <f t="shared" ca="1" si="649"/>
        <v>0.27365623016107321</v>
      </c>
      <c r="AV234" s="111">
        <f t="shared" ca="1" si="649"/>
        <v>0.31449189014590839</v>
      </c>
      <c r="AW234" s="111">
        <f t="shared" ca="1" si="649"/>
        <v>0.34400445797117385</v>
      </c>
      <c r="AX234" s="111">
        <f t="shared" ca="1" si="649"/>
        <v>0.34552369400068195</v>
      </c>
      <c r="AY234" s="111">
        <f t="shared" ca="1" si="649"/>
        <v>0.3651073250733175</v>
      </c>
      <c r="AZ234" s="111">
        <f t="shared" ca="1" si="649"/>
        <v>0.38078769193263967</v>
      </c>
      <c r="BA234" s="111">
        <f t="shared" ca="1" si="649"/>
        <v>0.39362516470810488</v>
      </c>
      <c r="BB234" s="111">
        <f t="shared" ca="1" si="649"/>
        <v>0.40432876406524415</v>
      </c>
      <c r="BC234" s="111">
        <f t="shared" ca="1" si="649"/>
        <v>0.41339011695828487</v>
      </c>
      <c r="BD234" s="111">
        <f t="shared" ca="1" si="649"/>
        <v>0.42116042168710732</v>
      </c>
      <c r="BE234" s="111">
        <f t="shared" ca="1" si="649"/>
        <v>0.42781012112072192</v>
      </c>
      <c r="BF234" s="111">
        <f t="shared" ca="1" si="649"/>
        <v>0.43307821964603743</v>
      </c>
      <c r="BG234" s="111">
        <f t="shared" ca="1" si="649"/>
        <v>0.43663719023101116</v>
      </c>
      <c r="BH234" s="111">
        <f t="shared" ca="1" si="649"/>
        <v>0.43877432661637739</v>
      </c>
      <c r="BI234" s="111">
        <f t="shared" ca="1" si="649"/>
        <v>0.43980225826176783</v>
      </c>
      <c r="BJ234" s="111">
        <f t="shared" ca="1" si="649"/>
        <v>0.44010945475599433</v>
      </c>
      <c r="BK234" s="111">
        <f t="shared" ca="1" si="649"/>
        <v>0.44011471805113156</v>
      </c>
      <c r="BL234" s="111">
        <f t="shared" ca="1" si="649"/>
        <v>0.44003771245523504</v>
      </c>
      <c r="BM234" s="111">
        <f t="shared" ca="1" si="649"/>
        <v>0.43996760934232326</v>
      </c>
      <c r="BN234" s="111">
        <f t="shared" ca="1" si="649"/>
        <v>0.43991232214159853</v>
      </c>
      <c r="BO234" s="111">
        <f t="shared" ca="1" si="649"/>
        <v>0.43987696511815905</v>
      </c>
      <c r="BP234" s="111">
        <f t="shared" ca="1" si="649"/>
        <v>0.43986074102748302</v>
      </c>
      <c r="BQ234" s="111">
        <f t="shared" ca="1" si="649"/>
        <v>0.43985421126556679</v>
      </c>
      <c r="BR234" s="111">
        <f t="shared" ca="1" si="649"/>
        <v>0.43985172457859134</v>
      </c>
      <c r="BS234" s="111">
        <f t="shared" ca="1" si="649"/>
        <v>0.439850829158134</v>
      </c>
      <c r="BT234" s="111">
        <f t="shared" ca="1" si="649"/>
        <v>0.43985064673612945</v>
      </c>
      <c r="BU234" s="111">
        <f t="shared" ca="1" si="649"/>
        <v>0.43985064673612945</v>
      </c>
      <c r="BV234" s="111">
        <f t="shared" si="649"/>
        <v>0</v>
      </c>
      <c r="BW234" s="111">
        <f t="shared" si="649"/>
        <v>0</v>
      </c>
      <c r="BX234" s="111">
        <f t="shared" si="649"/>
        <v>0</v>
      </c>
      <c r="BY234" s="111">
        <f t="shared" si="649"/>
        <v>0</v>
      </c>
      <c r="BZ234" s="111">
        <f t="shared" si="649"/>
        <v>0</v>
      </c>
      <c r="CA234" s="111">
        <f t="shared" si="649"/>
        <v>0</v>
      </c>
      <c r="CB234" s="111">
        <f t="shared" si="649"/>
        <v>0</v>
      </c>
      <c r="CC234" s="111">
        <f t="shared" si="649"/>
        <v>0</v>
      </c>
      <c r="CD234" s="111">
        <f t="shared" si="649"/>
        <v>0</v>
      </c>
      <c r="CE234" s="111">
        <f t="shared" si="649"/>
        <v>0</v>
      </c>
      <c r="CF234" s="111">
        <f t="shared" si="649"/>
        <v>0</v>
      </c>
      <c r="CG234" s="111">
        <f t="shared" si="649"/>
        <v>0</v>
      </c>
      <c r="CH234" s="111">
        <f t="shared" si="649"/>
        <v>0</v>
      </c>
      <c r="CI234" s="111">
        <f t="shared" si="649"/>
        <v>0</v>
      </c>
      <c r="CJ234" s="111">
        <f t="shared" si="649"/>
        <v>0</v>
      </c>
      <c r="CK234" s="111">
        <f t="shared" si="649"/>
        <v>0</v>
      </c>
      <c r="CL234" s="111">
        <f t="shared" si="649"/>
        <v>0</v>
      </c>
      <c r="CM234" s="111">
        <f t="shared" ref="CM234:CT234" si="650">IF(CM$200=0,0,CM233/CM$200)</f>
        <v>0</v>
      </c>
      <c r="CN234" s="111">
        <f t="shared" si="650"/>
        <v>0</v>
      </c>
      <c r="CO234" s="111">
        <f t="shared" si="650"/>
        <v>0</v>
      </c>
      <c r="CP234" s="111">
        <f t="shared" si="650"/>
        <v>0</v>
      </c>
      <c r="CQ234" s="111">
        <f t="shared" si="650"/>
        <v>0</v>
      </c>
      <c r="CR234" s="111">
        <f t="shared" si="650"/>
        <v>0</v>
      </c>
      <c r="CS234" s="111">
        <f t="shared" si="650"/>
        <v>0</v>
      </c>
      <c r="CT234" s="111">
        <f t="shared" si="650"/>
        <v>0</v>
      </c>
    </row>
    <row r="235" spans="1:98" x14ac:dyDescent="0.3">
      <c r="A235" s="11">
        <f>ROW()</f>
        <v>235</v>
      </c>
    </row>
    <row r="236" spans="1:98" x14ac:dyDescent="0.3">
      <c r="A236" s="11">
        <f>ROW()</f>
        <v>236</v>
      </c>
      <c r="B236" s="102"/>
      <c r="C236" s="142" t="str">
        <f>Lists!$N$11</f>
        <v>без ндс</v>
      </c>
      <c r="F236" s="104" t="s">
        <v>143</v>
      </c>
      <c r="S236" s="30" t="s">
        <v>144</v>
      </c>
    </row>
    <row r="237" spans="1:98" s="13" customFormat="1" x14ac:dyDescent="0.3">
      <c r="A237" s="12">
        <f>ROW()</f>
        <v>237</v>
      </c>
      <c r="B237" s="102"/>
      <c r="C237" s="13" t="str">
        <f>Lists!$N$12</f>
        <v>ндс(+)</v>
      </c>
      <c r="E237" s="92"/>
      <c r="F237" s="13" t="s">
        <v>145</v>
      </c>
      <c r="M237" s="14" t="str">
        <f>Lists!$R$8</f>
        <v>руб.</v>
      </c>
      <c r="P237" s="10"/>
      <c r="R237" s="44" t="s">
        <v>24</v>
      </c>
      <c r="S237" s="136">
        <v>0.2</v>
      </c>
      <c r="V237" s="74"/>
      <c r="W237" s="10">
        <f ca="1">SUM(INDIRECT(ADDRESS(ROW(),SUMIFS($1:$1,$5:$5,1))):INDIRECT(ADDRESS(ROW(),SUMIFS($1:$1,$5:$5,MAX($5:$5)))))</f>
        <v>738587495.89408338</v>
      </c>
      <c r="Z237" s="10">
        <f ca="1">Z200/(1+$S237)</f>
        <v>0</v>
      </c>
      <c r="AA237" s="10">
        <f t="shared" ref="AA237:CL237" ca="1" si="651">AA200/(1+$S237)</f>
        <v>0</v>
      </c>
      <c r="AB237" s="10">
        <f t="shared" ca="1" si="651"/>
        <v>0</v>
      </c>
      <c r="AC237" s="10">
        <f t="shared" ca="1" si="651"/>
        <v>0</v>
      </c>
      <c r="AD237" s="10">
        <f t="shared" ca="1" si="651"/>
        <v>0</v>
      </c>
      <c r="AE237" s="10">
        <f t="shared" ca="1" si="651"/>
        <v>0</v>
      </c>
      <c r="AF237" s="10">
        <f t="shared" ca="1" si="651"/>
        <v>0</v>
      </c>
      <c r="AG237" s="10">
        <f t="shared" ca="1" si="651"/>
        <v>0</v>
      </c>
      <c r="AH237" s="10">
        <f t="shared" ca="1" si="651"/>
        <v>5243.5000000000009</v>
      </c>
      <c r="AI237" s="10">
        <f t="shared" ca="1" si="651"/>
        <v>45443.666666666679</v>
      </c>
      <c r="AJ237" s="10">
        <f t="shared" ca="1" si="651"/>
        <v>144371.03333333335</v>
      </c>
      <c r="AK237" s="10">
        <f t="shared" ca="1" si="651"/>
        <v>268947.85416666674</v>
      </c>
      <c r="AL237" s="10">
        <f t="shared" ca="1" si="651"/>
        <v>402132.75416666671</v>
      </c>
      <c r="AM237" s="10">
        <f t="shared" ca="1" si="651"/>
        <v>534976.82666666678</v>
      </c>
      <c r="AN237" s="10">
        <f t="shared" ca="1" si="651"/>
        <v>732250.40541666665</v>
      </c>
      <c r="AO237" s="10">
        <f t="shared" ca="1" si="651"/>
        <v>1145536.5210416669</v>
      </c>
      <c r="AP237" s="10">
        <f t="shared" ca="1" si="651"/>
        <v>1847575.6272916668</v>
      </c>
      <c r="AQ237" s="10">
        <f t="shared" ca="1" si="651"/>
        <v>2868776.9654583335</v>
      </c>
      <c r="AR237" s="10">
        <f t="shared" ca="1" si="651"/>
        <v>4181093.9279583329</v>
      </c>
      <c r="AS237" s="10">
        <f t="shared" ca="1" si="651"/>
        <v>5697916.5665833345</v>
      </c>
      <c r="AT237" s="10">
        <f t="shared" ca="1" si="651"/>
        <v>7343830.4610625003</v>
      </c>
      <c r="AU237" s="10">
        <f t="shared" ca="1" si="651"/>
        <v>9063158.1620833352</v>
      </c>
      <c r="AV237" s="10">
        <f t="shared" ca="1" si="651"/>
        <v>10821839.641479168</v>
      </c>
      <c r="AW237" s="10">
        <f t="shared" ca="1" si="651"/>
        <v>12599556.336750001</v>
      </c>
      <c r="AX237" s="10">
        <f t="shared" ca="1" si="651"/>
        <v>14384730.599895835</v>
      </c>
      <c r="AY237" s="10">
        <f t="shared" ca="1" si="651"/>
        <v>16172866.785104167</v>
      </c>
      <c r="AZ237" s="10">
        <f t="shared" ca="1" si="651"/>
        <v>17962069.148645837</v>
      </c>
      <c r="BA237" s="10">
        <f t="shared" ca="1" si="651"/>
        <v>19751538.056770835</v>
      </c>
      <c r="BB237" s="10">
        <f t="shared" ca="1" si="651"/>
        <v>21541069.231458336</v>
      </c>
      <c r="BC237" s="10">
        <f t="shared" ca="1" si="651"/>
        <v>23330610.237708338</v>
      </c>
      <c r="BD237" s="10">
        <f t="shared" ca="1" si="651"/>
        <v>25120151.243958335</v>
      </c>
      <c r="BE237" s="10">
        <f t="shared" ca="1" si="651"/>
        <v>26896583.500208333</v>
      </c>
      <c r="BF237" s="10">
        <f t="shared" ca="1" si="651"/>
        <v>28572515.339791663</v>
      </c>
      <c r="BG237" s="10">
        <f t="shared" ca="1" si="651"/>
        <v>30001128.76270834</v>
      </c>
      <c r="BH237" s="10">
        <f t="shared" ca="1" si="651"/>
        <v>31118300.13354167</v>
      </c>
      <c r="BI237" s="10">
        <f t="shared" ca="1" si="651"/>
        <v>31902509.254375003</v>
      </c>
      <c r="BJ237" s="10">
        <f t="shared" ca="1" si="651"/>
        <v>32387380.068958342</v>
      </c>
      <c r="BK237" s="10">
        <f t="shared" ca="1" si="651"/>
        <v>32663089.853333343</v>
      </c>
      <c r="BL237" s="10">
        <f t="shared" ca="1" si="651"/>
        <v>32807903.306979164</v>
      </c>
      <c r="BM237" s="10">
        <f t="shared" ca="1" si="651"/>
        <v>32878543.083541669</v>
      </c>
      <c r="BN237" s="10">
        <f t="shared" ca="1" si="651"/>
        <v>32909509.228229169</v>
      </c>
      <c r="BO237" s="10">
        <f t="shared" ca="1" si="651"/>
        <v>32921358.445833333</v>
      </c>
      <c r="BP237" s="10">
        <f t="shared" ca="1" si="651"/>
        <v>32925729.121562503</v>
      </c>
      <c r="BQ237" s="10">
        <f t="shared" ca="1" si="651"/>
        <v>32927133.942604177</v>
      </c>
      <c r="BR237" s="10">
        <f t="shared" ca="1" si="651"/>
        <v>32927472.585312508</v>
      </c>
      <c r="BS237" s="10">
        <f t="shared" ca="1" si="651"/>
        <v>32927544.683437511</v>
      </c>
      <c r="BT237" s="10">
        <f t="shared" ca="1" si="651"/>
        <v>32927554.515000012</v>
      </c>
      <c r="BU237" s="10">
        <f t="shared" ca="1" si="651"/>
        <v>32927554.515000012</v>
      </c>
      <c r="BV237" s="10">
        <f t="shared" si="651"/>
        <v>0</v>
      </c>
      <c r="BW237" s="10">
        <f t="shared" si="651"/>
        <v>0</v>
      </c>
      <c r="BX237" s="10">
        <f t="shared" si="651"/>
        <v>0</v>
      </c>
      <c r="BY237" s="10">
        <f t="shared" si="651"/>
        <v>0</v>
      </c>
      <c r="BZ237" s="10">
        <f t="shared" si="651"/>
        <v>0</v>
      </c>
      <c r="CA237" s="10">
        <f t="shared" si="651"/>
        <v>0</v>
      </c>
      <c r="CB237" s="10">
        <f t="shared" si="651"/>
        <v>0</v>
      </c>
      <c r="CC237" s="10">
        <f t="shared" si="651"/>
        <v>0</v>
      </c>
      <c r="CD237" s="10">
        <f t="shared" si="651"/>
        <v>0</v>
      </c>
      <c r="CE237" s="10">
        <f t="shared" si="651"/>
        <v>0</v>
      </c>
      <c r="CF237" s="10">
        <f t="shared" si="651"/>
        <v>0</v>
      </c>
      <c r="CG237" s="10">
        <f t="shared" si="651"/>
        <v>0</v>
      </c>
      <c r="CH237" s="10">
        <f t="shared" si="651"/>
        <v>0</v>
      </c>
      <c r="CI237" s="10">
        <f t="shared" si="651"/>
        <v>0</v>
      </c>
      <c r="CJ237" s="10">
        <f t="shared" si="651"/>
        <v>0</v>
      </c>
      <c r="CK237" s="10">
        <f t="shared" si="651"/>
        <v>0</v>
      </c>
      <c r="CL237" s="10">
        <f t="shared" si="651"/>
        <v>0</v>
      </c>
      <c r="CM237" s="10">
        <f t="shared" ref="CM237:CT237" si="652">CM200/(1+$S237)</f>
        <v>0</v>
      </c>
      <c r="CN237" s="10">
        <f t="shared" si="652"/>
        <v>0</v>
      </c>
      <c r="CO237" s="10">
        <f t="shared" si="652"/>
        <v>0</v>
      </c>
      <c r="CP237" s="10">
        <f t="shared" si="652"/>
        <v>0</v>
      </c>
      <c r="CQ237" s="10">
        <f t="shared" si="652"/>
        <v>0</v>
      </c>
      <c r="CR237" s="10">
        <f t="shared" si="652"/>
        <v>0</v>
      </c>
      <c r="CS237" s="10">
        <f t="shared" si="652"/>
        <v>0</v>
      </c>
      <c r="CT237" s="10">
        <f t="shared" si="652"/>
        <v>0</v>
      </c>
    </row>
    <row r="238" spans="1:98" x14ac:dyDescent="0.3">
      <c r="A238" s="11">
        <f>ROW()</f>
        <v>238</v>
      </c>
      <c r="B238" s="94"/>
      <c r="F238" s="103" t="str">
        <f>Potoki!$F$120</f>
        <v>Себестоимость продаж в натуральных величинах</v>
      </c>
      <c r="G238" s="6" t="str">
        <f>BP!$F$20</f>
        <v>Продукт</v>
      </c>
      <c r="M238" s="2" t="str">
        <f>BP!$M$20</f>
        <v>шт</v>
      </c>
      <c r="V238" s="74">
        <f ca="1">W238-SUMIFS(Potoki!$W:$W,Potoki!$F:$F,F238,Potoki!$G:$G,G238)</f>
        <v>0</v>
      </c>
      <c r="W238" s="10">
        <f ca="1">SUM(INDIRECT(ADDRESS(ROW(),SUMIFS($1:$1,$5:$5,1))):INDIRECT(ADDRESS(ROW(),SUMIFS($1:$1,$5:$5,MAX($5:$5)))))</f>
        <v>698369.2</v>
      </c>
      <c r="Z238" s="7">
        <f t="shared" ref="Z238:BE238" ca="1" si="653">Z201</f>
        <v>0</v>
      </c>
      <c r="AA238" s="7">
        <f t="shared" ca="1" si="653"/>
        <v>0</v>
      </c>
      <c r="AB238" s="7">
        <f t="shared" ca="1" si="653"/>
        <v>0</v>
      </c>
      <c r="AC238" s="7">
        <f t="shared" ca="1" si="653"/>
        <v>0</v>
      </c>
      <c r="AD238" s="7">
        <f t="shared" ca="1" si="653"/>
        <v>0</v>
      </c>
      <c r="AE238" s="7">
        <f t="shared" ca="1" si="653"/>
        <v>0</v>
      </c>
      <c r="AF238" s="7">
        <f t="shared" ca="1" si="653"/>
        <v>0</v>
      </c>
      <c r="AG238" s="7">
        <f t="shared" ca="1" si="653"/>
        <v>0</v>
      </c>
      <c r="AH238" s="7">
        <f t="shared" ca="1" si="653"/>
        <v>4</v>
      </c>
      <c r="AI238" s="7">
        <f t="shared" ca="1" si="653"/>
        <v>36</v>
      </c>
      <c r="AJ238" s="7">
        <f t="shared" ca="1" si="653"/>
        <v>118.8</v>
      </c>
      <c r="AK238" s="7">
        <f t="shared" ca="1" si="653"/>
        <v>230.1</v>
      </c>
      <c r="AL238" s="7">
        <f t="shared" ca="1" si="653"/>
        <v>354.2</v>
      </c>
      <c r="AM238" s="7">
        <f t="shared" ca="1" si="653"/>
        <v>481.09000000000003</v>
      </c>
      <c r="AN238" s="7">
        <f t="shared" ca="1" si="653"/>
        <v>657.99</v>
      </c>
      <c r="AO238" s="7">
        <f t="shared" ca="1" si="653"/>
        <v>1012.4200000000001</v>
      </c>
      <c r="AP238" s="7">
        <f t="shared" ca="1" si="653"/>
        <v>1621.8100000000002</v>
      </c>
      <c r="AQ238" s="7">
        <f t="shared" ca="1" si="653"/>
        <v>2525.91</v>
      </c>
      <c r="AR238" s="7">
        <f t="shared" ca="1" si="653"/>
        <v>3712.9850000000001</v>
      </c>
      <c r="AS238" s="7">
        <f t="shared" ca="1" si="653"/>
        <v>5111.96</v>
      </c>
      <c r="AT238" s="7">
        <f t="shared" ca="1" si="653"/>
        <v>6652.16</v>
      </c>
      <c r="AU238" s="7">
        <f t="shared" ca="1" si="653"/>
        <v>8276.67</v>
      </c>
      <c r="AV238" s="7">
        <f t="shared" ca="1" si="653"/>
        <v>9947.2400000000016</v>
      </c>
      <c r="AW238" s="7">
        <f t="shared" ca="1" si="653"/>
        <v>11641.065000000001</v>
      </c>
      <c r="AX238" s="7">
        <f t="shared" ca="1" si="653"/>
        <v>13344.85</v>
      </c>
      <c r="AY238" s="7">
        <f t="shared" ca="1" si="653"/>
        <v>15052.75</v>
      </c>
      <c r="AZ238" s="7">
        <f t="shared" ca="1" si="653"/>
        <v>16762.174999999999</v>
      </c>
      <c r="BA238" s="7">
        <f t="shared" ca="1" si="653"/>
        <v>18472.025000000001</v>
      </c>
      <c r="BB238" s="7">
        <f t="shared" ca="1" si="653"/>
        <v>20182</v>
      </c>
      <c r="BC238" s="7">
        <f t="shared" ca="1" si="653"/>
        <v>21892</v>
      </c>
      <c r="BD238" s="7">
        <f t="shared" ca="1" si="653"/>
        <v>23602</v>
      </c>
      <c r="BE238" s="7">
        <f t="shared" ca="1" si="653"/>
        <v>25302</v>
      </c>
      <c r="BF238" s="7">
        <f t="shared" ref="BF238:CL238" ca="1" si="654">BF201</f>
        <v>26922</v>
      </c>
      <c r="BG238" s="7">
        <f t="shared" ca="1" si="654"/>
        <v>28335</v>
      </c>
      <c r="BH238" s="7">
        <f t="shared" ca="1" si="654"/>
        <v>29469.75</v>
      </c>
      <c r="BI238" s="7">
        <f t="shared" ca="1" si="654"/>
        <v>30294.25</v>
      </c>
      <c r="BJ238" s="7">
        <f t="shared" ca="1" si="654"/>
        <v>30826.525000000001</v>
      </c>
      <c r="BK238" s="7">
        <f t="shared" ca="1" si="654"/>
        <v>31141.55</v>
      </c>
      <c r="BL238" s="7">
        <f t="shared" ca="1" si="654"/>
        <v>31313</v>
      </c>
      <c r="BM238" s="7">
        <f t="shared" ca="1" si="654"/>
        <v>31399.100000000002</v>
      </c>
      <c r="BN238" s="7">
        <f t="shared" ca="1" si="654"/>
        <v>31438.7</v>
      </c>
      <c r="BO238" s="7">
        <f t="shared" ca="1" si="654"/>
        <v>31454.925000000003</v>
      </c>
      <c r="BP238" s="7">
        <f t="shared" ca="1" si="654"/>
        <v>31461.15</v>
      </c>
      <c r="BQ238" s="7">
        <f t="shared" ca="1" si="654"/>
        <v>31463.250000000004</v>
      </c>
      <c r="BR238" s="7">
        <f t="shared" ca="1" si="654"/>
        <v>31463.825000000004</v>
      </c>
      <c r="BS238" s="7">
        <f t="shared" ca="1" si="654"/>
        <v>31463.975000000006</v>
      </c>
      <c r="BT238" s="7">
        <f t="shared" ca="1" si="654"/>
        <v>31464.000000000007</v>
      </c>
      <c r="BU238" s="7">
        <f t="shared" ca="1" si="654"/>
        <v>31464.000000000007</v>
      </c>
      <c r="BV238" s="7">
        <f t="shared" si="654"/>
        <v>0</v>
      </c>
      <c r="BW238" s="7">
        <f t="shared" si="654"/>
        <v>0</v>
      </c>
      <c r="BX238" s="7">
        <f t="shared" si="654"/>
        <v>0</v>
      </c>
      <c r="BY238" s="7">
        <f t="shared" si="654"/>
        <v>0</v>
      </c>
      <c r="BZ238" s="7">
        <f t="shared" si="654"/>
        <v>0</v>
      </c>
      <c r="CA238" s="7">
        <f t="shared" si="654"/>
        <v>0</v>
      </c>
      <c r="CB238" s="7">
        <f t="shared" si="654"/>
        <v>0</v>
      </c>
      <c r="CC238" s="7">
        <f t="shared" si="654"/>
        <v>0</v>
      </c>
      <c r="CD238" s="7">
        <f t="shared" si="654"/>
        <v>0</v>
      </c>
      <c r="CE238" s="7">
        <f t="shared" si="654"/>
        <v>0</v>
      </c>
      <c r="CF238" s="7">
        <f t="shared" si="654"/>
        <v>0</v>
      </c>
      <c r="CG238" s="7">
        <f t="shared" si="654"/>
        <v>0</v>
      </c>
      <c r="CH238" s="7">
        <f t="shared" si="654"/>
        <v>0</v>
      </c>
      <c r="CI238" s="7">
        <f t="shared" si="654"/>
        <v>0</v>
      </c>
      <c r="CJ238" s="7">
        <f t="shared" si="654"/>
        <v>0</v>
      </c>
      <c r="CK238" s="7">
        <f t="shared" si="654"/>
        <v>0</v>
      </c>
      <c r="CL238" s="7">
        <f t="shared" si="654"/>
        <v>0</v>
      </c>
      <c r="CM238" s="7">
        <f t="shared" ref="CM238:CT238" si="655">CM201</f>
        <v>0</v>
      </c>
      <c r="CN238" s="7">
        <f t="shared" si="655"/>
        <v>0</v>
      </c>
      <c r="CO238" s="7">
        <f t="shared" si="655"/>
        <v>0</v>
      </c>
      <c r="CP238" s="7">
        <f t="shared" si="655"/>
        <v>0</v>
      </c>
      <c r="CQ238" s="7">
        <f t="shared" si="655"/>
        <v>0</v>
      </c>
      <c r="CR238" s="7">
        <f t="shared" si="655"/>
        <v>0</v>
      </c>
      <c r="CS238" s="7">
        <f t="shared" si="655"/>
        <v>0</v>
      </c>
      <c r="CT238" s="7">
        <f t="shared" si="655"/>
        <v>0</v>
      </c>
    </row>
    <row r="239" spans="1:98" x14ac:dyDescent="0.3">
      <c r="A239" s="11">
        <f>ROW()</f>
        <v>239</v>
      </c>
      <c r="B239" s="94"/>
      <c r="G239" s="6" t="s">
        <v>87</v>
      </c>
      <c r="M239" s="2" t="str">
        <f>Lists!$R$8</f>
        <v>руб.</v>
      </c>
      <c r="W239" s="10">
        <f ca="1">IF(W238=0,0,W237/W238)</f>
        <v>1057.5888740426747</v>
      </c>
      <c r="Z239" s="7">
        <f ca="1">IF(Z238=0,0,Z237/Z238)</f>
        <v>0</v>
      </c>
      <c r="AA239" s="7">
        <f ca="1">IF(AA238=0,0,AA237/AA238)</f>
        <v>0</v>
      </c>
      <c r="AB239" s="7">
        <f t="shared" ref="AB239:CK239" ca="1" si="656">IF(AB238=0,0,AB237/AB238)</f>
        <v>0</v>
      </c>
      <c r="AC239" s="7">
        <f t="shared" ca="1" si="656"/>
        <v>0</v>
      </c>
      <c r="AD239" s="7">
        <f t="shared" ca="1" si="656"/>
        <v>0</v>
      </c>
      <c r="AE239" s="7">
        <f t="shared" ca="1" si="656"/>
        <v>0</v>
      </c>
      <c r="AF239" s="7">
        <f t="shared" ca="1" si="656"/>
        <v>0</v>
      </c>
      <c r="AG239" s="7">
        <f t="shared" ca="1" si="656"/>
        <v>0</v>
      </c>
      <c r="AH239" s="7">
        <f t="shared" ca="1" si="656"/>
        <v>1310.8750000000002</v>
      </c>
      <c r="AI239" s="7">
        <f t="shared" ca="1" si="656"/>
        <v>1262.3240740740744</v>
      </c>
      <c r="AJ239" s="7">
        <f t="shared" ca="1" si="656"/>
        <v>1215.2443883277219</v>
      </c>
      <c r="AK239" s="7">
        <f t="shared" ca="1" si="656"/>
        <v>1168.8303092858182</v>
      </c>
      <c r="AL239" s="7">
        <f t="shared" ca="1" si="656"/>
        <v>1135.3268045360437</v>
      </c>
      <c r="AM239" s="7">
        <f t="shared" ca="1" si="656"/>
        <v>1112.009866483749</v>
      </c>
      <c r="AN239" s="7">
        <f t="shared" ca="1" si="656"/>
        <v>1112.8594741814718</v>
      </c>
      <c r="AO239" s="7">
        <f t="shared" ca="1" si="656"/>
        <v>1131.4834960210849</v>
      </c>
      <c r="AP239" s="7">
        <f t="shared" ca="1" si="656"/>
        <v>1139.2059657368413</v>
      </c>
      <c r="AQ239" s="7">
        <f t="shared" ca="1" si="656"/>
        <v>1135.7399770610725</v>
      </c>
      <c r="AR239" s="7">
        <f t="shared" ca="1" si="656"/>
        <v>1126.0734767197639</v>
      </c>
      <c r="AS239" s="7">
        <f t="shared" ca="1" si="656"/>
        <v>1114.624638413316</v>
      </c>
      <c r="AT239" s="7">
        <f t="shared" ca="1" si="656"/>
        <v>1103.9768227256261</v>
      </c>
      <c r="AU239" s="7">
        <f t="shared" ca="1" si="656"/>
        <v>1095.0247094644749</v>
      </c>
      <c r="AV239" s="7">
        <f t="shared" ca="1" si="656"/>
        <v>1087.923850382535</v>
      </c>
      <c r="AW239" s="7">
        <f t="shared" ca="1" si="656"/>
        <v>1082.3370831405889</v>
      </c>
      <c r="AX239" s="7">
        <f t="shared" ca="1" si="656"/>
        <v>1077.9237383631764</v>
      </c>
      <c r="AY239" s="7">
        <f t="shared" ca="1" si="656"/>
        <v>1074.4127674414422</v>
      </c>
      <c r="AZ239" s="7">
        <f t="shared" ca="1" si="656"/>
        <v>1071.5834400157401</v>
      </c>
      <c r="BA239" s="7">
        <f t="shared" ca="1" si="656"/>
        <v>1069.2676117951785</v>
      </c>
      <c r="BB239" s="7">
        <f t="shared" ca="1" si="656"/>
        <v>1067.3406615527865</v>
      </c>
      <c r="BC239" s="7">
        <f t="shared" ca="1" si="656"/>
        <v>1065.7139702954657</v>
      </c>
      <c r="BD239" s="7">
        <f t="shared" ca="1" si="656"/>
        <v>1064.3229914396379</v>
      </c>
      <c r="BE239" s="7">
        <f t="shared" ca="1" si="656"/>
        <v>1063.0220338395516</v>
      </c>
      <c r="BF239" s="7">
        <f t="shared" ca="1" si="656"/>
        <v>1061.3073077702868</v>
      </c>
      <c r="BG239" s="7">
        <f t="shared" ca="1" si="656"/>
        <v>1058.8010856787839</v>
      </c>
      <c r="BH239" s="7">
        <f t="shared" ca="1" si="656"/>
        <v>1055.9404180063173</v>
      </c>
      <c r="BI239" s="7">
        <f t="shared" ca="1" si="656"/>
        <v>1053.0879376243017</v>
      </c>
      <c r="BJ239" s="7">
        <f t="shared" ca="1" si="656"/>
        <v>1050.6335069865429</v>
      </c>
      <c r="BK239" s="7">
        <f t="shared" ca="1" si="656"/>
        <v>1048.8588350076777</v>
      </c>
      <c r="BL239" s="7">
        <f t="shared" ca="1" si="656"/>
        <v>1047.7406606514598</v>
      </c>
      <c r="BM239" s="7">
        <f t="shared" ca="1" si="656"/>
        <v>1047.1173722667741</v>
      </c>
      <c r="BN239" s="7">
        <f t="shared" ca="1" si="656"/>
        <v>1046.7833984302522</v>
      </c>
      <c r="BO239" s="7">
        <f t="shared" ca="1" si="656"/>
        <v>1046.6201539451558</v>
      </c>
      <c r="BP239" s="7">
        <f t="shared" ca="1" si="656"/>
        <v>1046.5519894079682</v>
      </c>
      <c r="BQ239" s="7">
        <f t="shared" ca="1" si="656"/>
        <v>1046.5267873663456</v>
      </c>
      <c r="BR239" s="7">
        <f t="shared" ca="1" si="656"/>
        <v>1046.5184250583807</v>
      </c>
      <c r="BS239" s="7">
        <f t="shared" ca="1" si="656"/>
        <v>1046.5157273814737</v>
      </c>
      <c r="BT239" s="7">
        <f t="shared" ca="1" si="656"/>
        <v>1046.5152083333335</v>
      </c>
      <c r="BU239" s="7">
        <f t="shared" ca="1" si="656"/>
        <v>1046.5152083333335</v>
      </c>
      <c r="BV239" s="7">
        <f t="shared" si="656"/>
        <v>0</v>
      </c>
      <c r="BW239" s="7">
        <f t="shared" si="656"/>
        <v>0</v>
      </c>
      <c r="BX239" s="7">
        <f t="shared" si="656"/>
        <v>0</v>
      </c>
      <c r="BY239" s="7">
        <f t="shared" si="656"/>
        <v>0</v>
      </c>
      <c r="BZ239" s="7">
        <f t="shared" si="656"/>
        <v>0</v>
      </c>
      <c r="CA239" s="7">
        <f t="shared" si="656"/>
        <v>0</v>
      </c>
      <c r="CB239" s="7">
        <f t="shared" si="656"/>
        <v>0</v>
      </c>
      <c r="CC239" s="7">
        <f t="shared" si="656"/>
        <v>0</v>
      </c>
      <c r="CD239" s="7">
        <f t="shared" si="656"/>
        <v>0</v>
      </c>
      <c r="CE239" s="7">
        <f t="shared" si="656"/>
        <v>0</v>
      </c>
      <c r="CF239" s="7">
        <f t="shared" si="656"/>
        <v>0</v>
      </c>
      <c r="CG239" s="7">
        <f t="shared" si="656"/>
        <v>0</v>
      </c>
      <c r="CH239" s="7">
        <f t="shared" si="656"/>
        <v>0</v>
      </c>
      <c r="CI239" s="7">
        <f t="shared" si="656"/>
        <v>0</v>
      </c>
      <c r="CJ239" s="7">
        <f t="shared" si="656"/>
        <v>0</v>
      </c>
      <c r="CK239" s="7">
        <f t="shared" si="656"/>
        <v>0</v>
      </c>
      <c r="CL239" s="7">
        <f t="shared" ref="CL239:CT239" si="657">IF(CL238=0,0,CL237/CL238)</f>
        <v>0</v>
      </c>
      <c r="CM239" s="7">
        <f t="shared" si="657"/>
        <v>0</v>
      </c>
      <c r="CN239" s="7">
        <f t="shared" si="657"/>
        <v>0</v>
      </c>
      <c r="CO239" s="7">
        <f t="shared" si="657"/>
        <v>0</v>
      </c>
      <c r="CP239" s="7">
        <f t="shared" si="657"/>
        <v>0</v>
      </c>
      <c r="CQ239" s="7">
        <f t="shared" si="657"/>
        <v>0</v>
      </c>
      <c r="CR239" s="7">
        <f t="shared" si="657"/>
        <v>0</v>
      </c>
      <c r="CS239" s="7">
        <f t="shared" si="657"/>
        <v>0</v>
      </c>
      <c r="CT239" s="7">
        <f t="shared" si="657"/>
        <v>0</v>
      </c>
    </row>
    <row r="240" spans="1:98" s="13" customFormat="1" x14ac:dyDescent="0.3">
      <c r="A240" s="12">
        <f>ROW()</f>
        <v>240</v>
      </c>
      <c r="B240" s="102"/>
      <c r="C240" s="142"/>
      <c r="E240" s="92"/>
      <c r="F240" s="13" t="s">
        <v>146</v>
      </c>
      <c r="M240" s="4" t="str">
        <f>Lists!$R$8</f>
        <v>руб.</v>
      </c>
      <c r="P240" s="10"/>
      <c r="R240" s="92"/>
      <c r="S240" s="10"/>
      <c r="V240" s="80">
        <f ca="1">W240-SUM(W241:W250)</f>
        <v>0</v>
      </c>
      <c r="W240" s="10">
        <f ca="1">SUM(INDIRECT(ADDRESS(ROW(),SUMIFS($1:$1,$5:$5,1))):INDIRECT(ADDRESS(ROW(),SUMIFS($1:$1,$5:$5,MAX($5:$5)))))</f>
        <v>345750951.43333334</v>
      </c>
      <c r="Z240" s="10">
        <f ca="1">IF(Z$5="",0,SUM(Z241:Z250))</f>
        <v>0</v>
      </c>
      <c r="AA240" s="10">
        <f t="shared" ref="AA240:CL240" ca="1" si="658">IF(AA$5="",0,SUM(AA241:AA250))</f>
        <v>0</v>
      </c>
      <c r="AB240" s="10">
        <f t="shared" ca="1" si="658"/>
        <v>0</v>
      </c>
      <c r="AC240" s="10">
        <f t="shared" ca="1" si="658"/>
        <v>0</v>
      </c>
      <c r="AD240" s="10">
        <f t="shared" ca="1" si="658"/>
        <v>0</v>
      </c>
      <c r="AE240" s="10">
        <f t="shared" ca="1" si="658"/>
        <v>0</v>
      </c>
      <c r="AF240" s="10">
        <f t="shared" ca="1" si="658"/>
        <v>0</v>
      </c>
      <c r="AG240" s="10">
        <f t="shared" ca="1" si="658"/>
        <v>0</v>
      </c>
      <c r="AH240" s="10">
        <f t="shared" ca="1" si="658"/>
        <v>1980.3333333333333</v>
      </c>
      <c r="AI240" s="10">
        <f t="shared" ca="1" si="658"/>
        <v>17823</v>
      </c>
      <c r="AJ240" s="10">
        <f t="shared" ca="1" si="658"/>
        <v>58815.9</v>
      </c>
      <c r="AK240" s="10">
        <f t="shared" ca="1" si="658"/>
        <v>113918.675</v>
      </c>
      <c r="AL240" s="10">
        <f t="shared" ca="1" si="658"/>
        <v>175358.51666666666</v>
      </c>
      <c r="AM240" s="10">
        <f t="shared" ca="1" si="658"/>
        <v>238179.64083333337</v>
      </c>
      <c r="AN240" s="10">
        <f t="shared" ca="1" si="658"/>
        <v>325759.88250000001</v>
      </c>
      <c r="AO240" s="10">
        <f t="shared" ca="1" si="658"/>
        <v>501232.26833333331</v>
      </c>
      <c r="AP240" s="10">
        <f t="shared" ca="1" si="658"/>
        <v>802931.10083333345</v>
      </c>
      <c r="AQ240" s="10">
        <f t="shared" ca="1" si="658"/>
        <v>1250535.9425000001</v>
      </c>
      <c r="AR240" s="10">
        <f t="shared" ca="1" si="658"/>
        <v>1838236.9904166667</v>
      </c>
      <c r="AS240" s="10">
        <f t="shared" ca="1" si="658"/>
        <v>2530846.1966666663</v>
      </c>
      <c r="AT240" s="10">
        <f t="shared" ca="1" si="658"/>
        <v>3293373.5466666664</v>
      </c>
      <c r="AU240" s="10">
        <f t="shared" ca="1" si="658"/>
        <v>4097641.3725000001</v>
      </c>
      <c r="AV240" s="10">
        <f t="shared" ca="1" si="658"/>
        <v>4924712.7366666673</v>
      </c>
      <c r="AW240" s="10">
        <f t="shared" ca="1" si="658"/>
        <v>5763297.2637499999</v>
      </c>
      <c r="AX240" s="10">
        <f t="shared" ca="1" si="658"/>
        <v>6606812.8208333338</v>
      </c>
      <c r="AY240" s="10">
        <f t="shared" ca="1" si="658"/>
        <v>7452365.645833333</v>
      </c>
      <c r="AZ240" s="10">
        <f t="shared" ca="1" si="658"/>
        <v>8298673.4729166664</v>
      </c>
      <c r="BA240" s="10">
        <f t="shared" ca="1" si="658"/>
        <v>9145191.7104166672</v>
      </c>
      <c r="BB240" s="10">
        <f t="shared" ca="1" si="658"/>
        <v>9991771.833333334</v>
      </c>
      <c r="BC240" s="10">
        <f t="shared" ca="1" si="658"/>
        <v>10838364.333333334</v>
      </c>
      <c r="BD240" s="10">
        <f t="shared" ca="1" si="658"/>
        <v>11684956.833333334</v>
      </c>
      <c r="BE240" s="10">
        <f t="shared" ca="1" si="658"/>
        <v>12526598.5</v>
      </c>
      <c r="BF240" s="10">
        <f t="shared" ca="1" si="658"/>
        <v>13328633.5</v>
      </c>
      <c r="BG240" s="10">
        <f t="shared" ca="1" si="658"/>
        <v>14028186.25</v>
      </c>
      <c r="BH240" s="10">
        <f t="shared" ca="1" si="658"/>
        <v>14589982.0625</v>
      </c>
      <c r="BI240" s="10">
        <f t="shared" ca="1" si="658"/>
        <v>14998178.270833334</v>
      </c>
      <c r="BJ240" s="10">
        <f t="shared" ca="1" si="658"/>
        <v>15261698.752083333</v>
      </c>
      <c r="BK240" s="10">
        <f t="shared" ca="1" si="658"/>
        <v>15417662.379166666</v>
      </c>
      <c r="BL240" s="10">
        <f t="shared" ca="1" si="658"/>
        <v>15502544.416666666</v>
      </c>
      <c r="BM240" s="10">
        <f t="shared" ca="1" si="658"/>
        <v>15545171.091666667</v>
      </c>
      <c r="BN240" s="10">
        <f t="shared" ca="1" si="658"/>
        <v>15564776.391666668</v>
      </c>
      <c r="BO240" s="10">
        <f t="shared" ca="1" si="658"/>
        <v>15572809.11875</v>
      </c>
      <c r="BP240" s="10">
        <f t="shared" ca="1" si="658"/>
        <v>15575891.012499999</v>
      </c>
      <c r="BQ240" s="10">
        <f t="shared" ca="1" si="658"/>
        <v>15576930.6875</v>
      </c>
      <c r="BR240" s="10">
        <f t="shared" ca="1" si="658"/>
        <v>15577215.360416671</v>
      </c>
      <c r="BS240" s="10">
        <f t="shared" ca="1" si="658"/>
        <v>15577289.622916671</v>
      </c>
      <c r="BT240" s="10">
        <f t="shared" ca="1" si="658"/>
        <v>15577302.000000002</v>
      </c>
      <c r="BU240" s="10">
        <f t="shared" ca="1" si="658"/>
        <v>15577302.000000002</v>
      </c>
      <c r="BV240" s="10">
        <f t="shared" si="658"/>
        <v>0</v>
      </c>
      <c r="BW240" s="10">
        <f t="shared" si="658"/>
        <v>0</v>
      </c>
      <c r="BX240" s="10">
        <f t="shared" si="658"/>
        <v>0</v>
      </c>
      <c r="BY240" s="10">
        <f t="shared" si="658"/>
        <v>0</v>
      </c>
      <c r="BZ240" s="10">
        <f t="shared" si="658"/>
        <v>0</v>
      </c>
      <c r="CA240" s="10">
        <f t="shared" si="658"/>
        <v>0</v>
      </c>
      <c r="CB240" s="10">
        <f t="shared" si="658"/>
        <v>0</v>
      </c>
      <c r="CC240" s="10">
        <f t="shared" si="658"/>
        <v>0</v>
      </c>
      <c r="CD240" s="10">
        <f t="shared" si="658"/>
        <v>0</v>
      </c>
      <c r="CE240" s="10">
        <f t="shared" si="658"/>
        <v>0</v>
      </c>
      <c r="CF240" s="10">
        <f t="shared" si="658"/>
        <v>0</v>
      </c>
      <c r="CG240" s="10">
        <f t="shared" si="658"/>
        <v>0</v>
      </c>
      <c r="CH240" s="10">
        <f t="shared" si="658"/>
        <v>0</v>
      </c>
      <c r="CI240" s="10">
        <f t="shared" si="658"/>
        <v>0</v>
      </c>
      <c r="CJ240" s="10">
        <f t="shared" si="658"/>
        <v>0</v>
      </c>
      <c r="CK240" s="10">
        <f t="shared" si="658"/>
        <v>0</v>
      </c>
      <c r="CL240" s="10">
        <f t="shared" si="658"/>
        <v>0</v>
      </c>
      <c r="CM240" s="10">
        <f t="shared" ref="CM240:CT240" si="659">IF(CM$5="",0,SUM(CM241:CM250))</f>
        <v>0</v>
      </c>
      <c r="CN240" s="10">
        <f t="shared" si="659"/>
        <v>0</v>
      </c>
      <c r="CO240" s="10">
        <f t="shared" si="659"/>
        <v>0</v>
      </c>
      <c r="CP240" s="10">
        <f t="shared" si="659"/>
        <v>0</v>
      </c>
      <c r="CQ240" s="10">
        <f t="shared" si="659"/>
        <v>0</v>
      </c>
      <c r="CR240" s="10">
        <f t="shared" si="659"/>
        <v>0</v>
      </c>
      <c r="CS240" s="10">
        <f t="shared" si="659"/>
        <v>0</v>
      </c>
      <c r="CT240" s="10">
        <f t="shared" si="659"/>
        <v>0</v>
      </c>
    </row>
    <row r="241" spans="1:98" s="27" customFormat="1" ht="12" x14ac:dyDescent="0.25">
      <c r="A241" s="26">
        <f>ROW()</f>
        <v>241</v>
      </c>
      <c r="B241" s="95"/>
      <c r="C241" s="142"/>
      <c r="E241" s="24"/>
      <c r="F241" s="66" t="str">
        <f>$F$240</f>
        <v>Себестоимость</v>
      </c>
      <c r="G241" s="27" t="str">
        <f>BP!$F$21</f>
        <v>Основа</v>
      </c>
      <c r="M241" s="27" t="str">
        <f>Lists!$R$8</f>
        <v>руб.</v>
      </c>
      <c r="P241" s="30"/>
      <c r="R241" s="44" t="s">
        <v>24</v>
      </c>
      <c r="S241" s="136">
        <v>0.2</v>
      </c>
      <c r="V241" s="85"/>
      <c r="W241" s="29">
        <f ca="1">SUM(INDIRECT(ADDRESS(ROW(),SUMIFS($1:$1,$5:$5,1))):INDIRECT(ADDRESS(ROW(),SUMIFS($1:$1,$5:$5,MAX($5:$5)))))</f>
        <v>61107305</v>
      </c>
      <c r="Z241" s="30">
        <f t="shared" ref="Z241:CK241" ca="1" si="660">Z204/(1+$S241)</f>
        <v>0</v>
      </c>
      <c r="AA241" s="30">
        <f t="shared" ca="1" si="660"/>
        <v>0</v>
      </c>
      <c r="AB241" s="30">
        <f t="shared" ca="1" si="660"/>
        <v>0</v>
      </c>
      <c r="AC241" s="30">
        <f t="shared" ca="1" si="660"/>
        <v>0</v>
      </c>
      <c r="AD241" s="30">
        <f t="shared" ca="1" si="660"/>
        <v>0</v>
      </c>
      <c r="AE241" s="30">
        <f t="shared" ca="1" si="660"/>
        <v>0</v>
      </c>
      <c r="AF241" s="30">
        <f t="shared" ca="1" si="660"/>
        <v>0</v>
      </c>
      <c r="AG241" s="30">
        <f t="shared" ca="1" si="660"/>
        <v>0</v>
      </c>
      <c r="AH241" s="30">
        <f t="shared" ca="1" si="660"/>
        <v>350.00000000000006</v>
      </c>
      <c r="AI241" s="30">
        <f t="shared" ca="1" si="660"/>
        <v>3150</v>
      </c>
      <c r="AJ241" s="30">
        <f t="shared" ca="1" si="660"/>
        <v>10395</v>
      </c>
      <c r="AK241" s="30">
        <f t="shared" ca="1" si="660"/>
        <v>20133.75</v>
      </c>
      <c r="AL241" s="30">
        <f t="shared" ca="1" si="660"/>
        <v>30992.5</v>
      </c>
      <c r="AM241" s="30">
        <f t="shared" ca="1" si="660"/>
        <v>42095.375000000007</v>
      </c>
      <c r="AN241" s="30">
        <f t="shared" ca="1" si="660"/>
        <v>57574.125000000015</v>
      </c>
      <c r="AO241" s="30">
        <f t="shared" ca="1" si="660"/>
        <v>88586.750000000015</v>
      </c>
      <c r="AP241" s="30">
        <f t="shared" ca="1" si="660"/>
        <v>141908.37500000003</v>
      </c>
      <c r="AQ241" s="30">
        <f t="shared" ca="1" si="660"/>
        <v>221017.125</v>
      </c>
      <c r="AR241" s="30">
        <f t="shared" ca="1" si="660"/>
        <v>324886.18750000006</v>
      </c>
      <c r="AS241" s="30">
        <f t="shared" ca="1" si="660"/>
        <v>447296.50000000006</v>
      </c>
      <c r="AT241" s="30">
        <f t="shared" ca="1" si="660"/>
        <v>582064.00000000012</v>
      </c>
      <c r="AU241" s="30">
        <f t="shared" ca="1" si="660"/>
        <v>724208.625</v>
      </c>
      <c r="AV241" s="30">
        <f t="shared" ca="1" si="660"/>
        <v>870383.5</v>
      </c>
      <c r="AW241" s="30">
        <f t="shared" ca="1" si="660"/>
        <v>1018593.1875</v>
      </c>
      <c r="AX241" s="30">
        <f t="shared" ca="1" si="660"/>
        <v>1167674.375</v>
      </c>
      <c r="AY241" s="30">
        <f t="shared" ca="1" si="660"/>
        <v>1317115.625</v>
      </c>
      <c r="AZ241" s="30">
        <f t="shared" ca="1" si="660"/>
        <v>1466690.3125</v>
      </c>
      <c r="BA241" s="30">
        <f t="shared" ca="1" si="660"/>
        <v>1616302.1875</v>
      </c>
      <c r="BB241" s="30">
        <f t="shared" ca="1" si="660"/>
        <v>1765925</v>
      </c>
      <c r="BC241" s="30">
        <f t="shared" ca="1" si="660"/>
        <v>1915550</v>
      </c>
      <c r="BD241" s="30">
        <f t="shared" ca="1" si="660"/>
        <v>2065175</v>
      </c>
      <c r="BE241" s="30">
        <f t="shared" ca="1" si="660"/>
        <v>2213925</v>
      </c>
      <c r="BF241" s="30">
        <f t="shared" ca="1" si="660"/>
        <v>2355675</v>
      </c>
      <c r="BG241" s="30">
        <f t="shared" ca="1" si="660"/>
        <v>2479312.5</v>
      </c>
      <c r="BH241" s="30">
        <f t="shared" ca="1" si="660"/>
        <v>2578603.125</v>
      </c>
      <c r="BI241" s="30">
        <f t="shared" ca="1" si="660"/>
        <v>2650746.875</v>
      </c>
      <c r="BJ241" s="30">
        <f t="shared" ca="1" si="660"/>
        <v>2697320.9375</v>
      </c>
      <c r="BK241" s="30">
        <f t="shared" ca="1" si="660"/>
        <v>2724885.625</v>
      </c>
      <c r="BL241" s="30">
        <f t="shared" ca="1" si="660"/>
        <v>2739887.5</v>
      </c>
      <c r="BM241" s="30">
        <f t="shared" ca="1" si="660"/>
        <v>2747421.25</v>
      </c>
      <c r="BN241" s="30">
        <f t="shared" ca="1" si="660"/>
        <v>2750886.25</v>
      </c>
      <c r="BO241" s="30">
        <f t="shared" ca="1" si="660"/>
        <v>2752305.9375</v>
      </c>
      <c r="BP241" s="30">
        <f t="shared" ca="1" si="660"/>
        <v>2752850.625</v>
      </c>
      <c r="BQ241" s="30">
        <f t="shared" ca="1" si="660"/>
        <v>2753034.375</v>
      </c>
      <c r="BR241" s="30">
        <f t="shared" ca="1" si="660"/>
        <v>2753084.6875000005</v>
      </c>
      <c r="BS241" s="30">
        <f t="shared" ca="1" si="660"/>
        <v>2753097.8125000005</v>
      </c>
      <c r="BT241" s="30">
        <f t="shared" ca="1" si="660"/>
        <v>2753100.0000000005</v>
      </c>
      <c r="BU241" s="30">
        <f t="shared" ca="1" si="660"/>
        <v>2753100.0000000005</v>
      </c>
      <c r="BV241" s="30">
        <f t="shared" si="660"/>
        <v>0</v>
      </c>
      <c r="BW241" s="30">
        <f t="shared" si="660"/>
        <v>0</v>
      </c>
      <c r="BX241" s="30">
        <f t="shared" si="660"/>
        <v>0</v>
      </c>
      <c r="BY241" s="30">
        <f t="shared" si="660"/>
        <v>0</v>
      </c>
      <c r="BZ241" s="30">
        <f t="shared" si="660"/>
        <v>0</v>
      </c>
      <c r="CA241" s="30">
        <f t="shared" si="660"/>
        <v>0</v>
      </c>
      <c r="CB241" s="30">
        <f t="shared" si="660"/>
        <v>0</v>
      </c>
      <c r="CC241" s="30">
        <f t="shared" si="660"/>
        <v>0</v>
      </c>
      <c r="CD241" s="30">
        <f t="shared" si="660"/>
        <v>0</v>
      </c>
      <c r="CE241" s="30">
        <f t="shared" si="660"/>
        <v>0</v>
      </c>
      <c r="CF241" s="30">
        <f t="shared" si="660"/>
        <v>0</v>
      </c>
      <c r="CG241" s="30">
        <f t="shared" si="660"/>
        <v>0</v>
      </c>
      <c r="CH241" s="30">
        <f t="shared" si="660"/>
        <v>0</v>
      </c>
      <c r="CI241" s="30">
        <f t="shared" si="660"/>
        <v>0</v>
      </c>
      <c r="CJ241" s="30">
        <f t="shared" si="660"/>
        <v>0</v>
      </c>
      <c r="CK241" s="30">
        <f t="shared" si="660"/>
        <v>0</v>
      </c>
      <c r="CL241" s="30">
        <f t="shared" ref="CL241:CT241" si="661">CL204/(1+$S241)</f>
        <v>0</v>
      </c>
      <c r="CM241" s="30">
        <f t="shared" si="661"/>
        <v>0</v>
      </c>
      <c r="CN241" s="30">
        <f t="shared" si="661"/>
        <v>0</v>
      </c>
      <c r="CO241" s="30">
        <f t="shared" si="661"/>
        <v>0</v>
      </c>
      <c r="CP241" s="30">
        <f t="shared" si="661"/>
        <v>0</v>
      </c>
      <c r="CQ241" s="30">
        <f t="shared" si="661"/>
        <v>0</v>
      </c>
      <c r="CR241" s="30">
        <f t="shared" si="661"/>
        <v>0</v>
      </c>
      <c r="CS241" s="30">
        <f t="shared" si="661"/>
        <v>0</v>
      </c>
      <c r="CT241" s="30">
        <f t="shared" si="661"/>
        <v>0</v>
      </c>
    </row>
    <row r="242" spans="1:98" s="27" customFormat="1" ht="12" x14ac:dyDescent="0.25">
      <c r="A242" s="26">
        <f>ROW()</f>
        <v>242</v>
      </c>
      <c r="B242" s="95"/>
      <c r="C242" s="142"/>
      <c r="E242" s="24"/>
      <c r="F242" s="66" t="str">
        <f t="shared" ref="F242:F249" si="662">$F$240</f>
        <v>Себестоимость</v>
      </c>
      <c r="G242" s="27" t="str">
        <f>BP!$F$22</f>
        <v>Сырье</v>
      </c>
      <c r="H242" s="67"/>
      <c r="I242" s="67"/>
      <c r="J242" s="67"/>
      <c r="K242" s="67"/>
      <c r="L242" s="67"/>
      <c r="M242" s="27" t="str">
        <f>Lists!$R$8</f>
        <v>руб.</v>
      </c>
      <c r="P242" s="30"/>
      <c r="R242" s="44" t="s">
        <v>24</v>
      </c>
      <c r="S242" s="136">
        <v>0.2</v>
      </c>
      <c r="V242" s="85"/>
      <c r="W242" s="29">
        <f ca="1">SUM(INDIRECT(ADDRESS(ROW(),SUMIFS($1:$1,$5:$5,1))):INDIRECT(ADDRESS(ROW(),SUMIFS($1:$1,$5:$5,MAX($5:$5)))))</f>
        <v>6983692</v>
      </c>
      <c r="Z242" s="30">
        <f t="shared" ref="Z242:CK242" ca="1" si="663">Z205/(1+$S242)</f>
        <v>0</v>
      </c>
      <c r="AA242" s="30">
        <f ca="1">AA205/(1+$S242)</f>
        <v>0</v>
      </c>
      <c r="AB242" s="30">
        <f t="shared" ca="1" si="663"/>
        <v>0</v>
      </c>
      <c r="AC242" s="30">
        <f t="shared" ca="1" si="663"/>
        <v>0</v>
      </c>
      <c r="AD242" s="30">
        <f t="shared" ca="1" si="663"/>
        <v>0</v>
      </c>
      <c r="AE242" s="30">
        <f t="shared" ca="1" si="663"/>
        <v>0</v>
      </c>
      <c r="AF242" s="30">
        <f t="shared" ca="1" si="663"/>
        <v>0</v>
      </c>
      <c r="AG242" s="30">
        <f t="shared" ca="1" si="663"/>
        <v>0</v>
      </c>
      <c r="AH242" s="30">
        <f t="shared" ca="1" si="663"/>
        <v>40.000000000000007</v>
      </c>
      <c r="AI242" s="30">
        <f t="shared" ca="1" si="663"/>
        <v>360</v>
      </c>
      <c r="AJ242" s="30">
        <f t="shared" ca="1" si="663"/>
        <v>1188</v>
      </c>
      <c r="AK242" s="30">
        <f t="shared" ca="1" si="663"/>
        <v>2301.0000000000005</v>
      </c>
      <c r="AL242" s="30">
        <f t="shared" ca="1" si="663"/>
        <v>3542</v>
      </c>
      <c r="AM242" s="30">
        <f t="shared" ca="1" si="663"/>
        <v>4810.9000000000005</v>
      </c>
      <c r="AN242" s="30">
        <f t="shared" ca="1" si="663"/>
        <v>6579.9000000000015</v>
      </c>
      <c r="AO242" s="30">
        <f t="shared" ca="1" si="663"/>
        <v>10124.200000000001</v>
      </c>
      <c r="AP242" s="30">
        <f t="shared" ca="1" si="663"/>
        <v>16218.100000000002</v>
      </c>
      <c r="AQ242" s="30">
        <f t="shared" ca="1" si="663"/>
        <v>25259.1</v>
      </c>
      <c r="AR242" s="30">
        <f t="shared" ca="1" si="663"/>
        <v>37129.85</v>
      </c>
      <c r="AS242" s="30">
        <f t="shared" ca="1" si="663"/>
        <v>51119.6</v>
      </c>
      <c r="AT242" s="30">
        <f t="shared" ca="1" si="663"/>
        <v>66521.600000000006</v>
      </c>
      <c r="AU242" s="30">
        <f t="shared" ca="1" si="663"/>
        <v>82766.700000000012</v>
      </c>
      <c r="AV242" s="30">
        <f t="shared" ca="1" si="663"/>
        <v>99472.400000000009</v>
      </c>
      <c r="AW242" s="30">
        <f t="shared" ca="1" si="663"/>
        <v>116410.65000000001</v>
      </c>
      <c r="AX242" s="30">
        <f t="shared" ca="1" si="663"/>
        <v>133448.5</v>
      </c>
      <c r="AY242" s="30">
        <f t="shared" ca="1" si="663"/>
        <v>150527.5</v>
      </c>
      <c r="AZ242" s="30">
        <f t="shared" ca="1" si="663"/>
        <v>167621.75</v>
      </c>
      <c r="BA242" s="30">
        <f t="shared" ca="1" si="663"/>
        <v>184720.25</v>
      </c>
      <c r="BB242" s="30">
        <f t="shared" ca="1" si="663"/>
        <v>201820</v>
      </c>
      <c r="BC242" s="30">
        <f t="shared" ca="1" si="663"/>
        <v>218920</v>
      </c>
      <c r="BD242" s="30">
        <f t="shared" ca="1" si="663"/>
        <v>236020</v>
      </c>
      <c r="BE242" s="30">
        <f t="shared" ca="1" si="663"/>
        <v>253020</v>
      </c>
      <c r="BF242" s="30">
        <f t="shared" ca="1" si="663"/>
        <v>269220</v>
      </c>
      <c r="BG242" s="30">
        <f t="shared" ca="1" si="663"/>
        <v>283350</v>
      </c>
      <c r="BH242" s="30">
        <f t="shared" ca="1" si="663"/>
        <v>294697.5</v>
      </c>
      <c r="BI242" s="30">
        <f t="shared" ca="1" si="663"/>
        <v>302942.5</v>
      </c>
      <c r="BJ242" s="30">
        <f t="shared" ca="1" si="663"/>
        <v>308265.25</v>
      </c>
      <c r="BK242" s="30">
        <f t="shared" ca="1" si="663"/>
        <v>311415.5</v>
      </c>
      <c r="BL242" s="30">
        <f t="shared" ca="1" si="663"/>
        <v>313130</v>
      </c>
      <c r="BM242" s="30">
        <f t="shared" ca="1" si="663"/>
        <v>313991</v>
      </c>
      <c r="BN242" s="30">
        <f t="shared" ca="1" si="663"/>
        <v>314387</v>
      </c>
      <c r="BO242" s="30">
        <f t="shared" ca="1" si="663"/>
        <v>314549.25000000006</v>
      </c>
      <c r="BP242" s="30">
        <f t="shared" ca="1" si="663"/>
        <v>314611.5</v>
      </c>
      <c r="BQ242" s="30">
        <f t="shared" ca="1" si="663"/>
        <v>314632.50000000006</v>
      </c>
      <c r="BR242" s="30">
        <f t="shared" ca="1" si="663"/>
        <v>314638.25000000006</v>
      </c>
      <c r="BS242" s="30">
        <f t="shared" ca="1" si="663"/>
        <v>314639.75</v>
      </c>
      <c r="BT242" s="30">
        <f t="shared" ca="1" si="663"/>
        <v>314640.00000000006</v>
      </c>
      <c r="BU242" s="30">
        <f t="shared" ca="1" si="663"/>
        <v>314640.00000000006</v>
      </c>
      <c r="BV242" s="30">
        <f t="shared" si="663"/>
        <v>0</v>
      </c>
      <c r="BW242" s="30">
        <f t="shared" si="663"/>
        <v>0</v>
      </c>
      <c r="BX242" s="30">
        <f t="shared" si="663"/>
        <v>0</v>
      </c>
      <c r="BY242" s="30">
        <f t="shared" si="663"/>
        <v>0</v>
      </c>
      <c r="BZ242" s="30">
        <f t="shared" si="663"/>
        <v>0</v>
      </c>
      <c r="CA242" s="30">
        <f t="shared" si="663"/>
        <v>0</v>
      </c>
      <c r="CB242" s="30">
        <f t="shared" si="663"/>
        <v>0</v>
      </c>
      <c r="CC242" s="30">
        <f t="shared" si="663"/>
        <v>0</v>
      </c>
      <c r="CD242" s="30">
        <f t="shared" si="663"/>
        <v>0</v>
      </c>
      <c r="CE242" s="30">
        <f t="shared" si="663"/>
        <v>0</v>
      </c>
      <c r="CF242" s="30">
        <f t="shared" si="663"/>
        <v>0</v>
      </c>
      <c r="CG242" s="30">
        <f t="shared" si="663"/>
        <v>0</v>
      </c>
      <c r="CH242" s="30">
        <f t="shared" si="663"/>
        <v>0</v>
      </c>
      <c r="CI242" s="30">
        <f t="shared" si="663"/>
        <v>0</v>
      </c>
      <c r="CJ242" s="30">
        <f t="shared" si="663"/>
        <v>0</v>
      </c>
      <c r="CK242" s="30">
        <f t="shared" si="663"/>
        <v>0</v>
      </c>
      <c r="CL242" s="30">
        <f t="shared" ref="CL242:CT242" si="664">CL205/(1+$S242)</f>
        <v>0</v>
      </c>
      <c r="CM242" s="30">
        <f t="shared" si="664"/>
        <v>0</v>
      </c>
      <c r="CN242" s="30">
        <f t="shared" si="664"/>
        <v>0</v>
      </c>
      <c r="CO242" s="30">
        <f t="shared" si="664"/>
        <v>0</v>
      </c>
      <c r="CP242" s="30">
        <f t="shared" si="664"/>
        <v>0</v>
      </c>
      <c r="CQ242" s="30">
        <f t="shared" si="664"/>
        <v>0</v>
      </c>
      <c r="CR242" s="30">
        <f t="shared" si="664"/>
        <v>0</v>
      </c>
      <c r="CS242" s="30">
        <f t="shared" si="664"/>
        <v>0</v>
      </c>
      <c r="CT242" s="30">
        <f t="shared" si="664"/>
        <v>0</v>
      </c>
    </row>
    <row r="243" spans="1:98" s="27" customFormat="1" ht="12" x14ac:dyDescent="0.25">
      <c r="A243" s="26">
        <f>ROW()</f>
        <v>243</v>
      </c>
      <c r="B243" s="95"/>
      <c r="C243" s="142"/>
      <c r="E243" s="24"/>
      <c r="F243" s="66" t="str">
        <f t="shared" si="662"/>
        <v>Себестоимость</v>
      </c>
      <c r="G243" s="27" t="str">
        <f>BP!$F$23</f>
        <v>Материал</v>
      </c>
      <c r="M243" s="27" t="str">
        <f>Lists!$R$8</f>
        <v>руб.</v>
      </c>
      <c r="P243" s="30"/>
      <c r="R243" s="44" t="s">
        <v>24</v>
      </c>
      <c r="S243" s="136">
        <v>0.2</v>
      </c>
      <c r="V243" s="85"/>
      <c r="W243" s="29">
        <f ca="1">SUM(INDIRECT(ADDRESS(ROW(),SUMIFS($1:$1,$5:$5,1))):INDIRECT(ADDRESS(ROW(),SUMIFS($1:$1,$5:$5,MAX($5:$5)))))</f>
        <v>8147640.6666666651</v>
      </c>
      <c r="Z243" s="30">
        <f t="shared" ref="Z243:CK243" ca="1" si="665">Z206/(1+$S243)</f>
        <v>0</v>
      </c>
      <c r="AA243" s="30">
        <f t="shared" ca="1" si="665"/>
        <v>0</v>
      </c>
      <c r="AB243" s="30">
        <f t="shared" ca="1" si="665"/>
        <v>0</v>
      </c>
      <c r="AC243" s="30">
        <f t="shared" ca="1" si="665"/>
        <v>0</v>
      </c>
      <c r="AD243" s="30">
        <f t="shared" ca="1" si="665"/>
        <v>0</v>
      </c>
      <c r="AE243" s="30">
        <f t="shared" ca="1" si="665"/>
        <v>0</v>
      </c>
      <c r="AF243" s="30">
        <f t="shared" ca="1" si="665"/>
        <v>0</v>
      </c>
      <c r="AG243" s="30">
        <f t="shared" ca="1" si="665"/>
        <v>0</v>
      </c>
      <c r="AH243" s="30">
        <f t="shared" ca="1" si="665"/>
        <v>46.666666666666671</v>
      </c>
      <c r="AI243" s="30">
        <f t="shared" ca="1" si="665"/>
        <v>420</v>
      </c>
      <c r="AJ243" s="30">
        <f t="shared" ca="1" si="665"/>
        <v>1386</v>
      </c>
      <c r="AK243" s="30">
        <f t="shared" ca="1" si="665"/>
        <v>2684.5</v>
      </c>
      <c r="AL243" s="30">
        <f t="shared" ca="1" si="665"/>
        <v>4132.3333333333339</v>
      </c>
      <c r="AM243" s="30">
        <f t="shared" ca="1" si="665"/>
        <v>5612.7166666666672</v>
      </c>
      <c r="AN243" s="30">
        <f t="shared" ca="1" si="665"/>
        <v>7676.5500000000011</v>
      </c>
      <c r="AO243" s="30">
        <f t="shared" ca="1" si="665"/>
        <v>11811.566666666668</v>
      </c>
      <c r="AP243" s="30">
        <f t="shared" ca="1" si="665"/>
        <v>18921.116666666672</v>
      </c>
      <c r="AQ243" s="30">
        <f t="shared" ca="1" si="665"/>
        <v>29468.95</v>
      </c>
      <c r="AR243" s="30">
        <f t="shared" ca="1" si="665"/>
        <v>43318.158333333333</v>
      </c>
      <c r="AS243" s="30">
        <f t="shared" ca="1" si="665"/>
        <v>59639.53333333334</v>
      </c>
      <c r="AT243" s="30">
        <f t="shared" ca="1" si="665"/>
        <v>77608.533333333326</v>
      </c>
      <c r="AU243" s="30">
        <f t="shared" ca="1" si="665"/>
        <v>96561.150000000009</v>
      </c>
      <c r="AV243" s="30">
        <f t="shared" ca="1" si="665"/>
        <v>116051.13333333333</v>
      </c>
      <c r="AW243" s="30">
        <f t="shared" ca="1" si="665"/>
        <v>135812.42500000002</v>
      </c>
      <c r="AX243" s="30">
        <f t="shared" ca="1" si="665"/>
        <v>155689.91666666666</v>
      </c>
      <c r="AY243" s="30">
        <f t="shared" ca="1" si="665"/>
        <v>175615.41666666669</v>
      </c>
      <c r="AZ243" s="30">
        <f t="shared" ca="1" si="665"/>
        <v>195558.70833333331</v>
      </c>
      <c r="BA243" s="30">
        <f t="shared" ca="1" si="665"/>
        <v>215506.95833333331</v>
      </c>
      <c r="BB243" s="30">
        <f t="shared" ca="1" si="665"/>
        <v>235456.66666666669</v>
      </c>
      <c r="BC243" s="30">
        <f t="shared" ca="1" si="665"/>
        <v>255406.66666666669</v>
      </c>
      <c r="BD243" s="30">
        <f t="shared" ca="1" si="665"/>
        <v>275356.66666666669</v>
      </c>
      <c r="BE243" s="30">
        <f t="shared" ca="1" si="665"/>
        <v>295190</v>
      </c>
      <c r="BF243" s="30">
        <f t="shared" ca="1" si="665"/>
        <v>314090</v>
      </c>
      <c r="BG243" s="30">
        <f t="shared" ca="1" si="665"/>
        <v>330575</v>
      </c>
      <c r="BH243" s="30">
        <f t="shared" ca="1" si="665"/>
        <v>343813.75</v>
      </c>
      <c r="BI243" s="30">
        <f t="shared" ca="1" si="665"/>
        <v>353432.91666666669</v>
      </c>
      <c r="BJ243" s="30">
        <f t="shared" ca="1" si="665"/>
        <v>359642.79166666669</v>
      </c>
      <c r="BK243" s="30">
        <f t="shared" ca="1" si="665"/>
        <v>363318.08333333337</v>
      </c>
      <c r="BL243" s="30">
        <f t="shared" ca="1" si="665"/>
        <v>365318.33333333337</v>
      </c>
      <c r="BM243" s="30">
        <f t="shared" ca="1" si="665"/>
        <v>366322.83333333331</v>
      </c>
      <c r="BN243" s="30">
        <f t="shared" ca="1" si="665"/>
        <v>366784.83333333331</v>
      </c>
      <c r="BO243" s="30">
        <f t="shared" ca="1" si="665"/>
        <v>366974.125</v>
      </c>
      <c r="BP243" s="30">
        <f t="shared" ca="1" si="665"/>
        <v>367046.75</v>
      </c>
      <c r="BQ243" s="30">
        <f t="shared" ca="1" si="665"/>
        <v>367071.25</v>
      </c>
      <c r="BR243" s="30">
        <f t="shared" ca="1" si="665"/>
        <v>367077.95833333337</v>
      </c>
      <c r="BS243" s="30">
        <f t="shared" ca="1" si="665"/>
        <v>367079.70833333337</v>
      </c>
      <c r="BT243" s="30">
        <f t="shared" ca="1" si="665"/>
        <v>367080</v>
      </c>
      <c r="BU243" s="30">
        <f t="shared" ca="1" si="665"/>
        <v>367080</v>
      </c>
      <c r="BV243" s="30">
        <f t="shared" si="665"/>
        <v>0</v>
      </c>
      <c r="BW243" s="30">
        <f t="shared" si="665"/>
        <v>0</v>
      </c>
      <c r="BX243" s="30">
        <f t="shared" si="665"/>
        <v>0</v>
      </c>
      <c r="BY243" s="30">
        <f t="shared" si="665"/>
        <v>0</v>
      </c>
      <c r="BZ243" s="30">
        <f t="shared" si="665"/>
        <v>0</v>
      </c>
      <c r="CA243" s="30">
        <f t="shared" si="665"/>
        <v>0</v>
      </c>
      <c r="CB243" s="30">
        <f t="shared" si="665"/>
        <v>0</v>
      </c>
      <c r="CC243" s="30">
        <f t="shared" si="665"/>
        <v>0</v>
      </c>
      <c r="CD243" s="30">
        <f t="shared" si="665"/>
        <v>0</v>
      </c>
      <c r="CE243" s="30">
        <f t="shared" si="665"/>
        <v>0</v>
      </c>
      <c r="CF243" s="30">
        <f t="shared" si="665"/>
        <v>0</v>
      </c>
      <c r="CG243" s="30">
        <f t="shared" si="665"/>
        <v>0</v>
      </c>
      <c r="CH243" s="30">
        <f t="shared" si="665"/>
        <v>0</v>
      </c>
      <c r="CI243" s="30">
        <f t="shared" si="665"/>
        <v>0</v>
      </c>
      <c r="CJ243" s="30">
        <f t="shared" si="665"/>
        <v>0</v>
      </c>
      <c r="CK243" s="30">
        <f t="shared" si="665"/>
        <v>0</v>
      </c>
      <c r="CL243" s="30">
        <f t="shared" ref="CL243:CT243" si="666">CL206/(1+$S243)</f>
        <v>0</v>
      </c>
      <c r="CM243" s="30">
        <f t="shared" si="666"/>
        <v>0</v>
      </c>
      <c r="CN243" s="30">
        <f t="shared" si="666"/>
        <v>0</v>
      </c>
      <c r="CO243" s="30">
        <f t="shared" si="666"/>
        <v>0</v>
      </c>
      <c r="CP243" s="30">
        <f t="shared" si="666"/>
        <v>0</v>
      </c>
      <c r="CQ243" s="30">
        <f t="shared" si="666"/>
        <v>0</v>
      </c>
      <c r="CR243" s="30">
        <f t="shared" si="666"/>
        <v>0</v>
      </c>
      <c r="CS243" s="30">
        <f t="shared" si="666"/>
        <v>0</v>
      </c>
      <c r="CT243" s="30">
        <f t="shared" si="666"/>
        <v>0</v>
      </c>
    </row>
    <row r="244" spans="1:98" s="27" customFormat="1" ht="12" x14ac:dyDescent="0.25">
      <c r="A244" s="26">
        <f>ROW()</f>
        <v>244</v>
      </c>
      <c r="B244" s="95"/>
      <c r="C244" s="142"/>
      <c r="E244" s="24"/>
      <c r="F244" s="66" t="str">
        <f t="shared" si="662"/>
        <v>Себестоимость</v>
      </c>
      <c r="G244" s="27" t="str">
        <f>BP!$F$24</f>
        <v>Вн.пр-во</v>
      </c>
      <c r="M244" s="27" t="str">
        <f>Lists!$R$8</f>
        <v>руб.</v>
      </c>
      <c r="P244" s="30"/>
      <c r="R244" s="44" t="s">
        <v>24</v>
      </c>
      <c r="S244" s="136">
        <v>0</v>
      </c>
      <c r="V244" s="85"/>
      <c r="W244" s="29">
        <f ca="1">SUM(INDIRECT(ADDRESS(ROW(),SUMIFS($1:$1,$5:$5,1))):INDIRECT(ADDRESS(ROW(),SUMIFS($1:$1,$5:$5,MAX($5:$5)))))</f>
        <v>209510760</v>
      </c>
      <c r="Z244" s="30">
        <f t="shared" ref="Z244:BE244" ca="1" si="667">Z207/(1+$S244)</f>
        <v>0</v>
      </c>
      <c r="AA244" s="30">
        <f t="shared" ca="1" si="667"/>
        <v>0</v>
      </c>
      <c r="AB244" s="30">
        <f t="shared" ca="1" si="667"/>
        <v>0</v>
      </c>
      <c r="AC244" s="30">
        <f t="shared" ca="1" si="667"/>
        <v>0</v>
      </c>
      <c r="AD244" s="30">
        <f t="shared" ca="1" si="667"/>
        <v>0</v>
      </c>
      <c r="AE244" s="30">
        <f t="shared" ca="1" si="667"/>
        <v>0</v>
      </c>
      <c r="AF244" s="30">
        <f t="shared" ca="1" si="667"/>
        <v>0</v>
      </c>
      <c r="AG244" s="30">
        <f t="shared" ca="1" si="667"/>
        <v>0</v>
      </c>
      <c r="AH244" s="30">
        <f t="shared" ca="1" si="667"/>
        <v>1200</v>
      </c>
      <c r="AI244" s="30">
        <f t="shared" ca="1" si="667"/>
        <v>10800</v>
      </c>
      <c r="AJ244" s="30">
        <f t="shared" ca="1" si="667"/>
        <v>35640</v>
      </c>
      <c r="AK244" s="30">
        <f t="shared" ca="1" si="667"/>
        <v>69030</v>
      </c>
      <c r="AL244" s="30">
        <f t="shared" ca="1" si="667"/>
        <v>106260</v>
      </c>
      <c r="AM244" s="30">
        <f t="shared" ca="1" si="667"/>
        <v>144327</v>
      </c>
      <c r="AN244" s="30">
        <f t="shared" ca="1" si="667"/>
        <v>197397</v>
      </c>
      <c r="AO244" s="30">
        <f t="shared" ca="1" si="667"/>
        <v>303726</v>
      </c>
      <c r="AP244" s="30">
        <f t="shared" ca="1" si="667"/>
        <v>486543</v>
      </c>
      <c r="AQ244" s="30">
        <f t="shared" ca="1" si="667"/>
        <v>757773</v>
      </c>
      <c r="AR244" s="30">
        <f t="shared" ca="1" si="667"/>
        <v>1113895.5</v>
      </c>
      <c r="AS244" s="30">
        <f t="shared" ca="1" si="667"/>
        <v>1533588</v>
      </c>
      <c r="AT244" s="30">
        <f t="shared" ca="1" si="667"/>
        <v>1995648</v>
      </c>
      <c r="AU244" s="30">
        <f t="shared" ca="1" si="667"/>
        <v>2483001</v>
      </c>
      <c r="AV244" s="30">
        <f t="shared" ca="1" si="667"/>
        <v>2984172</v>
      </c>
      <c r="AW244" s="30">
        <f t="shared" ca="1" si="667"/>
        <v>3492319.5</v>
      </c>
      <c r="AX244" s="30">
        <f t="shared" ca="1" si="667"/>
        <v>4003455</v>
      </c>
      <c r="AY244" s="30">
        <f t="shared" ca="1" si="667"/>
        <v>4515825</v>
      </c>
      <c r="AZ244" s="30">
        <f t="shared" ca="1" si="667"/>
        <v>5028652.5</v>
      </c>
      <c r="BA244" s="30">
        <f t="shared" ca="1" si="667"/>
        <v>5541607.5</v>
      </c>
      <c r="BB244" s="30">
        <f t="shared" ca="1" si="667"/>
        <v>6054600</v>
      </c>
      <c r="BC244" s="30">
        <f t="shared" ca="1" si="667"/>
        <v>6567600</v>
      </c>
      <c r="BD244" s="30">
        <f t="shared" ca="1" si="667"/>
        <v>7080600</v>
      </c>
      <c r="BE244" s="30">
        <f t="shared" ca="1" si="667"/>
        <v>7590600</v>
      </c>
      <c r="BF244" s="30">
        <f t="shared" ref="BF244:CK244" ca="1" si="668">BF207/(1+$S244)</f>
        <v>8076600</v>
      </c>
      <c r="BG244" s="30">
        <f t="shared" ca="1" si="668"/>
        <v>8500500</v>
      </c>
      <c r="BH244" s="30">
        <f t="shared" ca="1" si="668"/>
        <v>8840925</v>
      </c>
      <c r="BI244" s="30">
        <f t="shared" ca="1" si="668"/>
        <v>9088275</v>
      </c>
      <c r="BJ244" s="30">
        <f t="shared" ca="1" si="668"/>
        <v>9247957.5</v>
      </c>
      <c r="BK244" s="30">
        <f t="shared" ca="1" si="668"/>
        <v>9342465</v>
      </c>
      <c r="BL244" s="30">
        <f t="shared" ca="1" si="668"/>
        <v>9393900</v>
      </c>
      <c r="BM244" s="30">
        <f t="shared" ca="1" si="668"/>
        <v>9419730</v>
      </c>
      <c r="BN244" s="30">
        <f t="shared" ca="1" si="668"/>
        <v>9431610</v>
      </c>
      <c r="BO244" s="30">
        <f t="shared" ca="1" si="668"/>
        <v>9436477.5</v>
      </c>
      <c r="BP244" s="30">
        <f t="shared" ca="1" si="668"/>
        <v>9438345</v>
      </c>
      <c r="BQ244" s="30">
        <f t="shared" ca="1" si="668"/>
        <v>9438975</v>
      </c>
      <c r="BR244" s="30">
        <f t="shared" ca="1" si="668"/>
        <v>9439147.5000000019</v>
      </c>
      <c r="BS244" s="30">
        <f t="shared" ca="1" si="668"/>
        <v>9439192.5000000019</v>
      </c>
      <c r="BT244" s="30">
        <f t="shared" ca="1" si="668"/>
        <v>9439200.0000000019</v>
      </c>
      <c r="BU244" s="30">
        <f t="shared" ca="1" si="668"/>
        <v>9439200.0000000019</v>
      </c>
      <c r="BV244" s="30">
        <f t="shared" si="668"/>
        <v>0</v>
      </c>
      <c r="BW244" s="30">
        <f t="shared" si="668"/>
        <v>0</v>
      </c>
      <c r="BX244" s="30">
        <f t="shared" si="668"/>
        <v>0</v>
      </c>
      <c r="BY244" s="30">
        <f t="shared" si="668"/>
        <v>0</v>
      </c>
      <c r="BZ244" s="30">
        <f t="shared" si="668"/>
        <v>0</v>
      </c>
      <c r="CA244" s="30">
        <f t="shared" si="668"/>
        <v>0</v>
      </c>
      <c r="CB244" s="30">
        <f t="shared" si="668"/>
        <v>0</v>
      </c>
      <c r="CC244" s="30">
        <f t="shared" si="668"/>
        <v>0</v>
      </c>
      <c r="CD244" s="30">
        <f t="shared" si="668"/>
        <v>0</v>
      </c>
      <c r="CE244" s="30">
        <f t="shared" si="668"/>
        <v>0</v>
      </c>
      <c r="CF244" s="30">
        <f t="shared" si="668"/>
        <v>0</v>
      </c>
      <c r="CG244" s="30">
        <f t="shared" si="668"/>
        <v>0</v>
      </c>
      <c r="CH244" s="30">
        <f t="shared" si="668"/>
        <v>0</v>
      </c>
      <c r="CI244" s="30">
        <f t="shared" si="668"/>
        <v>0</v>
      </c>
      <c r="CJ244" s="30">
        <f t="shared" si="668"/>
        <v>0</v>
      </c>
      <c r="CK244" s="30">
        <f t="shared" si="668"/>
        <v>0</v>
      </c>
      <c r="CL244" s="30">
        <f t="shared" ref="CL244:CT244" si="669">CL207/(1+$S244)</f>
        <v>0</v>
      </c>
      <c r="CM244" s="30">
        <f t="shared" si="669"/>
        <v>0</v>
      </c>
      <c r="CN244" s="30">
        <f t="shared" si="669"/>
        <v>0</v>
      </c>
      <c r="CO244" s="30">
        <f t="shared" si="669"/>
        <v>0</v>
      </c>
      <c r="CP244" s="30">
        <f t="shared" si="669"/>
        <v>0</v>
      </c>
      <c r="CQ244" s="30">
        <f t="shared" si="669"/>
        <v>0</v>
      </c>
      <c r="CR244" s="30">
        <f t="shared" si="669"/>
        <v>0</v>
      </c>
      <c r="CS244" s="30">
        <f t="shared" si="669"/>
        <v>0</v>
      </c>
      <c r="CT244" s="30">
        <f t="shared" si="669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 t="shared" si="662"/>
        <v>Себестоимость</v>
      </c>
      <c r="G245" s="27" t="str">
        <f>BP!$F$25</f>
        <v>Упаковка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23278973.333333336</v>
      </c>
      <c r="Z245" s="30">
        <f t="shared" ref="Z245:CK245" ca="1" si="670">Z208/(1+$S245)</f>
        <v>0</v>
      </c>
      <c r="AA245" s="30">
        <f t="shared" ca="1" si="670"/>
        <v>0</v>
      </c>
      <c r="AB245" s="30">
        <f t="shared" ca="1" si="670"/>
        <v>0</v>
      </c>
      <c r="AC245" s="30">
        <f t="shared" ca="1" si="670"/>
        <v>0</v>
      </c>
      <c r="AD245" s="30">
        <f t="shared" ca="1" si="670"/>
        <v>0</v>
      </c>
      <c r="AE245" s="30">
        <f t="shared" ca="1" si="670"/>
        <v>0</v>
      </c>
      <c r="AF245" s="30">
        <f t="shared" ca="1" si="670"/>
        <v>0</v>
      </c>
      <c r="AG245" s="30">
        <f t="shared" ca="1" si="670"/>
        <v>0</v>
      </c>
      <c r="AH245" s="30">
        <f t="shared" ca="1" si="670"/>
        <v>133.33333333333334</v>
      </c>
      <c r="AI245" s="30">
        <f t="shared" ca="1" si="670"/>
        <v>1200</v>
      </c>
      <c r="AJ245" s="30">
        <f t="shared" ca="1" si="670"/>
        <v>3960</v>
      </c>
      <c r="AK245" s="30">
        <f t="shared" ca="1" si="670"/>
        <v>7670</v>
      </c>
      <c r="AL245" s="30">
        <f t="shared" ca="1" si="670"/>
        <v>11806.666666666668</v>
      </c>
      <c r="AM245" s="30">
        <f t="shared" ca="1" si="670"/>
        <v>16036.333333333332</v>
      </c>
      <c r="AN245" s="30">
        <f t="shared" ca="1" si="670"/>
        <v>21933</v>
      </c>
      <c r="AO245" s="30">
        <f t="shared" ca="1" si="670"/>
        <v>33747.333333333336</v>
      </c>
      <c r="AP245" s="30">
        <f t="shared" ca="1" si="670"/>
        <v>54060.333333333328</v>
      </c>
      <c r="AQ245" s="30">
        <f t="shared" ca="1" si="670"/>
        <v>84197</v>
      </c>
      <c r="AR245" s="30">
        <f t="shared" ca="1" si="670"/>
        <v>123766.16666666667</v>
      </c>
      <c r="AS245" s="30">
        <f t="shared" ca="1" si="670"/>
        <v>170398.66666666669</v>
      </c>
      <c r="AT245" s="30">
        <f t="shared" ca="1" si="670"/>
        <v>221738.66666666669</v>
      </c>
      <c r="AU245" s="30">
        <f t="shared" ca="1" si="670"/>
        <v>275889</v>
      </c>
      <c r="AV245" s="30">
        <f t="shared" ca="1" si="670"/>
        <v>331574.66666666669</v>
      </c>
      <c r="AW245" s="30">
        <f t="shared" ca="1" si="670"/>
        <v>388035.5</v>
      </c>
      <c r="AX245" s="30">
        <f t="shared" ca="1" si="670"/>
        <v>444828.33333333337</v>
      </c>
      <c r="AY245" s="30">
        <f t="shared" ca="1" si="670"/>
        <v>501758.33333333337</v>
      </c>
      <c r="AZ245" s="30">
        <f t="shared" ca="1" si="670"/>
        <v>558739.16666666674</v>
      </c>
      <c r="BA245" s="30">
        <f t="shared" ca="1" si="670"/>
        <v>615734.16666666674</v>
      </c>
      <c r="BB245" s="30">
        <f t="shared" ca="1" si="670"/>
        <v>672733.33333333337</v>
      </c>
      <c r="BC245" s="30">
        <f t="shared" ca="1" si="670"/>
        <v>729733.33333333337</v>
      </c>
      <c r="BD245" s="30">
        <f t="shared" ca="1" si="670"/>
        <v>786733.33333333337</v>
      </c>
      <c r="BE245" s="30">
        <f t="shared" ca="1" si="670"/>
        <v>843400</v>
      </c>
      <c r="BF245" s="30">
        <f t="shared" ca="1" si="670"/>
        <v>897400</v>
      </c>
      <c r="BG245" s="30">
        <f t="shared" ca="1" si="670"/>
        <v>944500</v>
      </c>
      <c r="BH245" s="30">
        <f t="shared" ca="1" si="670"/>
        <v>982325</v>
      </c>
      <c r="BI245" s="30">
        <f t="shared" ca="1" si="670"/>
        <v>1009808.3333333334</v>
      </c>
      <c r="BJ245" s="30">
        <f t="shared" ca="1" si="670"/>
        <v>1027550.8333333334</v>
      </c>
      <c r="BK245" s="30">
        <f t="shared" ca="1" si="670"/>
        <v>1038051.6666666667</v>
      </c>
      <c r="BL245" s="30">
        <f t="shared" ca="1" si="670"/>
        <v>1043766.6666666667</v>
      </c>
      <c r="BM245" s="30">
        <f t="shared" ca="1" si="670"/>
        <v>1046636.6666666667</v>
      </c>
      <c r="BN245" s="30">
        <f t="shared" ca="1" si="670"/>
        <v>1047956.6666666667</v>
      </c>
      <c r="BO245" s="30">
        <f t="shared" ca="1" si="670"/>
        <v>1048497.5</v>
      </c>
      <c r="BP245" s="30">
        <f t="shared" ca="1" si="670"/>
        <v>1048705</v>
      </c>
      <c r="BQ245" s="30">
        <f t="shared" ca="1" si="670"/>
        <v>1048775</v>
      </c>
      <c r="BR245" s="30">
        <f t="shared" ca="1" si="670"/>
        <v>1048794.166666667</v>
      </c>
      <c r="BS245" s="30">
        <f t="shared" ca="1" si="670"/>
        <v>1048799.166666667</v>
      </c>
      <c r="BT245" s="30">
        <f t="shared" ca="1" si="670"/>
        <v>1048800.0000000002</v>
      </c>
      <c r="BU245" s="30">
        <f t="shared" ca="1" si="670"/>
        <v>1048800.0000000002</v>
      </c>
      <c r="BV245" s="30">
        <f t="shared" si="670"/>
        <v>0</v>
      </c>
      <c r="BW245" s="30">
        <f t="shared" si="670"/>
        <v>0</v>
      </c>
      <c r="BX245" s="30">
        <f t="shared" si="670"/>
        <v>0</v>
      </c>
      <c r="BY245" s="30">
        <f t="shared" si="670"/>
        <v>0</v>
      </c>
      <c r="BZ245" s="30">
        <f t="shared" si="670"/>
        <v>0</v>
      </c>
      <c r="CA245" s="30">
        <f t="shared" si="670"/>
        <v>0</v>
      </c>
      <c r="CB245" s="30">
        <f t="shared" si="670"/>
        <v>0</v>
      </c>
      <c r="CC245" s="30">
        <f t="shared" si="670"/>
        <v>0</v>
      </c>
      <c r="CD245" s="30">
        <f t="shared" si="670"/>
        <v>0</v>
      </c>
      <c r="CE245" s="30">
        <f t="shared" si="670"/>
        <v>0</v>
      </c>
      <c r="CF245" s="30">
        <f t="shared" si="670"/>
        <v>0</v>
      </c>
      <c r="CG245" s="30">
        <f t="shared" si="670"/>
        <v>0</v>
      </c>
      <c r="CH245" s="30">
        <f t="shared" si="670"/>
        <v>0</v>
      </c>
      <c r="CI245" s="30">
        <f t="shared" si="670"/>
        <v>0</v>
      </c>
      <c r="CJ245" s="30">
        <f t="shared" si="670"/>
        <v>0</v>
      </c>
      <c r="CK245" s="30">
        <f t="shared" si="670"/>
        <v>0</v>
      </c>
      <c r="CL245" s="30">
        <f t="shared" ref="CL245:CT245" si="671">CL208/(1+$S245)</f>
        <v>0</v>
      </c>
      <c r="CM245" s="30">
        <f t="shared" si="671"/>
        <v>0</v>
      </c>
      <c r="CN245" s="30">
        <f t="shared" si="671"/>
        <v>0</v>
      </c>
      <c r="CO245" s="30">
        <f t="shared" si="671"/>
        <v>0</v>
      </c>
      <c r="CP245" s="30">
        <f t="shared" si="671"/>
        <v>0</v>
      </c>
      <c r="CQ245" s="30">
        <f t="shared" si="671"/>
        <v>0</v>
      </c>
      <c r="CR245" s="30">
        <f t="shared" si="671"/>
        <v>0</v>
      </c>
      <c r="CS245" s="30">
        <f t="shared" si="671"/>
        <v>0</v>
      </c>
      <c r="CT245" s="30">
        <f t="shared" si="671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si="662"/>
        <v>Себестоимость</v>
      </c>
      <c r="G246" s="27" t="str">
        <f>BP!$F$26</f>
        <v>ФОТ првПерс</v>
      </c>
      <c r="M246" s="27" t="str">
        <f>Lists!$R$8</f>
        <v>руб.</v>
      </c>
      <c r="P246" s="30"/>
      <c r="R246" s="44" t="s">
        <v>24</v>
      </c>
      <c r="S246" s="136">
        <v>0</v>
      </c>
      <c r="V246" s="85"/>
      <c r="W246" s="29">
        <f ca="1">SUM(INDIRECT(ADDRESS(ROW(),SUMIFS($1:$1,$5:$5,1))):INDIRECT(ADDRESS(ROW(),SUMIFS($1:$1,$5:$5,MAX($5:$5)))))</f>
        <v>17459230</v>
      </c>
      <c r="Z246" s="30">
        <f t="shared" ref="Z246:CK246" ca="1" si="672">Z209/(1+$S246)</f>
        <v>0</v>
      </c>
      <c r="AA246" s="30">
        <f t="shared" ca="1" si="672"/>
        <v>0</v>
      </c>
      <c r="AB246" s="30">
        <f t="shared" ca="1" si="672"/>
        <v>0</v>
      </c>
      <c r="AC246" s="30">
        <f t="shared" ca="1" si="672"/>
        <v>0</v>
      </c>
      <c r="AD246" s="30">
        <f t="shared" ca="1" si="672"/>
        <v>0</v>
      </c>
      <c r="AE246" s="30">
        <f t="shared" ca="1" si="672"/>
        <v>0</v>
      </c>
      <c r="AF246" s="30">
        <f t="shared" ca="1" si="672"/>
        <v>0</v>
      </c>
      <c r="AG246" s="30">
        <f t="shared" ca="1" si="672"/>
        <v>0</v>
      </c>
      <c r="AH246" s="30">
        <f t="shared" ca="1" si="672"/>
        <v>100</v>
      </c>
      <c r="AI246" s="30">
        <f t="shared" ca="1" si="672"/>
        <v>900</v>
      </c>
      <c r="AJ246" s="30">
        <f t="shared" ca="1" si="672"/>
        <v>2970</v>
      </c>
      <c r="AK246" s="30">
        <f t="shared" ca="1" si="672"/>
        <v>5752.5</v>
      </c>
      <c r="AL246" s="30">
        <f t="shared" ca="1" si="672"/>
        <v>8855</v>
      </c>
      <c r="AM246" s="30">
        <f t="shared" ca="1" si="672"/>
        <v>12027.25</v>
      </c>
      <c r="AN246" s="30">
        <f t="shared" ca="1" si="672"/>
        <v>16449.75</v>
      </c>
      <c r="AO246" s="30">
        <f t="shared" ca="1" si="672"/>
        <v>25310.500000000004</v>
      </c>
      <c r="AP246" s="30">
        <f t="shared" ca="1" si="672"/>
        <v>40545.25</v>
      </c>
      <c r="AQ246" s="30">
        <f t="shared" ca="1" si="672"/>
        <v>63147.75</v>
      </c>
      <c r="AR246" s="30">
        <f t="shared" ca="1" si="672"/>
        <v>92824.625</v>
      </c>
      <c r="AS246" s="30">
        <f t="shared" ca="1" si="672"/>
        <v>127799</v>
      </c>
      <c r="AT246" s="30">
        <f t="shared" ca="1" si="672"/>
        <v>166304</v>
      </c>
      <c r="AU246" s="30">
        <f t="shared" ca="1" si="672"/>
        <v>206916.75</v>
      </c>
      <c r="AV246" s="30">
        <f t="shared" ca="1" si="672"/>
        <v>248681</v>
      </c>
      <c r="AW246" s="30">
        <f t="shared" ca="1" si="672"/>
        <v>291026.625</v>
      </c>
      <c r="AX246" s="30">
        <f t="shared" ca="1" si="672"/>
        <v>333621.25</v>
      </c>
      <c r="AY246" s="30">
        <f t="shared" ca="1" si="672"/>
        <v>376318.75</v>
      </c>
      <c r="AZ246" s="30">
        <f t="shared" ca="1" si="672"/>
        <v>419054.375</v>
      </c>
      <c r="BA246" s="30">
        <f t="shared" ca="1" si="672"/>
        <v>461800.625</v>
      </c>
      <c r="BB246" s="30">
        <f t="shared" ca="1" si="672"/>
        <v>504550</v>
      </c>
      <c r="BC246" s="30">
        <f t="shared" ca="1" si="672"/>
        <v>547300</v>
      </c>
      <c r="BD246" s="30">
        <f t="shared" ca="1" si="672"/>
        <v>590050</v>
      </c>
      <c r="BE246" s="30">
        <f t="shared" ca="1" si="672"/>
        <v>632550</v>
      </c>
      <c r="BF246" s="30">
        <f t="shared" ca="1" si="672"/>
        <v>673050</v>
      </c>
      <c r="BG246" s="30">
        <f t="shared" ca="1" si="672"/>
        <v>708375</v>
      </c>
      <c r="BH246" s="30">
        <f t="shared" ca="1" si="672"/>
        <v>736743.75</v>
      </c>
      <c r="BI246" s="30">
        <f t="shared" ca="1" si="672"/>
        <v>757356.25</v>
      </c>
      <c r="BJ246" s="30">
        <f t="shared" ca="1" si="672"/>
        <v>770663.125</v>
      </c>
      <c r="BK246" s="30">
        <f t="shared" ca="1" si="672"/>
        <v>778538.75</v>
      </c>
      <c r="BL246" s="30">
        <f t="shared" ca="1" si="672"/>
        <v>782825</v>
      </c>
      <c r="BM246" s="30">
        <f t="shared" ca="1" si="672"/>
        <v>784977.5</v>
      </c>
      <c r="BN246" s="30">
        <f t="shared" ca="1" si="672"/>
        <v>785967.5</v>
      </c>
      <c r="BO246" s="30">
        <f t="shared" ca="1" si="672"/>
        <v>786373.125</v>
      </c>
      <c r="BP246" s="30">
        <f t="shared" ca="1" si="672"/>
        <v>786528.75</v>
      </c>
      <c r="BQ246" s="30">
        <f t="shared" ca="1" si="672"/>
        <v>786581.25</v>
      </c>
      <c r="BR246" s="30">
        <f t="shared" ca="1" si="672"/>
        <v>786595.625</v>
      </c>
      <c r="BS246" s="30">
        <f t="shared" ca="1" si="672"/>
        <v>786599.37500000012</v>
      </c>
      <c r="BT246" s="30">
        <f t="shared" ca="1" si="672"/>
        <v>786600.00000000012</v>
      </c>
      <c r="BU246" s="30">
        <f t="shared" ca="1" si="672"/>
        <v>786600.00000000012</v>
      </c>
      <c r="BV246" s="30">
        <f t="shared" si="672"/>
        <v>0</v>
      </c>
      <c r="BW246" s="30">
        <f t="shared" si="672"/>
        <v>0</v>
      </c>
      <c r="BX246" s="30">
        <f t="shared" si="672"/>
        <v>0</v>
      </c>
      <c r="BY246" s="30">
        <f t="shared" si="672"/>
        <v>0</v>
      </c>
      <c r="BZ246" s="30">
        <f t="shared" si="672"/>
        <v>0</v>
      </c>
      <c r="CA246" s="30">
        <f t="shared" si="672"/>
        <v>0</v>
      </c>
      <c r="CB246" s="30">
        <f t="shared" si="672"/>
        <v>0</v>
      </c>
      <c r="CC246" s="30">
        <f t="shared" si="672"/>
        <v>0</v>
      </c>
      <c r="CD246" s="30">
        <f t="shared" si="672"/>
        <v>0</v>
      </c>
      <c r="CE246" s="30">
        <f t="shared" si="672"/>
        <v>0</v>
      </c>
      <c r="CF246" s="30">
        <f t="shared" si="672"/>
        <v>0</v>
      </c>
      <c r="CG246" s="30">
        <f t="shared" si="672"/>
        <v>0</v>
      </c>
      <c r="CH246" s="30">
        <f t="shared" si="672"/>
        <v>0</v>
      </c>
      <c r="CI246" s="30">
        <f t="shared" si="672"/>
        <v>0</v>
      </c>
      <c r="CJ246" s="30">
        <f t="shared" si="672"/>
        <v>0</v>
      </c>
      <c r="CK246" s="30">
        <f t="shared" si="672"/>
        <v>0</v>
      </c>
      <c r="CL246" s="30">
        <f t="shared" ref="CL246:CT246" si="673">CL209/(1+$S246)</f>
        <v>0</v>
      </c>
      <c r="CM246" s="30">
        <f t="shared" si="673"/>
        <v>0</v>
      </c>
      <c r="CN246" s="30">
        <f t="shared" si="673"/>
        <v>0</v>
      </c>
      <c r="CO246" s="30">
        <f t="shared" si="673"/>
        <v>0</v>
      </c>
      <c r="CP246" s="30">
        <f t="shared" si="673"/>
        <v>0</v>
      </c>
      <c r="CQ246" s="30">
        <f t="shared" si="673"/>
        <v>0</v>
      </c>
      <c r="CR246" s="30">
        <f t="shared" si="673"/>
        <v>0</v>
      </c>
      <c r="CS246" s="30">
        <f t="shared" si="673"/>
        <v>0</v>
      </c>
      <c r="CT246" s="30">
        <f t="shared" si="673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662"/>
        <v>Себестоимость</v>
      </c>
      <c r="G247" s="27" t="str">
        <f>BP!$F$27</f>
        <v>ФОТ упак</v>
      </c>
      <c r="M247" s="27" t="str">
        <f>Lists!$R$8</f>
        <v>руб.</v>
      </c>
      <c r="P247" s="30"/>
      <c r="R247" s="44" t="s">
        <v>24</v>
      </c>
      <c r="S247" s="136">
        <v>0</v>
      </c>
      <c r="V247" s="85"/>
      <c r="W247" s="29">
        <f ca="1">SUM(INDIRECT(ADDRESS(ROW(),SUMIFS($1:$1,$5:$5,1))):INDIRECT(ADDRESS(ROW(),SUMIFS($1:$1,$5:$5,MAX($5:$5)))))</f>
        <v>8729615</v>
      </c>
      <c r="Z247" s="30">
        <f t="shared" ref="Z247:CK247" ca="1" si="674">Z210/(1+$S247)</f>
        <v>0</v>
      </c>
      <c r="AA247" s="30">
        <f t="shared" ca="1" si="674"/>
        <v>0</v>
      </c>
      <c r="AB247" s="30">
        <f t="shared" ca="1" si="674"/>
        <v>0</v>
      </c>
      <c r="AC247" s="30">
        <f t="shared" ca="1" si="674"/>
        <v>0</v>
      </c>
      <c r="AD247" s="30">
        <f t="shared" ca="1" si="674"/>
        <v>0</v>
      </c>
      <c r="AE247" s="30">
        <f t="shared" ca="1" si="674"/>
        <v>0</v>
      </c>
      <c r="AF247" s="30">
        <f t="shared" ca="1" si="674"/>
        <v>0</v>
      </c>
      <c r="AG247" s="30">
        <f t="shared" ca="1" si="674"/>
        <v>0</v>
      </c>
      <c r="AH247" s="30">
        <f t="shared" ca="1" si="674"/>
        <v>50</v>
      </c>
      <c r="AI247" s="30">
        <f t="shared" ca="1" si="674"/>
        <v>450</v>
      </c>
      <c r="AJ247" s="30">
        <f t="shared" ca="1" si="674"/>
        <v>1485</v>
      </c>
      <c r="AK247" s="30">
        <f t="shared" ca="1" si="674"/>
        <v>2876.25</v>
      </c>
      <c r="AL247" s="30">
        <f t="shared" ca="1" si="674"/>
        <v>4427.5</v>
      </c>
      <c r="AM247" s="30">
        <f t="shared" ca="1" si="674"/>
        <v>6013.625</v>
      </c>
      <c r="AN247" s="30">
        <f t="shared" ca="1" si="674"/>
        <v>8224.875</v>
      </c>
      <c r="AO247" s="30">
        <f t="shared" ca="1" si="674"/>
        <v>12655.250000000002</v>
      </c>
      <c r="AP247" s="30">
        <f t="shared" ca="1" si="674"/>
        <v>20272.625</v>
      </c>
      <c r="AQ247" s="30">
        <f t="shared" ca="1" si="674"/>
        <v>31573.875</v>
      </c>
      <c r="AR247" s="30">
        <f t="shared" ca="1" si="674"/>
        <v>46412.3125</v>
      </c>
      <c r="AS247" s="30">
        <f t="shared" ca="1" si="674"/>
        <v>63899.5</v>
      </c>
      <c r="AT247" s="30">
        <f t="shared" ca="1" si="674"/>
        <v>83152</v>
      </c>
      <c r="AU247" s="30">
        <f t="shared" ca="1" si="674"/>
        <v>103458.375</v>
      </c>
      <c r="AV247" s="30">
        <f t="shared" ca="1" si="674"/>
        <v>124340.5</v>
      </c>
      <c r="AW247" s="30">
        <f t="shared" ca="1" si="674"/>
        <v>145513.3125</v>
      </c>
      <c r="AX247" s="30">
        <f t="shared" ca="1" si="674"/>
        <v>166810.625</v>
      </c>
      <c r="AY247" s="30">
        <f t="shared" ca="1" si="674"/>
        <v>188159.375</v>
      </c>
      <c r="AZ247" s="30">
        <f t="shared" ca="1" si="674"/>
        <v>209527.1875</v>
      </c>
      <c r="BA247" s="30">
        <f t="shared" ca="1" si="674"/>
        <v>230900.3125</v>
      </c>
      <c r="BB247" s="30">
        <f t="shared" ca="1" si="674"/>
        <v>252275</v>
      </c>
      <c r="BC247" s="30">
        <f t="shared" ca="1" si="674"/>
        <v>273650</v>
      </c>
      <c r="BD247" s="30">
        <f t="shared" ca="1" si="674"/>
        <v>295025</v>
      </c>
      <c r="BE247" s="30">
        <f t="shared" ca="1" si="674"/>
        <v>316275</v>
      </c>
      <c r="BF247" s="30">
        <f t="shared" ca="1" si="674"/>
        <v>336525</v>
      </c>
      <c r="BG247" s="30">
        <f t="shared" ca="1" si="674"/>
        <v>354187.5</v>
      </c>
      <c r="BH247" s="30">
        <f t="shared" ca="1" si="674"/>
        <v>368371.875</v>
      </c>
      <c r="BI247" s="30">
        <f t="shared" ca="1" si="674"/>
        <v>378678.125</v>
      </c>
      <c r="BJ247" s="30">
        <f t="shared" ca="1" si="674"/>
        <v>385331.5625</v>
      </c>
      <c r="BK247" s="30">
        <f t="shared" ca="1" si="674"/>
        <v>389269.375</v>
      </c>
      <c r="BL247" s="30">
        <f t="shared" ca="1" si="674"/>
        <v>391412.5</v>
      </c>
      <c r="BM247" s="30">
        <f t="shared" ca="1" si="674"/>
        <v>392488.75</v>
      </c>
      <c r="BN247" s="30">
        <f t="shared" ca="1" si="674"/>
        <v>392983.75</v>
      </c>
      <c r="BO247" s="30">
        <f t="shared" ca="1" si="674"/>
        <v>393186.5625</v>
      </c>
      <c r="BP247" s="30">
        <f t="shared" ca="1" si="674"/>
        <v>393264.375</v>
      </c>
      <c r="BQ247" s="30">
        <f t="shared" ca="1" si="674"/>
        <v>393290.625</v>
      </c>
      <c r="BR247" s="30">
        <f t="shared" ca="1" si="674"/>
        <v>393297.8125</v>
      </c>
      <c r="BS247" s="30">
        <f t="shared" ca="1" si="674"/>
        <v>393299.68750000006</v>
      </c>
      <c r="BT247" s="30">
        <f t="shared" ca="1" si="674"/>
        <v>393300.00000000006</v>
      </c>
      <c r="BU247" s="30">
        <f t="shared" ca="1" si="674"/>
        <v>393300.00000000006</v>
      </c>
      <c r="BV247" s="30">
        <f t="shared" si="674"/>
        <v>0</v>
      </c>
      <c r="BW247" s="30">
        <f t="shared" si="674"/>
        <v>0</v>
      </c>
      <c r="BX247" s="30">
        <f t="shared" si="674"/>
        <v>0</v>
      </c>
      <c r="BY247" s="30">
        <f t="shared" si="674"/>
        <v>0</v>
      </c>
      <c r="BZ247" s="30">
        <f t="shared" si="674"/>
        <v>0</v>
      </c>
      <c r="CA247" s="30">
        <f t="shared" si="674"/>
        <v>0</v>
      </c>
      <c r="CB247" s="30">
        <f t="shared" si="674"/>
        <v>0</v>
      </c>
      <c r="CC247" s="30">
        <f t="shared" si="674"/>
        <v>0</v>
      </c>
      <c r="CD247" s="30">
        <f t="shared" si="674"/>
        <v>0</v>
      </c>
      <c r="CE247" s="30">
        <f t="shared" si="674"/>
        <v>0</v>
      </c>
      <c r="CF247" s="30">
        <f t="shared" si="674"/>
        <v>0</v>
      </c>
      <c r="CG247" s="30">
        <f t="shared" si="674"/>
        <v>0</v>
      </c>
      <c r="CH247" s="30">
        <f t="shared" si="674"/>
        <v>0</v>
      </c>
      <c r="CI247" s="30">
        <f t="shared" si="674"/>
        <v>0</v>
      </c>
      <c r="CJ247" s="30">
        <f t="shared" si="674"/>
        <v>0</v>
      </c>
      <c r="CK247" s="30">
        <f t="shared" si="674"/>
        <v>0</v>
      </c>
      <c r="CL247" s="30">
        <f t="shared" ref="CL247:CT247" si="675">CL210/(1+$S247)</f>
        <v>0</v>
      </c>
      <c r="CM247" s="30">
        <f t="shared" si="675"/>
        <v>0</v>
      </c>
      <c r="CN247" s="30">
        <f t="shared" si="675"/>
        <v>0</v>
      </c>
      <c r="CO247" s="30">
        <f t="shared" si="675"/>
        <v>0</v>
      </c>
      <c r="CP247" s="30">
        <f t="shared" si="675"/>
        <v>0</v>
      </c>
      <c r="CQ247" s="30">
        <f t="shared" si="675"/>
        <v>0</v>
      </c>
      <c r="CR247" s="30">
        <f t="shared" si="675"/>
        <v>0</v>
      </c>
      <c r="CS247" s="30">
        <f t="shared" si="675"/>
        <v>0</v>
      </c>
      <c r="CT247" s="30">
        <f t="shared" si="675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662"/>
        <v>Себестоимость</v>
      </c>
      <c r="G248" s="27" t="str">
        <f>BP!$F$28</f>
        <v>Соцсборы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7856653.5</v>
      </c>
      <c r="Z248" s="30">
        <f t="shared" ref="Z248:CK248" ca="1" si="676">Z211/(1+$S248)</f>
        <v>0</v>
      </c>
      <c r="AA248" s="30">
        <f t="shared" ca="1" si="676"/>
        <v>0</v>
      </c>
      <c r="AB248" s="30">
        <f t="shared" ca="1" si="676"/>
        <v>0</v>
      </c>
      <c r="AC248" s="30">
        <f t="shared" ca="1" si="676"/>
        <v>0</v>
      </c>
      <c r="AD248" s="30">
        <f t="shared" ca="1" si="676"/>
        <v>0</v>
      </c>
      <c r="AE248" s="30">
        <f t="shared" ca="1" si="676"/>
        <v>0</v>
      </c>
      <c r="AF248" s="30">
        <f t="shared" ca="1" si="676"/>
        <v>0</v>
      </c>
      <c r="AG248" s="30">
        <f t="shared" ca="1" si="676"/>
        <v>0</v>
      </c>
      <c r="AH248" s="30">
        <f t="shared" ca="1" si="676"/>
        <v>45.000000000000007</v>
      </c>
      <c r="AI248" s="30">
        <f t="shared" ca="1" si="676"/>
        <v>405</v>
      </c>
      <c r="AJ248" s="30">
        <f t="shared" ca="1" si="676"/>
        <v>1336.5</v>
      </c>
      <c r="AK248" s="30">
        <f t="shared" ca="1" si="676"/>
        <v>2588.625</v>
      </c>
      <c r="AL248" s="30">
        <f t="shared" ca="1" si="676"/>
        <v>3984.75</v>
      </c>
      <c r="AM248" s="30">
        <f t="shared" ca="1" si="676"/>
        <v>5412.2625000000007</v>
      </c>
      <c r="AN248" s="30">
        <f t="shared" ca="1" si="676"/>
        <v>7402.3875000000007</v>
      </c>
      <c r="AO248" s="30">
        <f t="shared" ca="1" si="676"/>
        <v>11389.725000000002</v>
      </c>
      <c r="AP248" s="30">
        <f t="shared" ca="1" si="676"/>
        <v>18245.362500000003</v>
      </c>
      <c r="AQ248" s="30">
        <f t="shared" ca="1" si="676"/>
        <v>28416.487499999999</v>
      </c>
      <c r="AR248" s="30">
        <f t="shared" ca="1" si="676"/>
        <v>41771.081249999996</v>
      </c>
      <c r="AS248" s="30">
        <f t="shared" ca="1" si="676"/>
        <v>57509.55</v>
      </c>
      <c r="AT248" s="30">
        <f t="shared" ca="1" si="676"/>
        <v>74836.800000000003</v>
      </c>
      <c r="AU248" s="30">
        <f t="shared" ca="1" si="676"/>
        <v>93112.537500000006</v>
      </c>
      <c r="AV248" s="30">
        <f t="shared" ca="1" si="676"/>
        <v>111906.45000000001</v>
      </c>
      <c r="AW248" s="30">
        <f t="shared" ca="1" si="676"/>
        <v>130961.98125000001</v>
      </c>
      <c r="AX248" s="30">
        <f t="shared" ca="1" si="676"/>
        <v>150129.5625</v>
      </c>
      <c r="AY248" s="30">
        <f t="shared" ca="1" si="676"/>
        <v>169343.4375</v>
      </c>
      <c r="AZ248" s="30">
        <f t="shared" ca="1" si="676"/>
        <v>188574.46875</v>
      </c>
      <c r="BA248" s="30">
        <f t="shared" ca="1" si="676"/>
        <v>207810.28125</v>
      </c>
      <c r="BB248" s="30">
        <f t="shared" ca="1" si="676"/>
        <v>227047.5</v>
      </c>
      <c r="BC248" s="30">
        <f t="shared" ca="1" si="676"/>
        <v>246285</v>
      </c>
      <c r="BD248" s="30">
        <f t="shared" ca="1" si="676"/>
        <v>265522.5</v>
      </c>
      <c r="BE248" s="30">
        <f t="shared" ca="1" si="676"/>
        <v>284647.5</v>
      </c>
      <c r="BF248" s="30">
        <f t="shared" ca="1" si="676"/>
        <v>302872.5</v>
      </c>
      <c r="BG248" s="30">
        <f t="shared" ca="1" si="676"/>
        <v>318768.75</v>
      </c>
      <c r="BH248" s="30">
        <f t="shared" ca="1" si="676"/>
        <v>331534.6875</v>
      </c>
      <c r="BI248" s="30">
        <f t="shared" ca="1" si="676"/>
        <v>340810.3125</v>
      </c>
      <c r="BJ248" s="30">
        <f t="shared" ca="1" si="676"/>
        <v>346798.40625</v>
      </c>
      <c r="BK248" s="30">
        <f t="shared" ca="1" si="676"/>
        <v>350342.4375</v>
      </c>
      <c r="BL248" s="30">
        <f t="shared" ca="1" si="676"/>
        <v>352271.25</v>
      </c>
      <c r="BM248" s="30">
        <f t="shared" ca="1" si="676"/>
        <v>353239.875</v>
      </c>
      <c r="BN248" s="30">
        <f t="shared" ca="1" si="676"/>
        <v>353685.375</v>
      </c>
      <c r="BO248" s="30">
        <f t="shared" ca="1" si="676"/>
        <v>353867.90625</v>
      </c>
      <c r="BP248" s="30">
        <f t="shared" ca="1" si="676"/>
        <v>353937.9375</v>
      </c>
      <c r="BQ248" s="30">
        <f t="shared" ca="1" si="676"/>
        <v>353961.5625</v>
      </c>
      <c r="BR248" s="30">
        <f t="shared" ca="1" si="676"/>
        <v>353968.03125000006</v>
      </c>
      <c r="BS248" s="30">
        <f t="shared" ca="1" si="676"/>
        <v>353969.71875000006</v>
      </c>
      <c r="BT248" s="30">
        <f t="shared" ca="1" si="676"/>
        <v>353970.00000000006</v>
      </c>
      <c r="BU248" s="30">
        <f t="shared" ca="1" si="676"/>
        <v>353970.00000000006</v>
      </c>
      <c r="BV248" s="30">
        <f t="shared" si="676"/>
        <v>0</v>
      </c>
      <c r="BW248" s="30">
        <f t="shared" si="676"/>
        <v>0</v>
      </c>
      <c r="BX248" s="30">
        <f t="shared" si="676"/>
        <v>0</v>
      </c>
      <c r="BY248" s="30">
        <f t="shared" si="676"/>
        <v>0</v>
      </c>
      <c r="BZ248" s="30">
        <f t="shared" si="676"/>
        <v>0</v>
      </c>
      <c r="CA248" s="30">
        <f t="shared" si="676"/>
        <v>0</v>
      </c>
      <c r="CB248" s="30">
        <f t="shared" si="676"/>
        <v>0</v>
      </c>
      <c r="CC248" s="30">
        <f t="shared" si="676"/>
        <v>0</v>
      </c>
      <c r="CD248" s="30">
        <f t="shared" si="676"/>
        <v>0</v>
      </c>
      <c r="CE248" s="30">
        <f t="shared" si="676"/>
        <v>0</v>
      </c>
      <c r="CF248" s="30">
        <f t="shared" si="676"/>
        <v>0</v>
      </c>
      <c r="CG248" s="30">
        <f t="shared" si="676"/>
        <v>0</v>
      </c>
      <c r="CH248" s="30">
        <f t="shared" si="676"/>
        <v>0</v>
      </c>
      <c r="CI248" s="30">
        <f t="shared" si="676"/>
        <v>0</v>
      </c>
      <c r="CJ248" s="30">
        <f t="shared" si="676"/>
        <v>0</v>
      </c>
      <c r="CK248" s="30">
        <f t="shared" si="676"/>
        <v>0</v>
      </c>
      <c r="CL248" s="30">
        <f t="shared" ref="CL248:CT248" si="677">CL211/(1+$S248)</f>
        <v>0</v>
      </c>
      <c r="CM248" s="30">
        <f t="shared" si="677"/>
        <v>0</v>
      </c>
      <c r="CN248" s="30">
        <f t="shared" si="677"/>
        <v>0</v>
      </c>
      <c r="CO248" s="30">
        <f t="shared" si="677"/>
        <v>0</v>
      </c>
      <c r="CP248" s="30">
        <f t="shared" si="677"/>
        <v>0</v>
      </c>
      <c r="CQ248" s="30">
        <f t="shared" si="677"/>
        <v>0</v>
      </c>
      <c r="CR248" s="30">
        <f t="shared" si="677"/>
        <v>0</v>
      </c>
      <c r="CS248" s="30">
        <f t="shared" si="677"/>
        <v>0</v>
      </c>
      <c r="CT248" s="30">
        <f t="shared" si="677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662"/>
        <v>Себестоимость</v>
      </c>
      <c r="G249" s="27" t="str">
        <f>BP!$F$29</f>
        <v>ЭлЭн</v>
      </c>
      <c r="M249" s="27" t="str">
        <f>Lists!$R$8</f>
        <v>руб.</v>
      </c>
      <c r="P249" s="30"/>
      <c r="R249" s="44" t="s">
        <v>24</v>
      </c>
      <c r="S249" s="136">
        <v>0.2</v>
      </c>
      <c r="V249" s="85"/>
      <c r="W249" s="29">
        <f ca="1">SUM(INDIRECT(ADDRESS(ROW(),SUMIFS($1:$1,$5:$5,1))):INDIRECT(ADDRESS(ROW(),SUMIFS($1:$1,$5:$5,MAX($5:$5)))))</f>
        <v>2677081.933333334</v>
      </c>
      <c r="Z249" s="30">
        <f t="shared" ref="Z249:BE249" ca="1" si="678">Z212/(1+$S249)</f>
        <v>0</v>
      </c>
      <c r="AA249" s="30">
        <f t="shared" ca="1" si="678"/>
        <v>0</v>
      </c>
      <c r="AB249" s="30">
        <f t="shared" ca="1" si="678"/>
        <v>0</v>
      </c>
      <c r="AC249" s="30">
        <f t="shared" ca="1" si="678"/>
        <v>0</v>
      </c>
      <c r="AD249" s="30">
        <f t="shared" ca="1" si="678"/>
        <v>0</v>
      </c>
      <c r="AE249" s="30">
        <f t="shared" ca="1" si="678"/>
        <v>0</v>
      </c>
      <c r="AF249" s="30">
        <f t="shared" ca="1" si="678"/>
        <v>0</v>
      </c>
      <c r="AG249" s="30">
        <f t="shared" ca="1" si="678"/>
        <v>0</v>
      </c>
      <c r="AH249" s="30">
        <f t="shared" ca="1" si="678"/>
        <v>15.333333333333336</v>
      </c>
      <c r="AI249" s="30">
        <f t="shared" ca="1" si="678"/>
        <v>138.00000000000003</v>
      </c>
      <c r="AJ249" s="30">
        <f t="shared" ca="1" si="678"/>
        <v>455.40000000000003</v>
      </c>
      <c r="AK249" s="30">
        <f t="shared" ca="1" si="678"/>
        <v>882.0500000000003</v>
      </c>
      <c r="AL249" s="30">
        <f t="shared" ca="1" si="678"/>
        <v>1357.7666666666669</v>
      </c>
      <c r="AM249" s="30">
        <f t="shared" ca="1" si="678"/>
        <v>1844.1783333333335</v>
      </c>
      <c r="AN249" s="30">
        <f t="shared" ca="1" si="678"/>
        <v>2522.2950000000005</v>
      </c>
      <c r="AO249" s="30">
        <f t="shared" ca="1" si="678"/>
        <v>3880.9433333333341</v>
      </c>
      <c r="AP249" s="30">
        <f t="shared" ca="1" si="678"/>
        <v>6216.9383333333344</v>
      </c>
      <c r="AQ249" s="30">
        <f t="shared" ca="1" si="678"/>
        <v>9682.6550000000025</v>
      </c>
      <c r="AR249" s="30">
        <f t="shared" ca="1" si="678"/>
        <v>14233.109166666671</v>
      </c>
      <c r="AS249" s="30">
        <f t="shared" ca="1" si="678"/>
        <v>19595.846666666672</v>
      </c>
      <c r="AT249" s="30">
        <f t="shared" ca="1" si="678"/>
        <v>25499.94666666667</v>
      </c>
      <c r="AU249" s="30">
        <f t="shared" ca="1" si="678"/>
        <v>31727.235000000008</v>
      </c>
      <c r="AV249" s="30">
        <f t="shared" ca="1" si="678"/>
        <v>38131.08666666667</v>
      </c>
      <c r="AW249" s="30">
        <f t="shared" ca="1" si="678"/>
        <v>44624.082499999997</v>
      </c>
      <c r="AX249" s="30">
        <f t="shared" ca="1" si="678"/>
        <v>51155.258333333346</v>
      </c>
      <c r="AY249" s="30">
        <f t="shared" ca="1" si="678"/>
        <v>57702.208333333343</v>
      </c>
      <c r="AZ249" s="30">
        <f t="shared" ca="1" si="678"/>
        <v>64255.004166666673</v>
      </c>
      <c r="BA249" s="30">
        <f t="shared" ca="1" si="678"/>
        <v>70809.429166666683</v>
      </c>
      <c r="BB249" s="30">
        <f t="shared" ca="1" si="678"/>
        <v>77364.333333333343</v>
      </c>
      <c r="BC249" s="30">
        <f t="shared" ca="1" si="678"/>
        <v>83919.333333333343</v>
      </c>
      <c r="BD249" s="30">
        <f t="shared" ca="1" si="678"/>
        <v>90474.333333333343</v>
      </c>
      <c r="BE249" s="30">
        <f t="shared" ca="1" si="678"/>
        <v>96991.000000000015</v>
      </c>
      <c r="BF249" s="30">
        <f t="shared" ref="BF249:CK249" ca="1" si="679">BF212/(1+$S249)</f>
        <v>103201.00000000001</v>
      </c>
      <c r="BG249" s="30">
        <f t="shared" ca="1" si="679"/>
        <v>108617.50000000001</v>
      </c>
      <c r="BH249" s="30">
        <f t="shared" ca="1" si="679"/>
        <v>112967.37500000001</v>
      </c>
      <c r="BI249" s="30">
        <f t="shared" ca="1" si="679"/>
        <v>116127.95833333336</v>
      </c>
      <c r="BJ249" s="30">
        <f t="shared" ca="1" si="679"/>
        <v>118168.34583333335</v>
      </c>
      <c r="BK249" s="30">
        <f t="shared" ca="1" si="679"/>
        <v>119375.94166666668</v>
      </c>
      <c r="BL249" s="30">
        <f t="shared" ca="1" si="679"/>
        <v>120033.16666666669</v>
      </c>
      <c r="BM249" s="30">
        <f t="shared" ca="1" si="679"/>
        <v>120363.21666666669</v>
      </c>
      <c r="BN249" s="30">
        <f t="shared" ca="1" si="679"/>
        <v>120515.01666666669</v>
      </c>
      <c r="BO249" s="30">
        <f t="shared" ca="1" si="679"/>
        <v>120577.21250000002</v>
      </c>
      <c r="BP249" s="30">
        <f t="shared" ca="1" si="679"/>
        <v>120601.07500000001</v>
      </c>
      <c r="BQ249" s="30">
        <f t="shared" ca="1" si="679"/>
        <v>120609.12500000001</v>
      </c>
      <c r="BR249" s="30">
        <f t="shared" ca="1" si="679"/>
        <v>120611.32916666669</v>
      </c>
      <c r="BS249" s="30">
        <f t="shared" ca="1" si="679"/>
        <v>120611.9041666667</v>
      </c>
      <c r="BT249" s="30">
        <f t="shared" ca="1" si="679"/>
        <v>120612.00000000003</v>
      </c>
      <c r="BU249" s="30">
        <f t="shared" ca="1" si="679"/>
        <v>120612.00000000003</v>
      </c>
      <c r="BV249" s="30">
        <f t="shared" si="679"/>
        <v>0</v>
      </c>
      <c r="BW249" s="30">
        <f t="shared" si="679"/>
        <v>0</v>
      </c>
      <c r="BX249" s="30">
        <f t="shared" si="679"/>
        <v>0</v>
      </c>
      <c r="BY249" s="30">
        <f t="shared" si="679"/>
        <v>0</v>
      </c>
      <c r="BZ249" s="30">
        <f t="shared" si="679"/>
        <v>0</v>
      </c>
      <c r="CA249" s="30">
        <f t="shared" si="679"/>
        <v>0</v>
      </c>
      <c r="CB249" s="30">
        <f t="shared" si="679"/>
        <v>0</v>
      </c>
      <c r="CC249" s="30">
        <f t="shared" si="679"/>
        <v>0</v>
      </c>
      <c r="CD249" s="30">
        <f t="shared" si="679"/>
        <v>0</v>
      </c>
      <c r="CE249" s="30">
        <f t="shared" si="679"/>
        <v>0</v>
      </c>
      <c r="CF249" s="30">
        <f t="shared" si="679"/>
        <v>0</v>
      </c>
      <c r="CG249" s="30">
        <f t="shared" si="679"/>
        <v>0</v>
      </c>
      <c r="CH249" s="30">
        <f t="shared" si="679"/>
        <v>0</v>
      </c>
      <c r="CI249" s="30">
        <f t="shared" si="679"/>
        <v>0</v>
      </c>
      <c r="CJ249" s="30">
        <f t="shared" si="679"/>
        <v>0</v>
      </c>
      <c r="CK249" s="30">
        <f t="shared" si="679"/>
        <v>0</v>
      </c>
      <c r="CL249" s="30">
        <f t="shared" ref="CL249:CT249" si="680">CL212/(1+$S249)</f>
        <v>0</v>
      </c>
      <c r="CM249" s="30">
        <f t="shared" si="680"/>
        <v>0</v>
      </c>
      <c r="CN249" s="30">
        <f t="shared" si="680"/>
        <v>0</v>
      </c>
      <c r="CO249" s="30">
        <f t="shared" si="680"/>
        <v>0</v>
      </c>
      <c r="CP249" s="30">
        <f t="shared" si="680"/>
        <v>0</v>
      </c>
      <c r="CQ249" s="30">
        <f t="shared" si="680"/>
        <v>0</v>
      </c>
      <c r="CR249" s="30">
        <f t="shared" si="680"/>
        <v>0</v>
      </c>
      <c r="CS249" s="30">
        <f t="shared" si="680"/>
        <v>0</v>
      </c>
      <c r="CT249" s="30">
        <f t="shared" si="680"/>
        <v>0</v>
      </c>
    </row>
    <row r="250" spans="1:98" s="2" customFormat="1" ht="12" x14ac:dyDescent="0.25">
      <c r="A250" s="11">
        <f>ROW()</f>
        <v>250</v>
      </c>
      <c r="B250" s="96"/>
      <c r="C250" s="142"/>
      <c r="E250" s="23" t="str">
        <f>Lists!$N$9</f>
        <v>пустая строка</v>
      </c>
      <c r="P250" s="3"/>
      <c r="R250" s="23"/>
      <c r="S250" s="3"/>
      <c r="V250" s="74"/>
      <c r="W250" s="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</row>
    <row r="251" spans="1:98" s="13" customFormat="1" x14ac:dyDescent="0.3">
      <c r="A251" s="12">
        <f>ROW()</f>
        <v>251</v>
      </c>
      <c r="B251" s="102"/>
      <c r="C251" s="142"/>
      <c r="E251" s="92"/>
      <c r="F251" s="13" t="s">
        <v>89</v>
      </c>
      <c r="M251" s="4" t="str">
        <f>Lists!$R$8</f>
        <v>руб.</v>
      </c>
      <c r="P251" s="10"/>
      <c r="R251" s="92"/>
      <c r="S251" s="10"/>
      <c r="V251" s="80">
        <f ca="1">W251-(W237-W240)</f>
        <v>0</v>
      </c>
      <c r="W251" s="10">
        <f ca="1">SUM(INDIRECT(ADDRESS(ROW(),SUMIFS($1:$1,$5:$5,1))):INDIRECT(ADDRESS(ROW(),SUMIFS($1:$1,$5:$5,MAX($5:$5)))))</f>
        <v>392836544.46075004</v>
      </c>
      <c r="Z251" s="10">
        <f ca="1">Z237-Z240</f>
        <v>0</v>
      </c>
      <c r="AA251" s="10">
        <f ca="1">AA237-AA240</f>
        <v>0</v>
      </c>
      <c r="AB251" s="10">
        <f t="shared" ref="AB251:CL251" ca="1" si="681">AB237-AB240</f>
        <v>0</v>
      </c>
      <c r="AC251" s="10">
        <f t="shared" ca="1" si="681"/>
        <v>0</v>
      </c>
      <c r="AD251" s="10">
        <f t="shared" ca="1" si="681"/>
        <v>0</v>
      </c>
      <c r="AE251" s="10">
        <f t="shared" ca="1" si="681"/>
        <v>0</v>
      </c>
      <c r="AF251" s="10">
        <f t="shared" ca="1" si="681"/>
        <v>0</v>
      </c>
      <c r="AG251" s="10">
        <f t="shared" ca="1" si="681"/>
        <v>0</v>
      </c>
      <c r="AH251" s="10">
        <f t="shared" ca="1" si="681"/>
        <v>3263.1666666666679</v>
      </c>
      <c r="AI251" s="10">
        <f t="shared" ca="1" si="681"/>
        <v>27620.666666666679</v>
      </c>
      <c r="AJ251" s="10">
        <f t="shared" ca="1" si="681"/>
        <v>85555.13333333336</v>
      </c>
      <c r="AK251" s="10">
        <f t="shared" ca="1" si="681"/>
        <v>155029.17916666676</v>
      </c>
      <c r="AL251" s="10">
        <f t="shared" ca="1" si="681"/>
        <v>226774.23750000005</v>
      </c>
      <c r="AM251" s="10">
        <f t="shared" ca="1" si="681"/>
        <v>296797.18583333341</v>
      </c>
      <c r="AN251" s="10">
        <f t="shared" ca="1" si="681"/>
        <v>406490.52291666664</v>
      </c>
      <c r="AO251" s="10">
        <f t="shared" ca="1" si="681"/>
        <v>644304.25270833354</v>
      </c>
      <c r="AP251" s="10">
        <f t="shared" ca="1" si="681"/>
        <v>1044644.5264583334</v>
      </c>
      <c r="AQ251" s="10">
        <f t="shared" ca="1" si="681"/>
        <v>1618241.0229583334</v>
      </c>
      <c r="AR251" s="10">
        <f t="shared" ca="1" si="681"/>
        <v>2342856.9375416664</v>
      </c>
      <c r="AS251" s="10">
        <f t="shared" ca="1" si="681"/>
        <v>3167070.3699166682</v>
      </c>
      <c r="AT251" s="10">
        <f t="shared" ca="1" si="681"/>
        <v>4050456.9143958339</v>
      </c>
      <c r="AU251" s="10">
        <f t="shared" ca="1" si="681"/>
        <v>4965516.7895833347</v>
      </c>
      <c r="AV251" s="10">
        <f t="shared" ca="1" si="681"/>
        <v>5897126.9048125008</v>
      </c>
      <c r="AW251" s="10">
        <f t="shared" ca="1" si="681"/>
        <v>6836259.0730000008</v>
      </c>
      <c r="AX251" s="10">
        <f t="shared" ca="1" si="681"/>
        <v>7777917.7790625012</v>
      </c>
      <c r="AY251" s="10">
        <f t="shared" ca="1" si="681"/>
        <v>8720501.1392708346</v>
      </c>
      <c r="AZ251" s="10">
        <f t="shared" ca="1" si="681"/>
        <v>9663395.6757291704</v>
      </c>
      <c r="BA251" s="10">
        <f t="shared" ca="1" si="681"/>
        <v>10606346.346354168</v>
      </c>
      <c r="BB251" s="10">
        <f t="shared" ca="1" si="681"/>
        <v>11549297.398125002</v>
      </c>
      <c r="BC251" s="10">
        <f t="shared" ca="1" si="681"/>
        <v>12492245.904375004</v>
      </c>
      <c r="BD251" s="10">
        <f t="shared" ca="1" si="681"/>
        <v>13435194.410625001</v>
      </c>
      <c r="BE251" s="10">
        <f t="shared" ca="1" si="681"/>
        <v>14369985.000208333</v>
      </c>
      <c r="BF251" s="10">
        <f t="shared" ca="1" si="681"/>
        <v>15243881.839791663</v>
      </c>
      <c r="BG251" s="10">
        <f t="shared" ca="1" si="681"/>
        <v>15972942.51270834</v>
      </c>
      <c r="BH251" s="10">
        <f t="shared" ca="1" si="681"/>
        <v>16528318.07104167</v>
      </c>
      <c r="BI251" s="10">
        <f t="shared" ca="1" si="681"/>
        <v>16904330.983541667</v>
      </c>
      <c r="BJ251" s="10">
        <f t="shared" ca="1" si="681"/>
        <v>17125681.316875011</v>
      </c>
      <c r="BK251" s="10">
        <f t="shared" ca="1" si="681"/>
        <v>17245427.474166676</v>
      </c>
      <c r="BL251" s="10">
        <f t="shared" ca="1" si="681"/>
        <v>17305358.8903125</v>
      </c>
      <c r="BM251" s="10">
        <f t="shared" ca="1" si="681"/>
        <v>17333371.991875</v>
      </c>
      <c r="BN251" s="10">
        <f t="shared" ca="1" si="681"/>
        <v>17344732.836562499</v>
      </c>
      <c r="BO251" s="10">
        <f t="shared" ca="1" si="681"/>
        <v>17348549.327083334</v>
      </c>
      <c r="BP251" s="10">
        <f t="shared" ca="1" si="681"/>
        <v>17349838.109062504</v>
      </c>
      <c r="BQ251" s="10">
        <f t="shared" ca="1" si="681"/>
        <v>17350203.255104177</v>
      </c>
      <c r="BR251" s="10">
        <f t="shared" ca="1" si="681"/>
        <v>17350257.224895835</v>
      </c>
      <c r="BS251" s="10">
        <f t="shared" ca="1" si="681"/>
        <v>17350255.060520843</v>
      </c>
      <c r="BT251" s="10">
        <f t="shared" ca="1" si="681"/>
        <v>17350252.515000008</v>
      </c>
      <c r="BU251" s="10">
        <f t="shared" ca="1" si="681"/>
        <v>17350252.515000008</v>
      </c>
      <c r="BV251" s="10">
        <f t="shared" si="681"/>
        <v>0</v>
      </c>
      <c r="BW251" s="10">
        <f t="shared" si="681"/>
        <v>0</v>
      </c>
      <c r="BX251" s="10">
        <f t="shared" si="681"/>
        <v>0</v>
      </c>
      <c r="BY251" s="10">
        <f t="shared" si="681"/>
        <v>0</v>
      </c>
      <c r="BZ251" s="10">
        <f t="shared" si="681"/>
        <v>0</v>
      </c>
      <c r="CA251" s="10">
        <f t="shared" si="681"/>
        <v>0</v>
      </c>
      <c r="CB251" s="10">
        <f t="shared" si="681"/>
        <v>0</v>
      </c>
      <c r="CC251" s="10">
        <f t="shared" si="681"/>
        <v>0</v>
      </c>
      <c r="CD251" s="10">
        <f t="shared" si="681"/>
        <v>0</v>
      </c>
      <c r="CE251" s="10">
        <f t="shared" si="681"/>
        <v>0</v>
      </c>
      <c r="CF251" s="10">
        <f t="shared" si="681"/>
        <v>0</v>
      </c>
      <c r="CG251" s="10">
        <f t="shared" si="681"/>
        <v>0</v>
      </c>
      <c r="CH251" s="10">
        <f t="shared" si="681"/>
        <v>0</v>
      </c>
      <c r="CI251" s="10">
        <f t="shared" si="681"/>
        <v>0</v>
      </c>
      <c r="CJ251" s="10">
        <f t="shared" si="681"/>
        <v>0</v>
      </c>
      <c r="CK251" s="10">
        <f t="shared" si="681"/>
        <v>0</v>
      </c>
      <c r="CL251" s="10">
        <f t="shared" si="681"/>
        <v>0</v>
      </c>
      <c r="CM251" s="10">
        <f t="shared" ref="CM251:CT251" si="682">CM237-CM240</f>
        <v>0</v>
      </c>
      <c r="CN251" s="10">
        <f t="shared" si="682"/>
        <v>0</v>
      </c>
      <c r="CO251" s="10">
        <f t="shared" si="682"/>
        <v>0</v>
      </c>
      <c r="CP251" s="10">
        <f t="shared" si="682"/>
        <v>0</v>
      </c>
      <c r="CQ251" s="10">
        <f t="shared" si="682"/>
        <v>0</v>
      </c>
      <c r="CR251" s="10">
        <f t="shared" si="682"/>
        <v>0</v>
      </c>
      <c r="CS251" s="10">
        <f t="shared" si="682"/>
        <v>0</v>
      </c>
      <c r="CT251" s="10">
        <f t="shared" si="682"/>
        <v>0</v>
      </c>
    </row>
    <row r="252" spans="1:98" s="107" customFormat="1" ht="12" x14ac:dyDescent="0.25">
      <c r="A252" s="105">
        <f>ROW()</f>
        <v>252</v>
      </c>
      <c r="B252" s="106"/>
      <c r="C252" s="143"/>
      <c r="E252" s="108"/>
      <c r="F252" s="107" t="s">
        <v>90</v>
      </c>
      <c r="M252" s="107" t="s">
        <v>74</v>
      </c>
      <c r="P252" s="109"/>
      <c r="R252" s="108"/>
      <c r="S252" s="109"/>
      <c r="V252" s="110"/>
      <c r="W252" s="111">
        <f ca="1">IF(W$237=0,0,W251/W$237)</f>
        <v>0.53187543337057053</v>
      </c>
      <c r="X252" s="112"/>
      <c r="Y252" s="112"/>
      <c r="Z252" s="111">
        <f ca="1">IF(Z$237=0,0,Z251/Z$237)</f>
        <v>0</v>
      </c>
      <c r="AA252" s="111">
        <f t="shared" ref="AA252:CL252" ca="1" si="683">IF(AA$237=0,0,AA251/AA$237)</f>
        <v>0</v>
      </c>
      <c r="AB252" s="111">
        <f t="shared" ca="1" si="683"/>
        <v>0</v>
      </c>
      <c r="AC252" s="111">
        <f t="shared" ca="1" si="683"/>
        <v>0</v>
      </c>
      <c r="AD252" s="111">
        <f t="shared" ca="1" si="683"/>
        <v>0</v>
      </c>
      <c r="AE252" s="111">
        <f t="shared" ca="1" si="683"/>
        <v>0</v>
      </c>
      <c r="AF252" s="111">
        <f t="shared" ca="1" si="683"/>
        <v>0</v>
      </c>
      <c r="AG252" s="111">
        <f t="shared" ca="1" si="683"/>
        <v>0</v>
      </c>
      <c r="AH252" s="111">
        <f t="shared" ca="1" si="683"/>
        <v>0.6223260544801501</v>
      </c>
      <c r="AI252" s="111">
        <f t="shared" ca="1" si="683"/>
        <v>0.60780013349861739</v>
      </c>
      <c r="AJ252" s="111">
        <f t="shared" ca="1" si="683"/>
        <v>0.59260594980849124</v>
      </c>
      <c r="AK252" s="111">
        <f t="shared" ca="1" si="683"/>
        <v>0.57642839221388731</v>
      </c>
      <c r="AL252" s="111">
        <f t="shared" ca="1" si="683"/>
        <v>0.56392879005825003</v>
      </c>
      <c r="AM252" s="111">
        <f t="shared" ca="1" si="683"/>
        <v>0.5547851253345254</v>
      </c>
      <c r="AN252" s="111">
        <f t="shared" ca="1" si="683"/>
        <v>0.55512502268314146</v>
      </c>
      <c r="AO252" s="111">
        <f t="shared" ca="1" si="683"/>
        <v>0.56244758754827873</v>
      </c>
      <c r="AP252" s="111">
        <f t="shared" ca="1" si="683"/>
        <v>0.56541367564458622</v>
      </c>
      <c r="AQ252" s="111">
        <f t="shared" ca="1" si="683"/>
        <v>0.56408742904828546</v>
      </c>
      <c r="AR252" s="111">
        <f t="shared" ca="1" si="683"/>
        <v>0.56034544497442207</v>
      </c>
      <c r="AS252" s="111">
        <f t="shared" ca="1" si="683"/>
        <v>0.55582954451994582</v>
      </c>
      <c r="AT252" s="111">
        <f t="shared" ca="1" si="683"/>
        <v>0.5515455368791039</v>
      </c>
      <c r="AU252" s="111">
        <f t="shared" ca="1" si="683"/>
        <v>0.54787930440815769</v>
      </c>
      <c r="AV252" s="111">
        <f t="shared" ca="1" si="683"/>
        <v>0.54492832089373489</v>
      </c>
      <c r="AW252" s="111">
        <f t="shared" ca="1" si="683"/>
        <v>0.5425793488505789</v>
      </c>
      <c r="AX252" s="111">
        <f t="shared" ca="1" si="683"/>
        <v>0.54070653079306352</v>
      </c>
      <c r="AY252" s="111">
        <f t="shared" ca="1" si="683"/>
        <v>0.53920564950814731</v>
      </c>
      <c r="AZ252" s="111">
        <f t="shared" ca="1" si="683"/>
        <v>0.53798900314653864</v>
      </c>
      <c r="BA252" s="111">
        <f t="shared" ca="1" si="683"/>
        <v>0.53698837608842864</v>
      </c>
      <c r="BB252" s="111">
        <f t="shared" ca="1" si="683"/>
        <v>0.53615246643646353</v>
      </c>
      <c r="BC252" s="111">
        <f t="shared" ca="1" si="683"/>
        <v>0.53544445589272605</v>
      </c>
      <c r="BD252" s="111">
        <f t="shared" ca="1" si="683"/>
        <v>0.53483732164456255</v>
      </c>
      <c r="BE252" s="111">
        <f t="shared" ca="1" si="683"/>
        <v>0.53426804189078614</v>
      </c>
      <c r="BF252" s="111">
        <f t="shared" ca="1" si="683"/>
        <v>0.53351557111817138</v>
      </c>
      <c r="BG252" s="111">
        <f t="shared" ca="1" si="683"/>
        <v>0.53241138488638617</v>
      </c>
      <c r="BH252" s="111">
        <f t="shared" ca="1" si="683"/>
        <v>0.53114463194042505</v>
      </c>
      <c r="BI252" s="111">
        <f t="shared" ca="1" si="683"/>
        <v>0.52987465182612448</v>
      </c>
      <c r="BJ252" s="111">
        <f t="shared" ca="1" si="683"/>
        <v>0.52877637155001322</v>
      </c>
      <c r="BK252" s="111">
        <f t="shared" ca="1" si="683"/>
        <v>0.52797905989921956</v>
      </c>
      <c r="BL252" s="111">
        <f t="shared" ca="1" si="683"/>
        <v>0.52747530765342032</v>
      </c>
      <c r="BM252" s="111">
        <f t="shared" ca="1" si="683"/>
        <v>0.52719404104471201</v>
      </c>
      <c r="BN252" s="111">
        <f t="shared" ca="1" si="683"/>
        <v>0.52704319339057504</v>
      </c>
      <c r="BO252" s="111">
        <f t="shared" ca="1" si="683"/>
        <v>0.52696942489865695</v>
      </c>
      <c r="BP252" s="111">
        <f t="shared" ca="1" si="683"/>
        <v>0.5269386152393627</v>
      </c>
      <c r="BQ252" s="111">
        <f t="shared" ca="1" si="683"/>
        <v>0.52692722316335205</v>
      </c>
      <c r="BR252" s="111">
        <f t="shared" ca="1" si="683"/>
        <v>0.52692344302899874</v>
      </c>
      <c r="BS252" s="111">
        <f t="shared" ca="1" si="683"/>
        <v>0.52692222354641538</v>
      </c>
      <c r="BT252" s="111">
        <f t="shared" ca="1" si="683"/>
        <v>0.52692198891041764</v>
      </c>
      <c r="BU252" s="111">
        <f t="shared" ca="1" si="683"/>
        <v>0.52692198891041764</v>
      </c>
      <c r="BV252" s="111">
        <f t="shared" si="683"/>
        <v>0</v>
      </c>
      <c r="BW252" s="111">
        <f t="shared" si="683"/>
        <v>0</v>
      </c>
      <c r="BX252" s="111">
        <f t="shared" si="683"/>
        <v>0</v>
      </c>
      <c r="BY252" s="111">
        <f t="shared" si="683"/>
        <v>0</v>
      </c>
      <c r="BZ252" s="111">
        <f t="shared" si="683"/>
        <v>0</v>
      </c>
      <c r="CA252" s="111">
        <f t="shared" si="683"/>
        <v>0</v>
      </c>
      <c r="CB252" s="111">
        <f t="shared" si="683"/>
        <v>0</v>
      </c>
      <c r="CC252" s="111">
        <f t="shared" si="683"/>
        <v>0</v>
      </c>
      <c r="CD252" s="111">
        <f t="shared" si="683"/>
        <v>0</v>
      </c>
      <c r="CE252" s="111">
        <f t="shared" si="683"/>
        <v>0</v>
      </c>
      <c r="CF252" s="111">
        <f t="shared" si="683"/>
        <v>0</v>
      </c>
      <c r="CG252" s="111">
        <f t="shared" si="683"/>
        <v>0</v>
      </c>
      <c r="CH252" s="111">
        <f t="shared" si="683"/>
        <v>0</v>
      </c>
      <c r="CI252" s="111">
        <f t="shared" si="683"/>
        <v>0</v>
      </c>
      <c r="CJ252" s="111">
        <f t="shared" si="683"/>
        <v>0</v>
      </c>
      <c r="CK252" s="111">
        <f t="shared" si="683"/>
        <v>0</v>
      </c>
      <c r="CL252" s="111">
        <f t="shared" si="683"/>
        <v>0</v>
      </c>
      <c r="CM252" s="111">
        <f t="shared" ref="CM252:CT252" si="684">IF(CM$237=0,0,CM251/CM$237)</f>
        <v>0</v>
      </c>
      <c r="CN252" s="111">
        <f t="shared" si="684"/>
        <v>0</v>
      </c>
      <c r="CO252" s="111">
        <f t="shared" si="684"/>
        <v>0</v>
      </c>
      <c r="CP252" s="111">
        <f t="shared" si="684"/>
        <v>0</v>
      </c>
      <c r="CQ252" s="111">
        <f t="shared" si="684"/>
        <v>0</v>
      </c>
      <c r="CR252" s="111">
        <f t="shared" si="684"/>
        <v>0</v>
      </c>
      <c r="CS252" s="111">
        <f t="shared" si="684"/>
        <v>0</v>
      </c>
      <c r="CT252" s="111">
        <f t="shared" si="684"/>
        <v>0</v>
      </c>
    </row>
    <row r="253" spans="1:98" s="13" customFormat="1" x14ac:dyDescent="0.3">
      <c r="A253" s="12">
        <f>ROW()</f>
        <v>253</v>
      </c>
      <c r="B253" s="102"/>
      <c r="C253" s="142"/>
      <c r="E253" s="92"/>
      <c r="F253" s="13" t="s">
        <v>122</v>
      </c>
      <c r="M253" s="4" t="str">
        <f>Lists!$R$8</f>
        <v>руб.</v>
      </c>
      <c r="P253" s="10"/>
      <c r="R253" s="92"/>
      <c r="S253" s="10"/>
      <c r="V253" s="80">
        <f ca="1">W253-SUM(W254:W257)</f>
        <v>0</v>
      </c>
      <c r="W253" s="10">
        <f ca="1">SUM(INDIRECT(ADDRESS(ROW(),SUMIFS($1:$1,$5:$5,1))):INDIRECT(ADDRESS(ROW(),SUMIFS($1:$1,$5:$5,MAX($5:$5)))))</f>
        <v>75145026.265063882</v>
      </c>
      <c r="Z253" s="10">
        <f ca="1">IF(Z$5="",0,SUM(Z254:Z257))</f>
        <v>16666.666666666668</v>
      </c>
      <c r="AA253" s="10">
        <f t="shared" ref="AA253:BE253" ca="1" si="685">IF(AA$5="",0,SUM(AA254:AA257))</f>
        <v>108333.33333333334</v>
      </c>
      <c r="AB253" s="10">
        <f t="shared" ca="1" si="685"/>
        <v>325000</v>
      </c>
      <c r="AC253" s="10">
        <f t="shared" ca="1" si="685"/>
        <v>458333.33333333337</v>
      </c>
      <c r="AD253" s="10">
        <f t="shared" ca="1" si="685"/>
        <v>583333.33333333337</v>
      </c>
      <c r="AE253" s="10">
        <f t="shared" ca="1" si="685"/>
        <v>666666.66666666674</v>
      </c>
      <c r="AF253" s="10">
        <f t="shared" ca="1" si="685"/>
        <v>666666.66666666674</v>
      </c>
      <c r="AG253" s="10">
        <f t="shared" ca="1" si="685"/>
        <v>666666.66666666674</v>
      </c>
      <c r="AH253" s="10">
        <f t="shared" ca="1" si="685"/>
        <v>666986.04348484857</v>
      </c>
      <c r="AI253" s="10">
        <f t="shared" ca="1" si="685"/>
        <v>669434.59909090924</v>
      </c>
      <c r="AJ253" s="10">
        <f t="shared" ca="1" si="685"/>
        <v>675460.1750606061</v>
      </c>
      <c r="AK253" s="10">
        <f t="shared" ca="1" si="685"/>
        <v>683048.03596590913</v>
      </c>
      <c r="AL253" s="10">
        <f t="shared" ca="1" si="685"/>
        <v>691160.20714772737</v>
      </c>
      <c r="AM253" s="10">
        <f t="shared" ca="1" si="685"/>
        <v>699251.61883636366</v>
      </c>
      <c r="AN253" s="10">
        <f t="shared" ca="1" si="685"/>
        <v>711267.37317840906</v>
      </c>
      <c r="AO253" s="10">
        <f t="shared" ca="1" si="685"/>
        <v>736440.25476647739</v>
      </c>
      <c r="AP253" s="10">
        <f t="shared" ca="1" si="685"/>
        <v>779200.81851079548</v>
      </c>
      <c r="AQ253" s="10">
        <f t="shared" ca="1" si="685"/>
        <v>841401.26365367428</v>
      </c>
      <c r="AR253" s="10">
        <f t="shared" ca="1" si="685"/>
        <v>921333.29682412883</v>
      </c>
      <c r="AS253" s="10">
        <f t="shared" ca="1" si="685"/>
        <v>1013721.5848131062</v>
      </c>
      <c r="AT253" s="10">
        <f t="shared" ca="1" si="685"/>
        <v>1113972.7038404737</v>
      </c>
      <c r="AU253" s="10">
        <f t="shared" ca="1" si="685"/>
        <v>1218695.3910844699</v>
      </c>
      <c r="AV253" s="10">
        <f t="shared" ca="1" si="685"/>
        <v>1325815.0811931249</v>
      </c>
      <c r="AW253" s="10">
        <f t="shared" ca="1" si="685"/>
        <v>1434094.1889959851</v>
      </c>
      <c r="AX253" s="10">
        <f t="shared" ca="1" si="685"/>
        <v>1542827.5304785038</v>
      </c>
      <c r="AY253" s="10">
        <f t="shared" ca="1" si="685"/>
        <v>1651741.2799411933</v>
      </c>
      <c r="AZ253" s="10">
        <f t="shared" ca="1" si="685"/>
        <v>1760719.9693569131</v>
      </c>
      <c r="BA253" s="10">
        <f t="shared" ca="1" si="685"/>
        <v>1869714.8937608902</v>
      </c>
      <c r="BB253" s="10">
        <f t="shared" ca="1" si="685"/>
        <v>1978713.6107645836</v>
      </c>
      <c r="BC253" s="10">
        <f t="shared" ca="1" si="685"/>
        <v>2087712.9265998111</v>
      </c>
      <c r="BD253" s="10">
        <f t="shared" ca="1" si="685"/>
        <v>2196712.2424350381</v>
      </c>
      <c r="BE253" s="10">
        <f t="shared" ca="1" si="685"/>
        <v>2304913.1162248105</v>
      </c>
      <c r="BF253" s="10">
        <f t="shared" ref="BF253:CK253" ca="1" si="686">IF(BF$5="",0,SUM(BF254:BF257))</f>
        <v>2406992.6009994317</v>
      </c>
      <c r="BG253" s="10">
        <f t="shared" ca="1" si="686"/>
        <v>2494008.1458498114</v>
      </c>
      <c r="BH253" s="10">
        <f t="shared" ca="1" si="686"/>
        <v>2562054.038436932</v>
      </c>
      <c r="BI253" s="10">
        <f t="shared" ca="1" si="686"/>
        <v>2609819.5030695079</v>
      </c>
      <c r="BJ253" s="10">
        <f t="shared" ca="1" si="686"/>
        <v>2639352.5435941294</v>
      </c>
      <c r="BK253" s="10">
        <f t="shared" ca="1" si="686"/>
        <v>2656145.7759151519</v>
      </c>
      <c r="BL253" s="10">
        <f t="shared" ca="1" si="686"/>
        <v>2664966.2317281254</v>
      </c>
      <c r="BM253" s="10">
        <f t="shared" ca="1" si="686"/>
        <v>2669268.8363005687</v>
      </c>
      <c r="BN253" s="10">
        <f t="shared" ca="1" si="686"/>
        <v>2671154.9560224437</v>
      </c>
      <c r="BO253" s="10">
        <f t="shared" ca="1" si="686"/>
        <v>2671876.6810946967</v>
      </c>
      <c r="BP253" s="10">
        <f t="shared" ca="1" si="686"/>
        <v>2672142.8949800194</v>
      </c>
      <c r="BQ253" s="10">
        <f t="shared" ca="1" si="686"/>
        <v>2672228.4613525579</v>
      </c>
      <c r="BR253" s="10">
        <f t="shared" ca="1" si="686"/>
        <v>2672249.0877720648</v>
      </c>
      <c r="BS253" s="10">
        <f t="shared" ca="1" si="686"/>
        <v>2672253.479203315</v>
      </c>
      <c r="BT253" s="10">
        <f t="shared" ca="1" si="686"/>
        <v>2672254.0780348489</v>
      </c>
      <c r="BU253" s="10">
        <f t="shared" ca="1" si="686"/>
        <v>2672254.0780348489</v>
      </c>
      <c r="BV253" s="10">
        <f t="shared" si="686"/>
        <v>0</v>
      </c>
      <c r="BW253" s="10">
        <f t="shared" si="686"/>
        <v>0</v>
      </c>
      <c r="BX253" s="10">
        <f t="shared" si="686"/>
        <v>0</v>
      </c>
      <c r="BY253" s="10">
        <f t="shared" si="686"/>
        <v>0</v>
      </c>
      <c r="BZ253" s="10">
        <f t="shared" si="686"/>
        <v>0</v>
      </c>
      <c r="CA253" s="10">
        <f t="shared" si="686"/>
        <v>0</v>
      </c>
      <c r="CB253" s="10">
        <f t="shared" si="686"/>
        <v>0</v>
      </c>
      <c r="CC253" s="10">
        <f t="shared" si="686"/>
        <v>0</v>
      </c>
      <c r="CD253" s="10">
        <f t="shared" si="686"/>
        <v>0</v>
      </c>
      <c r="CE253" s="10">
        <f t="shared" si="686"/>
        <v>0</v>
      </c>
      <c r="CF253" s="10">
        <f t="shared" si="686"/>
        <v>0</v>
      </c>
      <c r="CG253" s="10">
        <f t="shared" si="686"/>
        <v>0</v>
      </c>
      <c r="CH253" s="10">
        <f t="shared" si="686"/>
        <v>0</v>
      </c>
      <c r="CI253" s="10">
        <f t="shared" si="686"/>
        <v>0</v>
      </c>
      <c r="CJ253" s="10">
        <f t="shared" si="686"/>
        <v>0</v>
      </c>
      <c r="CK253" s="10">
        <f t="shared" si="686"/>
        <v>0</v>
      </c>
      <c r="CL253" s="10">
        <f t="shared" ref="CL253:CT253" si="687">IF(CL$5="",0,SUM(CL254:CL257))</f>
        <v>0</v>
      </c>
      <c r="CM253" s="10">
        <f t="shared" si="687"/>
        <v>0</v>
      </c>
      <c r="CN253" s="10">
        <f t="shared" si="687"/>
        <v>0</v>
      </c>
      <c r="CO253" s="10">
        <f t="shared" si="687"/>
        <v>0</v>
      </c>
      <c r="CP253" s="10">
        <f t="shared" si="687"/>
        <v>0</v>
      </c>
      <c r="CQ253" s="10">
        <f t="shared" si="687"/>
        <v>0</v>
      </c>
      <c r="CR253" s="10">
        <f t="shared" si="687"/>
        <v>0</v>
      </c>
      <c r="CS253" s="10">
        <f t="shared" si="687"/>
        <v>0</v>
      </c>
      <c r="CT253" s="10">
        <f t="shared" si="687"/>
        <v>0</v>
      </c>
    </row>
    <row r="254" spans="1:98" s="27" customFormat="1" ht="12" x14ac:dyDescent="0.25">
      <c r="A254" s="26">
        <f>ROW()</f>
        <v>254</v>
      </c>
      <c r="B254" s="95"/>
      <c r="C254" s="142" t="str">
        <f>Lists!$N$13</f>
        <v>ндс(-)</v>
      </c>
      <c r="E254" s="24"/>
      <c r="F254" s="66" t="str">
        <f>$F$253</f>
        <v>Переменные расходы</v>
      </c>
      <c r="G254" s="27" t="str">
        <f>BP!$F$203</f>
        <v>Маркетинговые расходы</v>
      </c>
      <c r="M254" s="27" t="str">
        <f>Lists!$R$8</f>
        <v>руб.</v>
      </c>
      <c r="P254" s="30"/>
      <c r="R254" s="44" t="s">
        <v>24</v>
      </c>
      <c r="S254" s="136">
        <v>0.2</v>
      </c>
      <c r="V254" s="85"/>
      <c r="W254" s="29">
        <f ca="1">SUM(INDIRECT(ADDRESS(ROW(),SUMIFS($1:$1,$5:$5,1))):INDIRECT(ADDRESS(ROW(),SUMIFS($1:$1,$5:$5,MAX($5:$5)))))</f>
        <v>30158333.333333354</v>
      </c>
      <c r="Z254" s="30">
        <f t="shared" ref="Z254:CK254" ca="1" si="688">Z217/(1+$S254)</f>
        <v>16666.666666666668</v>
      </c>
      <c r="AA254" s="30">
        <f t="shared" ca="1" si="688"/>
        <v>108333.33333333334</v>
      </c>
      <c r="AB254" s="30">
        <f t="shared" ca="1" si="688"/>
        <v>325000</v>
      </c>
      <c r="AC254" s="30">
        <f t="shared" ca="1" si="688"/>
        <v>458333.33333333337</v>
      </c>
      <c r="AD254" s="30">
        <f t="shared" ca="1" si="688"/>
        <v>583333.33333333337</v>
      </c>
      <c r="AE254" s="30">
        <f t="shared" ca="1" si="688"/>
        <v>666666.66666666674</v>
      </c>
      <c r="AF254" s="30">
        <f t="shared" ca="1" si="688"/>
        <v>666666.66666666674</v>
      </c>
      <c r="AG254" s="30">
        <f t="shared" ca="1" si="688"/>
        <v>666666.66666666674</v>
      </c>
      <c r="AH254" s="30">
        <f t="shared" ca="1" si="688"/>
        <v>666666.66666666674</v>
      </c>
      <c r="AI254" s="30">
        <f t="shared" ca="1" si="688"/>
        <v>666666.66666666674</v>
      </c>
      <c r="AJ254" s="30">
        <f t="shared" ca="1" si="688"/>
        <v>666666.66666666674</v>
      </c>
      <c r="AK254" s="30">
        <f t="shared" ca="1" si="688"/>
        <v>666666.66666666674</v>
      </c>
      <c r="AL254" s="30">
        <f t="shared" ca="1" si="688"/>
        <v>666666.66666666674</v>
      </c>
      <c r="AM254" s="30">
        <f t="shared" ca="1" si="688"/>
        <v>666666.66666666674</v>
      </c>
      <c r="AN254" s="30">
        <f t="shared" ca="1" si="688"/>
        <v>666666.66666666674</v>
      </c>
      <c r="AO254" s="30">
        <f t="shared" ca="1" si="688"/>
        <v>666666.66666666674</v>
      </c>
      <c r="AP254" s="30">
        <f t="shared" ca="1" si="688"/>
        <v>666666.66666666674</v>
      </c>
      <c r="AQ254" s="30">
        <f t="shared" ca="1" si="688"/>
        <v>666666.66666666674</v>
      </c>
      <c r="AR254" s="30">
        <f t="shared" ca="1" si="688"/>
        <v>666666.66666666674</v>
      </c>
      <c r="AS254" s="30">
        <f t="shared" ca="1" si="688"/>
        <v>666666.66666666674</v>
      </c>
      <c r="AT254" s="30">
        <f t="shared" ca="1" si="688"/>
        <v>666666.66666666674</v>
      </c>
      <c r="AU254" s="30">
        <f t="shared" ca="1" si="688"/>
        <v>666666.66666666674</v>
      </c>
      <c r="AV254" s="30">
        <f t="shared" ca="1" si="688"/>
        <v>666666.66666666674</v>
      </c>
      <c r="AW254" s="30">
        <f t="shared" ca="1" si="688"/>
        <v>666666.66666666674</v>
      </c>
      <c r="AX254" s="30">
        <f t="shared" ca="1" si="688"/>
        <v>666666.66666666674</v>
      </c>
      <c r="AY254" s="30">
        <f t="shared" ca="1" si="688"/>
        <v>666666.66666666674</v>
      </c>
      <c r="AZ254" s="30">
        <f t="shared" ca="1" si="688"/>
        <v>666666.66666666674</v>
      </c>
      <c r="BA254" s="30">
        <f t="shared" ca="1" si="688"/>
        <v>666666.66666666674</v>
      </c>
      <c r="BB254" s="30">
        <f t="shared" ca="1" si="688"/>
        <v>666666.66666666674</v>
      </c>
      <c r="BC254" s="30">
        <f t="shared" ca="1" si="688"/>
        <v>666666.66666666674</v>
      </c>
      <c r="BD254" s="30">
        <f t="shared" ca="1" si="688"/>
        <v>666666.66666666674</v>
      </c>
      <c r="BE254" s="30">
        <f t="shared" ca="1" si="688"/>
        <v>666666.66666666674</v>
      </c>
      <c r="BF254" s="30">
        <f t="shared" ca="1" si="688"/>
        <v>666666.66666666674</v>
      </c>
      <c r="BG254" s="30">
        <f t="shared" ca="1" si="688"/>
        <v>666666.66666666674</v>
      </c>
      <c r="BH254" s="30">
        <f t="shared" ca="1" si="688"/>
        <v>666666.66666666674</v>
      </c>
      <c r="BI254" s="30">
        <f t="shared" ca="1" si="688"/>
        <v>666666.66666666674</v>
      </c>
      <c r="BJ254" s="30">
        <f t="shared" ca="1" si="688"/>
        <v>666666.66666666674</v>
      </c>
      <c r="BK254" s="30">
        <f t="shared" ca="1" si="688"/>
        <v>666666.66666666674</v>
      </c>
      <c r="BL254" s="30">
        <f t="shared" ca="1" si="688"/>
        <v>666666.66666666674</v>
      </c>
      <c r="BM254" s="30">
        <f t="shared" ca="1" si="688"/>
        <v>666666.66666666674</v>
      </c>
      <c r="BN254" s="30">
        <f t="shared" ca="1" si="688"/>
        <v>666666.66666666674</v>
      </c>
      <c r="BO254" s="30">
        <f t="shared" ca="1" si="688"/>
        <v>666666.66666666674</v>
      </c>
      <c r="BP254" s="30">
        <f t="shared" ca="1" si="688"/>
        <v>666666.66666666674</v>
      </c>
      <c r="BQ254" s="30">
        <f t="shared" ca="1" si="688"/>
        <v>666666.66666666674</v>
      </c>
      <c r="BR254" s="30">
        <f t="shared" ca="1" si="688"/>
        <v>666666.66666666674</v>
      </c>
      <c r="BS254" s="30">
        <f t="shared" ca="1" si="688"/>
        <v>666666.66666666674</v>
      </c>
      <c r="BT254" s="30">
        <f t="shared" ca="1" si="688"/>
        <v>666666.66666666674</v>
      </c>
      <c r="BU254" s="30">
        <f t="shared" ca="1" si="688"/>
        <v>666666.66666666674</v>
      </c>
      <c r="BV254" s="30">
        <f t="shared" si="688"/>
        <v>0</v>
      </c>
      <c r="BW254" s="30">
        <f t="shared" si="688"/>
        <v>0</v>
      </c>
      <c r="BX254" s="30">
        <f t="shared" si="688"/>
        <v>0</v>
      </c>
      <c r="BY254" s="30">
        <f t="shared" si="688"/>
        <v>0</v>
      </c>
      <c r="BZ254" s="30">
        <f t="shared" si="688"/>
        <v>0</v>
      </c>
      <c r="CA254" s="30">
        <f t="shared" si="688"/>
        <v>0</v>
      </c>
      <c r="CB254" s="30">
        <f t="shared" si="688"/>
        <v>0</v>
      </c>
      <c r="CC254" s="30">
        <f t="shared" si="688"/>
        <v>0</v>
      </c>
      <c r="CD254" s="30">
        <f t="shared" si="688"/>
        <v>0</v>
      </c>
      <c r="CE254" s="30">
        <f t="shared" si="688"/>
        <v>0</v>
      </c>
      <c r="CF254" s="30">
        <f t="shared" si="688"/>
        <v>0</v>
      </c>
      <c r="CG254" s="30">
        <f t="shared" si="688"/>
        <v>0</v>
      </c>
      <c r="CH254" s="30">
        <f t="shared" si="688"/>
        <v>0</v>
      </c>
      <c r="CI254" s="30">
        <f t="shared" si="688"/>
        <v>0</v>
      </c>
      <c r="CJ254" s="30">
        <f t="shared" si="688"/>
        <v>0</v>
      </c>
      <c r="CK254" s="30">
        <f t="shared" si="688"/>
        <v>0</v>
      </c>
      <c r="CL254" s="30">
        <f t="shared" ref="CL254:CT254" si="689">CL217/(1+$S254)</f>
        <v>0</v>
      </c>
      <c r="CM254" s="30">
        <f t="shared" si="689"/>
        <v>0</v>
      </c>
      <c r="CN254" s="30">
        <f t="shared" si="689"/>
        <v>0</v>
      </c>
      <c r="CO254" s="30">
        <f t="shared" si="689"/>
        <v>0</v>
      </c>
      <c r="CP254" s="30">
        <f t="shared" si="689"/>
        <v>0</v>
      </c>
      <c r="CQ254" s="30">
        <f t="shared" si="689"/>
        <v>0</v>
      </c>
      <c r="CR254" s="30">
        <f t="shared" si="689"/>
        <v>0</v>
      </c>
      <c r="CS254" s="30">
        <f t="shared" si="689"/>
        <v>0</v>
      </c>
      <c r="CT254" s="30">
        <f t="shared" si="689"/>
        <v>0</v>
      </c>
    </row>
    <row r="255" spans="1:98" s="27" customFormat="1" ht="12" x14ac:dyDescent="0.25">
      <c r="A255" s="26">
        <f>ROW()</f>
        <v>255</v>
      </c>
      <c r="B255" s="95"/>
      <c r="C255" s="142" t="str">
        <f>Lists!$N$13</f>
        <v>ндс(-)</v>
      </c>
      <c r="E255" s="24"/>
      <c r="F255" s="66" t="str">
        <f>$F$253</f>
        <v>Переменные расходы</v>
      </c>
      <c r="G255" s="27" t="s">
        <v>123</v>
      </c>
      <c r="H255" s="67"/>
      <c r="I255" s="67"/>
      <c r="J255" s="67"/>
      <c r="K255" s="67"/>
      <c r="L255" s="67"/>
      <c r="M255" s="27" t="str">
        <f>Lists!$R$8</f>
        <v>руб.</v>
      </c>
      <c r="P255" s="30"/>
      <c r="R255" s="44" t="s">
        <v>24</v>
      </c>
      <c r="S255" s="136">
        <v>0.2</v>
      </c>
      <c r="V255" s="85"/>
      <c r="W255" s="29">
        <f ca="1">SUM(INDIRECT(ADDRESS(ROW(),SUMIFS($1:$1,$5:$5,1))):INDIRECT(ADDRESS(ROW(),SUMIFS($1:$1,$5:$5,MAX($5:$5)))))</f>
        <v>36929374.794704169</v>
      </c>
      <c r="Z255" s="30">
        <f t="shared" ref="Z255:CK255" ca="1" si="690">Z218/(1+$S255)</f>
        <v>0</v>
      </c>
      <c r="AA255" s="30">
        <f t="shared" ca="1" si="690"/>
        <v>0</v>
      </c>
      <c r="AB255" s="30">
        <f t="shared" ca="1" si="690"/>
        <v>0</v>
      </c>
      <c r="AC255" s="30">
        <f t="shared" ca="1" si="690"/>
        <v>0</v>
      </c>
      <c r="AD255" s="30">
        <f t="shared" ca="1" si="690"/>
        <v>0</v>
      </c>
      <c r="AE255" s="30">
        <f t="shared" ca="1" si="690"/>
        <v>0</v>
      </c>
      <c r="AF255" s="30">
        <f t="shared" ca="1" si="690"/>
        <v>0</v>
      </c>
      <c r="AG255" s="30">
        <f t="shared" ca="1" si="690"/>
        <v>0</v>
      </c>
      <c r="AH255" s="30">
        <f t="shared" ca="1" si="690"/>
        <v>262.17500000000007</v>
      </c>
      <c r="AI255" s="30">
        <f t="shared" ca="1" si="690"/>
        <v>2272.1833333333343</v>
      </c>
      <c r="AJ255" s="30">
        <f t="shared" ca="1" si="690"/>
        <v>7218.5516666666672</v>
      </c>
      <c r="AK255" s="30">
        <f t="shared" ca="1" si="690"/>
        <v>13447.392708333336</v>
      </c>
      <c r="AL255" s="30">
        <f t="shared" ca="1" si="690"/>
        <v>20106.637708333339</v>
      </c>
      <c r="AM255" s="30">
        <f t="shared" ca="1" si="690"/>
        <v>26748.841333333337</v>
      </c>
      <c r="AN255" s="30">
        <f t="shared" ca="1" si="690"/>
        <v>36612.520270833338</v>
      </c>
      <c r="AO255" s="30">
        <f t="shared" ca="1" si="690"/>
        <v>57276.826052083343</v>
      </c>
      <c r="AP255" s="30">
        <f t="shared" ca="1" si="690"/>
        <v>92378.781364583338</v>
      </c>
      <c r="AQ255" s="30">
        <f t="shared" ca="1" si="690"/>
        <v>143438.84827291669</v>
      </c>
      <c r="AR255" s="30">
        <f t="shared" ca="1" si="690"/>
        <v>209054.69639791668</v>
      </c>
      <c r="AS255" s="30">
        <f t="shared" ca="1" si="690"/>
        <v>284895.82832916675</v>
      </c>
      <c r="AT255" s="30">
        <f t="shared" ca="1" si="690"/>
        <v>367191.52305312507</v>
      </c>
      <c r="AU255" s="30">
        <f t="shared" ca="1" si="690"/>
        <v>453157.9081041668</v>
      </c>
      <c r="AV255" s="30">
        <f t="shared" ca="1" si="690"/>
        <v>541091.98207395838</v>
      </c>
      <c r="AW255" s="30">
        <f t="shared" ca="1" si="690"/>
        <v>629977.81683750008</v>
      </c>
      <c r="AX255" s="30">
        <f t="shared" ca="1" si="690"/>
        <v>719236.52999479172</v>
      </c>
      <c r="AY255" s="30">
        <f t="shared" ca="1" si="690"/>
        <v>808643.33925520838</v>
      </c>
      <c r="AZ255" s="30">
        <f t="shared" ca="1" si="690"/>
        <v>898103.45743229194</v>
      </c>
      <c r="BA255" s="30">
        <f t="shared" ca="1" si="690"/>
        <v>987576.90283854166</v>
      </c>
      <c r="BB255" s="30">
        <f t="shared" ca="1" si="690"/>
        <v>1077053.4615729167</v>
      </c>
      <c r="BC255" s="30">
        <f t="shared" ca="1" si="690"/>
        <v>1166530.5118854169</v>
      </c>
      <c r="BD255" s="30">
        <f t="shared" ca="1" si="690"/>
        <v>1256007.5621979169</v>
      </c>
      <c r="BE255" s="30">
        <f t="shared" ca="1" si="690"/>
        <v>1344829.1750104167</v>
      </c>
      <c r="BF255" s="30">
        <f t="shared" ca="1" si="690"/>
        <v>1428625.7669895834</v>
      </c>
      <c r="BG255" s="30">
        <f t="shared" ca="1" si="690"/>
        <v>1500056.4381354172</v>
      </c>
      <c r="BH255" s="30">
        <f t="shared" ca="1" si="690"/>
        <v>1555915.0066770834</v>
      </c>
      <c r="BI255" s="30">
        <f t="shared" ca="1" si="690"/>
        <v>1595125.4627187501</v>
      </c>
      <c r="BJ255" s="30">
        <f t="shared" ca="1" si="690"/>
        <v>1619369.0034479171</v>
      </c>
      <c r="BK255" s="30">
        <f t="shared" ca="1" si="690"/>
        <v>1633154.4926666671</v>
      </c>
      <c r="BL255" s="30">
        <f t="shared" ca="1" si="690"/>
        <v>1640395.1653489585</v>
      </c>
      <c r="BM255" s="30">
        <f t="shared" ca="1" si="690"/>
        <v>1643927.1541770836</v>
      </c>
      <c r="BN255" s="30">
        <f t="shared" ca="1" si="690"/>
        <v>1645475.4614114584</v>
      </c>
      <c r="BO255" s="30">
        <f t="shared" ca="1" si="690"/>
        <v>1646067.9222916667</v>
      </c>
      <c r="BP255" s="30">
        <f t="shared" ca="1" si="690"/>
        <v>1646286.4560781254</v>
      </c>
      <c r="BQ255" s="30">
        <f t="shared" ca="1" si="690"/>
        <v>1646356.6971302088</v>
      </c>
      <c r="BR255" s="30">
        <f t="shared" ca="1" si="690"/>
        <v>1646373.6292656255</v>
      </c>
      <c r="BS255" s="30">
        <f t="shared" ca="1" si="690"/>
        <v>1646377.2341718755</v>
      </c>
      <c r="BT255" s="30">
        <f t="shared" ca="1" si="690"/>
        <v>1646377.7257500007</v>
      </c>
      <c r="BU255" s="30">
        <f t="shared" ca="1" si="690"/>
        <v>1646377.7257500007</v>
      </c>
      <c r="BV255" s="30">
        <f t="shared" si="690"/>
        <v>0</v>
      </c>
      <c r="BW255" s="30">
        <f t="shared" si="690"/>
        <v>0</v>
      </c>
      <c r="BX255" s="30">
        <f t="shared" si="690"/>
        <v>0</v>
      </c>
      <c r="BY255" s="30">
        <f t="shared" si="690"/>
        <v>0</v>
      </c>
      <c r="BZ255" s="30">
        <f t="shared" si="690"/>
        <v>0</v>
      </c>
      <c r="CA255" s="30">
        <f t="shared" si="690"/>
        <v>0</v>
      </c>
      <c r="CB255" s="30">
        <f t="shared" si="690"/>
        <v>0</v>
      </c>
      <c r="CC255" s="30">
        <f t="shared" si="690"/>
        <v>0</v>
      </c>
      <c r="CD255" s="30">
        <f t="shared" si="690"/>
        <v>0</v>
      </c>
      <c r="CE255" s="30">
        <f t="shared" si="690"/>
        <v>0</v>
      </c>
      <c r="CF255" s="30">
        <f t="shared" si="690"/>
        <v>0</v>
      </c>
      <c r="CG255" s="30">
        <f t="shared" si="690"/>
        <v>0</v>
      </c>
      <c r="CH255" s="30">
        <f t="shared" si="690"/>
        <v>0</v>
      </c>
      <c r="CI255" s="30">
        <f t="shared" si="690"/>
        <v>0</v>
      </c>
      <c r="CJ255" s="30">
        <f t="shared" si="690"/>
        <v>0</v>
      </c>
      <c r="CK255" s="30">
        <f t="shared" si="690"/>
        <v>0</v>
      </c>
      <c r="CL255" s="30">
        <f t="shared" ref="CL255:CT255" si="691">CL218/(1+$S255)</f>
        <v>0</v>
      </c>
      <c r="CM255" s="30">
        <f t="shared" si="691"/>
        <v>0</v>
      </c>
      <c r="CN255" s="30">
        <f t="shared" si="691"/>
        <v>0</v>
      </c>
      <c r="CO255" s="30">
        <f t="shared" si="691"/>
        <v>0</v>
      </c>
      <c r="CP255" s="30">
        <f t="shared" si="691"/>
        <v>0</v>
      </c>
      <c r="CQ255" s="30">
        <f t="shared" si="691"/>
        <v>0</v>
      </c>
      <c r="CR255" s="30">
        <f t="shared" si="691"/>
        <v>0</v>
      </c>
      <c r="CS255" s="30">
        <f t="shared" si="691"/>
        <v>0</v>
      </c>
      <c r="CT255" s="30">
        <f t="shared" si="691"/>
        <v>0</v>
      </c>
    </row>
    <row r="256" spans="1:98" s="27" customFormat="1" ht="12" x14ac:dyDescent="0.25">
      <c r="A256" s="26">
        <f>ROW()</f>
        <v>256</v>
      </c>
      <c r="B256" s="95"/>
      <c r="C256" s="142" t="str">
        <f>Lists!$N$13</f>
        <v>ндс(-)</v>
      </c>
      <c r="E256" s="24"/>
      <c r="F256" s="66" t="str">
        <f>$F$253</f>
        <v>Переменные расходы</v>
      </c>
      <c r="G256" s="27" t="s">
        <v>124</v>
      </c>
      <c r="M256" s="27" t="str">
        <f>Lists!$R$8</f>
        <v>руб.</v>
      </c>
      <c r="P256" s="30"/>
      <c r="R256" s="44" t="s">
        <v>24</v>
      </c>
      <c r="S256" s="136">
        <v>0.1</v>
      </c>
      <c r="V256" s="85"/>
      <c r="W256" s="29">
        <f ca="1">SUM(INDIRECT(ADDRESS(ROW(),SUMIFS($1:$1,$5:$5,1))):INDIRECT(ADDRESS(ROW(),SUMIFS($1:$1,$5:$5,MAX($5:$5)))))</f>
        <v>8057318.137026364</v>
      </c>
      <c r="Z256" s="30">
        <f t="shared" ref="Z256:CK256" ca="1" si="692">Z219/(1+$S256)</f>
        <v>0</v>
      </c>
      <c r="AA256" s="30">
        <f t="shared" ca="1" si="692"/>
        <v>0</v>
      </c>
      <c r="AB256" s="30">
        <f t="shared" ca="1" si="692"/>
        <v>0</v>
      </c>
      <c r="AC256" s="30">
        <f t="shared" ca="1" si="692"/>
        <v>0</v>
      </c>
      <c r="AD256" s="30">
        <f t="shared" ca="1" si="692"/>
        <v>0</v>
      </c>
      <c r="AE256" s="30">
        <f t="shared" ca="1" si="692"/>
        <v>0</v>
      </c>
      <c r="AF256" s="30">
        <f t="shared" ca="1" si="692"/>
        <v>0</v>
      </c>
      <c r="AG256" s="30">
        <f t="shared" ca="1" si="692"/>
        <v>0</v>
      </c>
      <c r="AH256" s="30">
        <f t="shared" ca="1" si="692"/>
        <v>57.20181818181819</v>
      </c>
      <c r="AI256" s="30">
        <f t="shared" ca="1" si="692"/>
        <v>495.74909090909091</v>
      </c>
      <c r="AJ256" s="30">
        <f t="shared" ca="1" si="692"/>
        <v>1574.9567272727272</v>
      </c>
      <c r="AK256" s="30">
        <f t="shared" ca="1" si="692"/>
        <v>2933.9765909090916</v>
      </c>
      <c r="AL256" s="30">
        <f t="shared" ca="1" si="692"/>
        <v>4386.9027727272723</v>
      </c>
      <c r="AM256" s="30">
        <f t="shared" ca="1" si="692"/>
        <v>5836.1108363636367</v>
      </c>
      <c r="AN256" s="30">
        <f t="shared" ca="1" si="692"/>
        <v>7988.1862409090909</v>
      </c>
      <c r="AO256" s="30">
        <f t="shared" ca="1" si="692"/>
        <v>12496.762047727274</v>
      </c>
      <c r="AP256" s="30">
        <f t="shared" ca="1" si="692"/>
        <v>20155.370479545454</v>
      </c>
      <c r="AQ256" s="30">
        <f t="shared" ca="1" si="692"/>
        <v>31295.748714090907</v>
      </c>
      <c r="AR256" s="30">
        <f t="shared" ca="1" si="692"/>
        <v>45611.933759545449</v>
      </c>
      <c r="AS256" s="30">
        <f t="shared" ca="1" si="692"/>
        <v>62159.089817272732</v>
      </c>
      <c r="AT256" s="30">
        <f t="shared" ca="1" si="692"/>
        <v>80114.514120681823</v>
      </c>
      <c r="AU256" s="30">
        <f t="shared" ca="1" si="692"/>
        <v>98870.816313636358</v>
      </c>
      <c r="AV256" s="30">
        <f t="shared" ca="1" si="692"/>
        <v>118056.43245249998</v>
      </c>
      <c r="AW256" s="30">
        <f t="shared" ca="1" si="692"/>
        <v>137449.70549181817</v>
      </c>
      <c r="AX256" s="30">
        <f t="shared" ca="1" si="692"/>
        <v>156924.33381704547</v>
      </c>
      <c r="AY256" s="30">
        <f t="shared" ca="1" si="692"/>
        <v>176431.27401931817</v>
      </c>
      <c r="AZ256" s="30">
        <f t="shared" ca="1" si="692"/>
        <v>195949.84525795456</v>
      </c>
      <c r="BA256" s="30">
        <f t="shared" ca="1" si="692"/>
        <v>215471.3242556818</v>
      </c>
      <c r="BB256" s="30">
        <f t="shared" ca="1" si="692"/>
        <v>234993.482525</v>
      </c>
      <c r="BC256" s="30">
        <f t="shared" ca="1" si="692"/>
        <v>254515.74804772731</v>
      </c>
      <c r="BD256" s="30">
        <f t="shared" ca="1" si="692"/>
        <v>274038.01357045455</v>
      </c>
      <c r="BE256" s="30">
        <f t="shared" ca="1" si="692"/>
        <v>293417.27454772725</v>
      </c>
      <c r="BF256" s="30">
        <f t="shared" ca="1" si="692"/>
        <v>311700.16734318173</v>
      </c>
      <c r="BG256" s="30">
        <f t="shared" ca="1" si="692"/>
        <v>327285.04104772728</v>
      </c>
      <c r="BH256" s="30">
        <f t="shared" ca="1" si="692"/>
        <v>339472.36509318178</v>
      </c>
      <c r="BI256" s="30">
        <f t="shared" ca="1" si="692"/>
        <v>348027.37368409091</v>
      </c>
      <c r="BJ256" s="30">
        <f t="shared" ca="1" si="692"/>
        <v>353316.87347954547</v>
      </c>
      <c r="BK256" s="30">
        <f t="shared" ca="1" si="692"/>
        <v>356324.61658181826</v>
      </c>
      <c r="BL256" s="30">
        <f t="shared" ca="1" si="692"/>
        <v>357904.39971249999</v>
      </c>
      <c r="BM256" s="30">
        <f t="shared" ca="1" si="692"/>
        <v>358675.01545681816</v>
      </c>
      <c r="BN256" s="30">
        <f t="shared" ca="1" si="692"/>
        <v>359012.82794431818</v>
      </c>
      <c r="BO256" s="30">
        <f t="shared" ca="1" si="692"/>
        <v>359142.09213636356</v>
      </c>
      <c r="BP256" s="30">
        <f t="shared" ca="1" si="692"/>
        <v>359189.77223522728</v>
      </c>
      <c r="BQ256" s="30">
        <f t="shared" ca="1" si="692"/>
        <v>359205.09755568189</v>
      </c>
      <c r="BR256" s="30">
        <f t="shared" ca="1" si="692"/>
        <v>359208.79183977278</v>
      </c>
      <c r="BS256" s="30">
        <f t="shared" ca="1" si="692"/>
        <v>359209.57836477278</v>
      </c>
      <c r="BT256" s="30">
        <f t="shared" ca="1" si="692"/>
        <v>359209.68561818189</v>
      </c>
      <c r="BU256" s="30">
        <f t="shared" ca="1" si="692"/>
        <v>359209.68561818189</v>
      </c>
      <c r="BV256" s="30">
        <f t="shared" si="692"/>
        <v>0</v>
      </c>
      <c r="BW256" s="30">
        <f t="shared" si="692"/>
        <v>0</v>
      </c>
      <c r="BX256" s="30">
        <f t="shared" si="692"/>
        <v>0</v>
      </c>
      <c r="BY256" s="30">
        <f t="shared" si="692"/>
        <v>0</v>
      </c>
      <c r="BZ256" s="30">
        <f t="shared" si="692"/>
        <v>0</v>
      </c>
      <c r="CA256" s="30">
        <f t="shared" si="692"/>
        <v>0</v>
      </c>
      <c r="CB256" s="30">
        <f t="shared" si="692"/>
        <v>0</v>
      </c>
      <c r="CC256" s="30">
        <f t="shared" si="692"/>
        <v>0</v>
      </c>
      <c r="CD256" s="30">
        <f t="shared" si="692"/>
        <v>0</v>
      </c>
      <c r="CE256" s="30">
        <f t="shared" si="692"/>
        <v>0</v>
      </c>
      <c r="CF256" s="30">
        <f t="shared" si="692"/>
        <v>0</v>
      </c>
      <c r="CG256" s="30">
        <f t="shared" si="692"/>
        <v>0</v>
      </c>
      <c r="CH256" s="30">
        <f t="shared" si="692"/>
        <v>0</v>
      </c>
      <c r="CI256" s="30">
        <f t="shared" si="692"/>
        <v>0</v>
      </c>
      <c r="CJ256" s="30">
        <f t="shared" si="692"/>
        <v>0</v>
      </c>
      <c r="CK256" s="30">
        <f t="shared" si="692"/>
        <v>0</v>
      </c>
      <c r="CL256" s="30">
        <f t="shared" ref="CL256:CT256" si="693">CL219/(1+$S256)</f>
        <v>0</v>
      </c>
      <c r="CM256" s="30">
        <f t="shared" si="693"/>
        <v>0</v>
      </c>
      <c r="CN256" s="30">
        <f t="shared" si="693"/>
        <v>0</v>
      </c>
      <c r="CO256" s="30">
        <f t="shared" si="693"/>
        <v>0</v>
      </c>
      <c r="CP256" s="30">
        <f t="shared" si="693"/>
        <v>0</v>
      </c>
      <c r="CQ256" s="30">
        <f t="shared" si="693"/>
        <v>0</v>
      </c>
      <c r="CR256" s="30">
        <f t="shared" si="693"/>
        <v>0</v>
      </c>
      <c r="CS256" s="30">
        <f t="shared" si="693"/>
        <v>0</v>
      </c>
      <c r="CT256" s="30">
        <f t="shared" si="693"/>
        <v>0</v>
      </c>
    </row>
    <row r="257" spans="1:98" s="2" customFormat="1" ht="12" x14ac:dyDescent="0.25">
      <c r="A257" s="11">
        <f>ROW()</f>
        <v>257</v>
      </c>
      <c r="B257" s="96"/>
      <c r="C257" s="142"/>
      <c r="E257" s="23" t="str">
        <f>Lists!$N$9</f>
        <v>пустая строка</v>
      </c>
      <c r="P257" s="3"/>
      <c r="R257" s="23"/>
      <c r="S257" s="3"/>
      <c r="V257" s="74"/>
      <c r="W257" s="5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</row>
    <row r="258" spans="1:98" s="13" customFormat="1" x14ac:dyDescent="0.3">
      <c r="A258" s="12">
        <f>ROW()</f>
        <v>258</v>
      </c>
      <c r="B258" s="102"/>
      <c r="C258" s="142"/>
      <c r="E258" s="92"/>
      <c r="F258" s="13" t="s">
        <v>125</v>
      </c>
      <c r="M258" s="4" t="str">
        <f>Lists!$R$8</f>
        <v>руб.</v>
      </c>
      <c r="P258" s="10"/>
      <c r="R258" s="92"/>
      <c r="S258" s="10"/>
      <c r="V258" s="80">
        <f ca="1">IF(ABS(W258-(W251-W253))&lt;0.001,0,W258-(W251-W253))</f>
        <v>0</v>
      </c>
      <c r="W258" s="10">
        <f ca="1">SUM(INDIRECT(ADDRESS(ROW(),SUMIFS($1:$1,$5:$5,1))):INDIRECT(ADDRESS(ROW(),SUMIFS($1:$1,$5:$5,MAX($5:$5)))))</f>
        <v>317691518.19568628</v>
      </c>
      <c r="Z258" s="10">
        <f ca="1">Z251-Z253</f>
        <v>-16666.666666666668</v>
      </c>
      <c r="AA258" s="10">
        <f t="shared" ref="AA258:CL258" ca="1" si="694">AA251-AA253</f>
        <v>-108333.33333333334</v>
      </c>
      <c r="AB258" s="10">
        <f t="shared" ca="1" si="694"/>
        <v>-325000</v>
      </c>
      <c r="AC258" s="10">
        <f t="shared" ca="1" si="694"/>
        <v>-458333.33333333337</v>
      </c>
      <c r="AD258" s="10">
        <f t="shared" ca="1" si="694"/>
        <v>-583333.33333333337</v>
      </c>
      <c r="AE258" s="10">
        <f t="shared" ca="1" si="694"/>
        <v>-666666.66666666674</v>
      </c>
      <c r="AF258" s="10">
        <f t="shared" ca="1" si="694"/>
        <v>-666666.66666666674</v>
      </c>
      <c r="AG258" s="10">
        <f t="shared" ca="1" si="694"/>
        <v>-666666.66666666674</v>
      </c>
      <c r="AH258" s="10">
        <f t="shared" ca="1" si="694"/>
        <v>-663722.87681818195</v>
      </c>
      <c r="AI258" s="10">
        <f t="shared" ca="1" si="694"/>
        <v>-641813.93242424261</v>
      </c>
      <c r="AJ258" s="10">
        <f t="shared" ca="1" si="694"/>
        <v>-589905.04172727279</v>
      </c>
      <c r="AK258" s="10">
        <f t="shared" ca="1" si="694"/>
        <v>-528018.85679924232</v>
      </c>
      <c r="AL258" s="10">
        <f t="shared" ca="1" si="694"/>
        <v>-464385.96964772732</v>
      </c>
      <c r="AM258" s="10">
        <f t="shared" ca="1" si="694"/>
        <v>-402454.43300303025</v>
      </c>
      <c r="AN258" s="10">
        <f t="shared" ca="1" si="694"/>
        <v>-304776.85026174242</v>
      </c>
      <c r="AO258" s="10">
        <f t="shared" ca="1" si="694"/>
        <v>-92136.002058143844</v>
      </c>
      <c r="AP258" s="10">
        <f t="shared" ca="1" si="694"/>
        <v>265443.70794753789</v>
      </c>
      <c r="AQ258" s="10">
        <f t="shared" ca="1" si="694"/>
        <v>776839.75930465909</v>
      </c>
      <c r="AR258" s="10">
        <f t="shared" ca="1" si="694"/>
        <v>1421523.6407175376</v>
      </c>
      <c r="AS258" s="10">
        <f t="shared" ca="1" si="694"/>
        <v>2153348.7851035618</v>
      </c>
      <c r="AT258" s="10">
        <f t="shared" ca="1" si="694"/>
        <v>2936484.2105553602</v>
      </c>
      <c r="AU258" s="10">
        <f t="shared" ca="1" si="694"/>
        <v>3746821.3984988648</v>
      </c>
      <c r="AV258" s="10">
        <f t="shared" ca="1" si="694"/>
        <v>4571311.8236193759</v>
      </c>
      <c r="AW258" s="10">
        <f t="shared" ca="1" si="694"/>
        <v>5402164.8840040155</v>
      </c>
      <c r="AX258" s="10">
        <f t="shared" ca="1" si="694"/>
        <v>6235090.2485839976</v>
      </c>
      <c r="AY258" s="10">
        <f t="shared" ca="1" si="694"/>
        <v>7068759.8593296409</v>
      </c>
      <c r="AZ258" s="10">
        <f t="shared" ca="1" si="694"/>
        <v>7902675.7063722573</v>
      </c>
      <c r="BA258" s="10">
        <f t="shared" ca="1" si="694"/>
        <v>8736631.4525932781</v>
      </c>
      <c r="BB258" s="10">
        <f t="shared" ca="1" si="694"/>
        <v>9570583.7873604186</v>
      </c>
      <c r="BC258" s="10">
        <f t="shared" ca="1" si="694"/>
        <v>10404532.977775192</v>
      </c>
      <c r="BD258" s="10">
        <f t="shared" ca="1" si="694"/>
        <v>11238482.168189963</v>
      </c>
      <c r="BE258" s="10">
        <f t="shared" ca="1" si="694"/>
        <v>12065071.883983523</v>
      </c>
      <c r="BF258" s="10">
        <f t="shared" ca="1" si="694"/>
        <v>12836889.238792231</v>
      </c>
      <c r="BG258" s="10">
        <f t="shared" ca="1" si="694"/>
        <v>13478934.366858529</v>
      </c>
      <c r="BH258" s="10">
        <f t="shared" ca="1" si="694"/>
        <v>13966264.032604737</v>
      </c>
      <c r="BI258" s="10">
        <f t="shared" ca="1" si="694"/>
        <v>14294511.480472159</v>
      </c>
      <c r="BJ258" s="10">
        <f t="shared" ca="1" si="694"/>
        <v>14486328.773280881</v>
      </c>
      <c r="BK258" s="10">
        <f t="shared" ca="1" si="694"/>
        <v>14589281.698251525</v>
      </c>
      <c r="BL258" s="10">
        <f t="shared" ca="1" si="694"/>
        <v>14640392.658584375</v>
      </c>
      <c r="BM258" s="10">
        <f t="shared" ca="1" si="694"/>
        <v>14664103.155574432</v>
      </c>
      <c r="BN258" s="10">
        <f t="shared" ca="1" si="694"/>
        <v>14673577.880540056</v>
      </c>
      <c r="BO258" s="10">
        <f t="shared" ca="1" si="694"/>
        <v>14676672.645988638</v>
      </c>
      <c r="BP258" s="10">
        <f t="shared" ca="1" si="694"/>
        <v>14677695.214082485</v>
      </c>
      <c r="BQ258" s="10">
        <f t="shared" ca="1" si="694"/>
        <v>14677974.79375162</v>
      </c>
      <c r="BR258" s="10">
        <f t="shared" ca="1" si="694"/>
        <v>14678008.137123771</v>
      </c>
      <c r="BS258" s="10">
        <f t="shared" ca="1" si="694"/>
        <v>14678001.581317527</v>
      </c>
      <c r="BT258" s="10">
        <f t="shared" ca="1" si="694"/>
        <v>14677998.43696516</v>
      </c>
      <c r="BU258" s="10">
        <f t="shared" ca="1" si="694"/>
        <v>14677998.43696516</v>
      </c>
      <c r="BV258" s="10">
        <f t="shared" si="694"/>
        <v>0</v>
      </c>
      <c r="BW258" s="10">
        <f t="shared" si="694"/>
        <v>0</v>
      </c>
      <c r="BX258" s="10">
        <f t="shared" si="694"/>
        <v>0</v>
      </c>
      <c r="BY258" s="10">
        <f t="shared" si="694"/>
        <v>0</v>
      </c>
      <c r="BZ258" s="10">
        <f t="shared" si="694"/>
        <v>0</v>
      </c>
      <c r="CA258" s="10">
        <f t="shared" si="694"/>
        <v>0</v>
      </c>
      <c r="CB258" s="10">
        <f t="shared" si="694"/>
        <v>0</v>
      </c>
      <c r="CC258" s="10">
        <f t="shared" si="694"/>
        <v>0</v>
      </c>
      <c r="CD258" s="10">
        <f t="shared" si="694"/>
        <v>0</v>
      </c>
      <c r="CE258" s="10">
        <f t="shared" si="694"/>
        <v>0</v>
      </c>
      <c r="CF258" s="10">
        <f t="shared" si="694"/>
        <v>0</v>
      </c>
      <c r="CG258" s="10">
        <f t="shared" si="694"/>
        <v>0</v>
      </c>
      <c r="CH258" s="10">
        <f t="shared" si="694"/>
        <v>0</v>
      </c>
      <c r="CI258" s="10">
        <f t="shared" si="694"/>
        <v>0</v>
      </c>
      <c r="CJ258" s="10">
        <f t="shared" si="694"/>
        <v>0</v>
      </c>
      <c r="CK258" s="10">
        <f t="shared" si="694"/>
        <v>0</v>
      </c>
      <c r="CL258" s="10">
        <f t="shared" si="694"/>
        <v>0</v>
      </c>
      <c r="CM258" s="10">
        <f t="shared" ref="CM258:CT258" si="695">CM251-CM253</f>
        <v>0</v>
      </c>
      <c r="CN258" s="10">
        <f t="shared" si="695"/>
        <v>0</v>
      </c>
      <c r="CO258" s="10">
        <f t="shared" si="695"/>
        <v>0</v>
      </c>
      <c r="CP258" s="10">
        <f t="shared" si="695"/>
        <v>0</v>
      </c>
      <c r="CQ258" s="10">
        <f t="shared" si="695"/>
        <v>0</v>
      </c>
      <c r="CR258" s="10">
        <f t="shared" si="695"/>
        <v>0</v>
      </c>
      <c r="CS258" s="10">
        <f t="shared" si="695"/>
        <v>0</v>
      </c>
      <c r="CT258" s="10">
        <f t="shared" si="695"/>
        <v>0</v>
      </c>
    </row>
    <row r="259" spans="1:98" s="107" customFormat="1" ht="12" x14ac:dyDescent="0.25">
      <c r="A259" s="105">
        <f>ROW()</f>
        <v>259</v>
      </c>
      <c r="B259" s="106"/>
      <c r="C259" s="143"/>
      <c r="E259" s="108"/>
      <c r="F259" s="107" t="s">
        <v>126</v>
      </c>
      <c r="M259" s="107" t="s">
        <v>74</v>
      </c>
      <c r="P259" s="109"/>
      <c r="R259" s="108"/>
      <c r="S259" s="109"/>
      <c r="V259" s="110"/>
      <c r="W259" s="111">
        <f ca="1">IF(W$237=0,0,W258/W$237)</f>
        <v>0.43013389742147029</v>
      </c>
      <c r="X259" s="112"/>
      <c r="Y259" s="112"/>
      <c r="Z259" s="111">
        <f ca="1">IF(Z$237=0,0,Z258/Z$237)</f>
        <v>0</v>
      </c>
      <c r="AA259" s="111">
        <f t="shared" ref="AA259" ca="1" si="696">IF(AA$237=0,0,AA258/AA$237)</f>
        <v>0</v>
      </c>
      <c r="AB259" s="111">
        <f t="shared" ref="AB259" ca="1" si="697">IF(AB$237=0,0,AB258/AB$237)</f>
        <v>0</v>
      </c>
      <c r="AC259" s="111">
        <f t="shared" ref="AC259" ca="1" si="698">IF(AC$237=0,0,AC258/AC$237)</f>
        <v>0</v>
      </c>
      <c r="AD259" s="111">
        <f t="shared" ref="AD259" ca="1" si="699">IF(AD$237=0,0,AD258/AD$237)</f>
        <v>0</v>
      </c>
      <c r="AE259" s="111">
        <f t="shared" ref="AE259" ca="1" si="700">IF(AE$237=0,0,AE258/AE$237)</f>
        <v>0</v>
      </c>
      <c r="AF259" s="111">
        <f t="shared" ref="AF259" ca="1" si="701">IF(AF$237=0,0,AF258/AF$237)</f>
        <v>0</v>
      </c>
      <c r="AG259" s="111">
        <f t="shared" ref="AG259" ca="1" si="702">IF(AG$237=0,0,AG258/AG$237)</f>
        <v>0</v>
      </c>
      <c r="AH259" s="111">
        <f t="shared" ref="AH259" ca="1" si="703">IF(AH$237=0,0,AH258/AH$237)</f>
        <v>-126.58012335618992</v>
      </c>
      <c r="AI259" s="111">
        <f t="shared" ref="AI259" ca="1" si="704">IF(AI$237=0,0,AI258/AI$237)</f>
        <v>-14.123286686613664</v>
      </c>
      <c r="AJ259" s="111">
        <f t="shared" ref="AJ259" ca="1" si="705">IF(AJ$237=0,0,AJ258/AJ$237)</f>
        <v>-4.0860346297117731</v>
      </c>
      <c r="AK259" s="111">
        <f t="shared" ref="AK259" ca="1" si="706">IF(AK$237=0,0,AK258/AK$237)</f>
        <v>-1.9632759608188937</v>
      </c>
      <c r="AL259" s="111">
        <f t="shared" ref="AL259" ca="1" si="707">IF(AL$237=0,0,AL258/AL$237)</f>
        <v>-1.1548076221994574</v>
      </c>
      <c r="AM259" s="111">
        <f t="shared" ref="AM259" ca="1" si="708">IF(AM$237=0,0,AM258/AM$237)</f>
        <v>-0.75228386154713101</v>
      </c>
      <c r="AN259" s="111">
        <f t="shared" ref="AN259" ca="1" si="709">IF(AN$237=0,0,AN258/AN$237)</f>
        <v>-0.41621943532870792</v>
      </c>
      <c r="AO259" s="111">
        <f t="shared" ref="AO259" ca="1" si="710">IF(AO$237=0,0,AO258/AO$237)</f>
        <v>-8.0430436189290702E-2</v>
      </c>
      <c r="AP259" s="111">
        <f t="shared" ref="AP259" ca="1" si="711">IF(AP$237=0,0,AP258/AP$237)</f>
        <v>0.14367136263680194</v>
      </c>
      <c r="AQ259" s="111">
        <f t="shared" ref="AQ259" ca="1" si="712">IF(AQ$237=0,0,AQ258/AQ$237)</f>
        <v>0.270791270516405</v>
      </c>
      <c r="AR259" s="111">
        <f t="shared" ref="AR259" ca="1" si="713">IF(AR$237=0,0,AR258/AR$237)</f>
        <v>0.33998844924578886</v>
      </c>
      <c r="AS259" s="111">
        <f t="shared" ref="AS259" ca="1" si="714">IF(AS$237=0,0,AS258/AS$237)</f>
        <v>0.37791862340216459</v>
      </c>
      <c r="AT259" s="111">
        <f t="shared" ref="AT259" ca="1" si="715">IF(AT$237=0,0,AT258/AT$237)</f>
        <v>0.39985729873869008</v>
      </c>
      <c r="AU259" s="111">
        <f t="shared" ref="AU259" ca="1" si="716">IF(AU$237=0,0,AU258/AU$237)</f>
        <v>0.41341233723296167</v>
      </c>
      <c r="AV259" s="111">
        <f t="shared" ref="AV259" ca="1" si="717">IF(AV$237=0,0,AV258/AV$237)</f>
        <v>0.42241540949266482</v>
      </c>
      <c r="AW259" s="111">
        <f t="shared" ref="AW259" ca="1" si="718">IF(AW$237=0,0,AW258/AW$237)</f>
        <v>0.42875834193043338</v>
      </c>
      <c r="AX259" s="111">
        <f t="shared" ref="AX259" ca="1" si="719">IF(AX$237=0,0,AX258/AX$237)</f>
        <v>0.43345200004156825</v>
      </c>
      <c r="AY259" s="111">
        <f t="shared" ref="AY259" ca="1" si="720">IF(AY$237=0,0,AY258/AY$237)</f>
        <v>0.43707525408174641</v>
      </c>
      <c r="AZ259" s="111">
        <f t="shared" ref="AZ259" ca="1" si="721">IF(AZ$237=0,0,AZ258/AZ$237)</f>
        <v>0.43996466336775242</v>
      </c>
      <c r="BA259" s="111">
        <f t="shared" ref="BA259" ca="1" si="722">IF(BA$237=0,0,BA258/BA$237)</f>
        <v>0.44232663944863559</v>
      </c>
      <c r="BB259" s="111">
        <f t="shared" ref="BB259" ca="1" si="723">IF(BB$237=0,0,BB258/BB$237)</f>
        <v>0.44429474157130722</v>
      </c>
      <c r="BC259" s="111">
        <f t="shared" ref="BC259" ca="1" si="724">IF(BC$237=0,0,BC258/BC$237)</f>
        <v>0.44596060162021645</v>
      </c>
      <c r="BD259" s="111">
        <f t="shared" ref="BD259" ca="1" si="725">IF(BD$237=0,0,BD258/BD$237)</f>
        <v>0.44738911239210544</v>
      </c>
      <c r="BE259" s="111">
        <f t="shared" ref="BE259" ca="1" si="726">IF(BE$237=0,0,BE258/BE$237)</f>
        <v>0.44857265547834618</v>
      </c>
      <c r="BF259" s="111">
        <f t="shared" ref="BF259" ca="1" si="727">IF(BF$237=0,0,BF258/BF$237)</f>
        <v>0.44927403436948621</v>
      </c>
      <c r="BG259" s="111">
        <f t="shared" ref="BG259" ca="1" si="728">IF(BG$237=0,0,BG258/BG$237)</f>
        <v>0.44928090784413949</v>
      </c>
      <c r="BH259" s="111">
        <f t="shared" ref="BH259" ca="1" si="729">IF(BH$237=0,0,BH258/BH$237)</f>
        <v>0.44881192008141974</v>
      </c>
      <c r="BI259" s="111">
        <f t="shared" ref="BI259" ca="1" si="730">IF(BI$237=0,0,BI258/BI$237)</f>
        <v>0.44806856308683168</v>
      </c>
      <c r="BJ259" s="111">
        <f t="shared" ref="BJ259" ca="1" si="731">IF(BJ$237=0,0,BJ258/BJ$237)</f>
        <v>0.447283131344276</v>
      </c>
      <c r="BK259" s="111">
        <f t="shared" ref="BK259" ca="1" si="732">IF(BK$237=0,0,BK258/BK$237)</f>
        <v>0.44665957090286285</v>
      </c>
      <c r="BL259" s="111">
        <f t="shared" ref="BL259" ca="1" si="733">IF(BL$237=0,0,BL258/BL$237)</f>
        <v>0.44624590976132117</v>
      </c>
      <c r="BM259" s="111">
        <f t="shared" ref="BM259" ca="1" si="734">IF(BM$237=0,0,BM258/BM$237)</f>
        <v>0.4460083014723053</v>
      </c>
      <c r="BN259" s="111">
        <f t="shared" ref="BN259" ca="1" si="735">IF(BN$237=0,0,BN258/BN$237)</f>
        <v>0.44587653309497949</v>
      </c>
      <c r="BO259" s="111">
        <f t="shared" ref="BO259" ca="1" si="736">IF(BO$237=0,0,BO258/BO$237)</f>
        <v>0.44581005580728639</v>
      </c>
      <c r="BP259" s="111">
        <f t="shared" ref="BP259" ca="1" si="737">IF(BP$237=0,0,BP258/BP$237)</f>
        <v>0.44578193424030543</v>
      </c>
      <c r="BQ259" s="111">
        <f t="shared" ref="BQ259" ca="1" si="738">IF(BQ$237=0,0,BQ258/BQ$237)</f>
        <v>0.44577140601842347</v>
      </c>
      <c r="BR259" s="111">
        <f t="shared" ref="BR259" ca="1" si="739">IF(BR$237=0,0,BR258/BR$237)</f>
        <v>0.44576783411159782</v>
      </c>
      <c r="BS259" s="111">
        <f t="shared" ref="BS259" ca="1" si="740">IF(BS$237=0,0,BS258/BS$237)</f>
        <v>0.44576665896077372</v>
      </c>
      <c r="BT259" s="111">
        <f t="shared" ref="BT259" ca="1" si="741">IF(BT$237=0,0,BT258/BT$237)</f>
        <v>0.44576643037000085</v>
      </c>
      <c r="BU259" s="111">
        <f t="shared" ref="BU259" ca="1" si="742">IF(BU$237=0,0,BU258/BU$237)</f>
        <v>0.44576643037000085</v>
      </c>
      <c r="BV259" s="111">
        <f t="shared" ref="BV259" si="743">IF(BV$237=0,0,BV258/BV$237)</f>
        <v>0</v>
      </c>
      <c r="BW259" s="111">
        <f t="shared" ref="BW259" si="744">IF(BW$237=0,0,BW258/BW$237)</f>
        <v>0</v>
      </c>
      <c r="BX259" s="111">
        <f t="shared" ref="BX259" si="745">IF(BX$237=0,0,BX258/BX$237)</f>
        <v>0</v>
      </c>
      <c r="BY259" s="111">
        <f t="shared" ref="BY259" si="746">IF(BY$237=0,0,BY258/BY$237)</f>
        <v>0</v>
      </c>
      <c r="BZ259" s="111">
        <f t="shared" ref="BZ259" si="747">IF(BZ$237=0,0,BZ258/BZ$237)</f>
        <v>0</v>
      </c>
      <c r="CA259" s="111">
        <f t="shared" ref="CA259" si="748">IF(CA$237=0,0,CA258/CA$237)</f>
        <v>0</v>
      </c>
      <c r="CB259" s="111">
        <f t="shared" ref="CB259" si="749">IF(CB$237=0,0,CB258/CB$237)</f>
        <v>0</v>
      </c>
      <c r="CC259" s="111">
        <f t="shared" ref="CC259" si="750">IF(CC$237=0,0,CC258/CC$237)</f>
        <v>0</v>
      </c>
      <c r="CD259" s="111">
        <f t="shared" ref="CD259" si="751">IF(CD$237=0,0,CD258/CD$237)</f>
        <v>0</v>
      </c>
      <c r="CE259" s="111">
        <f t="shared" ref="CE259" si="752">IF(CE$237=0,0,CE258/CE$237)</f>
        <v>0</v>
      </c>
      <c r="CF259" s="111">
        <f t="shared" ref="CF259" si="753">IF(CF$237=0,0,CF258/CF$237)</f>
        <v>0</v>
      </c>
      <c r="CG259" s="111">
        <f t="shared" ref="CG259" si="754">IF(CG$237=0,0,CG258/CG$237)</f>
        <v>0</v>
      </c>
      <c r="CH259" s="111">
        <f t="shared" ref="CH259" si="755">IF(CH$237=0,0,CH258/CH$237)</f>
        <v>0</v>
      </c>
      <c r="CI259" s="111">
        <f t="shared" ref="CI259" si="756">IF(CI$237=0,0,CI258/CI$237)</f>
        <v>0</v>
      </c>
      <c r="CJ259" s="111">
        <f t="shared" ref="CJ259" si="757">IF(CJ$237=0,0,CJ258/CJ$237)</f>
        <v>0</v>
      </c>
      <c r="CK259" s="111">
        <f t="shared" ref="CK259" si="758">IF(CK$237=0,0,CK258/CK$237)</f>
        <v>0</v>
      </c>
      <c r="CL259" s="111">
        <f t="shared" ref="CL259" si="759">IF(CL$237=0,0,CL258/CL$237)</f>
        <v>0</v>
      </c>
      <c r="CM259" s="111">
        <f t="shared" ref="CM259" si="760">IF(CM$237=0,0,CM258/CM$237)</f>
        <v>0</v>
      </c>
      <c r="CN259" s="111">
        <f t="shared" ref="CN259" si="761">IF(CN$237=0,0,CN258/CN$237)</f>
        <v>0</v>
      </c>
      <c r="CO259" s="111">
        <f t="shared" ref="CO259" si="762">IF(CO$237=0,0,CO258/CO$237)</f>
        <v>0</v>
      </c>
      <c r="CP259" s="111">
        <f t="shared" ref="CP259" si="763">IF(CP$237=0,0,CP258/CP$237)</f>
        <v>0</v>
      </c>
      <c r="CQ259" s="111">
        <f t="shared" ref="CQ259" si="764">IF(CQ$237=0,0,CQ258/CQ$237)</f>
        <v>0</v>
      </c>
      <c r="CR259" s="111">
        <f t="shared" ref="CR259" si="765">IF(CR$237=0,0,CR258/CR$237)</f>
        <v>0</v>
      </c>
      <c r="CS259" s="111">
        <f t="shared" ref="CS259" si="766">IF(CS$237=0,0,CS258/CS$237)</f>
        <v>0</v>
      </c>
      <c r="CT259" s="111">
        <f t="shared" ref="CT259" si="767">IF(CT$237=0,0,CT258/CT$237)</f>
        <v>0</v>
      </c>
    </row>
    <row r="260" spans="1:98" s="13" customFormat="1" x14ac:dyDescent="0.3">
      <c r="A260" s="12">
        <f>ROW()</f>
        <v>260</v>
      </c>
      <c r="B260" s="102"/>
      <c r="C260" s="142"/>
      <c r="E260" s="92"/>
      <c r="F260" s="13" t="s">
        <v>127</v>
      </c>
      <c r="M260" s="4" t="str">
        <f>Lists!$R$8</f>
        <v>руб.</v>
      </c>
      <c r="P260" s="10"/>
      <c r="R260" s="92"/>
      <c r="S260" s="10"/>
      <c r="V260" s="80">
        <f ca="1">IF(ABS(W260-SUM(W261:W266))&lt;0.001,0,W260-SUM(W261:W266))</f>
        <v>0</v>
      </c>
      <c r="W260" s="10">
        <f ca="1">SUM(INDIRECT(ADDRESS(ROW(),SUMIFS($1:$1,$5:$5,1))):INDIRECT(ADDRESS(ROW(),SUMIFS($1:$1,$5:$5,MAX($5:$5)))))</f>
        <v>81381818.181818232</v>
      </c>
      <c r="Z260" s="10">
        <f>IF(Z$5="",0,SUM(Z261:Z266))</f>
        <v>1695454.5454545454</v>
      </c>
      <c r="AA260" s="10">
        <f t="shared" ref="AA260:BE260" si="768">IF(AA$5="",0,SUM(AA261:AA266))</f>
        <v>1695454.5454545454</v>
      </c>
      <c r="AB260" s="10">
        <f t="shared" si="768"/>
        <v>1695454.5454545454</v>
      </c>
      <c r="AC260" s="10">
        <f t="shared" si="768"/>
        <v>1695454.5454545454</v>
      </c>
      <c r="AD260" s="10">
        <f t="shared" si="768"/>
        <v>1695454.5454545454</v>
      </c>
      <c r="AE260" s="10">
        <f t="shared" si="768"/>
        <v>1695454.5454545454</v>
      </c>
      <c r="AF260" s="10">
        <f t="shared" si="768"/>
        <v>1695454.5454545454</v>
      </c>
      <c r="AG260" s="10">
        <f t="shared" si="768"/>
        <v>1695454.5454545454</v>
      </c>
      <c r="AH260" s="10">
        <f t="shared" si="768"/>
        <v>1695454.5454545454</v>
      </c>
      <c r="AI260" s="10">
        <f t="shared" si="768"/>
        <v>1695454.5454545454</v>
      </c>
      <c r="AJ260" s="10">
        <f t="shared" si="768"/>
        <v>1695454.5454545454</v>
      </c>
      <c r="AK260" s="10">
        <f t="shared" si="768"/>
        <v>1695454.5454545454</v>
      </c>
      <c r="AL260" s="10">
        <f t="shared" si="768"/>
        <v>1695454.5454545454</v>
      </c>
      <c r="AM260" s="10">
        <f t="shared" si="768"/>
        <v>1695454.5454545454</v>
      </c>
      <c r="AN260" s="10">
        <f t="shared" si="768"/>
        <v>1695454.5454545454</v>
      </c>
      <c r="AO260" s="10">
        <f t="shared" si="768"/>
        <v>1695454.5454545454</v>
      </c>
      <c r="AP260" s="10">
        <f t="shared" si="768"/>
        <v>1695454.5454545454</v>
      </c>
      <c r="AQ260" s="10">
        <f t="shared" si="768"/>
        <v>1695454.5454545454</v>
      </c>
      <c r="AR260" s="10">
        <f t="shared" si="768"/>
        <v>1695454.5454545454</v>
      </c>
      <c r="AS260" s="10">
        <f t="shared" si="768"/>
        <v>1695454.5454545454</v>
      </c>
      <c r="AT260" s="10">
        <f t="shared" si="768"/>
        <v>1695454.5454545454</v>
      </c>
      <c r="AU260" s="10">
        <f t="shared" si="768"/>
        <v>1695454.5454545454</v>
      </c>
      <c r="AV260" s="10">
        <f t="shared" si="768"/>
        <v>1695454.5454545454</v>
      </c>
      <c r="AW260" s="10">
        <f t="shared" si="768"/>
        <v>1695454.5454545454</v>
      </c>
      <c r="AX260" s="10">
        <f t="shared" si="768"/>
        <v>1695454.5454545454</v>
      </c>
      <c r="AY260" s="10">
        <f t="shared" si="768"/>
        <v>1695454.5454545454</v>
      </c>
      <c r="AZ260" s="10">
        <f t="shared" si="768"/>
        <v>1695454.5454545454</v>
      </c>
      <c r="BA260" s="10">
        <f t="shared" si="768"/>
        <v>1695454.5454545454</v>
      </c>
      <c r="BB260" s="10">
        <f t="shared" si="768"/>
        <v>1695454.5454545454</v>
      </c>
      <c r="BC260" s="10">
        <f t="shared" si="768"/>
        <v>1695454.5454545454</v>
      </c>
      <c r="BD260" s="10">
        <f t="shared" si="768"/>
        <v>1695454.5454545454</v>
      </c>
      <c r="BE260" s="10">
        <f t="shared" si="768"/>
        <v>1695454.5454545454</v>
      </c>
      <c r="BF260" s="10">
        <f t="shared" ref="BF260:CK260" si="769">IF(BF$5="",0,SUM(BF261:BF266))</f>
        <v>1695454.5454545454</v>
      </c>
      <c r="BG260" s="10">
        <f t="shared" si="769"/>
        <v>1695454.5454545454</v>
      </c>
      <c r="BH260" s="10">
        <f t="shared" si="769"/>
        <v>1695454.5454545454</v>
      </c>
      <c r="BI260" s="10">
        <f t="shared" si="769"/>
        <v>1695454.5454545454</v>
      </c>
      <c r="BJ260" s="10">
        <f t="shared" si="769"/>
        <v>1695454.5454545454</v>
      </c>
      <c r="BK260" s="10">
        <f t="shared" si="769"/>
        <v>1695454.5454545454</v>
      </c>
      <c r="BL260" s="10">
        <f t="shared" si="769"/>
        <v>1695454.5454545454</v>
      </c>
      <c r="BM260" s="10">
        <f t="shared" si="769"/>
        <v>1695454.5454545454</v>
      </c>
      <c r="BN260" s="10">
        <f t="shared" si="769"/>
        <v>1695454.5454545454</v>
      </c>
      <c r="BO260" s="10">
        <f t="shared" si="769"/>
        <v>1695454.5454545454</v>
      </c>
      <c r="BP260" s="10">
        <f t="shared" si="769"/>
        <v>1695454.5454545454</v>
      </c>
      <c r="BQ260" s="10">
        <f t="shared" si="769"/>
        <v>1695454.5454545454</v>
      </c>
      <c r="BR260" s="10">
        <f t="shared" si="769"/>
        <v>1695454.5454545454</v>
      </c>
      <c r="BS260" s="10">
        <f t="shared" si="769"/>
        <v>1695454.5454545454</v>
      </c>
      <c r="BT260" s="10">
        <f t="shared" si="769"/>
        <v>1695454.5454545454</v>
      </c>
      <c r="BU260" s="10">
        <f t="shared" si="769"/>
        <v>1695454.5454545454</v>
      </c>
      <c r="BV260" s="10">
        <f t="shared" si="769"/>
        <v>0</v>
      </c>
      <c r="BW260" s="10">
        <f t="shared" si="769"/>
        <v>0</v>
      </c>
      <c r="BX260" s="10">
        <f t="shared" si="769"/>
        <v>0</v>
      </c>
      <c r="BY260" s="10">
        <f t="shared" si="769"/>
        <v>0</v>
      </c>
      <c r="BZ260" s="10">
        <f t="shared" si="769"/>
        <v>0</v>
      </c>
      <c r="CA260" s="10">
        <f t="shared" si="769"/>
        <v>0</v>
      </c>
      <c r="CB260" s="10">
        <f t="shared" si="769"/>
        <v>0</v>
      </c>
      <c r="CC260" s="10">
        <f t="shared" si="769"/>
        <v>0</v>
      </c>
      <c r="CD260" s="10">
        <f t="shared" si="769"/>
        <v>0</v>
      </c>
      <c r="CE260" s="10">
        <f t="shared" si="769"/>
        <v>0</v>
      </c>
      <c r="CF260" s="10">
        <f t="shared" si="769"/>
        <v>0</v>
      </c>
      <c r="CG260" s="10">
        <f t="shared" si="769"/>
        <v>0</v>
      </c>
      <c r="CH260" s="10">
        <f t="shared" si="769"/>
        <v>0</v>
      </c>
      <c r="CI260" s="10">
        <f t="shared" si="769"/>
        <v>0</v>
      </c>
      <c r="CJ260" s="10">
        <f t="shared" si="769"/>
        <v>0</v>
      </c>
      <c r="CK260" s="10">
        <f t="shared" si="769"/>
        <v>0</v>
      </c>
      <c r="CL260" s="10">
        <f t="shared" ref="CL260:CT260" si="770">IF(CL$5="",0,SUM(CL261:CL266))</f>
        <v>0</v>
      </c>
      <c r="CM260" s="10">
        <f t="shared" si="770"/>
        <v>0</v>
      </c>
      <c r="CN260" s="10">
        <f t="shared" si="770"/>
        <v>0</v>
      </c>
      <c r="CO260" s="10">
        <f t="shared" si="770"/>
        <v>0</v>
      </c>
      <c r="CP260" s="10">
        <f t="shared" si="770"/>
        <v>0</v>
      </c>
      <c r="CQ260" s="10">
        <f t="shared" si="770"/>
        <v>0</v>
      </c>
      <c r="CR260" s="10">
        <f t="shared" si="770"/>
        <v>0</v>
      </c>
      <c r="CS260" s="10">
        <f t="shared" si="770"/>
        <v>0</v>
      </c>
      <c r="CT260" s="10">
        <f t="shared" si="770"/>
        <v>0</v>
      </c>
    </row>
    <row r="261" spans="1:98" s="27" customFormat="1" ht="12" x14ac:dyDescent="0.25">
      <c r="A261" s="26">
        <f>ROW()</f>
        <v>261</v>
      </c>
      <c r="B261" s="95"/>
      <c r="C261" s="142" t="str">
        <f>Lists!$N$13</f>
        <v>ндс(-)</v>
      </c>
      <c r="E261" s="24"/>
      <c r="F261" s="66" t="str">
        <f>$F$253</f>
        <v>Переменные расходы</v>
      </c>
      <c r="G261" s="27" t="s">
        <v>128</v>
      </c>
      <c r="M261" s="27" t="str">
        <f>Lists!$R$8</f>
        <v>руб.</v>
      </c>
      <c r="P261" s="30"/>
      <c r="R261" s="44" t="s">
        <v>24</v>
      </c>
      <c r="S261" s="136">
        <v>0</v>
      </c>
      <c r="V261" s="85"/>
      <c r="W261" s="29">
        <f ca="1">SUM(INDIRECT(ADDRESS(ROW(),SUMIFS($1:$1,$5:$5,1))):INDIRECT(ADDRESS(ROW(),SUMIFS($1:$1,$5:$5,MAX($5:$5)))))</f>
        <v>48000000</v>
      </c>
      <c r="Z261" s="30">
        <f t="shared" ref="Z261:BE261" si="771">Z224/(1+$S261)</f>
        <v>1000000</v>
      </c>
      <c r="AA261" s="30">
        <f t="shared" si="771"/>
        <v>1000000</v>
      </c>
      <c r="AB261" s="30">
        <f t="shared" si="771"/>
        <v>1000000</v>
      </c>
      <c r="AC261" s="30">
        <f t="shared" si="771"/>
        <v>1000000</v>
      </c>
      <c r="AD261" s="30">
        <f t="shared" si="771"/>
        <v>1000000</v>
      </c>
      <c r="AE261" s="30">
        <f t="shared" si="771"/>
        <v>1000000</v>
      </c>
      <c r="AF261" s="30">
        <f t="shared" si="771"/>
        <v>1000000</v>
      </c>
      <c r="AG261" s="30">
        <f t="shared" si="771"/>
        <v>1000000</v>
      </c>
      <c r="AH261" s="30">
        <f t="shared" si="771"/>
        <v>1000000</v>
      </c>
      <c r="AI261" s="30">
        <f t="shared" si="771"/>
        <v>1000000</v>
      </c>
      <c r="AJ261" s="30">
        <f t="shared" si="771"/>
        <v>1000000</v>
      </c>
      <c r="AK261" s="30">
        <f t="shared" si="771"/>
        <v>1000000</v>
      </c>
      <c r="AL261" s="30">
        <f t="shared" si="771"/>
        <v>1000000</v>
      </c>
      <c r="AM261" s="30">
        <f t="shared" si="771"/>
        <v>1000000</v>
      </c>
      <c r="AN261" s="30">
        <f t="shared" si="771"/>
        <v>1000000</v>
      </c>
      <c r="AO261" s="30">
        <f t="shared" si="771"/>
        <v>1000000</v>
      </c>
      <c r="AP261" s="30">
        <f t="shared" si="771"/>
        <v>1000000</v>
      </c>
      <c r="AQ261" s="30">
        <f t="shared" si="771"/>
        <v>1000000</v>
      </c>
      <c r="AR261" s="30">
        <f t="shared" si="771"/>
        <v>1000000</v>
      </c>
      <c r="AS261" s="30">
        <f t="shared" si="771"/>
        <v>1000000</v>
      </c>
      <c r="AT261" s="30">
        <f t="shared" si="771"/>
        <v>1000000</v>
      </c>
      <c r="AU261" s="30">
        <f t="shared" si="771"/>
        <v>1000000</v>
      </c>
      <c r="AV261" s="30">
        <f t="shared" si="771"/>
        <v>1000000</v>
      </c>
      <c r="AW261" s="30">
        <f t="shared" si="771"/>
        <v>1000000</v>
      </c>
      <c r="AX261" s="30">
        <f t="shared" si="771"/>
        <v>1000000</v>
      </c>
      <c r="AY261" s="30">
        <f t="shared" si="771"/>
        <v>1000000</v>
      </c>
      <c r="AZ261" s="30">
        <f t="shared" si="771"/>
        <v>1000000</v>
      </c>
      <c r="BA261" s="30">
        <f t="shared" si="771"/>
        <v>1000000</v>
      </c>
      <c r="BB261" s="30">
        <f t="shared" si="771"/>
        <v>1000000</v>
      </c>
      <c r="BC261" s="30">
        <f t="shared" si="771"/>
        <v>1000000</v>
      </c>
      <c r="BD261" s="30">
        <f t="shared" si="771"/>
        <v>1000000</v>
      </c>
      <c r="BE261" s="30">
        <f t="shared" si="771"/>
        <v>1000000</v>
      </c>
      <c r="BF261" s="30">
        <f t="shared" ref="BF261:CK261" si="772">BF224/(1+$S261)</f>
        <v>1000000</v>
      </c>
      <c r="BG261" s="30">
        <f t="shared" si="772"/>
        <v>1000000</v>
      </c>
      <c r="BH261" s="30">
        <f t="shared" si="772"/>
        <v>1000000</v>
      </c>
      <c r="BI261" s="30">
        <f t="shared" si="772"/>
        <v>1000000</v>
      </c>
      <c r="BJ261" s="30">
        <f t="shared" si="772"/>
        <v>1000000</v>
      </c>
      <c r="BK261" s="30">
        <f t="shared" si="772"/>
        <v>1000000</v>
      </c>
      <c r="BL261" s="30">
        <f t="shared" si="772"/>
        <v>1000000</v>
      </c>
      <c r="BM261" s="30">
        <f t="shared" si="772"/>
        <v>1000000</v>
      </c>
      <c r="BN261" s="30">
        <f t="shared" si="772"/>
        <v>1000000</v>
      </c>
      <c r="BO261" s="30">
        <f t="shared" si="772"/>
        <v>1000000</v>
      </c>
      <c r="BP261" s="30">
        <f t="shared" si="772"/>
        <v>1000000</v>
      </c>
      <c r="BQ261" s="30">
        <f t="shared" si="772"/>
        <v>1000000</v>
      </c>
      <c r="BR261" s="30">
        <f t="shared" si="772"/>
        <v>1000000</v>
      </c>
      <c r="BS261" s="30">
        <f t="shared" si="772"/>
        <v>1000000</v>
      </c>
      <c r="BT261" s="30">
        <f t="shared" si="772"/>
        <v>1000000</v>
      </c>
      <c r="BU261" s="30">
        <f t="shared" si="772"/>
        <v>1000000</v>
      </c>
      <c r="BV261" s="30">
        <f t="shared" si="772"/>
        <v>0</v>
      </c>
      <c r="BW261" s="30">
        <f t="shared" si="772"/>
        <v>0</v>
      </c>
      <c r="BX261" s="30">
        <f t="shared" si="772"/>
        <v>0</v>
      </c>
      <c r="BY261" s="30">
        <f t="shared" si="772"/>
        <v>0</v>
      </c>
      <c r="BZ261" s="30">
        <f t="shared" si="772"/>
        <v>0</v>
      </c>
      <c r="CA261" s="30">
        <f t="shared" si="772"/>
        <v>0</v>
      </c>
      <c r="CB261" s="30">
        <f t="shared" si="772"/>
        <v>0</v>
      </c>
      <c r="CC261" s="30">
        <f t="shared" si="772"/>
        <v>0</v>
      </c>
      <c r="CD261" s="30">
        <f t="shared" si="772"/>
        <v>0</v>
      </c>
      <c r="CE261" s="30">
        <f t="shared" si="772"/>
        <v>0</v>
      </c>
      <c r="CF261" s="30">
        <f t="shared" si="772"/>
        <v>0</v>
      </c>
      <c r="CG261" s="30">
        <f t="shared" si="772"/>
        <v>0</v>
      </c>
      <c r="CH261" s="30">
        <f t="shared" si="772"/>
        <v>0</v>
      </c>
      <c r="CI261" s="30">
        <f t="shared" si="772"/>
        <v>0</v>
      </c>
      <c r="CJ261" s="30">
        <f t="shared" si="772"/>
        <v>0</v>
      </c>
      <c r="CK261" s="30">
        <f t="shared" si="772"/>
        <v>0</v>
      </c>
      <c r="CL261" s="30">
        <f t="shared" ref="CL261:CT261" si="773">CL224/(1+$S261)</f>
        <v>0</v>
      </c>
      <c r="CM261" s="30">
        <f t="shared" si="773"/>
        <v>0</v>
      </c>
      <c r="CN261" s="30">
        <f t="shared" si="773"/>
        <v>0</v>
      </c>
      <c r="CO261" s="30">
        <f t="shared" si="773"/>
        <v>0</v>
      </c>
      <c r="CP261" s="30">
        <f t="shared" si="773"/>
        <v>0</v>
      </c>
      <c r="CQ261" s="30">
        <f t="shared" si="773"/>
        <v>0</v>
      </c>
      <c r="CR261" s="30">
        <f t="shared" si="773"/>
        <v>0</v>
      </c>
      <c r="CS261" s="30">
        <f t="shared" si="773"/>
        <v>0</v>
      </c>
      <c r="CT261" s="30">
        <f t="shared" si="773"/>
        <v>0</v>
      </c>
    </row>
    <row r="262" spans="1:98" s="27" customFormat="1" ht="12" x14ac:dyDescent="0.25">
      <c r="A262" s="26">
        <f>ROW()</f>
        <v>262</v>
      </c>
      <c r="B262" s="95"/>
      <c r="C262" s="142" t="str">
        <f>Lists!$N$13</f>
        <v>ндс(-)</v>
      </c>
      <c r="E262" s="24"/>
      <c r="F262" s="66" t="str">
        <f>$F$253</f>
        <v>Переменные расходы</v>
      </c>
      <c r="G262" s="27" t="s">
        <v>46</v>
      </c>
      <c r="H262" s="67"/>
      <c r="I262" s="67"/>
      <c r="J262" s="67"/>
      <c r="K262" s="67"/>
      <c r="L262" s="67"/>
      <c r="M262" s="27" t="str">
        <f>Lists!$R$8</f>
        <v>руб.</v>
      </c>
      <c r="P262" s="30"/>
      <c r="Q262" s="124"/>
      <c r="R262" s="44" t="s">
        <v>24</v>
      </c>
      <c r="S262" s="136">
        <v>0</v>
      </c>
      <c r="T262" s="124"/>
      <c r="U262" s="124"/>
      <c r="V262" s="85"/>
      <c r="W262" s="29">
        <f ca="1">SUM(INDIRECT(ADDRESS(ROW(),SUMIFS($1:$1,$5:$5,1))):INDIRECT(ADDRESS(ROW(),SUMIFS($1:$1,$5:$5,MAX($5:$5)))))</f>
        <v>14400000</v>
      </c>
      <c r="Z262" s="30">
        <f t="shared" ref="Z262:BE262" si="774">Z225/(1+$S262)</f>
        <v>300000</v>
      </c>
      <c r="AA262" s="30">
        <f t="shared" si="774"/>
        <v>300000</v>
      </c>
      <c r="AB262" s="30">
        <f t="shared" si="774"/>
        <v>300000</v>
      </c>
      <c r="AC262" s="30">
        <f t="shared" si="774"/>
        <v>300000</v>
      </c>
      <c r="AD262" s="30">
        <f t="shared" si="774"/>
        <v>300000</v>
      </c>
      <c r="AE262" s="30">
        <f t="shared" si="774"/>
        <v>300000</v>
      </c>
      <c r="AF262" s="30">
        <f t="shared" si="774"/>
        <v>300000</v>
      </c>
      <c r="AG262" s="30">
        <f t="shared" si="774"/>
        <v>300000</v>
      </c>
      <c r="AH262" s="30">
        <f t="shared" si="774"/>
        <v>300000</v>
      </c>
      <c r="AI262" s="30">
        <f t="shared" si="774"/>
        <v>300000</v>
      </c>
      <c r="AJ262" s="30">
        <f t="shared" si="774"/>
        <v>300000</v>
      </c>
      <c r="AK262" s="30">
        <f t="shared" si="774"/>
        <v>300000</v>
      </c>
      <c r="AL262" s="30">
        <f t="shared" si="774"/>
        <v>300000</v>
      </c>
      <c r="AM262" s="30">
        <f t="shared" si="774"/>
        <v>300000</v>
      </c>
      <c r="AN262" s="30">
        <f t="shared" si="774"/>
        <v>300000</v>
      </c>
      <c r="AO262" s="30">
        <f t="shared" si="774"/>
        <v>300000</v>
      </c>
      <c r="AP262" s="30">
        <f t="shared" si="774"/>
        <v>300000</v>
      </c>
      <c r="AQ262" s="30">
        <f t="shared" si="774"/>
        <v>300000</v>
      </c>
      <c r="AR262" s="30">
        <f t="shared" si="774"/>
        <v>300000</v>
      </c>
      <c r="AS262" s="30">
        <f t="shared" si="774"/>
        <v>300000</v>
      </c>
      <c r="AT262" s="30">
        <f t="shared" si="774"/>
        <v>300000</v>
      </c>
      <c r="AU262" s="30">
        <f t="shared" si="774"/>
        <v>300000</v>
      </c>
      <c r="AV262" s="30">
        <f t="shared" si="774"/>
        <v>300000</v>
      </c>
      <c r="AW262" s="30">
        <f t="shared" si="774"/>
        <v>300000</v>
      </c>
      <c r="AX262" s="30">
        <f t="shared" si="774"/>
        <v>300000</v>
      </c>
      <c r="AY262" s="30">
        <f t="shared" si="774"/>
        <v>300000</v>
      </c>
      <c r="AZ262" s="30">
        <f t="shared" si="774"/>
        <v>300000</v>
      </c>
      <c r="BA262" s="30">
        <f t="shared" si="774"/>
        <v>300000</v>
      </c>
      <c r="BB262" s="30">
        <f t="shared" si="774"/>
        <v>300000</v>
      </c>
      <c r="BC262" s="30">
        <f t="shared" si="774"/>
        <v>300000</v>
      </c>
      <c r="BD262" s="30">
        <f t="shared" si="774"/>
        <v>300000</v>
      </c>
      <c r="BE262" s="30">
        <f t="shared" si="774"/>
        <v>300000</v>
      </c>
      <c r="BF262" s="30">
        <f t="shared" ref="BF262:CK262" si="775">BF225/(1+$S262)</f>
        <v>300000</v>
      </c>
      <c r="BG262" s="30">
        <f t="shared" si="775"/>
        <v>300000</v>
      </c>
      <c r="BH262" s="30">
        <f t="shared" si="775"/>
        <v>300000</v>
      </c>
      <c r="BI262" s="30">
        <f t="shared" si="775"/>
        <v>300000</v>
      </c>
      <c r="BJ262" s="30">
        <f t="shared" si="775"/>
        <v>300000</v>
      </c>
      <c r="BK262" s="30">
        <f t="shared" si="775"/>
        <v>300000</v>
      </c>
      <c r="BL262" s="30">
        <f t="shared" si="775"/>
        <v>300000</v>
      </c>
      <c r="BM262" s="30">
        <f t="shared" si="775"/>
        <v>300000</v>
      </c>
      <c r="BN262" s="30">
        <f t="shared" si="775"/>
        <v>300000</v>
      </c>
      <c r="BO262" s="30">
        <f t="shared" si="775"/>
        <v>300000</v>
      </c>
      <c r="BP262" s="30">
        <f t="shared" si="775"/>
        <v>300000</v>
      </c>
      <c r="BQ262" s="30">
        <f t="shared" si="775"/>
        <v>300000</v>
      </c>
      <c r="BR262" s="30">
        <f t="shared" si="775"/>
        <v>300000</v>
      </c>
      <c r="BS262" s="30">
        <f t="shared" si="775"/>
        <v>300000</v>
      </c>
      <c r="BT262" s="30">
        <f t="shared" si="775"/>
        <v>300000</v>
      </c>
      <c r="BU262" s="30">
        <f t="shared" si="775"/>
        <v>300000</v>
      </c>
      <c r="BV262" s="30">
        <f t="shared" si="775"/>
        <v>0</v>
      </c>
      <c r="BW262" s="30">
        <f t="shared" si="775"/>
        <v>0</v>
      </c>
      <c r="BX262" s="30">
        <f t="shared" si="775"/>
        <v>0</v>
      </c>
      <c r="BY262" s="30">
        <f t="shared" si="775"/>
        <v>0</v>
      </c>
      <c r="BZ262" s="30">
        <f t="shared" si="775"/>
        <v>0</v>
      </c>
      <c r="CA262" s="30">
        <f t="shared" si="775"/>
        <v>0</v>
      </c>
      <c r="CB262" s="30">
        <f t="shared" si="775"/>
        <v>0</v>
      </c>
      <c r="CC262" s="30">
        <f t="shared" si="775"/>
        <v>0</v>
      </c>
      <c r="CD262" s="30">
        <f t="shared" si="775"/>
        <v>0</v>
      </c>
      <c r="CE262" s="30">
        <f t="shared" si="775"/>
        <v>0</v>
      </c>
      <c r="CF262" s="30">
        <f t="shared" si="775"/>
        <v>0</v>
      </c>
      <c r="CG262" s="30">
        <f t="shared" si="775"/>
        <v>0</v>
      </c>
      <c r="CH262" s="30">
        <f t="shared" si="775"/>
        <v>0</v>
      </c>
      <c r="CI262" s="30">
        <f t="shared" si="775"/>
        <v>0</v>
      </c>
      <c r="CJ262" s="30">
        <f t="shared" si="775"/>
        <v>0</v>
      </c>
      <c r="CK262" s="30">
        <f t="shared" si="775"/>
        <v>0</v>
      </c>
      <c r="CL262" s="30">
        <f t="shared" ref="CL262:CT262" si="776">CL225/(1+$S262)</f>
        <v>0</v>
      </c>
      <c r="CM262" s="30">
        <f t="shared" si="776"/>
        <v>0</v>
      </c>
      <c r="CN262" s="30">
        <f t="shared" si="776"/>
        <v>0</v>
      </c>
      <c r="CO262" s="30">
        <f t="shared" si="776"/>
        <v>0</v>
      </c>
      <c r="CP262" s="30">
        <f t="shared" si="776"/>
        <v>0</v>
      </c>
      <c r="CQ262" s="30">
        <f t="shared" si="776"/>
        <v>0</v>
      </c>
      <c r="CR262" s="30">
        <f t="shared" si="776"/>
        <v>0</v>
      </c>
      <c r="CS262" s="30">
        <f t="shared" si="776"/>
        <v>0</v>
      </c>
      <c r="CT262" s="30">
        <f t="shared" si="776"/>
        <v>0</v>
      </c>
    </row>
    <row r="263" spans="1:98" s="27" customFormat="1" ht="12" x14ac:dyDescent="0.25">
      <c r="A263" s="26">
        <f>ROW()</f>
        <v>263</v>
      </c>
      <c r="B263" s="95"/>
      <c r="C263" s="142" t="str">
        <f>Lists!$N$13</f>
        <v>ндс(-)</v>
      </c>
      <c r="E263" s="24"/>
      <c r="F263" s="66" t="str">
        <f>$F$253</f>
        <v>Переменные расходы</v>
      </c>
      <c r="G263" s="27" t="s">
        <v>129</v>
      </c>
      <c r="M263" s="27" t="str">
        <f>Lists!$R$8</f>
        <v>руб.</v>
      </c>
      <c r="P263" s="30"/>
      <c r="R263" s="44" t="s">
        <v>24</v>
      </c>
      <c r="S263" s="136">
        <v>0.2</v>
      </c>
      <c r="V263" s="85"/>
      <c r="W263" s="29">
        <f ca="1">SUM(INDIRECT(ADDRESS(ROW(),SUMIFS($1:$1,$5:$5,1))):INDIRECT(ADDRESS(ROW(),SUMIFS($1:$1,$5:$5,MAX($5:$5)))))</f>
        <v>12000000</v>
      </c>
      <c r="Z263" s="30">
        <f t="shared" ref="Z263:BE263" si="777">Z226/(1+$S263)</f>
        <v>250000</v>
      </c>
      <c r="AA263" s="30">
        <f t="shared" si="777"/>
        <v>250000</v>
      </c>
      <c r="AB263" s="30">
        <f t="shared" si="777"/>
        <v>250000</v>
      </c>
      <c r="AC263" s="30">
        <f t="shared" si="777"/>
        <v>250000</v>
      </c>
      <c r="AD263" s="30">
        <f t="shared" si="777"/>
        <v>250000</v>
      </c>
      <c r="AE263" s="30">
        <f t="shared" si="777"/>
        <v>250000</v>
      </c>
      <c r="AF263" s="30">
        <f t="shared" si="777"/>
        <v>250000</v>
      </c>
      <c r="AG263" s="30">
        <f t="shared" si="777"/>
        <v>250000</v>
      </c>
      <c r="AH263" s="30">
        <f t="shared" si="777"/>
        <v>250000</v>
      </c>
      <c r="AI263" s="30">
        <f t="shared" si="777"/>
        <v>250000</v>
      </c>
      <c r="AJ263" s="30">
        <f t="shared" si="777"/>
        <v>250000</v>
      </c>
      <c r="AK263" s="30">
        <f t="shared" si="777"/>
        <v>250000</v>
      </c>
      <c r="AL263" s="30">
        <f t="shared" si="777"/>
        <v>250000</v>
      </c>
      <c r="AM263" s="30">
        <f t="shared" si="777"/>
        <v>250000</v>
      </c>
      <c r="AN263" s="30">
        <f t="shared" si="777"/>
        <v>250000</v>
      </c>
      <c r="AO263" s="30">
        <f t="shared" si="777"/>
        <v>250000</v>
      </c>
      <c r="AP263" s="30">
        <f t="shared" si="777"/>
        <v>250000</v>
      </c>
      <c r="AQ263" s="30">
        <f t="shared" si="777"/>
        <v>250000</v>
      </c>
      <c r="AR263" s="30">
        <f t="shared" si="777"/>
        <v>250000</v>
      </c>
      <c r="AS263" s="30">
        <f t="shared" si="777"/>
        <v>250000</v>
      </c>
      <c r="AT263" s="30">
        <f t="shared" si="777"/>
        <v>250000</v>
      </c>
      <c r="AU263" s="30">
        <f t="shared" si="777"/>
        <v>250000</v>
      </c>
      <c r="AV263" s="30">
        <f t="shared" si="777"/>
        <v>250000</v>
      </c>
      <c r="AW263" s="30">
        <f t="shared" si="777"/>
        <v>250000</v>
      </c>
      <c r="AX263" s="30">
        <f t="shared" si="777"/>
        <v>250000</v>
      </c>
      <c r="AY263" s="30">
        <f t="shared" si="777"/>
        <v>250000</v>
      </c>
      <c r="AZ263" s="30">
        <f t="shared" si="777"/>
        <v>250000</v>
      </c>
      <c r="BA263" s="30">
        <f t="shared" si="777"/>
        <v>250000</v>
      </c>
      <c r="BB263" s="30">
        <f t="shared" si="777"/>
        <v>250000</v>
      </c>
      <c r="BC263" s="30">
        <f t="shared" si="777"/>
        <v>250000</v>
      </c>
      <c r="BD263" s="30">
        <f t="shared" si="777"/>
        <v>250000</v>
      </c>
      <c r="BE263" s="30">
        <f t="shared" si="777"/>
        <v>250000</v>
      </c>
      <c r="BF263" s="30">
        <f t="shared" ref="BF263:CK263" si="778">BF226/(1+$S263)</f>
        <v>250000</v>
      </c>
      <c r="BG263" s="30">
        <f t="shared" si="778"/>
        <v>250000</v>
      </c>
      <c r="BH263" s="30">
        <f t="shared" si="778"/>
        <v>250000</v>
      </c>
      <c r="BI263" s="30">
        <f t="shared" si="778"/>
        <v>250000</v>
      </c>
      <c r="BJ263" s="30">
        <f t="shared" si="778"/>
        <v>250000</v>
      </c>
      <c r="BK263" s="30">
        <f t="shared" si="778"/>
        <v>250000</v>
      </c>
      <c r="BL263" s="30">
        <f t="shared" si="778"/>
        <v>250000</v>
      </c>
      <c r="BM263" s="30">
        <f t="shared" si="778"/>
        <v>250000</v>
      </c>
      <c r="BN263" s="30">
        <f t="shared" si="778"/>
        <v>250000</v>
      </c>
      <c r="BO263" s="30">
        <f t="shared" si="778"/>
        <v>250000</v>
      </c>
      <c r="BP263" s="30">
        <f t="shared" si="778"/>
        <v>250000</v>
      </c>
      <c r="BQ263" s="30">
        <f t="shared" si="778"/>
        <v>250000</v>
      </c>
      <c r="BR263" s="30">
        <f t="shared" si="778"/>
        <v>250000</v>
      </c>
      <c r="BS263" s="30">
        <f t="shared" si="778"/>
        <v>250000</v>
      </c>
      <c r="BT263" s="30">
        <f t="shared" si="778"/>
        <v>250000</v>
      </c>
      <c r="BU263" s="30">
        <f t="shared" si="778"/>
        <v>250000</v>
      </c>
      <c r="BV263" s="30">
        <f t="shared" si="778"/>
        <v>0</v>
      </c>
      <c r="BW263" s="30">
        <f t="shared" si="778"/>
        <v>0</v>
      </c>
      <c r="BX263" s="30">
        <f t="shared" si="778"/>
        <v>0</v>
      </c>
      <c r="BY263" s="30">
        <f t="shared" si="778"/>
        <v>0</v>
      </c>
      <c r="BZ263" s="30">
        <f t="shared" si="778"/>
        <v>0</v>
      </c>
      <c r="CA263" s="30">
        <f t="shared" si="778"/>
        <v>0</v>
      </c>
      <c r="CB263" s="30">
        <f t="shared" si="778"/>
        <v>0</v>
      </c>
      <c r="CC263" s="30">
        <f t="shared" si="778"/>
        <v>0</v>
      </c>
      <c r="CD263" s="30">
        <f t="shared" si="778"/>
        <v>0</v>
      </c>
      <c r="CE263" s="30">
        <f t="shared" si="778"/>
        <v>0</v>
      </c>
      <c r="CF263" s="30">
        <f t="shared" si="778"/>
        <v>0</v>
      </c>
      <c r="CG263" s="30">
        <f t="shared" si="778"/>
        <v>0</v>
      </c>
      <c r="CH263" s="30">
        <f t="shared" si="778"/>
        <v>0</v>
      </c>
      <c r="CI263" s="30">
        <f t="shared" si="778"/>
        <v>0</v>
      </c>
      <c r="CJ263" s="30">
        <f t="shared" si="778"/>
        <v>0</v>
      </c>
      <c r="CK263" s="30">
        <f t="shared" si="778"/>
        <v>0</v>
      </c>
      <c r="CL263" s="30">
        <f t="shared" ref="CL263:CT263" si="779">CL226/(1+$S263)</f>
        <v>0</v>
      </c>
      <c r="CM263" s="30">
        <f t="shared" si="779"/>
        <v>0</v>
      </c>
      <c r="CN263" s="30">
        <f t="shared" si="779"/>
        <v>0</v>
      </c>
      <c r="CO263" s="30">
        <f t="shared" si="779"/>
        <v>0</v>
      </c>
      <c r="CP263" s="30">
        <f t="shared" si="779"/>
        <v>0</v>
      </c>
      <c r="CQ263" s="30">
        <f t="shared" si="779"/>
        <v>0</v>
      </c>
      <c r="CR263" s="30">
        <f t="shared" si="779"/>
        <v>0</v>
      </c>
      <c r="CS263" s="30">
        <f t="shared" si="779"/>
        <v>0</v>
      </c>
      <c r="CT263" s="30">
        <f t="shared" si="779"/>
        <v>0</v>
      </c>
    </row>
    <row r="264" spans="1:98" s="27" customFormat="1" ht="12" x14ac:dyDescent="0.25">
      <c r="A264" s="26">
        <f>ROW()</f>
        <v>264</v>
      </c>
      <c r="B264" s="95"/>
      <c r="C264" s="142" t="str">
        <f>Lists!$N$13</f>
        <v>ндс(-)</v>
      </c>
      <c r="E264" s="24"/>
      <c r="F264" s="66" t="str">
        <f t="shared" ref="F264:F265" si="780">$F$253</f>
        <v>Переменные расходы</v>
      </c>
      <c r="G264" s="27" t="s">
        <v>130</v>
      </c>
      <c r="M264" s="27" t="str">
        <f>Lists!$R$8</f>
        <v>руб.</v>
      </c>
      <c r="P264" s="30"/>
      <c r="R264" s="44" t="s">
        <v>24</v>
      </c>
      <c r="S264" s="136">
        <v>0</v>
      </c>
      <c r="V264" s="85"/>
      <c r="W264" s="29">
        <f ca="1">SUM(INDIRECT(ADDRESS(ROW(),SUMIFS($1:$1,$5:$5,1))):INDIRECT(ADDRESS(ROW(),SUMIFS($1:$1,$5:$5,MAX($5:$5)))))</f>
        <v>4800000</v>
      </c>
      <c r="Z264" s="30">
        <f t="shared" ref="Z264:BE264" si="781">Z227/(1+$S264)</f>
        <v>100000</v>
      </c>
      <c r="AA264" s="30">
        <f t="shared" si="781"/>
        <v>100000</v>
      </c>
      <c r="AB264" s="30">
        <f t="shared" si="781"/>
        <v>100000</v>
      </c>
      <c r="AC264" s="30">
        <f t="shared" si="781"/>
        <v>100000</v>
      </c>
      <c r="AD264" s="30">
        <f t="shared" si="781"/>
        <v>100000</v>
      </c>
      <c r="AE264" s="30">
        <f t="shared" si="781"/>
        <v>100000</v>
      </c>
      <c r="AF264" s="30">
        <f t="shared" si="781"/>
        <v>100000</v>
      </c>
      <c r="AG264" s="30">
        <f t="shared" si="781"/>
        <v>100000</v>
      </c>
      <c r="AH264" s="30">
        <f t="shared" si="781"/>
        <v>100000</v>
      </c>
      <c r="AI264" s="30">
        <f t="shared" si="781"/>
        <v>100000</v>
      </c>
      <c r="AJ264" s="30">
        <f t="shared" si="781"/>
        <v>100000</v>
      </c>
      <c r="AK264" s="30">
        <f t="shared" si="781"/>
        <v>100000</v>
      </c>
      <c r="AL264" s="30">
        <f t="shared" si="781"/>
        <v>100000</v>
      </c>
      <c r="AM264" s="30">
        <f t="shared" si="781"/>
        <v>100000</v>
      </c>
      <c r="AN264" s="30">
        <f t="shared" si="781"/>
        <v>100000</v>
      </c>
      <c r="AO264" s="30">
        <f t="shared" si="781"/>
        <v>100000</v>
      </c>
      <c r="AP264" s="30">
        <f t="shared" si="781"/>
        <v>100000</v>
      </c>
      <c r="AQ264" s="30">
        <f t="shared" si="781"/>
        <v>100000</v>
      </c>
      <c r="AR264" s="30">
        <f t="shared" si="781"/>
        <v>100000</v>
      </c>
      <c r="AS264" s="30">
        <f t="shared" si="781"/>
        <v>100000</v>
      </c>
      <c r="AT264" s="30">
        <f t="shared" si="781"/>
        <v>100000</v>
      </c>
      <c r="AU264" s="30">
        <f t="shared" si="781"/>
        <v>100000</v>
      </c>
      <c r="AV264" s="30">
        <f t="shared" si="781"/>
        <v>100000</v>
      </c>
      <c r="AW264" s="30">
        <f t="shared" si="781"/>
        <v>100000</v>
      </c>
      <c r="AX264" s="30">
        <f t="shared" si="781"/>
        <v>100000</v>
      </c>
      <c r="AY264" s="30">
        <f t="shared" si="781"/>
        <v>100000</v>
      </c>
      <c r="AZ264" s="30">
        <f t="shared" si="781"/>
        <v>100000</v>
      </c>
      <c r="BA264" s="30">
        <f t="shared" si="781"/>
        <v>100000</v>
      </c>
      <c r="BB264" s="30">
        <f t="shared" si="781"/>
        <v>100000</v>
      </c>
      <c r="BC264" s="30">
        <f t="shared" si="781"/>
        <v>100000</v>
      </c>
      <c r="BD264" s="30">
        <f t="shared" si="781"/>
        <v>100000</v>
      </c>
      <c r="BE264" s="30">
        <f t="shared" si="781"/>
        <v>100000</v>
      </c>
      <c r="BF264" s="30">
        <f t="shared" ref="BF264:CK264" si="782">BF227/(1+$S264)</f>
        <v>100000</v>
      </c>
      <c r="BG264" s="30">
        <f t="shared" si="782"/>
        <v>100000</v>
      </c>
      <c r="BH264" s="30">
        <f t="shared" si="782"/>
        <v>100000</v>
      </c>
      <c r="BI264" s="30">
        <f t="shared" si="782"/>
        <v>100000</v>
      </c>
      <c r="BJ264" s="30">
        <f t="shared" si="782"/>
        <v>100000</v>
      </c>
      <c r="BK264" s="30">
        <f t="shared" si="782"/>
        <v>100000</v>
      </c>
      <c r="BL264" s="30">
        <f t="shared" si="782"/>
        <v>100000</v>
      </c>
      <c r="BM264" s="30">
        <f t="shared" si="782"/>
        <v>100000</v>
      </c>
      <c r="BN264" s="30">
        <f t="shared" si="782"/>
        <v>100000</v>
      </c>
      <c r="BO264" s="30">
        <f t="shared" si="782"/>
        <v>100000</v>
      </c>
      <c r="BP264" s="30">
        <f t="shared" si="782"/>
        <v>100000</v>
      </c>
      <c r="BQ264" s="30">
        <f t="shared" si="782"/>
        <v>100000</v>
      </c>
      <c r="BR264" s="30">
        <f t="shared" si="782"/>
        <v>100000</v>
      </c>
      <c r="BS264" s="30">
        <f t="shared" si="782"/>
        <v>100000</v>
      </c>
      <c r="BT264" s="30">
        <f t="shared" si="782"/>
        <v>100000</v>
      </c>
      <c r="BU264" s="30">
        <f t="shared" si="782"/>
        <v>100000</v>
      </c>
      <c r="BV264" s="30">
        <f t="shared" si="782"/>
        <v>0</v>
      </c>
      <c r="BW264" s="30">
        <f t="shared" si="782"/>
        <v>0</v>
      </c>
      <c r="BX264" s="30">
        <f t="shared" si="782"/>
        <v>0</v>
      </c>
      <c r="BY264" s="30">
        <f t="shared" si="782"/>
        <v>0</v>
      </c>
      <c r="BZ264" s="30">
        <f t="shared" si="782"/>
        <v>0</v>
      </c>
      <c r="CA264" s="30">
        <f t="shared" si="782"/>
        <v>0</v>
      </c>
      <c r="CB264" s="30">
        <f t="shared" si="782"/>
        <v>0</v>
      </c>
      <c r="CC264" s="30">
        <f t="shared" si="782"/>
        <v>0</v>
      </c>
      <c r="CD264" s="30">
        <f t="shared" si="782"/>
        <v>0</v>
      </c>
      <c r="CE264" s="30">
        <f t="shared" si="782"/>
        <v>0</v>
      </c>
      <c r="CF264" s="30">
        <f t="shared" si="782"/>
        <v>0</v>
      </c>
      <c r="CG264" s="30">
        <f t="shared" si="782"/>
        <v>0</v>
      </c>
      <c r="CH264" s="30">
        <f t="shared" si="782"/>
        <v>0</v>
      </c>
      <c r="CI264" s="30">
        <f t="shared" si="782"/>
        <v>0</v>
      </c>
      <c r="CJ264" s="30">
        <f t="shared" si="782"/>
        <v>0</v>
      </c>
      <c r="CK264" s="30">
        <f t="shared" si="782"/>
        <v>0</v>
      </c>
      <c r="CL264" s="30">
        <f t="shared" ref="CL264:CT264" si="783">CL227/(1+$S264)</f>
        <v>0</v>
      </c>
      <c r="CM264" s="30">
        <f t="shared" si="783"/>
        <v>0</v>
      </c>
      <c r="CN264" s="30">
        <f t="shared" si="783"/>
        <v>0</v>
      </c>
      <c r="CO264" s="30">
        <f t="shared" si="783"/>
        <v>0</v>
      </c>
      <c r="CP264" s="30">
        <f t="shared" si="783"/>
        <v>0</v>
      </c>
      <c r="CQ264" s="30">
        <f t="shared" si="783"/>
        <v>0</v>
      </c>
      <c r="CR264" s="30">
        <f t="shared" si="783"/>
        <v>0</v>
      </c>
      <c r="CS264" s="30">
        <f t="shared" si="783"/>
        <v>0</v>
      </c>
      <c r="CT264" s="30">
        <f t="shared" si="783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 t="shared" si="780"/>
        <v>Переменные расходы</v>
      </c>
      <c r="G265" s="27" t="s">
        <v>131</v>
      </c>
      <c r="M265" s="27" t="str">
        <f>Lists!$R$8</f>
        <v>руб.</v>
      </c>
      <c r="P265" s="30"/>
      <c r="R265" s="44" t="s">
        <v>24</v>
      </c>
      <c r="S265" s="136">
        <v>0.1</v>
      </c>
      <c r="V265" s="85"/>
      <c r="W265" s="29">
        <f ca="1">SUM(INDIRECT(ADDRESS(ROW(),SUMIFS($1:$1,$5:$5,1))):INDIRECT(ADDRESS(ROW(),SUMIFS($1:$1,$5:$5,MAX($5:$5)))))</f>
        <v>2181818.1818181807</v>
      </c>
      <c r="Z265" s="30">
        <f t="shared" ref="Z265:CK265" si="784">Z228/(1+$S265)</f>
        <v>45454.545454545449</v>
      </c>
      <c r="AA265" s="30">
        <f t="shared" si="784"/>
        <v>45454.545454545449</v>
      </c>
      <c r="AB265" s="30">
        <f t="shared" si="784"/>
        <v>45454.545454545449</v>
      </c>
      <c r="AC265" s="30">
        <f t="shared" si="784"/>
        <v>45454.545454545449</v>
      </c>
      <c r="AD265" s="30">
        <f t="shared" si="784"/>
        <v>45454.545454545449</v>
      </c>
      <c r="AE265" s="30">
        <f t="shared" si="784"/>
        <v>45454.545454545449</v>
      </c>
      <c r="AF265" s="30">
        <f t="shared" si="784"/>
        <v>45454.545454545449</v>
      </c>
      <c r="AG265" s="30">
        <f t="shared" si="784"/>
        <v>45454.545454545449</v>
      </c>
      <c r="AH265" s="30">
        <f t="shared" si="784"/>
        <v>45454.545454545449</v>
      </c>
      <c r="AI265" s="30">
        <f t="shared" si="784"/>
        <v>45454.545454545449</v>
      </c>
      <c r="AJ265" s="30">
        <f t="shared" si="784"/>
        <v>45454.545454545449</v>
      </c>
      <c r="AK265" s="30">
        <f t="shared" si="784"/>
        <v>45454.545454545449</v>
      </c>
      <c r="AL265" s="30">
        <f t="shared" si="784"/>
        <v>45454.545454545449</v>
      </c>
      <c r="AM265" s="30">
        <f t="shared" si="784"/>
        <v>45454.545454545449</v>
      </c>
      <c r="AN265" s="30">
        <f t="shared" si="784"/>
        <v>45454.545454545449</v>
      </c>
      <c r="AO265" s="30">
        <f t="shared" si="784"/>
        <v>45454.545454545449</v>
      </c>
      <c r="AP265" s="30">
        <f t="shared" si="784"/>
        <v>45454.545454545449</v>
      </c>
      <c r="AQ265" s="30">
        <f t="shared" si="784"/>
        <v>45454.545454545449</v>
      </c>
      <c r="AR265" s="30">
        <f t="shared" si="784"/>
        <v>45454.545454545449</v>
      </c>
      <c r="AS265" s="30">
        <f t="shared" si="784"/>
        <v>45454.545454545449</v>
      </c>
      <c r="AT265" s="30">
        <f t="shared" si="784"/>
        <v>45454.545454545449</v>
      </c>
      <c r="AU265" s="30">
        <f t="shared" si="784"/>
        <v>45454.545454545449</v>
      </c>
      <c r="AV265" s="30">
        <f t="shared" si="784"/>
        <v>45454.545454545449</v>
      </c>
      <c r="AW265" s="30">
        <f t="shared" si="784"/>
        <v>45454.545454545449</v>
      </c>
      <c r="AX265" s="30">
        <f t="shared" si="784"/>
        <v>45454.545454545449</v>
      </c>
      <c r="AY265" s="30">
        <f t="shared" si="784"/>
        <v>45454.545454545449</v>
      </c>
      <c r="AZ265" s="30">
        <f t="shared" si="784"/>
        <v>45454.545454545449</v>
      </c>
      <c r="BA265" s="30">
        <f t="shared" si="784"/>
        <v>45454.545454545449</v>
      </c>
      <c r="BB265" s="30">
        <f t="shared" si="784"/>
        <v>45454.545454545449</v>
      </c>
      <c r="BC265" s="30">
        <f t="shared" si="784"/>
        <v>45454.545454545449</v>
      </c>
      <c r="BD265" s="30">
        <f t="shared" si="784"/>
        <v>45454.545454545449</v>
      </c>
      <c r="BE265" s="30">
        <f t="shared" si="784"/>
        <v>45454.545454545449</v>
      </c>
      <c r="BF265" s="30">
        <f t="shared" si="784"/>
        <v>45454.545454545449</v>
      </c>
      <c r="BG265" s="30">
        <f t="shared" si="784"/>
        <v>45454.545454545449</v>
      </c>
      <c r="BH265" s="30">
        <f t="shared" si="784"/>
        <v>45454.545454545449</v>
      </c>
      <c r="BI265" s="30">
        <f t="shared" si="784"/>
        <v>45454.545454545449</v>
      </c>
      <c r="BJ265" s="30">
        <f t="shared" si="784"/>
        <v>45454.545454545449</v>
      </c>
      <c r="BK265" s="30">
        <f t="shared" si="784"/>
        <v>45454.545454545449</v>
      </c>
      <c r="BL265" s="30">
        <f t="shared" si="784"/>
        <v>45454.545454545449</v>
      </c>
      <c r="BM265" s="30">
        <f t="shared" si="784"/>
        <v>45454.545454545449</v>
      </c>
      <c r="BN265" s="30">
        <f t="shared" si="784"/>
        <v>45454.545454545449</v>
      </c>
      <c r="BO265" s="30">
        <f t="shared" si="784"/>
        <v>45454.545454545449</v>
      </c>
      <c r="BP265" s="30">
        <f t="shared" si="784"/>
        <v>45454.545454545449</v>
      </c>
      <c r="BQ265" s="30">
        <f t="shared" si="784"/>
        <v>45454.545454545449</v>
      </c>
      <c r="BR265" s="30">
        <f t="shared" si="784"/>
        <v>45454.545454545449</v>
      </c>
      <c r="BS265" s="30">
        <f t="shared" si="784"/>
        <v>45454.545454545449</v>
      </c>
      <c r="BT265" s="30">
        <f t="shared" si="784"/>
        <v>45454.545454545449</v>
      </c>
      <c r="BU265" s="30">
        <f t="shared" si="784"/>
        <v>45454.545454545449</v>
      </c>
      <c r="BV265" s="30">
        <f t="shared" si="784"/>
        <v>0</v>
      </c>
      <c r="BW265" s="30">
        <f t="shared" si="784"/>
        <v>0</v>
      </c>
      <c r="BX265" s="30">
        <f t="shared" si="784"/>
        <v>0</v>
      </c>
      <c r="BY265" s="30">
        <f t="shared" si="784"/>
        <v>0</v>
      </c>
      <c r="BZ265" s="30">
        <f t="shared" si="784"/>
        <v>0</v>
      </c>
      <c r="CA265" s="30">
        <f t="shared" si="784"/>
        <v>0</v>
      </c>
      <c r="CB265" s="30">
        <f t="shared" si="784"/>
        <v>0</v>
      </c>
      <c r="CC265" s="30">
        <f t="shared" si="784"/>
        <v>0</v>
      </c>
      <c r="CD265" s="30">
        <f t="shared" si="784"/>
        <v>0</v>
      </c>
      <c r="CE265" s="30">
        <f t="shared" si="784"/>
        <v>0</v>
      </c>
      <c r="CF265" s="30">
        <f t="shared" si="784"/>
        <v>0</v>
      </c>
      <c r="CG265" s="30">
        <f t="shared" si="784"/>
        <v>0</v>
      </c>
      <c r="CH265" s="30">
        <f t="shared" si="784"/>
        <v>0</v>
      </c>
      <c r="CI265" s="30">
        <f t="shared" si="784"/>
        <v>0</v>
      </c>
      <c r="CJ265" s="30">
        <f t="shared" si="784"/>
        <v>0</v>
      </c>
      <c r="CK265" s="30">
        <f t="shared" si="784"/>
        <v>0</v>
      </c>
      <c r="CL265" s="30">
        <f t="shared" ref="CL265:CT265" si="785">CL228/(1+$S265)</f>
        <v>0</v>
      </c>
      <c r="CM265" s="30">
        <f t="shared" si="785"/>
        <v>0</v>
      </c>
      <c r="CN265" s="30">
        <f t="shared" si="785"/>
        <v>0</v>
      </c>
      <c r="CO265" s="30">
        <f t="shared" si="785"/>
        <v>0</v>
      </c>
      <c r="CP265" s="30">
        <f t="shared" si="785"/>
        <v>0</v>
      </c>
      <c r="CQ265" s="30">
        <f t="shared" si="785"/>
        <v>0</v>
      </c>
      <c r="CR265" s="30">
        <f t="shared" si="785"/>
        <v>0</v>
      </c>
      <c r="CS265" s="30">
        <f t="shared" si="785"/>
        <v>0</v>
      </c>
      <c r="CT265" s="30">
        <f t="shared" si="785"/>
        <v>0</v>
      </c>
    </row>
    <row r="266" spans="1:98" s="2" customFormat="1" ht="12" x14ac:dyDescent="0.25">
      <c r="A266" s="11">
        <f>ROW()</f>
        <v>266</v>
      </c>
      <c r="B266" s="96"/>
      <c r="C266" s="142"/>
      <c r="E266" s="23" t="str">
        <f>Lists!$N$9</f>
        <v>пустая строка</v>
      </c>
      <c r="P266" s="3"/>
      <c r="R266" s="23"/>
      <c r="S266" s="3"/>
      <c r="V266" s="74"/>
      <c r="W266" s="5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</row>
    <row r="267" spans="1:98" s="13" customFormat="1" x14ac:dyDescent="0.3">
      <c r="A267" s="12">
        <f>ROW()</f>
        <v>267</v>
      </c>
      <c r="B267" s="102"/>
      <c r="C267" s="142"/>
      <c r="E267" s="92"/>
      <c r="F267" s="13" t="s">
        <v>132</v>
      </c>
      <c r="M267" s="4" t="str">
        <f>Lists!$R$8</f>
        <v>руб.</v>
      </c>
      <c r="P267" s="10"/>
      <c r="R267" s="92"/>
      <c r="S267" s="10"/>
      <c r="V267" s="80">
        <f ca="1">IF(ABS(W267-(W258-W260))&lt;0.001,0,W267-(W258-W260))</f>
        <v>0</v>
      </c>
      <c r="W267" s="10">
        <f ca="1">SUM(INDIRECT(ADDRESS(ROW(),SUMIFS($1:$1,$5:$5,1))):INDIRECT(ADDRESS(ROW(),SUMIFS($1:$1,$5:$5,MAX($5:$5)))))</f>
        <v>236309700.01386803</v>
      </c>
      <c r="Z267" s="10">
        <f ca="1">Z258-Z260</f>
        <v>-1712121.2121212122</v>
      </c>
      <c r="AA267" s="10">
        <f t="shared" ref="AA267:CL267" ca="1" si="786">AA258-AA260</f>
        <v>-1803787.8787878787</v>
      </c>
      <c r="AB267" s="10">
        <f t="shared" ca="1" si="786"/>
        <v>-2020454.5454545454</v>
      </c>
      <c r="AC267" s="10">
        <f t="shared" ca="1" si="786"/>
        <v>-2153787.8787878789</v>
      </c>
      <c r="AD267" s="10">
        <f t="shared" ca="1" si="786"/>
        <v>-2278787.8787878789</v>
      </c>
      <c r="AE267" s="10">
        <f t="shared" ca="1" si="786"/>
        <v>-2362121.2121212119</v>
      </c>
      <c r="AF267" s="10">
        <f t="shared" ca="1" si="786"/>
        <v>-2362121.2121212119</v>
      </c>
      <c r="AG267" s="10">
        <f t="shared" ca="1" si="786"/>
        <v>-2362121.2121212119</v>
      </c>
      <c r="AH267" s="10">
        <f t="shared" ca="1" si="786"/>
        <v>-2359177.4222727274</v>
      </c>
      <c r="AI267" s="10">
        <f t="shared" ca="1" si="786"/>
        <v>-2337268.477878788</v>
      </c>
      <c r="AJ267" s="10">
        <f t="shared" ca="1" si="786"/>
        <v>-2285359.5871818182</v>
      </c>
      <c r="AK267" s="10">
        <f t="shared" ca="1" si="786"/>
        <v>-2223473.402253788</v>
      </c>
      <c r="AL267" s="10">
        <f t="shared" ca="1" si="786"/>
        <v>-2159840.5151022729</v>
      </c>
      <c r="AM267" s="10">
        <f t="shared" ca="1" si="786"/>
        <v>-2097908.9784575757</v>
      </c>
      <c r="AN267" s="10">
        <f t="shared" ca="1" si="786"/>
        <v>-2000231.3957162879</v>
      </c>
      <c r="AO267" s="10">
        <f t="shared" ca="1" si="786"/>
        <v>-1787590.5475126891</v>
      </c>
      <c r="AP267" s="10">
        <f t="shared" ca="1" si="786"/>
        <v>-1430010.8375070076</v>
      </c>
      <c r="AQ267" s="10">
        <f t="shared" ca="1" si="786"/>
        <v>-918614.78614988632</v>
      </c>
      <c r="AR267" s="10">
        <f t="shared" ca="1" si="786"/>
        <v>-273930.9047370078</v>
      </c>
      <c r="AS267" s="10">
        <f t="shared" ca="1" si="786"/>
        <v>457894.23964901641</v>
      </c>
      <c r="AT267" s="10">
        <f t="shared" ca="1" si="786"/>
        <v>1241029.6651008148</v>
      </c>
      <c r="AU267" s="10">
        <f t="shared" ca="1" si="786"/>
        <v>2051366.8530443194</v>
      </c>
      <c r="AV267" s="10">
        <f t="shared" ca="1" si="786"/>
        <v>2875857.2781648305</v>
      </c>
      <c r="AW267" s="10">
        <f t="shared" ca="1" si="786"/>
        <v>3706710.3385494701</v>
      </c>
      <c r="AX267" s="10">
        <f t="shared" ca="1" si="786"/>
        <v>4539635.7031294517</v>
      </c>
      <c r="AY267" s="10">
        <f t="shared" ca="1" si="786"/>
        <v>5373305.3138750959</v>
      </c>
      <c r="AZ267" s="10">
        <f t="shared" ca="1" si="786"/>
        <v>6207221.1609177124</v>
      </c>
      <c r="BA267" s="10">
        <f t="shared" ca="1" si="786"/>
        <v>7041176.9071387332</v>
      </c>
      <c r="BB267" s="10">
        <f t="shared" ca="1" si="786"/>
        <v>7875129.2419058736</v>
      </c>
      <c r="BC267" s="10">
        <f t="shared" ca="1" si="786"/>
        <v>8709078.4323206469</v>
      </c>
      <c r="BD267" s="10">
        <f t="shared" ca="1" si="786"/>
        <v>9543027.6227354184</v>
      </c>
      <c r="BE267" s="10">
        <f t="shared" ca="1" si="786"/>
        <v>10369617.338528978</v>
      </c>
      <c r="BF267" s="10">
        <f t="shared" ca="1" si="786"/>
        <v>11141434.693337686</v>
      </c>
      <c r="BG267" s="10">
        <f t="shared" ca="1" si="786"/>
        <v>11783479.821403984</v>
      </c>
      <c r="BH267" s="10">
        <f t="shared" ca="1" si="786"/>
        <v>12270809.487150192</v>
      </c>
      <c r="BI267" s="10">
        <f t="shared" ca="1" si="786"/>
        <v>12599056.935017614</v>
      </c>
      <c r="BJ267" s="10">
        <f t="shared" ca="1" si="786"/>
        <v>12790874.227826336</v>
      </c>
      <c r="BK267" s="10">
        <f t="shared" ca="1" si="786"/>
        <v>12893827.15279698</v>
      </c>
      <c r="BL267" s="10">
        <f t="shared" ca="1" si="786"/>
        <v>12944938.11312983</v>
      </c>
      <c r="BM267" s="10">
        <f t="shared" ca="1" si="786"/>
        <v>12968648.610119887</v>
      </c>
      <c r="BN267" s="10">
        <f t="shared" ca="1" si="786"/>
        <v>12978123.335085511</v>
      </c>
      <c r="BO267" s="10">
        <f t="shared" ca="1" si="786"/>
        <v>12981218.100534093</v>
      </c>
      <c r="BP267" s="10">
        <f t="shared" ca="1" si="786"/>
        <v>12982240.66862794</v>
      </c>
      <c r="BQ267" s="10">
        <f t="shared" ca="1" si="786"/>
        <v>12982520.248297075</v>
      </c>
      <c r="BR267" s="10">
        <f t="shared" ca="1" si="786"/>
        <v>12982553.591669226</v>
      </c>
      <c r="BS267" s="10">
        <f t="shared" ca="1" si="786"/>
        <v>12982547.035862982</v>
      </c>
      <c r="BT267" s="10">
        <f t="shared" ca="1" si="786"/>
        <v>12982543.891510615</v>
      </c>
      <c r="BU267" s="10">
        <f t="shared" ca="1" si="786"/>
        <v>12982543.891510615</v>
      </c>
      <c r="BV267" s="10">
        <f t="shared" si="786"/>
        <v>0</v>
      </c>
      <c r="BW267" s="10">
        <f t="shared" si="786"/>
        <v>0</v>
      </c>
      <c r="BX267" s="10">
        <f t="shared" si="786"/>
        <v>0</v>
      </c>
      <c r="BY267" s="10">
        <f t="shared" si="786"/>
        <v>0</v>
      </c>
      <c r="BZ267" s="10">
        <f t="shared" si="786"/>
        <v>0</v>
      </c>
      <c r="CA267" s="10">
        <f t="shared" si="786"/>
        <v>0</v>
      </c>
      <c r="CB267" s="10">
        <f t="shared" si="786"/>
        <v>0</v>
      </c>
      <c r="CC267" s="10">
        <f t="shared" si="786"/>
        <v>0</v>
      </c>
      <c r="CD267" s="10">
        <f t="shared" si="786"/>
        <v>0</v>
      </c>
      <c r="CE267" s="10">
        <f t="shared" si="786"/>
        <v>0</v>
      </c>
      <c r="CF267" s="10">
        <f t="shared" si="786"/>
        <v>0</v>
      </c>
      <c r="CG267" s="10">
        <f t="shared" si="786"/>
        <v>0</v>
      </c>
      <c r="CH267" s="10">
        <f t="shared" si="786"/>
        <v>0</v>
      </c>
      <c r="CI267" s="10">
        <f t="shared" si="786"/>
        <v>0</v>
      </c>
      <c r="CJ267" s="10">
        <f t="shared" si="786"/>
        <v>0</v>
      </c>
      <c r="CK267" s="10">
        <f t="shared" si="786"/>
        <v>0</v>
      </c>
      <c r="CL267" s="10">
        <f t="shared" si="786"/>
        <v>0</v>
      </c>
      <c r="CM267" s="10">
        <f t="shared" ref="CM267:CT267" si="787">CM258-CM260</f>
        <v>0</v>
      </c>
      <c r="CN267" s="10">
        <f t="shared" si="787"/>
        <v>0</v>
      </c>
      <c r="CO267" s="10">
        <f t="shared" si="787"/>
        <v>0</v>
      </c>
      <c r="CP267" s="10">
        <f t="shared" si="787"/>
        <v>0</v>
      </c>
      <c r="CQ267" s="10">
        <f t="shared" si="787"/>
        <v>0</v>
      </c>
      <c r="CR267" s="10">
        <f t="shared" si="787"/>
        <v>0</v>
      </c>
      <c r="CS267" s="10">
        <f t="shared" si="787"/>
        <v>0</v>
      </c>
      <c r="CT267" s="10">
        <f t="shared" si="787"/>
        <v>0</v>
      </c>
    </row>
    <row r="268" spans="1:98" s="107" customFormat="1" ht="12" x14ac:dyDescent="0.25">
      <c r="A268" s="105">
        <f>ROW()</f>
        <v>268</v>
      </c>
      <c r="B268" s="106"/>
      <c r="C268" s="143"/>
      <c r="E268" s="108"/>
      <c r="F268" s="107" t="s">
        <v>133</v>
      </c>
      <c r="M268" s="107" t="s">
        <v>74</v>
      </c>
      <c r="P268" s="109"/>
      <c r="R268" s="108"/>
      <c r="S268" s="128"/>
      <c r="V268" s="110"/>
      <c r="W268" s="111">
        <f ca="1">IF(W$237=0,0,W267/W$237)</f>
        <v>0.31994814605926641</v>
      </c>
      <c r="X268" s="112"/>
      <c r="Y268" s="112"/>
      <c r="Z268" s="111">
        <f ca="1">IF(Z$237=0,0,Z267/Z$237)</f>
        <v>0</v>
      </c>
      <c r="AA268" s="111">
        <f t="shared" ref="AA268" ca="1" si="788">IF(AA$237=0,0,AA267/AA$237)</f>
        <v>0</v>
      </c>
      <c r="AB268" s="111">
        <f t="shared" ref="AB268" ca="1" si="789">IF(AB$237=0,0,AB267/AB$237)</f>
        <v>0</v>
      </c>
      <c r="AC268" s="111">
        <f t="shared" ref="AC268" ca="1" si="790">IF(AC$237=0,0,AC267/AC$237)</f>
        <v>0</v>
      </c>
      <c r="AD268" s="111">
        <f t="shared" ref="AD268" ca="1" si="791">IF(AD$237=0,0,AD267/AD$237)</f>
        <v>0</v>
      </c>
      <c r="AE268" s="111">
        <f t="shared" ref="AE268" ca="1" si="792">IF(AE$237=0,0,AE267/AE$237)</f>
        <v>0</v>
      </c>
      <c r="AF268" s="111">
        <f t="shared" ref="AF268" ca="1" si="793">IF(AF$237=0,0,AF267/AF$237)</f>
        <v>0</v>
      </c>
      <c r="AG268" s="111">
        <f t="shared" ref="AG268" ca="1" si="794">IF(AG$237=0,0,AG267/AG$237)</f>
        <v>0</v>
      </c>
      <c r="AH268" s="111">
        <f t="shared" ref="AH268" ca="1" si="795">IF(AH$237=0,0,AH267/AH$237)</f>
        <v>-449.92417703303653</v>
      </c>
      <c r="AI268" s="111">
        <f t="shared" ref="AI268" ca="1" si="796">IF(AI$237=0,0,AI267/AI$237)</f>
        <v>-51.432215957019039</v>
      </c>
      <c r="AJ268" s="111">
        <f t="shared" ref="AJ268" ca="1" si="797">IF(AJ$237=0,0,AJ267/AJ$237)</f>
        <v>-15.829765392793369</v>
      </c>
      <c r="AK268" s="111">
        <f t="shared" ref="AK268" ca="1" si="798">IF(AK$237=0,0,AK267/AK$237)</f>
        <v>-8.2673030024470968</v>
      </c>
      <c r="AL268" s="111">
        <f t="shared" ref="AL268" ca="1" si="799">IF(AL$237=0,0,AL267/AL$237)</f>
        <v>-5.3709639235383246</v>
      </c>
      <c r="AM268" s="111">
        <f t="shared" ref="AM268" ca="1" si="800">IF(AM$237=0,0,AM267/AM$237)</f>
        <v>-3.9214950515319056</v>
      </c>
      <c r="AN268" s="111">
        <f t="shared" ref="AN268" ca="1" si="801">IF(AN$237=0,0,AN267/AN$237)</f>
        <v>-2.7316221075741325</v>
      </c>
      <c r="AO268" s="111">
        <f t="shared" ref="AO268" ca="1" si="802">IF(AO$237=0,0,AO267/AO$237)</f>
        <v>-1.5604832449053527</v>
      </c>
      <c r="AP268" s="111">
        <f t="shared" ref="AP268" ca="1" si="803">IF(AP$237=0,0,AP267/AP$237)</f>
        <v>-0.7739931272005568</v>
      </c>
      <c r="AQ268" s="111">
        <f t="shared" ref="AQ268" ca="1" si="804">IF(AQ$237=0,0,AQ267/AQ$237)</f>
        <v>-0.32021129464246195</v>
      </c>
      <c r="AR268" s="111">
        <f t="shared" ref="AR268" ca="1" si="805">IF(AR$237=0,0,AR267/AR$237)</f>
        <v>-6.551656323845631E-2</v>
      </c>
      <c r="AS268" s="111">
        <f t="shared" ref="AS268" ca="1" si="806">IF(AS$237=0,0,AS267/AS$237)</f>
        <v>8.0361696121427323E-2</v>
      </c>
      <c r="AT268" s="111">
        <f t="shared" ref="AT268" ca="1" si="807">IF(AT$237=0,0,AT267/AT$237)</f>
        <v>0.16898942202993933</v>
      </c>
      <c r="AU268" s="111">
        <f t="shared" ref="AU268" ca="1" si="808">IF(AU$237=0,0,AU267/AU$237)</f>
        <v>0.22634128372893525</v>
      </c>
      <c r="AV268" s="111">
        <f t="shared" ref="AV268" ca="1" si="809">IF(AV$237=0,0,AV267/AV$237)</f>
        <v>0.26574569328692693</v>
      </c>
      <c r="AW268" s="111">
        <f t="shared" ref="AW268" ca="1" si="810">IF(AW$237=0,0,AW267/AW$237)</f>
        <v>0.29419371916595594</v>
      </c>
      <c r="AX268" s="111">
        <f t="shared" ref="AX268" ca="1" si="811">IF(AX$237=0,0,AX267/AX$237)</f>
        <v>0.31558712007872602</v>
      </c>
      <c r="AY268" s="111">
        <f t="shared" ref="AY268" ca="1" si="812">IF(AY$237=0,0,AY267/AY$237)</f>
        <v>0.33224198191158771</v>
      </c>
      <c r="AZ268" s="111">
        <f t="shared" ref="AZ268" ca="1" si="813">IF(AZ$237=0,0,AZ267/AZ$237)</f>
        <v>0.34557383726505003</v>
      </c>
      <c r="BA268" s="111">
        <f t="shared" ref="BA268" ca="1" si="814">IF(BA$237=0,0,BA267/BA$237)</f>
        <v>0.35648752451078181</v>
      </c>
      <c r="BB268" s="111">
        <f t="shared" ref="BB268" ca="1" si="815">IF(BB$237=0,0,BB267/BB$237)</f>
        <v>0.36558673839667732</v>
      </c>
      <c r="BC268" s="111">
        <f t="shared" ref="BC268" ca="1" si="816">IF(BC$237=0,0,BC267/BC$237)</f>
        <v>0.3732897829755224</v>
      </c>
      <c r="BD268" s="111">
        <f t="shared" ref="BD268" ca="1" si="817">IF(BD$237=0,0,BD267/BD$237)</f>
        <v>0.37989530915068109</v>
      </c>
      <c r="BE268" s="111">
        <f t="shared" ref="BE268" ca="1" si="818">IF(BE$237=0,0,BE267/BE$237)</f>
        <v>0.38553659941414709</v>
      </c>
      <c r="BF268" s="111">
        <f t="shared" ref="BF268" ca="1" si="819">IF(BF$237=0,0,BF267/BF$237)</f>
        <v>0.38993538233651798</v>
      </c>
      <c r="BG268" s="111">
        <f t="shared" ref="BG268" ca="1" si="820">IF(BG$237=0,0,BG267/BG$237)</f>
        <v>0.39276788265550028</v>
      </c>
      <c r="BH268" s="111">
        <f t="shared" ref="BH268" ca="1" si="821">IF(BH$237=0,0,BH267/BH$237)</f>
        <v>0.3943277568019784</v>
      </c>
      <c r="BI268" s="111">
        <f t="shared" ref="BI268" ca="1" si="822">IF(BI$237=0,0,BI267/BI$237)</f>
        <v>0.39492369815047768</v>
      </c>
      <c r="BJ268" s="111">
        <f t="shared" ref="BJ268" ca="1" si="823">IF(BJ$237=0,0,BJ267/BJ$237)</f>
        <v>0.39493389711030497</v>
      </c>
      <c r="BK268" s="111">
        <f t="shared" ref="BK268" ca="1" si="824">IF(BK$237=0,0,BK267/BK$237)</f>
        <v>0.39475221758547546</v>
      </c>
      <c r="BL268" s="111">
        <f t="shared" ref="BL268" ca="1" si="825">IF(BL$237=0,0,BL267/BL$237)</f>
        <v>0.39456767450226171</v>
      </c>
      <c r="BM268" s="111">
        <f t="shared" ref="BM268" ca="1" si="826">IF(BM$237=0,0,BM267/BM$237)</f>
        <v>0.39444109725809989</v>
      </c>
      <c r="BN268" s="111">
        <f t="shared" ref="BN268" ca="1" si="827">IF(BN$237=0,0,BN267/BN$237)</f>
        <v>0.39435785095066433</v>
      </c>
      <c r="BO268" s="111">
        <f t="shared" ref="BO268" ca="1" si="828">IF(BO$237=0,0,BO267/BO$237)</f>
        <v>0.39430991652098885</v>
      </c>
      <c r="BP268" s="111">
        <f t="shared" ref="BP268" ca="1" si="829">IF(BP$237=0,0,BP267/BP$237)</f>
        <v>0.39428863126150454</v>
      </c>
      <c r="BQ268" s="111">
        <f t="shared" ref="BQ268" ca="1" si="830">IF(BQ$237=0,0,BQ267/BQ$237)</f>
        <v>0.39428029997773623</v>
      </c>
      <c r="BR268" s="111">
        <f t="shared" ref="BR268" ca="1" si="831">IF(BR$237=0,0,BR267/BR$237)</f>
        <v>0.39427725763137283</v>
      </c>
      <c r="BS268" s="111">
        <f t="shared" ref="BS268" ca="1" si="832">IF(BS$237=0,0,BS267/BS$237)</f>
        <v>0.39427619522427304</v>
      </c>
      <c r="BT268" s="111">
        <f t="shared" ref="BT268" ca="1" si="833">IF(BT$237=0,0,BT267/BT$237)</f>
        <v>0.39427598200760616</v>
      </c>
      <c r="BU268" s="111">
        <f t="shared" ref="BU268" ca="1" si="834">IF(BU$237=0,0,BU267/BU$237)</f>
        <v>0.39427598200760616</v>
      </c>
      <c r="BV268" s="111">
        <f t="shared" ref="BV268" si="835">IF(BV$237=0,0,BV267/BV$237)</f>
        <v>0</v>
      </c>
      <c r="BW268" s="111">
        <f t="shared" ref="BW268" si="836">IF(BW$237=0,0,BW267/BW$237)</f>
        <v>0</v>
      </c>
      <c r="BX268" s="111">
        <f t="shared" ref="BX268" si="837">IF(BX$237=0,0,BX267/BX$237)</f>
        <v>0</v>
      </c>
      <c r="BY268" s="111">
        <f t="shared" ref="BY268" si="838">IF(BY$237=0,0,BY267/BY$237)</f>
        <v>0</v>
      </c>
      <c r="BZ268" s="111">
        <f t="shared" ref="BZ268" si="839">IF(BZ$237=0,0,BZ267/BZ$237)</f>
        <v>0</v>
      </c>
      <c r="CA268" s="111">
        <f t="shared" ref="CA268" si="840">IF(CA$237=0,0,CA267/CA$237)</f>
        <v>0</v>
      </c>
      <c r="CB268" s="111">
        <f t="shared" ref="CB268" si="841">IF(CB$237=0,0,CB267/CB$237)</f>
        <v>0</v>
      </c>
      <c r="CC268" s="111">
        <f t="shared" ref="CC268" si="842">IF(CC$237=0,0,CC267/CC$237)</f>
        <v>0</v>
      </c>
      <c r="CD268" s="111">
        <f t="shared" ref="CD268" si="843">IF(CD$237=0,0,CD267/CD$237)</f>
        <v>0</v>
      </c>
      <c r="CE268" s="111">
        <f t="shared" ref="CE268" si="844">IF(CE$237=0,0,CE267/CE$237)</f>
        <v>0</v>
      </c>
      <c r="CF268" s="111">
        <f t="shared" ref="CF268" si="845">IF(CF$237=0,0,CF267/CF$237)</f>
        <v>0</v>
      </c>
      <c r="CG268" s="111">
        <f t="shared" ref="CG268" si="846">IF(CG$237=0,0,CG267/CG$237)</f>
        <v>0</v>
      </c>
      <c r="CH268" s="111">
        <f t="shared" ref="CH268" si="847">IF(CH$237=0,0,CH267/CH$237)</f>
        <v>0</v>
      </c>
      <c r="CI268" s="111">
        <f t="shared" ref="CI268" si="848">IF(CI$237=0,0,CI267/CI$237)</f>
        <v>0</v>
      </c>
      <c r="CJ268" s="111">
        <f t="shared" ref="CJ268" si="849">IF(CJ$237=0,0,CJ267/CJ$237)</f>
        <v>0</v>
      </c>
      <c r="CK268" s="111">
        <f t="shared" ref="CK268" si="850">IF(CK$237=0,0,CK267/CK$237)</f>
        <v>0</v>
      </c>
      <c r="CL268" s="111">
        <f t="shared" ref="CL268" si="851">IF(CL$237=0,0,CL267/CL$237)</f>
        <v>0</v>
      </c>
      <c r="CM268" s="111">
        <f t="shared" ref="CM268" si="852">IF(CM$237=0,0,CM267/CM$237)</f>
        <v>0</v>
      </c>
      <c r="CN268" s="111">
        <f t="shared" ref="CN268" si="853">IF(CN$237=0,0,CN267/CN$237)</f>
        <v>0</v>
      </c>
      <c r="CO268" s="111">
        <f t="shared" ref="CO268" si="854">IF(CO$237=0,0,CO267/CO$237)</f>
        <v>0</v>
      </c>
      <c r="CP268" s="111">
        <f t="shared" ref="CP268" si="855">IF(CP$237=0,0,CP267/CP$237)</f>
        <v>0</v>
      </c>
      <c r="CQ268" s="111">
        <f t="shared" ref="CQ268" si="856">IF(CQ$237=0,0,CQ267/CQ$237)</f>
        <v>0</v>
      </c>
      <c r="CR268" s="111">
        <f t="shared" ref="CR268" si="857">IF(CR$237=0,0,CR267/CR$237)</f>
        <v>0</v>
      </c>
      <c r="CS268" s="111">
        <f t="shared" ref="CS268" si="858">IF(CS$237=0,0,CS267/CS$237)</f>
        <v>0</v>
      </c>
      <c r="CT268" s="111">
        <f t="shared" ref="CT268" si="859">IF(CT$237=0,0,CT267/CT$237)</f>
        <v>0</v>
      </c>
    </row>
    <row r="269" spans="1:98" s="27" customFormat="1" ht="12" x14ac:dyDescent="0.25">
      <c r="A269" s="26">
        <f>ROW()</f>
        <v>269</v>
      </c>
      <c r="B269" s="95"/>
      <c r="C269" s="142"/>
      <c r="E269" s="24"/>
      <c r="F269" s="127" t="s">
        <v>116</v>
      </c>
      <c r="H269" s="67"/>
      <c r="I269" s="67"/>
      <c r="J269" s="67"/>
      <c r="K269" s="67"/>
      <c r="L269" s="67"/>
      <c r="M269" s="27" t="str">
        <f>Lists!$R$8</f>
        <v>руб.</v>
      </c>
      <c r="P269" s="30"/>
      <c r="Q269" s="124"/>
      <c r="R269" s="125"/>
      <c r="S269" s="136">
        <f>$S$107</f>
        <v>0.2</v>
      </c>
      <c r="T269" s="124"/>
      <c r="U269" s="124"/>
      <c r="V269" s="85"/>
      <c r="W269" s="29">
        <f ca="1">SUM(INDIRECT(ADDRESS(ROW(),SUMIFS($1:$1,$5:$5,1))):INDIRECT(ADDRESS(ROW(),SUMIFS($1:$1,$5:$5,MAX($5:$5)))))</f>
        <v>20535714.285714291</v>
      </c>
      <c r="Z269" s="30">
        <f t="shared" ref="Z269:BE269" ca="1" si="860">Z232/(1+$S269)</f>
        <v>0</v>
      </c>
      <c r="AA269" s="30">
        <f t="shared" ca="1" si="860"/>
        <v>0</v>
      </c>
      <c r="AB269" s="30">
        <f t="shared" ca="1" si="860"/>
        <v>0</v>
      </c>
      <c r="AC269" s="30">
        <f t="shared" ca="1" si="860"/>
        <v>297619.04761904757</v>
      </c>
      <c r="AD269" s="30">
        <f t="shared" ca="1" si="860"/>
        <v>297619.04761904757</v>
      </c>
      <c r="AE269" s="30">
        <f t="shared" ca="1" si="860"/>
        <v>297619.04761904757</v>
      </c>
      <c r="AF269" s="30">
        <f t="shared" ca="1" si="860"/>
        <v>297619.04761904757</v>
      </c>
      <c r="AG269" s="30">
        <f t="shared" ca="1" si="860"/>
        <v>297619.04761904757</v>
      </c>
      <c r="AH269" s="30">
        <f t="shared" ca="1" si="860"/>
        <v>297619.04761904757</v>
      </c>
      <c r="AI269" s="30">
        <f t="shared" ca="1" si="860"/>
        <v>297619.04761904757</v>
      </c>
      <c r="AJ269" s="30">
        <f t="shared" ca="1" si="860"/>
        <v>297619.04761904757</v>
      </c>
      <c r="AK269" s="30">
        <f t="shared" ca="1" si="860"/>
        <v>297619.04761904757</v>
      </c>
      <c r="AL269" s="30">
        <f t="shared" ca="1" si="860"/>
        <v>297619.04761904757</v>
      </c>
      <c r="AM269" s="30">
        <f t="shared" ca="1" si="860"/>
        <v>297619.04761904757</v>
      </c>
      <c r="AN269" s="30">
        <f t="shared" ca="1" si="860"/>
        <v>297619.04761904757</v>
      </c>
      <c r="AO269" s="30">
        <f t="shared" ca="1" si="860"/>
        <v>297619.04761904757</v>
      </c>
      <c r="AP269" s="30">
        <f t="shared" ca="1" si="860"/>
        <v>297619.04761904757</v>
      </c>
      <c r="AQ269" s="30">
        <f t="shared" ca="1" si="860"/>
        <v>297619.04761904757</v>
      </c>
      <c r="AR269" s="30">
        <f t="shared" ca="1" si="860"/>
        <v>297619.04761904757</v>
      </c>
      <c r="AS269" s="30">
        <f t="shared" ca="1" si="860"/>
        <v>297619.04761904757</v>
      </c>
      <c r="AT269" s="30">
        <f t="shared" ca="1" si="860"/>
        <v>297619.04761904757</v>
      </c>
      <c r="AU269" s="30">
        <f t="shared" ca="1" si="860"/>
        <v>297619.04761904757</v>
      </c>
      <c r="AV269" s="30">
        <f t="shared" ca="1" si="860"/>
        <v>297619.04761904757</v>
      </c>
      <c r="AW269" s="30">
        <f t="shared" ca="1" si="860"/>
        <v>297619.04761904757</v>
      </c>
      <c r="AX269" s="30">
        <f t="shared" ca="1" si="860"/>
        <v>595238.09523809515</v>
      </c>
      <c r="AY269" s="30">
        <f t="shared" ca="1" si="860"/>
        <v>595238.09523809515</v>
      </c>
      <c r="AZ269" s="30">
        <f t="shared" ca="1" si="860"/>
        <v>595238.09523809515</v>
      </c>
      <c r="BA269" s="30">
        <f t="shared" ca="1" si="860"/>
        <v>595238.09523809515</v>
      </c>
      <c r="BB269" s="30">
        <f t="shared" ca="1" si="860"/>
        <v>595238.09523809515</v>
      </c>
      <c r="BC269" s="30">
        <f t="shared" ca="1" si="860"/>
        <v>595238.09523809515</v>
      </c>
      <c r="BD269" s="30">
        <f t="shared" ca="1" si="860"/>
        <v>595238.09523809515</v>
      </c>
      <c r="BE269" s="30">
        <f t="shared" ca="1" si="860"/>
        <v>595238.09523809515</v>
      </c>
      <c r="BF269" s="30">
        <f t="shared" ref="BF269:CK269" ca="1" si="861">BF232/(1+$S269)</f>
        <v>595238.09523809515</v>
      </c>
      <c r="BG269" s="30">
        <f t="shared" ca="1" si="861"/>
        <v>595238.09523809515</v>
      </c>
      <c r="BH269" s="30">
        <f t="shared" ca="1" si="861"/>
        <v>595238.09523809515</v>
      </c>
      <c r="BI269" s="30">
        <f t="shared" ca="1" si="861"/>
        <v>595238.09523809515</v>
      </c>
      <c r="BJ269" s="30">
        <f t="shared" ca="1" si="861"/>
        <v>595238.09523809515</v>
      </c>
      <c r="BK269" s="30">
        <f t="shared" ca="1" si="861"/>
        <v>595238.09523809515</v>
      </c>
      <c r="BL269" s="30">
        <f t="shared" ca="1" si="861"/>
        <v>595238.09523809515</v>
      </c>
      <c r="BM269" s="30">
        <f t="shared" ca="1" si="861"/>
        <v>595238.09523809515</v>
      </c>
      <c r="BN269" s="30">
        <f t="shared" ca="1" si="861"/>
        <v>595238.09523809515</v>
      </c>
      <c r="BO269" s="30">
        <f t="shared" ca="1" si="861"/>
        <v>595238.09523809515</v>
      </c>
      <c r="BP269" s="30">
        <f t="shared" ca="1" si="861"/>
        <v>595238.09523809515</v>
      </c>
      <c r="BQ269" s="30">
        <f t="shared" ca="1" si="861"/>
        <v>595238.09523809515</v>
      </c>
      <c r="BR269" s="30">
        <f t="shared" ca="1" si="861"/>
        <v>595238.09523809515</v>
      </c>
      <c r="BS269" s="30">
        <f t="shared" ca="1" si="861"/>
        <v>595238.09523809515</v>
      </c>
      <c r="BT269" s="30">
        <f t="shared" ca="1" si="861"/>
        <v>595238.09523809515</v>
      </c>
      <c r="BU269" s="30">
        <f t="shared" ca="1" si="861"/>
        <v>595238.09523809515</v>
      </c>
      <c r="BV269" s="30">
        <f t="shared" ca="1" si="861"/>
        <v>0</v>
      </c>
      <c r="BW269" s="30">
        <f t="shared" ca="1" si="861"/>
        <v>0</v>
      </c>
      <c r="BX269" s="30">
        <f t="shared" ca="1" si="861"/>
        <v>0</v>
      </c>
      <c r="BY269" s="30">
        <f t="shared" ca="1" si="861"/>
        <v>0</v>
      </c>
      <c r="BZ269" s="30">
        <f t="shared" ca="1" si="861"/>
        <v>0</v>
      </c>
      <c r="CA269" s="30">
        <f t="shared" ca="1" si="861"/>
        <v>0</v>
      </c>
      <c r="CB269" s="30">
        <f t="shared" ca="1" si="861"/>
        <v>0</v>
      </c>
      <c r="CC269" s="30">
        <f t="shared" ca="1" si="861"/>
        <v>0</v>
      </c>
      <c r="CD269" s="30">
        <f t="shared" ca="1" si="861"/>
        <v>0</v>
      </c>
      <c r="CE269" s="30">
        <f t="shared" ca="1" si="861"/>
        <v>0</v>
      </c>
      <c r="CF269" s="30">
        <f t="shared" ca="1" si="861"/>
        <v>0</v>
      </c>
      <c r="CG269" s="30">
        <f t="shared" ca="1" si="861"/>
        <v>0</v>
      </c>
      <c r="CH269" s="30">
        <f t="shared" ca="1" si="861"/>
        <v>0</v>
      </c>
      <c r="CI269" s="30">
        <f t="shared" ca="1" si="861"/>
        <v>0</v>
      </c>
      <c r="CJ269" s="30">
        <f t="shared" ca="1" si="861"/>
        <v>0</v>
      </c>
      <c r="CK269" s="30">
        <f t="shared" ca="1" si="861"/>
        <v>0</v>
      </c>
      <c r="CL269" s="30">
        <f t="shared" ref="CL269:CT269" ca="1" si="862">CL232/(1+$S269)</f>
        <v>0</v>
      </c>
      <c r="CM269" s="30">
        <f t="shared" ca="1" si="862"/>
        <v>0</v>
      </c>
      <c r="CN269" s="30">
        <f t="shared" ca="1" si="862"/>
        <v>0</v>
      </c>
      <c r="CO269" s="30">
        <f t="shared" ca="1" si="862"/>
        <v>0</v>
      </c>
      <c r="CP269" s="30">
        <f t="shared" ca="1" si="862"/>
        <v>0</v>
      </c>
      <c r="CQ269" s="30">
        <f t="shared" ca="1" si="862"/>
        <v>0</v>
      </c>
      <c r="CR269" s="30">
        <f t="shared" ca="1" si="862"/>
        <v>0</v>
      </c>
      <c r="CS269" s="30">
        <f t="shared" ca="1" si="862"/>
        <v>0</v>
      </c>
      <c r="CT269" s="30">
        <f t="shared" ca="1" si="862"/>
        <v>0</v>
      </c>
    </row>
    <row r="270" spans="1:98" s="13" customFormat="1" x14ac:dyDescent="0.3">
      <c r="A270" s="12">
        <f>ROW()</f>
        <v>270</v>
      </c>
      <c r="B270" s="102"/>
      <c r="C270" s="142"/>
      <c r="E270" s="92"/>
      <c r="F270" s="13" t="s">
        <v>134</v>
      </c>
      <c r="M270" s="4" t="str">
        <f>Lists!$R$8</f>
        <v>руб.</v>
      </c>
      <c r="P270" s="10"/>
      <c r="R270" s="92"/>
      <c r="S270" s="10"/>
      <c r="V270" s="80">
        <f ca="1">W270-(W267-W269)</f>
        <v>0</v>
      </c>
      <c r="W270" s="10">
        <f ca="1">SUM(INDIRECT(ADDRESS(ROW(),SUMIFS($1:$1,$5:$5,1))):INDIRECT(ADDRESS(ROW(),SUMIFS($1:$1,$5:$5,MAX($5:$5)))))</f>
        <v>215773985.72815377</v>
      </c>
      <c r="Z270" s="10">
        <f ca="1">Z267-Z269</f>
        <v>-1712121.2121212122</v>
      </c>
      <c r="AA270" s="10">
        <f t="shared" ref="AA270:CL270" ca="1" si="863">AA267-AA269</f>
        <v>-1803787.8787878787</v>
      </c>
      <c r="AB270" s="10">
        <f t="shared" ca="1" si="863"/>
        <v>-2020454.5454545454</v>
      </c>
      <c r="AC270" s="10">
        <f t="shared" ca="1" si="863"/>
        <v>-2451406.9264069265</v>
      </c>
      <c r="AD270" s="10">
        <f t="shared" ca="1" si="863"/>
        <v>-2576406.9264069265</v>
      </c>
      <c r="AE270" s="10">
        <f t="shared" ca="1" si="863"/>
        <v>-2659740.2597402595</v>
      </c>
      <c r="AF270" s="10">
        <f t="shared" ca="1" si="863"/>
        <v>-2659740.2597402595</v>
      </c>
      <c r="AG270" s="10">
        <f t="shared" ca="1" si="863"/>
        <v>-2659740.2597402595</v>
      </c>
      <c r="AH270" s="10">
        <f t="shared" ca="1" si="863"/>
        <v>-2656796.4698917749</v>
      </c>
      <c r="AI270" s="10">
        <f t="shared" ca="1" si="863"/>
        <v>-2634887.5254978356</v>
      </c>
      <c r="AJ270" s="10">
        <f t="shared" ca="1" si="863"/>
        <v>-2582978.6348008658</v>
      </c>
      <c r="AK270" s="10">
        <f t="shared" ca="1" si="863"/>
        <v>-2521092.4498728355</v>
      </c>
      <c r="AL270" s="10">
        <f t="shared" ca="1" si="863"/>
        <v>-2457459.5627213204</v>
      </c>
      <c r="AM270" s="10">
        <f t="shared" ca="1" si="863"/>
        <v>-2395528.0260766232</v>
      </c>
      <c r="AN270" s="10">
        <f t="shared" ca="1" si="863"/>
        <v>-2297850.4433353357</v>
      </c>
      <c r="AO270" s="10">
        <f t="shared" ca="1" si="863"/>
        <v>-2085209.5951317367</v>
      </c>
      <c r="AP270" s="10">
        <f t="shared" ca="1" si="863"/>
        <v>-1727629.8851260552</v>
      </c>
      <c r="AQ270" s="10">
        <f t="shared" ca="1" si="863"/>
        <v>-1216233.833768934</v>
      </c>
      <c r="AR270" s="10">
        <f t="shared" ca="1" si="863"/>
        <v>-571549.95235605538</v>
      </c>
      <c r="AS270" s="10">
        <f t="shared" ca="1" si="863"/>
        <v>160275.19202996884</v>
      </c>
      <c r="AT270" s="10">
        <f t="shared" ca="1" si="863"/>
        <v>943410.6174817672</v>
      </c>
      <c r="AU270" s="10">
        <f t="shared" ca="1" si="863"/>
        <v>1753747.8054252719</v>
      </c>
      <c r="AV270" s="10">
        <f t="shared" ca="1" si="863"/>
        <v>2578238.2305457829</v>
      </c>
      <c r="AW270" s="10">
        <f t="shared" ca="1" si="863"/>
        <v>3409091.2909304225</v>
      </c>
      <c r="AX270" s="10">
        <f t="shared" ca="1" si="863"/>
        <v>3944397.6078913566</v>
      </c>
      <c r="AY270" s="10">
        <f t="shared" ca="1" si="863"/>
        <v>4778067.2186370008</v>
      </c>
      <c r="AZ270" s="10">
        <f t="shared" ca="1" si="863"/>
        <v>5611983.0656796172</v>
      </c>
      <c r="BA270" s="10">
        <f t="shared" ca="1" si="863"/>
        <v>6445938.811900638</v>
      </c>
      <c r="BB270" s="10">
        <f t="shared" ca="1" si="863"/>
        <v>7279891.1466677785</v>
      </c>
      <c r="BC270" s="10">
        <f t="shared" ca="1" si="863"/>
        <v>8113840.3370825518</v>
      </c>
      <c r="BD270" s="10">
        <f t="shared" ca="1" si="863"/>
        <v>8947789.5274973232</v>
      </c>
      <c r="BE270" s="10">
        <f t="shared" ca="1" si="863"/>
        <v>9774379.2432908826</v>
      </c>
      <c r="BF270" s="10">
        <f t="shared" ca="1" si="863"/>
        <v>10546196.598099591</v>
      </c>
      <c r="BG270" s="10">
        <f t="shared" ca="1" si="863"/>
        <v>11188241.726165889</v>
      </c>
      <c r="BH270" s="10">
        <f t="shared" ca="1" si="863"/>
        <v>11675571.391912097</v>
      </c>
      <c r="BI270" s="10">
        <f t="shared" ca="1" si="863"/>
        <v>12003818.839779519</v>
      </c>
      <c r="BJ270" s="10">
        <f t="shared" ca="1" si="863"/>
        <v>12195636.132588241</v>
      </c>
      <c r="BK270" s="10">
        <f t="shared" ca="1" si="863"/>
        <v>12298589.057558885</v>
      </c>
      <c r="BL270" s="10">
        <f t="shared" ca="1" si="863"/>
        <v>12349700.017891735</v>
      </c>
      <c r="BM270" s="10">
        <f t="shared" ca="1" si="863"/>
        <v>12373410.514881792</v>
      </c>
      <c r="BN270" s="10">
        <f t="shared" ca="1" si="863"/>
        <v>12382885.239847416</v>
      </c>
      <c r="BO270" s="10">
        <f t="shared" ca="1" si="863"/>
        <v>12385980.005295997</v>
      </c>
      <c r="BP270" s="10">
        <f t="shared" ca="1" si="863"/>
        <v>12387002.573389845</v>
      </c>
      <c r="BQ270" s="10">
        <f t="shared" ca="1" si="863"/>
        <v>12387282.15305898</v>
      </c>
      <c r="BR270" s="10">
        <f t="shared" ca="1" si="863"/>
        <v>12387315.496431131</v>
      </c>
      <c r="BS270" s="10">
        <f t="shared" ca="1" si="863"/>
        <v>12387308.940624887</v>
      </c>
      <c r="BT270" s="10">
        <f t="shared" ca="1" si="863"/>
        <v>12387305.79627252</v>
      </c>
      <c r="BU270" s="10">
        <f t="shared" ca="1" si="863"/>
        <v>12387305.79627252</v>
      </c>
      <c r="BV270" s="10">
        <f t="shared" ca="1" si="863"/>
        <v>0</v>
      </c>
      <c r="BW270" s="10">
        <f t="shared" ca="1" si="863"/>
        <v>0</v>
      </c>
      <c r="BX270" s="10">
        <f t="shared" ca="1" si="863"/>
        <v>0</v>
      </c>
      <c r="BY270" s="10">
        <f t="shared" ca="1" si="863"/>
        <v>0</v>
      </c>
      <c r="BZ270" s="10">
        <f t="shared" ca="1" si="863"/>
        <v>0</v>
      </c>
      <c r="CA270" s="10">
        <f t="shared" ca="1" si="863"/>
        <v>0</v>
      </c>
      <c r="CB270" s="10">
        <f t="shared" ca="1" si="863"/>
        <v>0</v>
      </c>
      <c r="CC270" s="10">
        <f t="shared" ca="1" si="863"/>
        <v>0</v>
      </c>
      <c r="CD270" s="10">
        <f t="shared" ca="1" si="863"/>
        <v>0</v>
      </c>
      <c r="CE270" s="10">
        <f t="shared" ca="1" si="863"/>
        <v>0</v>
      </c>
      <c r="CF270" s="10">
        <f t="shared" ca="1" si="863"/>
        <v>0</v>
      </c>
      <c r="CG270" s="10">
        <f t="shared" ca="1" si="863"/>
        <v>0</v>
      </c>
      <c r="CH270" s="10">
        <f t="shared" ca="1" si="863"/>
        <v>0</v>
      </c>
      <c r="CI270" s="10">
        <f t="shared" ca="1" si="863"/>
        <v>0</v>
      </c>
      <c r="CJ270" s="10">
        <f t="shared" ca="1" si="863"/>
        <v>0</v>
      </c>
      <c r="CK270" s="10">
        <f t="shared" ca="1" si="863"/>
        <v>0</v>
      </c>
      <c r="CL270" s="10">
        <f t="shared" ca="1" si="863"/>
        <v>0</v>
      </c>
      <c r="CM270" s="10">
        <f t="shared" ref="CM270:CT270" ca="1" si="864">CM267-CM269</f>
        <v>0</v>
      </c>
      <c r="CN270" s="10">
        <f t="shared" ca="1" si="864"/>
        <v>0</v>
      </c>
      <c r="CO270" s="10">
        <f t="shared" ca="1" si="864"/>
        <v>0</v>
      </c>
      <c r="CP270" s="10">
        <f t="shared" ca="1" si="864"/>
        <v>0</v>
      </c>
      <c r="CQ270" s="10">
        <f t="shared" ca="1" si="864"/>
        <v>0</v>
      </c>
      <c r="CR270" s="10">
        <f t="shared" ca="1" si="864"/>
        <v>0</v>
      </c>
      <c r="CS270" s="10">
        <f t="shared" ca="1" si="864"/>
        <v>0</v>
      </c>
      <c r="CT270" s="10">
        <f t="shared" ca="1" si="864"/>
        <v>0</v>
      </c>
    </row>
    <row r="271" spans="1:98" s="27" customFormat="1" ht="12" x14ac:dyDescent="0.25">
      <c r="A271" s="26">
        <f>ROW()</f>
        <v>271</v>
      </c>
      <c r="B271" s="95"/>
      <c r="C271" s="142"/>
      <c r="E271" s="24"/>
      <c r="F271" s="127" t="s">
        <v>137</v>
      </c>
      <c r="H271" s="67"/>
      <c r="I271" s="67"/>
      <c r="J271" s="67"/>
      <c r="K271" s="67"/>
      <c r="L271" s="67"/>
      <c r="M271" s="27" t="str">
        <f>Lists!$R$8</f>
        <v>руб.</v>
      </c>
      <c r="P271" s="30"/>
      <c r="Q271" s="124"/>
      <c r="R271" s="125"/>
      <c r="S271" s="129"/>
      <c r="T271" s="124"/>
      <c r="U271" s="124"/>
      <c r="V271" s="85"/>
      <c r="W271" s="29">
        <f ca="1">SUM(INDIRECT(ADDRESS(ROW(),SUMIFS($1:$1,$5:$5,1))):INDIRECT(ADDRESS(ROW(),SUMIFS($1:$1,$5:$5,MAX($5:$5)))))</f>
        <v>0</v>
      </c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</row>
    <row r="272" spans="1:98" s="13" customFormat="1" x14ac:dyDescent="0.3">
      <c r="A272" s="12">
        <f>ROW()</f>
        <v>272</v>
      </c>
      <c r="B272" s="102"/>
      <c r="C272" s="142"/>
      <c r="E272" s="92"/>
      <c r="F272" s="13" t="s">
        <v>138</v>
      </c>
      <c r="M272" s="4" t="str">
        <f>Lists!$R$8</f>
        <v>руб.</v>
      </c>
      <c r="P272" s="10"/>
      <c r="R272" s="92"/>
      <c r="S272" s="10"/>
      <c r="V272" s="80">
        <f ca="1">W272-(W270-W271)</f>
        <v>0</v>
      </c>
      <c r="W272" s="10">
        <f ca="1">SUM(INDIRECT(ADDRESS(ROW(),SUMIFS($1:$1,$5:$5,1))):INDIRECT(ADDRESS(ROW(),SUMIFS($1:$1,$5:$5,MAX($5:$5)))))</f>
        <v>215773985.72815377</v>
      </c>
      <c r="Z272" s="10">
        <f ca="1">Z270-Z271</f>
        <v>-1712121.2121212122</v>
      </c>
      <c r="AA272" s="10">
        <f t="shared" ref="AA272:CL272" ca="1" si="865">AA270-AA271</f>
        <v>-1803787.8787878787</v>
      </c>
      <c r="AB272" s="10">
        <f t="shared" ca="1" si="865"/>
        <v>-2020454.5454545454</v>
      </c>
      <c r="AC272" s="10">
        <f t="shared" ca="1" si="865"/>
        <v>-2451406.9264069265</v>
      </c>
      <c r="AD272" s="10">
        <f t="shared" ca="1" si="865"/>
        <v>-2576406.9264069265</v>
      </c>
      <c r="AE272" s="10">
        <f t="shared" ca="1" si="865"/>
        <v>-2659740.2597402595</v>
      </c>
      <c r="AF272" s="10">
        <f t="shared" ca="1" si="865"/>
        <v>-2659740.2597402595</v>
      </c>
      <c r="AG272" s="10">
        <f t="shared" ca="1" si="865"/>
        <v>-2659740.2597402595</v>
      </c>
      <c r="AH272" s="10">
        <f t="shared" ca="1" si="865"/>
        <v>-2656796.4698917749</v>
      </c>
      <c r="AI272" s="10">
        <f t="shared" ca="1" si="865"/>
        <v>-2634887.5254978356</v>
      </c>
      <c r="AJ272" s="10">
        <f t="shared" ca="1" si="865"/>
        <v>-2582978.6348008658</v>
      </c>
      <c r="AK272" s="10">
        <f t="shared" ca="1" si="865"/>
        <v>-2521092.4498728355</v>
      </c>
      <c r="AL272" s="10">
        <f t="shared" ca="1" si="865"/>
        <v>-2457459.5627213204</v>
      </c>
      <c r="AM272" s="10">
        <f t="shared" ca="1" si="865"/>
        <v>-2395528.0260766232</v>
      </c>
      <c r="AN272" s="10">
        <f t="shared" ca="1" si="865"/>
        <v>-2297850.4433353357</v>
      </c>
      <c r="AO272" s="10">
        <f t="shared" ca="1" si="865"/>
        <v>-2085209.5951317367</v>
      </c>
      <c r="AP272" s="10">
        <f t="shared" ca="1" si="865"/>
        <v>-1727629.8851260552</v>
      </c>
      <c r="AQ272" s="10">
        <f t="shared" ca="1" si="865"/>
        <v>-1216233.833768934</v>
      </c>
      <c r="AR272" s="10">
        <f t="shared" ca="1" si="865"/>
        <v>-571549.95235605538</v>
      </c>
      <c r="AS272" s="10">
        <f t="shared" ca="1" si="865"/>
        <v>160275.19202996884</v>
      </c>
      <c r="AT272" s="10">
        <f t="shared" ca="1" si="865"/>
        <v>943410.6174817672</v>
      </c>
      <c r="AU272" s="10">
        <f t="shared" ca="1" si="865"/>
        <v>1753747.8054252719</v>
      </c>
      <c r="AV272" s="10">
        <f t="shared" ca="1" si="865"/>
        <v>2578238.2305457829</v>
      </c>
      <c r="AW272" s="10">
        <f t="shared" ca="1" si="865"/>
        <v>3409091.2909304225</v>
      </c>
      <c r="AX272" s="10">
        <f t="shared" ca="1" si="865"/>
        <v>3944397.6078913566</v>
      </c>
      <c r="AY272" s="10">
        <f t="shared" ca="1" si="865"/>
        <v>4778067.2186370008</v>
      </c>
      <c r="AZ272" s="10">
        <f t="shared" ca="1" si="865"/>
        <v>5611983.0656796172</v>
      </c>
      <c r="BA272" s="10">
        <f t="shared" ca="1" si="865"/>
        <v>6445938.811900638</v>
      </c>
      <c r="BB272" s="10">
        <f t="shared" ca="1" si="865"/>
        <v>7279891.1466677785</v>
      </c>
      <c r="BC272" s="10">
        <f t="shared" ca="1" si="865"/>
        <v>8113840.3370825518</v>
      </c>
      <c r="BD272" s="10">
        <f t="shared" ca="1" si="865"/>
        <v>8947789.5274973232</v>
      </c>
      <c r="BE272" s="10">
        <f t="shared" ca="1" si="865"/>
        <v>9774379.2432908826</v>
      </c>
      <c r="BF272" s="10">
        <f t="shared" ca="1" si="865"/>
        <v>10546196.598099591</v>
      </c>
      <c r="BG272" s="10">
        <f t="shared" ca="1" si="865"/>
        <v>11188241.726165889</v>
      </c>
      <c r="BH272" s="10">
        <f t="shared" ca="1" si="865"/>
        <v>11675571.391912097</v>
      </c>
      <c r="BI272" s="10">
        <f t="shared" ca="1" si="865"/>
        <v>12003818.839779519</v>
      </c>
      <c r="BJ272" s="10">
        <f t="shared" ca="1" si="865"/>
        <v>12195636.132588241</v>
      </c>
      <c r="BK272" s="10">
        <f t="shared" ca="1" si="865"/>
        <v>12298589.057558885</v>
      </c>
      <c r="BL272" s="10">
        <f t="shared" ca="1" si="865"/>
        <v>12349700.017891735</v>
      </c>
      <c r="BM272" s="10">
        <f t="shared" ca="1" si="865"/>
        <v>12373410.514881792</v>
      </c>
      <c r="BN272" s="10">
        <f t="shared" ca="1" si="865"/>
        <v>12382885.239847416</v>
      </c>
      <c r="BO272" s="10">
        <f t="shared" ca="1" si="865"/>
        <v>12385980.005295997</v>
      </c>
      <c r="BP272" s="10">
        <f t="shared" ca="1" si="865"/>
        <v>12387002.573389845</v>
      </c>
      <c r="BQ272" s="10">
        <f t="shared" ca="1" si="865"/>
        <v>12387282.15305898</v>
      </c>
      <c r="BR272" s="10">
        <f t="shared" ca="1" si="865"/>
        <v>12387315.496431131</v>
      </c>
      <c r="BS272" s="10">
        <f t="shared" ca="1" si="865"/>
        <v>12387308.940624887</v>
      </c>
      <c r="BT272" s="10">
        <f t="shared" ca="1" si="865"/>
        <v>12387305.79627252</v>
      </c>
      <c r="BU272" s="10">
        <f t="shared" ca="1" si="865"/>
        <v>12387305.79627252</v>
      </c>
      <c r="BV272" s="10">
        <f t="shared" ca="1" si="865"/>
        <v>0</v>
      </c>
      <c r="BW272" s="10">
        <f t="shared" ca="1" si="865"/>
        <v>0</v>
      </c>
      <c r="BX272" s="10">
        <f t="shared" ca="1" si="865"/>
        <v>0</v>
      </c>
      <c r="BY272" s="10">
        <f t="shared" ca="1" si="865"/>
        <v>0</v>
      </c>
      <c r="BZ272" s="10">
        <f t="shared" ca="1" si="865"/>
        <v>0</v>
      </c>
      <c r="CA272" s="10">
        <f t="shared" ca="1" si="865"/>
        <v>0</v>
      </c>
      <c r="CB272" s="10">
        <f t="shared" ca="1" si="865"/>
        <v>0</v>
      </c>
      <c r="CC272" s="10">
        <f t="shared" ca="1" si="865"/>
        <v>0</v>
      </c>
      <c r="CD272" s="10">
        <f t="shared" ca="1" si="865"/>
        <v>0</v>
      </c>
      <c r="CE272" s="10">
        <f t="shared" ca="1" si="865"/>
        <v>0</v>
      </c>
      <c r="CF272" s="10">
        <f t="shared" ca="1" si="865"/>
        <v>0</v>
      </c>
      <c r="CG272" s="10">
        <f t="shared" ca="1" si="865"/>
        <v>0</v>
      </c>
      <c r="CH272" s="10">
        <f t="shared" ca="1" si="865"/>
        <v>0</v>
      </c>
      <c r="CI272" s="10">
        <f t="shared" ca="1" si="865"/>
        <v>0</v>
      </c>
      <c r="CJ272" s="10">
        <f t="shared" ca="1" si="865"/>
        <v>0</v>
      </c>
      <c r="CK272" s="10">
        <f t="shared" ca="1" si="865"/>
        <v>0</v>
      </c>
      <c r="CL272" s="10">
        <f t="shared" ca="1" si="865"/>
        <v>0</v>
      </c>
      <c r="CM272" s="10">
        <f t="shared" ref="CM272:CT272" ca="1" si="866">CM270-CM271</f>
        <v>0</v>
      </c>
      <c r="CN272" s="10">
        <f t="shared" ca="1" si="866"/>
        <v>0</v>
      </c>
      <c r="CO272" s="10">
        <f t="shared" ca="1" si="866"/>
        <v>0</v>
      </c>
      <c r="CP272" s="10">
        <f t="shared" ca="1" si="866"/>
        <v>0</v>
      </c>
      <c r="CQ272" s="10">
        <f t="shared" ca="1" si="866"/>
        <v>0</v>
      </c>
      <c r="CR272" s="10">
        <f t="shared" ca="1" si="866"/>
        <v>0</v>
      </c>
      <c r="CS272" s="10">
        <f t="shared" ca="1" si="866"/>
        <v>0</v>
      </c>
      <c r="CT272" s="10">
        <f t="shared" ca="1" si="866"/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139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44" t="s">
        <v>24</v>
      </c>
      <c r="S273" s="122"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43154797.145630755</v>
      </c>
      <c r="Z273" s="30">
        <f ca="1">IF(SUM($Y272:Z272)&gt;0,SUM($Y272:Z272)*$S273-SUM($Y273:Y273),0)</f>
        <v>0</v>
      </c>
      <c r="AA273" s="30">
        <f ca="1">IF(SUM($Y272:AA272)&gt;0,SUM($Y272:AA272)*$S273-SUM($Y273:Z273),0)</f>
        <v>0</v>
      </c>
      <c r="AB273" s="30">
        <f ca="1">IF(SUM($Y272:AB272)&gt;0,SUM($Y272:AB272)*$S273-SUM($Y273:AA273),0)</f>
        <v>0</v>
      </c>
      <c r="AC273" s="30">
        <f ca="1">IF(SUM($Y272:AC272)&gt;0,SUM($Y272:AC272)*$S273-SUM($Y273:AB273),0)</f>
        <v>0</v>
      </c>
      <c r="AD273" s="30">
        <f ca="1">IF(SUM($Y272:AD272)&gt;0,SUM($Y272:AD272)*$S273-SUM($Y273:AC273),0)</f>
        <v>0</v>
      </c>
      <c r="AE273" s="30">
        <f ca="1">IF(SUM($Y272:AE272)&gt;0,SUM($Y272:AE272)*$S273-SUM($Y273:AD273),0)</f>
        <v>0</v>
      </c>
      <c r="AF273" s="30">
        <f ca="1">IF(SUM($Y272:AF272)&gt;0,SUM($Y272:AF272)*$S273-SUM($Y273:AE273),0)</f>
        <v>0</v>
      </c>
      <c r="AG273" s="30">
        <f ca="1">IF(SUM($Y272:AG272)&gt;0,SUM($Y272:AG272)*$S273-SUM($Y273:AF273),0)</f>
        <v>0</v>
      </c>
      <c r="AH273" s="30">
        <f ca="1">IF(SUM($Y272:AH272)&gt;0,SUM($Y272:AH272)*$S273-SUM($Y273:AG273),0)</f>
        <v>0</v>
      </c>
      <c r="AI273" s="30">
        <f ca="1">IF(SUM($Y272:AI272)&gt;0,SUM($Y272:AI272)*$S273-SUM($Y273:AH273),0)</f>
        <v>0</v>
      </c>
      <c r="AJ273" s="30">
        <f ca="1">IF(SUM($Y272:AJ272)&gt;0,SUM($Y272:AJ272)*$S273-SUM($Y273:AI273),0)</f>
        <v>0</v>
      </c>
      <c r="AK273" s="30">
        <f ca="1">IF(SUM($Y272:AK272)&gt;0,SUM($Y272:AK272)*$S273-SUM($Y273:AJ273),0)</f>
        <v>0</v>
      </c>
      <c r="AL273" s="30">
        <f ca="1">IF(SUM($Y272:AL272)&gt;0,SUM($Y272:AL272)*$S273-SUM($Y273:AK273),0)</f>
        <v>0</v>
      </c>
      <c r="AM273" s="30">
        <f ca="1">IF(SUM($Y272:AM272)&gt;0,SUM($Y272:AM272)*$S273-SUM($Y273:AL273),0)</f>
        <v>0</v>
      </c>
      <c r="AN273" s="30">
        <f ca="1">IF(SUM($Y272:AN272)&gt;0,SUM($Y272:AN272)*$S273-SUM($Y273:AM273),0)</f>
        <v>0</v>
      </c>
      <c r="AO273" s="30">
        <f ca="1">IF(SUM($Y272:AO272)&gt;0,SUM($Y272:AO272)*$S273-SUM($Y273:AN273),0)</f>
        <v>0</v>
      </c>
      <c r="AP273" s="30">
        <f ca="1">IF(SUM($Y272:AP272)&gt;0,SUM($Y272:AP272)*$S273-SUM($Y273:AO273),0)</f>
        <v>0</v>
      </c>
      <c r="AQ273" s="30">
        <f ca="1">IF(SUM($Y272:AQ272)&gt;0,SUM($Y272:AQ272)*$S273-SUM($Y273:AP273),0)</f>
        <v>0</v>
      </c>
      <c r="AR273" s="30">
        <f ca="1">IF(SUM($Y272:AR272)&gt;0,SUM($Y272:AR272)*$S273-SUM($Y273:AQ273),0)</f>
        <v>0</v>
      </c>
      <c r="AS273" s="30">
        <f ca="1">IF(SUM($Y272:AS272)&gt;0,SUM($Y272:AS272)*$S273-SUM($Y273:AR273),0)</f>
        <v>0</v>
      </c>
      <c r="AT273" s="30">
        <f ca="1">IF(SUM($Y272:AT272)&gt;0,SUM($Y272:AT272)*$S273-SUM($Y273:AS273),0)</f>
        <v>0</v>
      </c>
      <c r="AU273" s="30">
        <f ca="1">IF(SUM($Y272:AU272)&gt;0,SUM($Y272:AU272)*$S273-SUM($Y273:AT273),0)</f>
        <v>0</v>
      </c>
      <c r="AV273" s="30">
        <f ca="1">IF(SUM($Y272:AV272)&gt;0,SUM($Y272:AV272)*$S273-SUM($Y273:AU273),0)</f>
        <v>0</v>
      </c>
      <c r="AW273" s="30">
        <f ca="1">IF(SUM($Y272:AW272)&gt;0,SUM($Y272:AW272)*$S273-SUM($Y273:AV273),0)</f>
        <v>0</v>
      </c>
      <c r="AX273" s="30">
        <f ca="1">IF(SUM($Y272:AX272)&gt;0,SUM($Y272:AX272)*$S273-SUM($Y273:AW273),0)</f>
        <v>0</v>
      </c>
      <c r="AY273" s="30">
        <f ca="1">IF(SUM($Y272:AY272)&gt;0,SUM($Y272:AY272)*$S273-SUM($Y273:AX273),0)</f>
        <v>0</v>
      </c>
      <c r="AZ273" s="30">
        <f ca="1">IF(SUM($Y272:AZ272)&gt;0,SUM($Y272:AZ272)*$S273-SUM($Y273:AY273),0)</f>
        <v>0</v>
      </c>
      <c r="BA273" s="30">
        <f ca="1">IF(SUM($Y272:BA272)&gt;0,SUM($Y272:BA272)*$S273-SUM($Y273:AZ273),0)</f>
        <v>0</v>
      </c>
      <c r="BB273" s="30">
        <f ca="1">IF(SUM($Y272:BB272)&gt;0,SUM($Y272:BB272)*$S273-SUM($Y273:BA273),0)</f>
        <v>0</v>
      </c>
      <c r="BC273" s="30">
        <f ca="1">IF(SUM($Y272:BC272)&gt;0,SUM($Y272:BC272)*$S273-SUM($Y273:BB273),0)</f>
        <v>665653.33545890125</v>
      </c>
      <c r="BD273" s="30">
        <f ca="1">IF(SUM($Y272:BD272)&gt;0,SUM($Y272:BD272)*$S273-SUM($Y273:BC273),0)</f>
        <v>1789557.9054994648</v>
      </c>
      <c r="BE273" s="30">
        <f ca="1">IF(SUM($Y272:BE272)&gt;0,SUM($Y272:BE272)*$S273-SUM($Y273:BD273),0)</f>
        <v>1954875.8486581766</v>
      </c>
      <c r="BF273" s="30">
        <f ca="1">IF(SUM($Y272:BF272)&gt;0,SUM($Y272:BF272)*$S273-SUM($Y273:BE273),0)</f>
        <v>2109239.3196199182</v>
      </c>
      <c r="BG273" s="30">
        <f ca="1">IF(SUM($Y272:BG272)&gt;0,SUM($Y272:BG272)*$S273-SUM($Y273:BF273),0)</f>
        <v>2237648.3452331778</v>
      </c>
      <c r="BH273" s="30">
        <f ca="1">IF(SUM($Y272:BH272)&gt;0,SUM($Y272:BH272)*$S273-SUM($Y273:BG273),0)</f>
        <v>2335114.2783824205</v>
      </c>
      <c r="BI273" s="30">
        <f ca="1">IF(SUM($Y272:BI272)&gt;0,SUM($Y272:BI272)*$S273-SUM($Y273:BH273),0)</f>
        <v>2400763.767955903</v>
      </c>
      <c r="BJ273" s="30">
        <f ca="1">IF(SUM($Y272:BJ272)&gt;0,SUM($Y272:BJ272)*$S273-SUM($Y273:BI273),0)</f>
        <v>2439127.2265176475</v>
      </c>
      <c r="BK273" s="30">
        <f ca="1">IF(SUM($Y272:BK272)&gt;0,SUM($Y272:BK272)*$S273-SUM($Y273:BJ273),0)</f>
        <v>2459717.8115117755</v>
      </c>
      <c r="BL273" s="30">
        <f ca="1">IF(SUM($Y272:BL272)&gt;0,SUM($Y272:BL272)*$S273-SUM($Y273:BK273),0)</f>
        <v>2469940.0035783499</v>
      </c>
      <c r="BM273" s="30">
        <f ca="1">IF(SUM($Y272:BM272)&gt;0,SUM($Y272:BM272)*$S273-SUM($Y273:BL273),0)</f>
        <v>2474682.1029763557</v>
      </c>
      <c r="BN273" s="30">
        <f ca="1">IF(SUM($Y272:BN272)&gt;0,SUM($Y272:BN272)*$S273-SUM($Y273:BM273),0)</f>
        <v>2476577.0479694866</v>
      </c>
      <c r="BO273" s="30">
        <f ca="1">IF(SUM($Y272:BO272)&gt;0,SUM($Y272:BO272)*$S273-SUM($Y273:BN273),0)</f>
        <v>2477196.0010591969</v>
      </c>
      <c r="BP273" s="30">
        <f ca="1">IF(SUM($Y272:BP272)&gt;0,SUM($Y272:BP272)*$S273-SUM($Y273:BO273),0)</f>
        <v>2477400.5146779716</v>
      </c>
      <c r="BQ273" s="30">
        <f ca="1">IF(SUM($Y272:BQ272)&gt;0,SUM($Y272:BQ272)*$S273-SUM($Y273:BP273),0)</f>
        <v>2477456.4306117967</v>
      </c>
      <c r="BR273" s="30">
        <f ca="1">IF(SUM($Y272:BR272)&gt;0,SUM($Y272:BR272)*$S273-SUM($Y273:BQ273),0)</f>
        <v>2477463.0992862284</v>
      </c>
      <c r="BS273" s="30">
        <f ca="1">IF(SUM($Y272:BS272)&gt;0,SUM($Y272:BS272)*$S273-SUM($Y273:BR273),0)</f>
        <v>2477461.7881249785</v>
      </c>
      <c r="BT273" s="30">
        <f ca="1">IF(SUM($Y272:BT272)&gt;0,SUM($Y272:BT272)*$S273-SUM($Y273:BS273),0)</f>
        <v>2477461.1592545062</v>
      </c>
      <c r="BU273" s="30">
        <f ca="1">IF(SUM($Y272:BU272)&gt;0,SUM($Y272:BU272)*$S273-SUM($Y273:BT273),0)</f>
        <v>2477461.1592544988</v>
      </c>
      <c r="BV273" s="30">
        <f ca="1">IF(SUM($Y272:BV272)&gt;0,SUM($Y272:BV272)*$S273-SUM($Y273:BU273),0)</f>
        <v>0</v>
      </c>
      <c r="BW273" s="30">
        <f ca="1">IF(SUM($Y272:BW272)&gt;0,SUM($Y272:BW272)*$S273-SUM($Y273:BV273),0)</f>
        <v>0</v>
      </c>
      <c r="BX273" s="30">
        <f ca="1">IF(SUM($Y272:BX272)&gt;0,SUM($Y272:BX272)*$S273-SUM($Y273:BW273),0)</f>
        <v>0</v>
      </c>
      <c r="BY273" s="30">
        <f ca="1">IF(SUM($Y272:BY272)&gt;0,SUM($Y272:BY272)*$S273-SUM($Y273:BX273),0)</f>
        <v>0</v>
      </c>
      <c r="BZ273" s="30">
        <f ca="1">IF(SUM($Y272:BZ272)&gt;0,SUM($Y272:BZ272)*$S273-SUM($Y273:BY273),0)</f>
        <v>0</v>
      </c>
      <c r="CA273" s="30">
        <f ca="1">IF(SUM($Y272:CA272)&gt;0,SUM($Y272:CA272)*$S273-SUM($Y273:BZ273),0)</f>
        <v>0</v>
      </c>
      <c r="CB273" s="30">
        <f ca="1">IF(SUM($Y272:CB272)&gt;0,SUM($Y272:CB272)*$S273-SUM($Y273:CA273),0)</f>
        <v>0</v>
      </c>
      <c r="CC273" s="30">
        <f ca="1">IF(SUM($Y272:CC272)&gt;0,SUM($Y272:CC272)*$S273-SUM($Y273:CB273),0)</f>
        <v>0</v>
      </c>
      <c r="CD273" s="30">
        <f ca="1">IF(SUM($Y272:CD272)&gt;0,SUM($Y272:CD272)*$S273-SUM($Y273:CC273),0)</f>
        <v>0</v>
      </c>
      <c r="CE273" s="30">
        <f ca="1">IF(SUM($Y272:CE272)&gt;0,SUM($Y272:CE272)*$S273-SUM($Y273:CD273),0)</f>
        <v>0</v>
      </c>
      <c r="CF273" s="30">
        <f ca="1">IF(SUM($Y272:CF272)&gt;0,SUM($Y272:CF272)*$S273-SUM($Y273:CE273),0)</f>
        <v>0</v>
      </c>
      <c r="CG273" s="30">
        <f ca="1">IF(SUM($Y272:CG272)&gt;0,SUM($Y272:CG272)*$S273-SUM($Y273:CF273),0)</f>
        <v>0</v>
      </c>
      <c r="CH273" s="30">
        <f ca="1">IF(SUM($Y272:CH272)&gt;0,SUM($Y272:CH272)*$S273-SUM($Y273:CG273),0)</f>
        <v>0</v>
      </c>
      <c r="CI273" s="30">
        <f ca="1">IF(SUM($Y272:CI272)&gt;0,SUM($Y272:CI272)*$S273-SUM($Y273:CH273),0)</f>
        <v>0</v>
      </c>
      <c r="CJ273" s="30">
        <f ca="1">IF(SUM($Y272:CJ272)&gt;0,SUM($Y272:CJ272)*$S273-SUM($Y273:CI273),0)</f>
        <v>0</v>
      </c>
      <c r="CK273" s="30">
        <f ca="1">IF(SUM($Y272:CK272)&gt;0,SUM($Y272:CK272)*$S273-SUM($Y273:CJ273),0)</f>
        <v>0</v>
      </c>
      <c r="CL273" s="30">
        <f ca="1">IF(SUM($Y272:CL272)&gt;0,SUM($Y272:CL272)*$S273-SUM($Y273:CK273),0)</f>
        <v>0</v>
      </c>
      <c r="CM273" s="30">
        <f ca="1">IF(SUM($Y272:CM272)&gt;0,SUM($Y272:CM272)*$S273-SUM($Y273:CL273),0)</f>
        <v>0</v>
      </c>
      <c r="CN273" s="30">
        <f ca="1">IF(SUM($Y272:CN272)&gt;0,SUM($Y272:CN272)*$S273-SUM($Y273:CM273),0)</f>
        <v>0</v>
      </c>
      <c r="CO273" s="30">
        <f ca="1">IF(SUM($Y272:CO272)&gt;0,SUM($Y272:CO272)*$S273-SUM($Y273:CN273),0)</f>
        <v>0</v>
      </c>
      <c r="CP273" s="30">
        <f ca="1">IF(SUM($Y272:CP272)&gt;0,SUM($Y272:CP272)*$S273-SUM($Y273:CO273),0)</f>
        <v>0</v>
      </c>
      <c r="CQ273" s="30">
        <f ca="1">IF(SUM($Y272:CQ272)&gt;0,SUM($Y272:CQ272)*$S273-SUM($Y273:CP273),0)</f>
        <v>0</v>
      </c>
      <c r="CR273" s="30">
        <f ca="1">IF(SUM($Y272:CR272)&gt;0,SUM($Y272:CR272)*$S273-SUM($Y273:CQ273),0)</f>
        <v>0</v>
      </c>
      <c r="CS273" s="30">
        <f ca="1">IF(SUM($Y272:CS272)&gt;0,SUM($Y272:CS272)*$S273-SUM($Y273:CR273),0)</f>
        <v>0</v>
      </c>
      <c r="CT273" s="30">
        <f ca="1">IF(SUM($Y272:CT272)&gt;0,SUM($Y272:CT272)*$S273-SUM($Y273:CS273),0)</f>
        <v>0</v>
      </c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140</v>
      </c>
      <c r="M274" s="4" t="str">
        <f>Lists!$R$8</f>
        <v>руб.</v>
      </c>
      <c r="P274" s="10"/>
      <c r="R274" s="92"/>
      <c r="S274" s="10"/>
      <c r="V274" s="80">
        <f ca="1">W274-(W272-W273)</f>
        <v>0</v>
      </c>
      <c r="W274" s="10">
        <f ca="1">SUM(INDIRECT(ADDRESS(ROW(),SUMIFS($1:$1,$5:$5,1))):INDIRECT(ADDRESS(ROW(),SUMIFS($1:$1,$5:$5,MAX($5:$5)))))</f>
        <v>172619188.58252302</v>
      </c>
      <c r="Z274" s="10">
        <f ca="1">Z272-Z273</f>
        <v>-1712121.2121212122</v>
      </c>
      <c r="AA274" s="10">
        <f t="shared" ref="AA274:CL274" ca="1" si="867">AA272-AA273</f>
        <v>-1803787.8787878787</v>
      </c>
      <c r="AB274" s="10">
        <f t="shared" ca="1" si="867"/>
        <v>-2020454.5454545454</v>
      </c>
      <c r="AC274" s="10">
        <f t="shared" ca="1" si="867"/>
        <v>-2451406.9264069265</v>
      </c>
      <c r="AD274" s="10">
        <f t="shared" ca="1" si="867"/>
        <v>-2576406.9264069265</v>
      </c>
      <c r="AE274" s="10">
        <f t="shared" ca="1" si="867"/>
        <v>-2659740.2597402595</v>
      </c>
      <c r="AF274" s="10">
        <f t="shared" ca="1" si="867"/>
        <v>-2659740.2597402595</v>
      </c>
      <c r="AG274" s="10">
        <f t="shared" ca="1" si="867"/>
        <v>-2659740.2597402595</v>
      </c>
      <c r="AH274" s="10">
        <f t="shared" ca="1" si="867"/>
        <v>-2656796.4698917749</v>
      </c>
      <c r="AI274" s="10">
        <f t="shared" ca="1" si="867"/>
        <v>-2634887.5254978356</v>
      </c>
      <c r="AJ274" s="10">
        <f t="shared" ca="1" si="867"/>
        <v>-2582978.6348008658</v>
      </c>
      <c r="AK274" s="10">
        <f t="shared" ca="1" si="867"/>
        <v>-2521092.4498728355</v>
      </c>
      <c r="AL274" s="10">
        <f t="shared" ca="1" si="867"/>
        <v>-2457459.5627213204</v>
      </c>
      <c r="AM274" s="10">
        <f t="shared" ca="1" si="867"/>
        <v>-2395528.0260766232</v>
      </c>
      <c r="AN274" s="10">
        <f t="shared" ca="1" si="867"/>
        <v>-2297850.4433353357</v>
      </c>
      <c r="AO274" s="10">
        <f t="shared" ca="1" si="867"/>
        <v>-2085209.5951317367</v>
      </c>
      <c r="AP274" s="10">
        <f t="shared" ca="1" si="867"/>
        <v>-1727629.8851260552</v>
      </c>
      <c r="AQ274" s="10">
        <f t="shared" ca="1" si="867"/>
        <v>-1216233.833768934</v>
      </c>
      <c r="AR274" s="10">
        <f t="shared" ca="1" si="867"/>
        <v>-571549.95235605538</v>
      </c>
      <c r="AS274" s="10">
        <f t="shared" ca="1" si="867"/>
        <v>160275.19202996884</v>
      </c>
      <c r="AT274" s="10">
        <f t="shared" ca="1" si="867"/>
        <v>943410.6174817672</v>
      </c>
      <c r="AU274" s="10">
        <f t="shared" ca="1" si="867"/>
        <v>1753747.8054252719</v>
      </c>
      <c r="AV274" s="10">
        <f t="shared" ca="1" si="867"/>
        <v>2578238.2305457829</v>
      </c>
      <c r="AW274" s="10">
        <f t="shared" ca="1" si="867"/>
        <v>3409091.2909304225</v>
      </c>
      <c r="AX274" s="10">
        <f t="shared" ca="1" si="867"/>
        <v>3944397.6078913566</v>
      </c>
      <c r="AY274" s="10">
        <f t="shared" ca="1" si="867"/>
        <v>4778067.2186370008</v>
      </c>
      <c r="AZ274" s="10">
        <f t="shared" ca="1" si="867"/>
        <v>5611983.0656796172</v>
      </c>
      <c r="BA274" s="10">
        <f t="shared" ca="1" si="867"/>
        <v>6445938.811900638</v>
      </c>
      <c r="BB274" s="10">
        <f t="shared" ca="1" si="867"/>
        <v>7279891.1466677785</v>
      </c>
      <c r="BC274" s="10">
        <f t="shared" ca="1" si="867"/>
        <v>7448187.001623651</v>
      </c>
      <c r="BD274" s="10">
        <f t="shared" ca="1" si="867"/>
        <v>7158231.6219978584</v>
      </c>
      <c r="BE274" s="10">
        <f t="shared" ca="1" si="867"/>
        <v>7819503.3946327064</v>
      </c>
      <c r="BF274" s="10">
        <f t="shared" ca="1" si="867"/>
        <v>8436957.278479673</v>
      </c>
      <c r="BG274" s="10">
        <f t="shared" ca="1" si="867"/>
        <v>8950593.3809327111</v>
      </c>
      <c r="BH274" s="10">
        <f t="shared" ca="1" si="867"/>
        <v>9340457.1135296766</v>
      </c>
      <c r="BI274" s="10">
        <f t="shared" ca="1" si="867"/>
        <v>9603055.0718236156</v>
      </c>
      <c r="BJ274" s="10">
        <f t="shared" ca="1" si="867"/>
        <v>9756508.9060705937</v>
      </c>
      <c r="BK274" s="10">
        <f t="shared" ca="1" si="867"/>
        <v>9838871.2460471094</v>
      </c>
      <c r="BL274" s="10">
        <f t="shared" ca="1" si="867"/>
        <v>9879760.0143133849</v>
      </c>
      <c r="BM274" s="10">
        <f t="shared" ca="1" si="867"/>
        <v>9898728.4119054358</v>
      </c>
      <c r="BN274" s="10">
        <f t="shared" ca="1" si="867"/>
        <v>9906308.1918779295</v>
      </c>
      <c r="BO274" s="10">
        <f t="shared" ca="1" si="867"/>
        <v>9908784.0042368006</v>
      </c>
      <c r="BP274" s="10">
        <f t="shared" ca="1" si="867"/>
        <v>9909602.0587118734</v>
      </c>
      <c r="BQ274" s="10">
        <f t="shared" ca="1" si="867"/>
        <v>9909825.722447183</v>
      </c>
      <c r="BR274" s="10">
        <f t="shared" ca="1" si="867"/>
        <v>9909852.3971449025</v>
      </c>
      <c r="BS274" s="10">
        <f t="shared" ca="1" si="867"/>
        <v>9909847.1524999086</v>
      </c>
      <c r="BT274" s="10">
        <f t="shared" ca="1" si="867"/>
        <v>9909844.6370180137</v>
      </c>
      <c r="BU274" s="10">
        <f t="shared" ca="1" si="867"/>
        <v>9909844.6370180212</v>
      </c>
      <c r="BV274" s="10">
        <f t="shared" ca="1" si="867"/>
        <v>0</v>
      </c>
      <c r="BW274" s="10">
        <f t="shared" ca="1" si="867"/>
        <v>0</v>
      </c>
      <c r="BX274" s="10">
        <f t="shared" ca="1" si="867"/>
        <v>0</v>
      </c>
      <c r="BY274" s="10">
        <f t="shared" ca="1" si="867"/>
        <v>0</v>
      </c>
      <c r="BZ274" s="10">
        <f t="shared" ca="1" si="867"/>
        <v>0</v>
      </c>
      <c r="CA274" s="10">
        <f t="shared" ca="1" si="867"/>
        <v>0</v>
      </c>
      <c r="CB274" s="10">
        <f t="shared" ca="1" si="867"/>
        <v>0</v>
      </c>
      <c r="CC274" s="10">
        <f t="shared" ca="1" si="867"/>
        <v>0</v>
      </c>
      <c r="CD274" s="10">
        <f t="shared" ca="1" si="867"/>
        <v>0</v>
      </c>
      <c r="CE274" s="10">
        <f t="shared" ca="1" si="867"/>
        <v>0</v>
      </c>
      <c r="CF274" s="10">
        <f t="shared" ca="1" si="867"/>
        <v>0</v>
      </c>
      <c r="CG274" s="10">
        <f t="shared" ca="1" si="867"/>
        <v>0</v>
      </c>
      <c r="CH274" s="10">
        <f t="shared" ca="1" si="867"/>
        <v>0</v>
      </c>
      <c r="CI274" s="10">
        <f t="shared" ca="1" si="867"/>
        <v>0</v>
      </c>
      <c r="CJ274" s="10">
        <f t="shared" ca="1" si="867"/>
        <v>0</v>
      </c>
      <c r="CK274" s="10">
        <f t="shared" ca="1" si="867"/>
        <v>0</v>
      </c>
      <c r="CL274" s="10">
        <f t="shared" ca="1" si="867"/>
        <v>0</v>
      </c>
      <c r="CM274" s="10">
        <f t="shared" ref="CM274:CT274" ca="1" si="868">CM272-CM273</f>
        <v>0</v>
      </c>
      <c r="CN274" s="10">
        <f t="shared" ca="1" si="868"/>
        <v>0</v>
      </c>
      <c r="CO274" s="10">
        <f t="shared" ca="1" si="868"/>
        <v>0</v>
      </c>
      <c r="CP274" s="10">
        <f t="shared" ca="1" si="868"/>
        <v>0</v>
      </c>
      <c r="CQ274" s="10">
        <f t="shared" ca="1" si="868"/>
        <v>0</v>
      </c>
      <c r="CR274" s="10">
        <f t="shared" ca="1" si="868"/>
        <v>0</v>
      </c>
      <c r="CS274" s="10">
        <f t="shared" ca="1" si="868"/>
        <v>0</v>
      </c>
      <c r="CT274" s="10">
        <f t="shared" ca="1" si="868"/>
        <v>0</v>
      </c>
    </row>
    <row r="275" spans="1:98" s="107" customFormat="1" ht="12" x14ac:dyDescent="0.25">
      <c r="A275" s="105">
        <f>ROW()</f>
        <v>275</v>
      </c>
      <c r="B275" s="106"/>
      <c r="C275" s="143"/>
      <c r="E275" s="108"/>
      <c r="F275" s="107" t="s">
        <v>141</v>
      </c>
      <c r="M275" s="107" t="s">
        <v>74</v>
      </c>
      <c r="P275" s="109"/>
      <c r="R275" s="108"/>
      <c r="S275" s="128"/>
      <c r="V275" s="110"/>
      <c r="W275" s="111">
        <f ca="1">IF(W$237=0,0,W274/W$237)</f>
        <v>0.23371528700680488</v>
      </c>
      <c r="X275" s="112"/>
      <c r="Y275" s="112"/>
      <c r="Z275" s="111">
        <f ca="1">IF(Z$237=0,0,Z274/Z$237)</f>
        <v>0</v>
      </c>
      <c r="AA275" s="111">
        <f t="shared" ref="AA275" ca="1" si="869">IF(AA$237=0,0,AA274/AA$237)</f>
        <v>0</v>
      </c>
      <c r="AB275" s="111">
        <f t="shared" ref="AB275" ca="1" si="870">IF(AB$237=0,0,AB274/AB$237)</f>
        <v>0</v>
      </c>
      <c r="AC275" s="111">
        <f t="shared" ref="AC275" ca="1" si="871">IF(AC$237=0,0,AC274/AC$237)</f>
        <v>0</v>
      </c>
      <c r="AD275" s="111">
        <f t="shared" ref="AD275" ca="1" si="872">IF(AD$237=0,0,AD274/AD$237)</f>
        <v>0</v>
      </c>
      <c r="AE275" s="111">
        <f t="shared" ref="AE275" ca="1" si="873">IF(AE$237=0,0,AE274/AE$237)</f>
        <v>0</v>
      </c>
      <c r="AF275" s="111">
        <f t="shared" ref="AF275" ca="1" si="874">IF(AF$237=0,0,AF274/AF$237)</f>
        <v>0</v>
      </c>
      <c r="AG275" s="111">
        <f t="shared" ref="AG275" ca="1" si="875">IF(AG$237=0,0,AG274/AG$237)</f>
        <v>0</v>
      </c>
      <c r="AH275" s="111">
        <f t="shared" ref="AH275" ca="1" si="876">IF(AH$237=0,0,AH274/AH$237)</f>
        <v>-506.68379324721548</v>
      </c>
      <c r="AI275" s="111">
        <f t="shared" ref="AI275" ca="1" si="877">IF(AI$237=0,0,AI274/AI$237)</f>
        <v>-57.981402443270454</v>
      </c>
      <c r="AJ275" s="111">
        <f t="shared" ref="AJ275" ca="1" si="878">IF(AJ$237=0,0,AJ274/AJ$237)</f>
        <v>-17.891252664494786</v>
      </c>
      <c r="AK275" s="111">
        <f t="shared" ref="AK275" ca="1" si="879">IF(AK$237=0,0,AK274/AK$237)</f>
        <v>-9.3739080301808873</v>
      </c>
      <c r="AL275" s="111">
        <f t="shared" ref="AL275" ca="1" si="880">IF(AL$237=0,0,AL274/AL$237)</f>
        <v>-6.1110654062832426</v>
      </c>
      <c r="AM275" s="111">
        <f t="shared" ref="AM275" ca="1" si="881">IF(AM$237=0,0,AM274/AM$237)</f>
        <v>-4.4778164336625146</v>
      </c>
      <c r="AN275" s="111">
        <f t="shared" ref="AN275" ca="1" si="882">IF(AN$237=0,0,AN274/AN$237)</f>
        <v>-3.1380664678878643</v>
      </c>
      <c r="AO275" s="111">
        <f t="shared" ref="AO275" ca="1" si="883">IF(AO$237=0,0,AO274/AO$237)</f>
        <v>-1.8202908042037804</v>
      </c>
      <c r="AP275" s="111">
        <f t="shared" ref="AP275" ca="1" si="884">IF(AP$237=0,0,AP274/AP$237)</f>
        <v>-0.93507938706604488</v>
      </c>
      <c r="AQ275" s="111">
        <f t="shared" ref="AQ275" ca="1" si="885">IF(AQ$237=0,0,AQ274/AQ$237)</f>
        <v>-0.42395552125977876</v>
      </c>
      <c r="AR275" s="111">
        <f t="shared" ref="AR275" ca="1" si="886">IF(AR$237=0,0,AR274/AR$237)</f>
        <v>-0.13669866360432342</v>
      </c>
      <c r="AS275" s="111">
        <f t="shared" ref="AS275" ca="1" si="887">IF(AS$237=0,0,AS274/AS$237)</f>
        <v>2.8128736206833461E-2</v>
      </c>
      <c r="AT275" s="111">
        <f t="shared" ref="AT275" ca="1" si="888">IF(AT$237=0,0,AT274/AT$237)</f>
        <v>0.12846301701595589</v>
      </c>
      <c r="AU275" s="111">
        <f t="shared" ref="AU275" ca="1" si="889">IF(AU$237=0,0,AU274/AU$237)</f>
        <v>0.19350294611013832</v>
      </c>
      <c r="AV275" s="111">
        <f t="shared" ref="AV275" ca="1" si="890">IF(AV$237=0,0,AV274/AV$237)</f>
        <v>0.23824398771015054</v>
      </c>
      <c r="AW275" s="111">
        <f t="shared" ref="AW275" ca="1" si="891">IF(AW$237=0,0,AW274/AW$237)</f>
        <v>0.27057232808959225</v>
      </c>
      <c r="AX275" s="111">
        <f t="shared" ref="AX275" ca="1" si="892">IF(AX$237=0,0,AX274/AX$237)</f>
        <v>0.27420726307657922</v>
      </c>
      <c r="AY275" s="111">
        <f t="shared" ref="AY275" ca="1" si="893">IF(AY$237=0,0,AY274/AY$237)</f>
        <v>0.29543724573541807</v>
      </c>
      <c r="AZ275" s="111">
        <f t="shared" ref="AZ275" ca="1" si="894">IF(AZ$237=0,0,AZ274/AZ$237)</f>
        <v>0.3124352222028221</v>
      </c>
      <c r="BA275" s="111">
        <f t="shared" ref="BA275" ca="1" si="895">IF(BA$237=0,0,BA274/BA$237)</f>
        <v>0.32635123367979779</v>
      </c>
      <c r="BB275" s="111">
        <f t="shared" ref="BB275" ca="1" si="896">IF(BB$237=0,0,BB274/BB$237)</f>
        <v>0.33795402950733322</v>
      </c>
      <c r="BC275" s="111">
        <f t="shared" ref="BC275" ca="1" si="897">IF(BC$237=0,0,BC274/BC$237)</f>
        <v>0.31924527158682897</v>
      </c>
      <c r="BD275" s="111">
        <f t="shared" ref="BD275" ca="1" si="898">IF(BD$237=0,0,BD274/BD$237)</f>
        <v>0.28495973421814047</v>
      </c>
      <c r="BE275" s="111">
        <f t="shared" ref="BE275" ca="1" si="899">IF(BE$237=0,0,BE274/BE$237)</f>
        <v>0.29072478274321117</v>
      </c>
      <c r="BF275" s="111">
        <f t="shared" ref="BF275" ca="1" si="900">IF(BF$237=0,0,BF274/BF$237)</f>
        <v>0.29528227312664701</v>
      </c>
      <c r="BG275" s="111">
        <f t="shared" ref="BG275" ca="1" si="901">IF(BG$237=0,0,BG274/BG$237)</f>
        <v>0.29834188745786044</v>
      </c>
      <c r="BH275" s="111">
        <f t="shared" ref="BH275" ca="1" si="902">IF(BH$237=0,0,BH274/BH$237)</f>
        <v>0.30015961904878674</v>
      </c>
      <c r="BI275" s="111">
        <f t="shared" ref="BI275" ca="1" si="903">IF(BI$237=0,0,BI274/BI$237)</f>
        <v>0.30101253149880947</v>
      </c>
      <c r="BJ275" s="111">
        <f t="shared" ref="BJ275" ca="1" si="904">IF(BJ$237=0,0,BJ274/BJ$237)</f>
        <v>0.3012441539049252</v>
      </c>
      <c r="BK275" s="111">
        <f t="shared" ref="BK275" ca="1" si="905">IF(BK$237=0,0,BK274/BK$237)</f>
        <v>0.30122291829176195</v>
      </c>
      <c r="BL275" s="111">
        <f t="shared" ref="BL275" ca="1" si="906">IF(BL$237=0,0,BL274/BL$237)</f>
        <v>0.30113963461394627</v>
      </c>
      <c r="BM275" s="111">
        <f t="shared" ref="BM275" ca="1" si="907">IF(BM$237=0,0,BM274/BM$237)</f>
        <v>0.30106955733268298</v>
      </c>
      <c r="BN275" s="111">
        <f t="shared" ref="BN275" ca="1" si="908">IF(BN$237=0,0,BN274/BN$237)</f>
        <v>0.3010165883415995</v>
      </c>
      <c r="BO275" s="111">
        <f t="shared" ref="BO275" ca="1" si="909">IF(BO$237=0,0,BO274/BO$237)</f>
        <v>0.30098344880087713</v>
      </c>
      <c r="BP275" s="111">
        <f t="shared" ref="BP275" ca="1" si="910">IF(BP$237=0,0,BP274/BP$237)</f>
        <v>0.30096834065922756</v>
      </c>
      <c r="BQ275" s="111">
        <f t="shared" ref="BQ275" ca="1" si="911">IF(BQ$237=0,0,BQ274/BQ$237)</f>
        <v>0.30096229267087632</v>
      </c>
      <c r="BR275" s="111">
        <f t="shared" ref="BR275" ca="1" si="912">IF(BR$237=0,0,BR274/BR$237)</f>
        <v>0.30096000752773383</v>
      </c>
      <c r="BS275" s="111">
        <f t="shared" ref="BS275" ca="1" si="913">IF(BS$237=0,0,BS274/BS$237)</f>
        <v>0.30095918926759641</v>
      </c>
      <c r="BT275" s="111">
        <f t="shared" ref="BT275" ca="1" si="914">IF(BT$237=0,0,BT274/BT$237)</f>
        <v>0.30095902301228061</v>
      </c>
      <c r="BU275" s="111">
        <f t="shared" ref="BU275" ca="1" si="915">IF(BU$237=0,0,BU274/BU$237)</f>
        <v>0.30095902301228089</v>
      </c>
      <c r="BV275" s="111">
        <f t="shared" ref="BV275" si="916">IF(BV$237=0,0,BV274/BV$237)</f>
        <v>0</v>
      </c>
      <c r="BW275" s="111">
        <f t="shared" ref="BW275" si="917">IF(BW$237=0,0,BW274/BW$237)</f>
        <v>0</v>
      </c>
      <c r="BX275" s="111">
        <f t="shared" ref="BX275" si="918">IF(BX$237=0,0,BX274/BX$237)</f>
        <v>0</v>
      </c>
      <c r="BY275" s="111">
        <f t="shared" ref="BY275" si="919">IF(BY$237=0,0,BY274/BY$237)</f>
        <v>0</v>
      </c>
      <c r="BZ275" s="111">
        <f t="shared" ref="BZ275" si="920">IF(BZ$237=0,0,BZ274/BZ$237)</f>
        <v>0</v>
      </c>
      <c r="CA275" s="111">
        <f t="shared" ref="CA275" si="921">IF(CA$237=0,0,CA274/CA$237)</f>
        <v>0</v>
      </c>
      <c r="CB275" s="111">
        <f t="shared" ref="CB275" si="922">IF(CB$237=0,0,CB274/CB$237)</f>
        <v>0</v>
      </c>
      <c r="CC275" s="111">
        <f t="shared" ref="CC275" si="923">IF(CC$237=0,0,CC274/CC$237)</f>
        <v>0</v>
      </c>
      <c r="CD275" s="111">
        <f t="shared" ref="CD275" si="924">IF(CD$237=0,0,CD274/CD$237)</f>
        <v>0</v>
      </c>
      <c r="CE275" s="111">
        <f t="shared" ref="CE275" si="925">IF(CE$237=0,0,CE274/CE$237)</f>
        <v>0</v>
      </c>
      <c r="CF275" s="111">
        <f t="shared" ref="CF275" si="926">IF(CF$237=0,0,CF274/CF$237)</f>
        <v>0</v>
      </c>
      <c r="CG275" s="111">
        <f t="shared" ref="CG275" si="927">IF(CG$237=0,0,CG274/CG$237)</f>
        <v>0</v>
      </c>
      <c r="CH275" s="111">
        <f t="shared" ref="CH275" si="928">IF(CH$237=0,0,CH274/CH$237)</f>
        <v>0</v>
      </c>
      <c r="CI275" s="111">
        <f t="shared" ref="CI275" si="929">IF(CI$237=0,0,CI274/CI$237)</f>
        <v>0</v>
      </c>
      <c r="CJ275" s="111">
        <f t="shared" ref="CJ275" si="930">IF(CJ$237=0,0,CJ274/CJ$237)</f>
        <v>0</v>
      </c>
      <c r="CK275" s="111">
        <f t="shared" ref="CK275" si="931">IF(CK$237=0,0,CK274/CK$237)</f>
        <v>0</v>
      </c>
      <c r="CL275" s="111">
        <f t="shared" ref="CL275" si="932">IF(CL$237=0,0,CL274/CL$237)</f>
        <v>0</v>
      </c>
      <c r="CM275" s="111">
        <f t="shared" ref="CM275" si="933">IF(CM$237=0,0,CM274/CM$237)</f>
        <v>0</v>
      </c>
      <c r="CN275" s="111">
        <f t="shared" ref="CN275" si="934">IF(CN$237=0,0,CN274/CN$237)</f>
        <v>0</v>
      </c>
      <c r="CO275" s="111">
        <f t="shared" ref="CO275" si="935">IF(CO$237=0,0,CO274/CO$237)</f>
        <v>0</v>
      </c>
      <c r="CP275" s="111">
        <f t="shared" ref="CP275" si="936">IF(CP$237=0,0,CP274/CP$237)</f>
        <v>0</v>
      </c>
      <c r="CQ275" s="111">
        <f t="shared" ref="CQ275" si="937">IF(CQ$237=0,0,CQ274/CQ$237)</f>
        <v>0</v>
      </c>
      <c r="CR275" s="111">
        <f t="shared" ref="CR275" si="938">IF(CR$237=0,0,CR274/CR$237)</f>
        <v>0</v>
      </c>
      <c r="CS275" s="111">
        <f t="shared" ref="CS275" si="939">IF(CS$237=0,0,CS274/CS$237)</f>
        <v>0</v>
      </c>
      <c r="CT275" s="111">
        <f t="shared" ref="CT275" si="940">IF(CT$237=0,0,CT274/CT$237)</f>
        <v>0</v>
      </c>
    </row>
    <row r="276" spans="1:98" x14ac:dyDescent="0.3">
      <c r="F276" s="104"/>
    </row>
    <row r="277" spans="1:98" x14ac:dyDescent="0.3">
      <c r="A277" s="11">
        <f>ROW()</f>
        <v>277</v>
      </c>
      <c r="F277" s="104" t="s">
        <v>153</v>
      </c>
    </row>
    <row r="278" spans="1:98" s="13" customFormat="1" x14ac:dyDescent="0.3">
      <c r="A278" s="12">
        <f>ROW()</f>
        <v>278</v>
      </c>
      <c r="B278" s="137"/>
      <c r="C278" s="142"/>
      <c r="E278" s="92"/>
      <c r="F278" s="13" t="s">
        <v>154</v>
      </c>
      <c r="M278" s="4" t="str">
        <f>Lists!$R$8</f>
        <v>руб.</v>
      </c>
      <c r="P278" s="10"/>
      <c r="R278" s="92"/>
      <c r="S278" s="10"/>
      <c r="V278" s="80"/>
      <c r="W278" s="10">
        <f ca="1">SUM(INDIRECT(ADDRESS(ROW(),SUMIFS($1:$1,$5:$5,1))):INDIRECT(ADDRESS(ROW(),SUMIFS($1:$1,$5:$5,MAX($5:$5)))))</f>
        <v>10000000</v>
      </c>
      <c r="Z278" s="10">
        <f ca="1">Z107*$S$107</f>
        <v>833333.33333333349</v>
      </c>
      <c r="AA278" s="10">
        <f t="shared" ref="AA278:CL278" ca="1" si="941">AA107*$S$107</f>
        <v>2500000</v>
      </c>
      <c r="AB278" s="10">
        <f t="shared" ca="1" si="941"/>
        <v>1666666.666666667</v>
      </c>
      <c r="AC278" s="10">
        <f t="shared" ca="1" si="941"/>
        <v>0</v>
      </c>
      <c r="AD278" s="10">
        <f t="shared" ca="1" si="941"/>
        <v>0</v>
      </c>
      <c r="AE278" s="10">
        <f t="shared" ca="1" si="941"/>
        <v>0</v>
      </c>
      <c r="AF278" s="10">
        <f t="shared" ca="1" si="941"/>
        <v>0</v>
      </c>
      <c r="AG278" s="10">
        <f t="shared" ca="1" si="941"/>
        <v>0</v>
      </c>
      <c r="AH278" s="10">
        <f t="shared" ca="1" si="941"/>
        <v>0</v>
      </c>
      <c r="AI278" s="10">
        <f t="shared" ca="1" si="941"/>
        <v>0</v>
      </c>
      <c r="AJ278" s="10">
        <f t="shared" ca="1" si="941"/>
        <v>0</v>
      </c>
      <c r="AK278" s="10">
        <f t="shared" ca="1" si="941"/>
        <v>0</v>
      </c>
      <c r="AL278" s="10">
        <f t="shared" ca="1" si="941"/>
        <v>0</v>
      </c>
      <c r="AM278" s="10">
        <f t="shared" ca="1" si="941"/>
        <v>0</v>
      </c>
      <c r="AN278" s="10">
        <f t="shared" ca="1" si="941"/>
        <v>0</v>
      </c>
      <c r="AO278" s="10">
        <f t="shared" ca="1" si="941"/>
        <v>0</v>
      </c>
      <c r="AP278" s="10">
        <f t="shared" ca="1" si="941"/>
        <v>0</v>
      </c>
      <c r="AQ278" s="10">
        <f t="shared" ca="1" si="941"/>
        <v>0</v>
      </c>
      <c r="AR278" s="10">
        <f t="shared" ca="1" si="941"/>
        <v>0</v>
      </c>
      <c r="AS278" s="10">
        <f t="shared" ca="1" si="941"/>
        <v>0</v>
      </c>
      <c r="AT278" s="10">
        <f t="shared" ca="1" si="941"/>
        <v>0</v>
      </c>
      <c r="AU278" s="10">
        <f t="shared" ca="1" si="941"/>
        <v>833333.33333333349</v>
      </c>
      <c r="AV278" s="10">
        <f t="shared" ca="1" si="941"/>
        <v>2500000</v>
      </c>
      <c r="AW278" s="10">
        <f t="shared" ca="1" si="941"/>
        <v>1666666.666666667</v>
      </c>
      <c r="AX278" s="10">
        <f t="shared" ca="1" si="941"/>
        <v>0</v>
      </c>
      <c r="AY278" s="10">
        <f t="shared" ca="1" si="941"/>
        <v>0</v>
      </c>
      <c r="AZ278" s="10">
        <f t="shared" ca="1" si="941"/>
        <v>0</v>
      </c>
      <c r="BA278" s="10">
        <f t="shared" ca="1" si="941"/>
        <v>0</v>
      </c>
      <c r="BB278" s="10">
        <f t="shared" ca="1" si="941"/>
        <v>0</v>
      </c>
      <c r="BC278" s="10">
        <f t="shared" ca="1" si="941"/>
        <v>0</v>
      </c>
      <c r="BD278" s="10">
        <f t="shared" ca="1" si="941"/>
        <v>0</v>
      </c>
      <c r="BE278" s="10">
        <f t="shared" ca="1" si="941"/>
        <v>0</v>
      </c>
      <c r="BF278" s="10">
        <f t="shared" ca="1" si="941"/>
        <v>0</v>
      </c>
      <c r="BG278" s="10">
        <f t="shared" ca="1" si="941"/>
        <v>0</v>
      </c>
      <c r="BH278" s="10">
        <f t="shared" ca="1" si="941"/>
        <v>0</v>
      </c>
      <c r="BI278" s="10">
        <f t="shared" ca="1" si="941"/>
        <v>0</v>
      </c>
      <c r="BJ278" s="10">
        <f t="shared" ca="1" si="941"/>
        <v>0</v>
      </c>
      <c r="BK278" s="10">
        <f t="shared" ca="1" si="941"/>
        <v>0</v>
      </c>
      <c r="BL278" s="10">
        <f t="shared" ca="1" si="941"/>
        <v>0</v>
      </c>
      <c r="BM278" s="10">
        <f t="shared" ca="1" si="941"/>
        <v>0</v>
      </c>
      <c r="BN278" s="10">
        <f t="shared" ca="1" si="941"/>
        <v>0</v>
      </c>
      <c r="BO278" s="10">
        <f t="shared" ca="1" si="941"/>
        <v>0</v>
      </c>
      <c r="BP278" s="10">
        <f t="shared" ca="1" si="941"/>
        <v>0</v>
      </c>
      <c r="BQ278" s="10">
        <f t="shared" ca="1" si="941"/>
        <v>0</v>
      </c>
      <c r="BR278" s="10">
        <f t="shared" ca="1" si="941"/>
        <v>0</v>
      </c>
      <c r="BS278" s="10">
        <f t="shared" ca="1" si="941"/>
        <v>0</v>
      </c>
      <c r="BT278" s="10">
        <f t="shared" ca="1" si="941"/>
        <v>0</v>
      </c>
      <c r="BU278" s="10">
        <f t="shared" ca="1" si="941"/>
        <v>0</v>
      </c>
      <c r="BV278" s="10">
        <f t="shared" si="941"/>
        <v>0</v>
      </c>
      <c r="BW278" s="10">
        <f t="shared" si="941"/>
        <v>0</v>
      </c>
      <c r="BX278" s="10">
        <f t="shared" si="941"/>
        <v>0</v>
      </c>
      <c r="BY278" s="10">
        <f t="shared" si="941"/>
        <v>0</v>
      </c>
      <c r="BZ278" s="10">
        <f t="shared" si="941"/>
        <v>0</v>
      </c>
      <c r="CA278" s="10">
        <f t="shared" si="941"/>
        <v>0</v>
      </c>
      <c r="CB278" s="10">
        <f t="shared" si="941"/>
        <v>0</v>
      </c>
      <c r="CC278" s="10">
        <f t="shared" si="941"/>
        <v>0</v>
      </c>
      <c r="CD278" s="10">
        <f t="shared" si="941"/>
        <v>0</v>
      </c>
      <c r="CE278" s="10">
        <f t="shared" si="941"/>
        <v>0</v>
      </c>
      <c r="CF278" s="10">
        <f t="shared" si="941"/>
        <v>0</v>
      </c>
      <c r="CG278" s="10">
        <f t="shared" si="941"/>
        <v>0</v>
      </c>
      <c r="CH278" s="10">
        <f t="shared" si="941"/>
        <v>0</v>
      </c>
      <c r="CI278" s="10">
        <f t="shared" si="941"/>
        <v>0</v>
      </c>
      <c r="CJ278" s="10">
        <f t="shared" si="941"/>
        <v>0</v>
      </c>
      <c r="CK278" s="10">
        <f t="shared" si="941"/>
        <v>0</v>
      </c>
      <c r="CL278" s="10">
        <f t="shared" si="941"/>
        <v>0</v>
      </c>
      <c r="CM278" s="10">
        <f t="shared" ref="CM278:CT278" si="942">CM107*$S$107</f>
        <v>0</v>
      </c>
      <c r="CN278" s="10">
        <f t="shared" si="942"/>
        <v>0</v>
      </c>
      <c r="CO278" s="10">
        <f t="shared" si="942"/>
        <v>0</v>
      </c>
      <c r="CP278" s="10">
        <f t="shared" si="942"/>
        <v>0</v>
      </c>
      <c r="CQ278" s="10">
        <f t="shared" si="942"/>
        <v>0</v>
      </c>
      <c r="CR278" s="10">
        <f t="shared" si="942"/>
        <v>0</v>
      </c>
      <c r="CS278" s="10">
        <f t="shared" si="942"/>
        <v>0</v>
      </c>
      <c r="CT278" s="10">
        <f t="shared" si="942"/>
        <v>0</v>
      </c>
    </row>
    <row r="279" spans="1:98" s="13" customFormat="1" x14ac:dyDescent="0.3">
      <c r="A279" s="12">
        <f>ROW()</f>
        <v>279</v>
      </c>
      <c r="B279" s="137"/>
      <c r="C279" s="142"/>
      <c r="E279" s="92"/>
      <c r="F279" s="13" t="s">
        <v>155</v>
      </c>
      <c r="M279" s="4" t="str">
        <f>Lists!$R$8</f>
        <v>руб.</v>
      </c>
      <c r="P279" s="10"/>
      <c r="R279" s="92"/>
      <c r="S279" s="10"/>
      <c r="V279" s="80"/>
      <c r="W279" s="10">
        <f ca="1">SUM(INDIRECT(ADDRESS(ROW(),SUMIFS($1:$1,$5:$5,1))):INDIRECT(ADDRESS(ROW(),SUMIFS($1:$1,$5:$5,MAX($5:$5)))))</f>
        <v>104780612.29465809</v>
      </c>
      <c r="Z279" s="10">
        <f ca="1">IF(Z$5="",0,Z237*$S237-Z156*$S156-Z157*$S157-Z158*$S158-Z159*$S159-Z166*$S166-Z171*$S171-Z185*(1-BP!$S$89)*$S185-Z254*$S254-Z255*$S255-Z256*$S256-Z261*$S261-Z262*$S262-Z263*$S263-Z264*$S264-Z265*$S265)</f>
        <v>-57878.78787878788</v>
      </c>
      <c r="AA279" s="10">
        <f ca="1">IF(AA$5="",0,AA237*$S237-AA156*$S156-AA157*$S157-AA158*$S158-AA159*$S159-AA166*$S166-AA171*$S171-AA185*(1-BP!$S$89)*$S185-AA254*$S254-AA255*$S255-AA256*$S256-AA261*$S261-AA262*$S262-AA263*$S263-AA264*$S264-AA265*$S265)</f>
        <v>-76212.121212121216</v>
      </c>
      <c r="AB279" s="10">
        <f ca="1">IF(AB$5="",0,AB237*$S237-AB156*$S156-AB157*$S157-AB158*$S158-AB159*$S159-AB166*$S166-AB171*$S171-AB185*(1-BP!$S$89)*$S185-AB254*$S254-AB255*$S255-AB256*$S256-AB261*$S261-AB262*$S262-AB263*$S263-AB264*$S264-AB265*$S265)</f>
        <v>-119545.45454545454</v>
      </c>
      <c r="AC279" s="10">
        <f ca="1">IF(AC$5="",0,AC237*$S237-AC156*$S156-AC157*$S157-AC158*$S158-AC159*$S159-AC166*$S166-AC171*$S171-AC185*(1-BP!$S$89)*$S185-AC254*$S254-AC255*$S255-AC256*$S256-AC261*$S261-AC262*$S262-AC263*$S263-AC264*$S264-AC265*$S265)</f>
        <v>-146992.12121212124</v>
      </c>
      <c r="AD279" s="10">
        <f ca="1">IF(AD$5="",0,AD237*$S237-AD156*$S156-AD157*$S157-AD158*$S158-AD159*$S159-AD166*$S166-AD171*$S171-AD185*(1-BP!$S$89)*$S185-AD254*$S254-AD255*$S255-AD256*$S256-AD261*$S261-AD262*$S262-AD263*$S263-AD264*$S264-AD265*$S265)</f>
        <v>-174713.58787878792</v>
      </c>
      <c r="AE279" s="10">
        <f ca="1">IF(AE$5="",0,AE237*$S237-AE156*$S156-AE157*$S157-AE158*$S158-AE159*$S159-AE166*$S166-AE171*$S171-AE185*(1-BP!$S$89)*$S185-AE254*$S254-AE255*$S255-AE256*$S256-AE261*$S261-AE262*$S262-AE263*$S263-AE264*$S264-AE265*$S265)</f>
        <v>-195020.65454545457</v>
      </c>
      <c r="AF279" s="10">
        <f ca="1">IF(AF$5="",0,AF237*$S237-AF156*$S156-AF157*$S157-AF158*$S158-AF159*$S159-AF166*$S166-AF171*$S171-AF185*(1-BP!$S$89)*$S185-AF254*$S254-AF255*$S255-AF256*$S256-AF261*$S261-AF262*$S262-AF263*$S263-AF264*$S264-AF265*$S265)</f>
        <v>-198834.8478787879</v>
      </c>
      <c r="AG279" s="10">
        <f ca="1">IF(AG$5="",0,AG237*$S237-AG156*$S156-AG157*$S157-AG158*$S158-AG159*$S159-AG166*$S166-AG171*$S171-AG185*(1-BP!$S$89)*$S185-AG254*$S254-AG255*$S255-AG256*$S256-AG261*$S261-AG262*$S262-AG263*$S263-AG264*$S264-AG265*$S265)</f>
        <v>-202374.42454545456</v>
      </c>
      <c r="AH279" s="10">
        <f ca="1">IF(AH$5="",0,AH237*$S237-AH156*$S156-AH157*$S157-AH158*$S158-AH159*$S159-AH166*$S166-AH171*$S171-AH185*(1-BP!$S$89)*$S185-AH254*$S254-AH255*$S255-AH256*$S256-AH261*$S261-AH262*$S262-AH263*$S263-AH264*$S264-AH265*$S265)</f>
        <v>-205801.53306060607</v>
      </c>
      <c r="AI279" s="10">
        <f ca="1">IF(AI$5="",0,AI237*$S237-AI156*$S156-AI157*$S157-AI158*$S158-AI159*$S159-AI166*$S166-AI171*$S171-AI185*(1-BP!$S$89)*$S185-AI254*$S254-AI255*$S255-AI256*$S256-AI261*$S261-AI262*$S262-AI263*$S263-AI264*$S264-AI265*$S265)</f>
        <v>-208422.77078787884</v>
      </c>
      <c r="AJ279" s="10">
        <f ca="1">IF(AJ$5="",0,AJ237*$S237-AJ156*$S156-AJ157*$S157-AJ158*$S158-AJ159*$S159-AJ166*$S166-AJ171*$S171-AJ185*(1-BP!$S$89)*$S185-AJ254*$S254-AJ255*$S255-AJ256*$S256-AJ261*$S261-AJ262*$S262-AJ263*$S263-AJ264*$S264-AJ265*$S265)</f>
        <v>-208406.81521818181</v>
      </c>
      <c r="AK279" s="10">
        <f ca="1">IF(AK$5="",0,AK237*$S237-AK156*$S156-AK157*$S157-AK158*$S158-AK159*$S159-AK166*$S166-AK171*$S171-AK185*(1-BP!$S$89)*$S185-AK254*$S254-AK255*$S255-AK256*$S256-AK261*$S261-AK262*$S262-AK263*$S263-AK264*$S264-AK265*$S265)</f>
        <v>-212702.81391287877</v>
      </c>
      <c r="AL279" s="10">
        <f ca="1">IF(AL$5="",0,AL237*$S237-AL156*$S156-AL157*$S157-AL158*$S158-AL159*$S159-AL166*$S166-AL171*$S171-AL185*(1-BP!$S$89)*$S185-AL254*$S254-AL255*$S255-AL256*$S256-AL261*$S261-AL262*$S262-AL263*$S263-AL264*$S264-AL265*$S265)</f>
        <v>-223996.30253106062</v>
      </c>
      <c r="AM279" s="10">
        <f ca="1">IF(AM$5="",0,AM237*$S237-AM156*$S156-AM157*$S157-AM158*$S158-AM159*$S159-AM166*$S166-AM171*$S171-AM185*(1-BP!$S$89)*$S185-AM254*$S254-AM255*$S255-AM256*$S256-AM261*$S261-AM262*$S262-AM263*$S263-AM264*$S264-AM265*$S265)</f>
        <v>-241387.45056242423</v>
      </c>
      <c r="AN279" s="10">
        <f ca="1">IF(AN$5="",0,AN237*$S237-AN156*$S156-AN157*$S157-AN158*$S158-AN159*$S159-AN166*$S166-AN171*$S171-AN185*(1-BP!$S$89)*$S185-AN254*$S254-AN255*$S255-AN256*$S256-AN261*$S261-AN262*$S262-AN263*$S263-AN264*$S264-AN265*$S265)</f>
        <v>-250211.20114037883</v>
      </c>
      <c r="AO279" s="10">
        <f ca="1">IF(AO$5="",0,AO237*$S237-AO156*$S156-AO157*$S157-AO158*$S158-AO159*$S159-AO166*$S166-AO171*$S171-AO185*(1-BP!$S$89)*$S185-AO254*$S254-AO255*$S255-AO256*$S256-AO261*$S261-AO262*$S262-AO263*$S263-AO264*$S264-AO265*$S265)</f>
        <v>-220256.58541897728</v>
      </c>
      <c r="AP279" s="10">
        <f ca="1">IF(AP$5="",0,AP237*$S237-AP156*$S156-AP157*$S157-AP158*$S158-AP159*$S159-AP166*$S166-AP171*$S171-AP185*(1-BP!$S$89)*$S185-AP254*$S254-AP255*$S255-AP256*$S256-AP261*$S261-AP262*$S262-AP263*$S263-AP264*$S264-AP265*$S265)</f>
        <v>-136843.62074132569</v>
      </c>
      <c r="AQ279" s="10">
        <f ca="1">IF(AQ$5="",0,AQ237*$S237-AQ156*$S156-AQ157*$S157-AQ158*$S158-AQ159*$S159-AQ166*$S166-AQ171*$S171-AQ185*(1-BP!$S$89)*$S185-AQ254*$S254-AQ255*$S255-AQ256*$S256-AQ261*$S261-AQ262*$S262-AQ263*$S263-AQ264*$S264-AQ265*$S265)</f>
        <v>6329.1380202197679</v>
      </c>
      <c r="AR279" s="10">
        <f ca="1">IF(AR$5="",0,AR237*$S237-AR156*$S156-AR157*$S157-AR158*$S158-AR159*$S159-AR166*$S166-AR171*$S171-AR185*(1-BP!$S$89)*$S185-AR254*$S254-AR255*$S255-AR256*$S256-AR261*$S261-AR262*$S262-AR263*$S263-AR264*$S264-AR265*$S265)</f>
        <v>204300.48272400751</v>
      </c>
      <c r="AS279" s="10">
        <f ca="1">IF(AS$5="",0,AS237*$S237-AS156*$S156-AS157*$S157-AS158*$S158-AS159*$S159-AS166*$S166-AS171*$S171-AS185*(1-BP!$S$89)*$S185-AS254*$S254-AS255*$S255-AS256*$S256-AS261*$S261-AS262*$S262-AS263*$S263-AS264*$S264-AS265*$S265)</f>
        <v>440835.08079031849</v>
      </c>
      <c r="AT279" s="10">
        <f ca="1">IF(AT$5="",0,AT237*$S237-AT156*$S156-AT157*$S157-AT158*$S158-AT159*$S159-AT166*$S166-AT171*$S171-AT185*(1-BP!$S$89)*$S185-AT254*$S254-AT255*$S255-AT256*$S256-AT261*$S261-AT262*$S262-AT263*$S263-AT264*$S264-AT265*$S265)</f>
        <v>701725.85664435208</v>
      </c>
      <c r="AU279" s="10">
        <f ca="1">IF(AU$5="",0,AU237*$S237-AU156*$S156-AU157*$S157-AU158*$S158-AU159*$S159-AU166*$S166-AU171*$S171-AU185*(1-BP!$S$89)*$S185-AU254*$S254-AU255*$S255-AU256*$S256-AU261*$S261-AU262*$S262-AU263*$S263-AU264*$S264-AU265*$S265)</f>
        <v>976477.63961901562</v>
      </c>
      <c r="AV279" s="10">
        <f ca="1">IF(AV$5="",0,AV237*$S237-AV156*$S156-AV157*$S157-AV158*$S158-AV159*$S159-AV166*$S166-AV171*$S171-AV185*(1-BP!$S$89)*$S185-AV254*$S254-AV255*$S255-AV256*$S256-AV261*$S261-AV262*$S262-AV263*$S263-AV264*$S264-AV265*$S265)</f>
        <v>1258663.0190903372</v>
      </c>
      <c r="AW279" s="10">
        <f ca="1">IF(AW$5="",0,AW237*$S237-AW156*$S156-AW157*$S157-AW158*$S158-AW159*$S159-AW166*$S166-AW171*$S171-AW185*(1-BP!$S$89)*$S185-AW254*$S254-AW255*$S255-AW256*$S256-AW261*$S261-AW262*$S262-AW263*$S263-AW264*$S264-AW265*$S265)</f>
        <v>1544443.9788878639</v>
      </c>
      <c r="AX279" s="10">
        <f ca="1">IF(AX$5="",0,AX237*$S237-AX156*$S156-AX157*$S157-AX158*$S158-AX159*$S159-AX166*$S166-AX171*$S171-AX185*(1-BP!$S$89)*$S185-AX254*$S254-AX255*$S255-AX256*$S256-AX261*$S261-AX262*$S262-AX263*$S263-AX264*$S264-AX265*$S265)</f>
        <v>1831633.6260530497</v>
      </c>
      <c r="AY279" s="10">
        <f ca="1">IF(AY$5="",0,AY237*$S237-AY156*$S156-AY157*$S157-AY158*$S158-AY159*$S159-AY166*$S166-AY171*$S171-AY185*(1-BP!$S$89)*$S185-AY254*$S254-AY255*$S255-AY256*$S256-AY261*$S261-AY262*$S262-AY263*$S263-AY264*$S264-AY265*$S265)</f>
        <v>2119382.8072224054</v>
      </c>
      <c r="AZ279" s="10">
        <f ca="1">IF(AZ$5="",0,AZ237*$S237-AZ156*$S156-AZ157*$S157-AZ158*$S158-AZ159*$S159-AZ166*$S166-AZ171*$S171-AZ185*(1-BP!$S$89)*$S185-AZ254*$S254-AZ255*$S255-AZ256*$S256-AZ261*$S261-AZ262*$S262-AZ263*$S263-AZ264*$S264-AZ265*$S265)</f>
        <v>2409283.3991714595</v>
      </c>
      <c r="BA279" s="10">
        <f ca="1">IF(BA$5="",0,BA237*$S237-BA156*$S156-BA157*$S157-BA158*$S158-BA159*$S159-BA166*$S166-BA171*$S171-BA185*(1-BP!$S$89)*$S185-BA254*$S254-BA255*$S255-BA256*$S256-BA261*$S261-BA262*$S262-BA263*$S263-BA264*$S264-BA265*$S265)</f>
        <v>2706038.0104821022</v>
      </c>
      <c r="BB279" s="10">
        <f ca="1">IF(BB$5="",0,BB237*$S237-BB156*$S156-BB157*$S157-BB158*$S158-BB159*$S159-BB166*$S166-BB171*$S171-BB185*(1-BP!$S$89)*$S185-BB254*$S254-BB255*$S255-BB256*$S256-BB261*$S261-BB262*$S262-BB263*$S263-BB264*$S264-BB265*$S265)</f>
        <v>3011905.3845124631</v>
      </c>
      <c r="BC279" s="10">
        <f ca="1">IF(BC$5="",0,BC237*$S237-BC156*$S156-BC157*$S157-BC158*$S158-BC159*$S159-BC166*$S166-BC171*$S171-BC185*(1-BP!$S$89)*$S185-BC254*$S254-BC255*$S255-BC256*$S256-BC261*$S261-BC262*$S262-BC263*$S263-BC264*$S264-BC265*$S265)</f>
        <v>3327310.09914769</v>
      </c>
      <c r="BD279" s="10">
        <f ca="1">IF(BD$5="",0,BD237*$S237-BD156*$S156-BD157*$S157-BD158*$S158-BD159*$S159-BD166*$S166-BD171*$S171-BD185*(1-BP!$S$89)*$S185-BD254*$S254-BD255*$S255-BD256*$S256-BD261*$S261-BD262*$S262-BD263*$S263-BD264*$S264-BD265*$S265)</f>
        <v>3651563.7554495847</v>
      </c>
      <c r="BE279" s="10">
        <f ca="1">IF(BE$5="",0,BE237*$S237-BE156*$S156-BE157*$S157-BE158*$S158-BE159*$S159-BE166*$S166-BE171*$S171-BE185*(1-BP!$S$89)*$S185-BE254*$S254-BE255*$S255-BE256*$S256-BE261*$S261-BE262*$S262-BE263*$S263-BE264*$S264-BE265*$S265)</f>
        <v>3979510.183039357</v>
      </c>
      <c r="BF279" s="10">
        <f ca="1">IF(BF$5="",0,BF237*$S237-BF156*$S156-BF157*$S157-BF158*$S158-BF159*$S159-BF166*$S166-BF171*$S171-BF185*(1-BP!$S$89)*$S185-BF254*$S254-BF255*$S255-BF256*$S256-BF261*$S261-BF262*$S262-BF263*$S263-BF264*$S264-BF265*$S265)</f>
        <v>4292125.5382806445</v>
      </c>
      <c r="BG279" s="10">
        <f ca="1">IF(BG$5="",0,BG237*$S237-BG156*$S156-BG157*$S157-BG158*$S158-BG159*$S159-BG166*$S166-BG171*$S171-BG185*(1-BP!$S$89)*$S185-BG254*$S254-BG255*$S255-BG256*$S256-BG261*$S261-BG262*$S262-BG263*$S263-BG264*$S264-BG265*$S265)</f>
        <v>4560064.3379310258</v>
      </c>
      <c r="BH279" s="10">
        <f ca="1">IF(BH$5="",0,BH237*$S237-BH156*$S156-BH157*$S157-BH158*$S158-BH159*$S159-BH166*$S166-BH171*$S171-BH185*(1-BP!$S$89)*$S185-BH254*$S254-BH255*$S255-BH256*$S256-BH261*$S261-BH262*$S262-BH263*$S263-BH264*$S264-BH265*$S265)</f>
        <v>4770267.7593181459</v>
      </c>
      <c r="BI279" s="10">
        <f ca="1">IF(BI$5="",0,BI237*$S237-BI156*$S156-BI157*$S157-BI158*$S158-BI159*$S159-BI166*$S166-BI171*$S171-BI185*(1-BP!$S$89)*$S185-BI254*$S254-BI255*$S255-BI256*$S256-BI261*$S261-BI262*$S262-BI263*$S263-BI264*$S264-BI265*$S265)</f>
        <v>4918107.1730840541</v>
      </c>
      <c r="BJ279" s="10">
        <f ca="1">IF(BJ$5="",0,BJ237*$S237-BJ156*$S156-BJ157*$S157-BJ158*$S158-BJ159*$S159-BJ166*$S166-BJ171*$S171-BJ185*(1-BP!$S$89)*$S185-BJ254*$S254-BJ255*$S255-BJ256*$S256-BJ261*$S261-BJ262*$S262-BJ263*$S263-BJ264*$S264-BJ265*$S265)</f>
        <v>5009594.7995420117</v>
      </c>
      <c r="BK279" s="10">
        <f ca="1">IF(BK$5="",0,BK237*$S237-BK156*$S156-BK157*$S157-BK158*$S158-BK159*$S159-BK166*$S166-BK171*$S171-BK185*(1-BP!$S$89)*$S185-BK254*$S254-BK255*$S255-BK256*$S256-BK261*$S261-BK262*$S262-BK263*$S263-BK264*$S264-BK265*$S265)</f>
        <v>5061639.8259297004</v>
      </c>
      <c r="BL279" s="10">
        <f ca="1">IF(BL$5="",0,BL237*$S237-BL156*$S156-BL157*$S157-BL158*$S158-BL159*$S159-BL166*$S166-BL171*$S171-BL185*(1-BP!$S$89)*$S185-BL254*$S254-BL255*$S255-BL256*$S256-BL261*$S261-BL262*$S262-BL263*$S263-BL264*$S264-BL265*$S265)</f>
        <v>5088987.7254760051</v>
      </c>
      <c r="BM279" s="10">
        <f ca="1">IF(BM$5="",0,BM237*$S237-BM156*$S156-BM157*$S157-BM158*$S158-BM159*$S159-BM166*$S166-BM171*$S171-BM185*(1-BP!$S$89)*$S185-BM254*$S254-BM255*$S255-BM256*$S256-BM261*$S261-BM262*$S262-BM263*$S263-BM264*$S264-BM265*$S265)</f>
        <v>5102331.07144845</v>
      </c>
      <c r="BN279" s="10">
        <f ca="1">IF(BN$5="",0,BN237*$S237-BN156*$S156-BN157*$S157-BN158*$S158-BN159*$S159-BN166*$S166-BN171*$S171-BN185*(1-BP!$S$89)*$S185-BN254*$S254-BN255*$S255-BN256*$S256-BN261*$S261-BN262*$S262-BN263*$S263-BN264*$S264-BN265*$S265)</f>
        <v>5108180.3976903232</v>
      </c>
      <c r="BO279" s="10">
        <f ca="1">IF(BO$5="",0,BO237*$S237-BO156*$S156-BO157*$S157-BO158*$S158-BO159*$S159-BO166*$S166-BO171*$S171-BO185*(1-BP!$S$89)*$S185-BO254*$S254-BO255*$S255-BO256*$S256-BO261*$S261-BO262*$S262-BO263*$S263-BO264*$S264-BO265*$S265)</f>
        <v>5110418.7076159101</v>
      </c>
      <c r="BP279" s="10">
        <f ca="1">IF(BP$5="",0,BP237*$S237-BP156*$S156-BP157*$S157-BP158*$S158-BP159*$S159-BP166*$S166-BP171*$S171-BP185*(1-BP!$S$89)*$S185-BP254*$S254-BP255*$S255-BP256*$S256-BP261*$S261-BP262*$S262-BP263*$S263-BP264*$S264-BP265*$S265)</f>
        <v>5111244.3679945664</v>
      </c>
      <c r="BQ279" s="10">
        <f ca="1">IF(BQ$5="",0,BQ237*$S237-BQ156*$S156-BQ157*$S157-BQ158*$S158-BQ159*$S159-BQ166*$S166-BQ171*$S171-BQ185*(1-BP!$S$89)*$S185-BQ254*$S254-BQ255*$S255-BQ256*$S256-BQ261*$S261-BQ262*$S262-BQ263*$S263-BQ264*$S264-BQ265*$S265)</f>
        <v>5111509.7514604386</v>
      </c>
      <c r="BR279" s="10">
        <f ca="1">IF(BR$5="",0,BR237*$S237-BR156*$S156-BR157*$S157-BR158*$S158-BR159*$S159-BR166*$S166-BR171*$S171-BR185*(1-BP!$S$89)*$S185-BR254*$S254-BR255*$S255-BR256*$S256-BR261*$S261-BR262*$S262-BR263*$S263-BR264*$S264-BR265*$S265)</f>
        <v>5111573.7241466139</v>
      </c>
      <c r="BS279" s="10">
        <f ca="1">IF(BS$5="",0,BS237*$S237-BS156*$S156-BS157*$S157-BS158*$S158-BS159*$S159-BS166*$S166-BS171*$S171-BS185*(1-BP!$S$89)*$S185-BS254*$S254-BS255*$S255-BS256*$S256-BS261*$S261-BS262*$S262-BS263*$S263-BS264*$S264-BS265*$S265)</f>
        <v>5111587.3441378642</v>
      </c>
      <c r="BT279" s="10">
        <f ca="1">IF(BT$5="",0,BT237*$S237-BT156*$S156-BT157*$S157-BT158*$S158-BT159*$S159-BT166*$S166-BT171*$S171-BT185*(1-BP!$S$89)*$S185-BT254*$S254-BT255*$S255-BT256*$S256-BT261*$S261-BT262*$S262-BT263*$S263-BT264*$S264-BT265*$S265)</f>
        <v>5111589.2014093976</v>
      </c>
      <c r="BU279" s="10">
        <f ca="1">IF(BU$5="",0,BU237*$S237-BU156*$S156-BU157*$S157-BU158*$S158-BU159*$S159-BU166*$S166-BU171*$S171-BU185*(1-BP!$S$89)*$S185-BU254*$S254-BU255*$S255-BU256*$S256-BU261*$S261-BU262*$S262-BU263*$S263-BU264*$S264-BU265*$S265)</f>
        <v>5111589.2014093976</v>
      </c>
      <c r="BV279" s="10">
        <f>IF(BV$5="",0,BV237*$S237-BV156*$S156-BV157*$S157-BV158*$S158-BV159*$S159-BV166*$S166-BV171*$S171-BV185*(1-BP!$S$89)*$S185-BV254*$S254-BV255*$S255-BV256*$S256-BV261*$S261-BV262*$S262-BV263*$S263-BV264*$S264-BV265*$S265)</f>
        <v>0</v>
      </c>
      <c r="BW279" s="10">
        <f>IF(BW$5="",0,BW237*$S237-BW156*$S156-BW157*$S157-BW158*$S158-BW159*$S159-BW166*$S166-BW171*$S171-BW185*(1-BP!$S$89)*$S185-BW254*$S254-BW255*$S255-BW256*$S256-BW261*$S261-BW262*$S262-BW263*$S263-BW264*$S264-BW265*$S265)</f>
        <v>0</v>
      </c>
      <c r="BX279" s="10">
        <f>IF(BX$5="",0,BX237*$S237-BX156*$S156-BX157*$S157-BX158*$S158-BX159*$S159-BX166*$S166-BX171*$S171-BX185*(1-BP!$S$89)*$S185-BX254*$S254-BX255*$S255-BX256*$S256-BX261*$S261-BX262*$S262-BX263*$S263-BX264*$S264-BX265*$S265)</f>
        <v>0</v>
      </c>
      <c r="BY279" s="10">
        <f>IF(BY$5="",0,BY237*$S237-BY156*$S156-BY157*$S157-BY158*$S158-BY159*$S159-BY166*$S166-BY171*$S171-BY185*(1-BP!$S$89)*$S185-BY254*$S254-BY255*$S255-BY256*$S256-BY261*$S261-BY262*$S262-BY263*$S263-BY264*$S264-BY265*$S265)</f>
        <v>0</v>
      </c>
      <c r="BZ279" s="10">
        <f>IF(BZ$5="",0,BZ237*$S237-BZ156*$S156-BZ157*$S157-BZ158*$S158-BZ159*$S159-BZ166*$S166-BZ171*$S171-BZ185*(1-BP!$S$89)*$S185-BZ254*$S254-BZ255*$S255-BZ256*$S256-BZ261*$S261-BZ262*$S262-BZ263*$S263-BZ264*$S264-BZ265*$S265)</f>
        <v>0</v>
      </c>
      <c r="CA279" s="10">
        <f>IF(CA$5="",0,CA237*$S237-CA156*$S156-CA157*$S157-CA158*$S158-CA159*$S159-CA166*$S166-CA171*$S171-CA185*(1-BP!$S$89)*$S185-CA254*$S254-CA255*$S255-CA256*$S256-CA261*$S261-CA262*$S262-CA263*$S263-CA264*$S264-CA265*$S265)</f>
        <v>0</v>
      </c>
      <c r="CB279" s="10">
        <f>IF(CB$5="",0,CB237*$S237-CB156*$S156-CB157*$S157-CB158*$S158-CB159*$S159-CB166*$S166-CB171*$S171-CB185*(1-BP!$S$89)*$S185-CB254*$S254-CB255*$S255-CB256*$S256-CB261*$S261-CB262*$S262-CB263*$S263-CB264*$S264-CB265*$S265)</f>
        <v>0</v>
      </c>
      <c r="CC279" s="10">
        <f>IF(CC$5="",0,CC237*$S237-CC156*$S156-CC157*$S157-CC158*$S158-CC159*$S159-CC166*$S166-CC171*$S171-CC185*(1-BP!$S$89)*$S185-CC254*$S254-CC255*$S255-CC256*$S256-CC261*$S261-CC262*$S262-CC263*$S263-CC264*$S264-CC265*$S265)</f>
        <v>0</v>
      </c>
      <c r="CD279" s="10">
        <f>IF(CD$5="",0,CD237*$S237-CD156*$S156-CD157*$S157-CD158*$S158-CD159*$S159-CD166*$S166-CD171*$S171-CD185*(1-BP!$S$89)*$S185-CD254*$S254-CD255*$S255-CD256*$S256-CD261*$S261-CD262*$S262-CD263*$S263-CD264*$S264-CD265*$S265)</f>
        <v>0</v>
      </c>
      <c r="CE279" s="10">
        <f>IF(CE$5="",0,CE237*$S237-CE156*$S156-CE157*$S157-CE158*$S158-CE159*$S159-CE166*$S166-CE171*$S171-CE185*(1-BP!$S$89)*$S185-CE254*$S254-CE255*$S255-CE256*$S256-CE261*$S261-CE262*$S262-CE263*$S263-CE264*$S264-CE265*$S265)</f>
        <v>0</v>
      </c>
      <c r="CF279" s="10">
        <f>IF(CF$5="",0,CF237*$S237-CF156*$S156-CF157*$S157-CF158*$S158-CF159*$S159-CF166*$S166-CF171*$S171-CF185*(1-BP!$S$89)*$S185-CF254*$S254-CF255*$S255-CF256*$S256-CF261*$S261-CF262*$S262-CF263*$S263-CF264*$S264-CF265*$S265)</f>
        <v>0</v>
      </c>
      <c r="CG279" s="10">
        <f>IF(CG$5="",0,CG237*$S237-CG156*$S156-CG157*$S157-CG158*$S158-CG159*$S159-CG166*$S166-CG171*$S171-CG185*(1-BP!$S$89)*$S185-CG254*$S254-CG255*$S255-CG256*$S256-CG261*$S261-CG262*$S262-CG263*$S263-CG264*$S264-CG265*$S265)</f>
        <v>0</v>
      </c>
      <c r="CH279" s="10">
        <f>IF(CH$5="",0,CH237*$S237-CH156*$S156-CH157*$S157-CH158*$S158-CH159*$S159-CH166*$S166-CH171*$S171-CH185*(1-BP!$S$89)*$S185-CH254*$S254-CH255*$S255-CH256*$S256-CH261*$S261-CH262*$S262-CH263*$S263-CH264*$S264-CH265*$S265)</f>
        <v>0</v>
      </c>
      <c r="CI279" s="10">
        <f>IF(CI$5="",0,CI237*$S237-CI156*$S156-CI157*$S157-CI158*$S158-CI159*$S159-CI166*$S166-CI171*$S171-CI185*(1-BP!$S$89)*$S185-CI254*$S254-CI255*$S255-CI256*$S256-CI261*$S261-CI262*$S262-CI263*$S263-CI264*$S264-CI265*$S265)</f>
        <v>0</v>
      </c>
      <c r="CJ279" s="10">
        <f>IF(CJ$5="",0,CJ237*$S237-CJ156*$S156-CJ157*$S157-CJ158*$S158-CJ159*$S159-CJ166*$S166-CJ171*$S171-CJ185*(1-BP!$S$89)*$S185-CJ254*$S254-CJ255*$S255-CJ256*$S256-CJ261*$S261-CJ262*$S262-CJ263*$S263-CJ264*$S264-CJ265*$S265)</f>
        <v>0</v>
      </c>
      <c r="CK279" s="10">
        <f>IF(CK$5="",0,CK237*$S237-CK156*$S156-CK157*$S157-CK158*$S158-CK159*$S159-CK166*$S166-CK171*$S171-CK185*(1-BP!$S$89)*$S185-CK254*$S254-CK255*$S255-CK256*$S256-CK261*$S261-CK262*$S262-CK263*$S263-CK264*$S264-CK265*$S265)</f>
        <v>0</v>
      </c>
      <c r="CL279" s="10">
        <f>IF(CL$5="",0,CL237*$S237-CL156*$S156-CL157*$S157-CL158*$S158-CL159*$S159-CL166*$S166-CL171*$S171-CL185*(1-BP!$S$89)*$S185-CL254*$S254-CL255*$S255-CL256*$S256-CL261*$S261-CL262*$S262-CL263*$S263-CL264*$S264-CL265*$S265)</f>
        <v>0</v>
      </c>
      <c r="CM279" s="10">
        <f>IF(CM$5="",0,CM237*$S237-CM156*$S156-CM157*$S157-CM158*$S158-CM159*$S159-CM166*$S166-CM171*$S171-CM185*(1-BP!$S$89)*$S185-CM254*$S254-CM255*$S255-CM256*$S256-CM261*$S261-CM262*$S262-CM263*$S263-CM264*$S264-CM265*$S265)</f>
        <v>0</v>
      </c>
      <c r="CN279" s="10">
        <f>IF(CN$5="",0,CN237*$S237-CN156*$S156-CN157*$S157-CN158*$S158-CN159*$S159-CN166*$S166-CN171*$S171-CN185*(1-BP!$S$89)*$S185-CN254*$S254-CN255*$S255-CN256*$S256-CN261*$S261-CN262*$S262-CN263*$S263-CN264*$S264-CN265*$S265)</f>
        <v>0</v>
      </c>
      <c r="CO279" s="10">
        <f>IF(CO$5="",0,CO237*$S237-CO156*$S156-CO157*$S157-CO158*$S158-CO159*$S159-CO166*$S166-CO171*$S171-CO185*(1-BP!$S$89)*$S185-CO254*$S254-CO255*$S255-CO256*$S256-CO261*$S261-CO262*$S262-CO263*$S263-CO264*$S264-CO265*$S265)</f>
        <v>0</v>
      </c>
      <c r="CP279" s="10">
        <f>IF(CP$5="",0,CP237*$S237-CP156*$S156-CP157*$S157-CP158*$S158-CP159*$S159-CP166*$S166-CP171*$S171-CP185*(1-BP!$S$89)*$S185-CP254*$S254-CP255*$S255-CP256*$S256-CP261*$S261-CP262*$S262-CP263*$S263-CP264*$S264-CP265*$S265)</f>
        <v>0</v>
      </c>
      <c r="CQ279" s="10">
        <f>IF(CQ$5="",0,CQ237*$S237-CQ156*$S156-CQ157*$S157-CQ158*$S158-CQ159*$S159-CQ166*$S166-CQ171*$S171-CQ185*(1-BP!$S$89)*$S185-CQ254*$S254-CQ255*$S255-CQ256*$S256-CQ261*$S261-CQ262*$S262-CQ263*$S263-CQ264*$S264-CQ265*$S265)</f>
        <v>0</v>
      </c>
      <c r="CR279" s="10">
        <f>IF(CR$5="",0,CR237*$S237-CR156*$S156-CR157*$S157-CR158*$S158-CR159*$S159-CR166*$S166-CR171*$S171-CR185*(1-BP!$S$89)*$S185-CR254*$S254-CR255*$S255-CR256*$S256-CR261*$S261-CR262*$S262-CR263*$S263-CR264*$S264-CR265*$S265)</f>
        <v>0</v>
      </c>
      <c r="CS279" s="10">
        <f>IF(CS$5="",0,CS237*$S237-CS156*$S156-CS157*$S157-CS158*$S158-CS159*$S159-CS166*$S166-CS171*$S171-CS185*(1-BP!$S$89)*$S185-CS254*$S254-CS255*$S255-CS256*$S256-CS261*$S261-CS262*$S262-CS263*$S263-CS264*$S264-CS265*$S265)</f>
        <v>0</v>
      </c>
      <c r="CT279" s="10">
        <f>IF(CT$5="",0,CT237*$S237-CT156*$S156-CT157*$S157-CT158*$S158-CT159*$S159-CT166*$S166-CT171*$S171-CT185*(1-BP!$S$89)*$S185-CT254*$S254-CT255*$S255-CT256*$S256-CT261*$S261-CT262*$S262-CT263*$S263-CT264*$S264-CT265*$S265)</f>
        <v>0</v>
      </c>
    </row>
    <row r="280" spans="1:98" x14ac:dyDescent="0.3">
      <c r="A280" s="11">
        <f>ROW()</f>
        <v>280</v>
      </c>
      <c r="S280" s="130"/>
    </row>
    <row r="281" spans="1:98" x14ac:dyDescent="0.3">
      <c r="A281" s="11">
        <f>ROW()</f>
        <v>281</v>
      </c>
      <c r="B281" s="144"/>
      <c r="F281" s="104" t="s">
        <v>160</v>
      </c>
    </row>
    <row r="282" spans="1:98" s="13" customFormat="1" x14ac:dyDescent="0.3">
      <c r="A282" s="12">
        <f>ROW()</f>
        <v>282</v>
      </c>
      <c r="B282" s="144"/>
      <c r="C282" s="142" t="str">
        <f>Lists!$N$10</f>
        <v>с ндс</v>
      </c>
      <c r="E282" s="92"/>
      <c r="F282" s="13" t="s">
        <v>161</v>
      </c>
      <c r="M282" s="14" t="str">
        <f>Lists!$R$8</f>
        <v>руб.</v>
      </c>
      <c r="P282" s="10"/>
      <c r="R282" s="44" t="s">
        <v>24</v>
      </c>
      <c r="S282" s="123">
        <v>1</v>
      </c>
      <c r="V282" s="74"/>
      <c r="W282" s="10">
        <f ca="1">SUM(INDIRECT(ADDRESS(ROW(),SUMIFS($1:$1,$5:$5,1))):INDIRECT(ADDRESS(ROW(),SUMIFS($1:$1,$5:$5,MAX($5:$5)))))</f>
        <v>846791929.65490019</v>
      </c>
      <c r="Z282" s="10">
        <f t="shared" ref="Z282:BE282" si="943">IF(Z$5="",0,IF(Z$5=1,SUMIFS($200:$200,$5:$5,"&lt;="&amp;(Z$5-$S282)),SUMIFS($200:$200,$5:$5,Z$5-$S282)))</f>
        <v>0</v>
      </c>
      <c r="AA282" s="10">
        <f t="shared" ca="1" si="943"/>
        <v>0</v>
      </c>
      <c r="AB282" s="10">
        <f t="shared" ca="1" si="943"/>
        <v>0</v>
      </c>
      <c r="AC282" s="10">
        <f t="shared" ca="1" si="943"/>
        <v>0</v>
      </c>
      <c r="AD282" s="10">
        <f t="shared" ca="1" si="943"/>
        <v>0</v>
      </c>
      <c r="AE282" s="10">
        <f t="shared" ca="1" si="943"/>
        <v>0</v>
      </c>
      <c r="AF282" s="10">
        <f t="shared" ca="1" si="943"/>
        <v>0</v>
      </c>
      <c r="AG282" s="10">
        <f t="shared" ca="1" si="943"/>
        <v>0</v>
      </c>
      <c r="AH282" s="10">
        <f t="shared" ca="1" si="943"/>
        <v>0</v>
      </c>
      <c r="AI282" s="10">
        <f t="shared" ca="1" si="943"/>
        <v>6292.2000000000007</v>
      </c>
      <c r="AJ282" s="10">
        <f t="shared" ca="1" si="943"/>
        <v>54532.400000000009</v>
      </c>
      <c r="AK282" s="10">
        <f t="shared" ca="1" si="943"/>
        <v>173245.24000000002</v>
      </c>
      <c r="AL282" s="10">
        <f t="shared" ca="1" si="943"/>
        <v>322737.42500000005</v>
      </c>
      <c r="AM282" s="10">
        <f t="shared" ca="1" si="943"/>
        <v>482559.30500000005</v>
      </c>
      <c r="AN282" s="10">
        <f t="shared" ca="1" si="943"/>
        <v>641972.19200000004</v>
      </c>
      <c r="AO282" s="10">
        <f t="shared" ca="1" si="943"/>
        <v>878700.4865</v>
      </c>
      <c r="AP282" s="10">
        <f t="shared" ca="1" si="943"/>
        <v>1374643.8252500002</v>
      </c>
      <c r="AQ282" s="10">
        <f t="shared" ca="1" si="943"/>
        <v>2217090.75275</v>
      </c>
      <c r="AR282" s="10">
        <f t="shared" ca="1" si="943"/>
        <v>3442532.35855</v>
      </c>
      <c r="AS282" s="10">
        <f t="shared" ca="1" si="943"/>
        <v>5017312.7135499995</v>
      </c>
      <c r="AT282" s="10">
        <f t="shared" ca="1" si="943"/>
        <v>6837499.879900001</v>
      </c>
      <c r="AU282" s="10">
        <f t="shared" ca="1" si="943"/>
        <v>8812596.5532750003</v>
      </c>
      <c r="AV282" s="10">
        <f t="shared" ca="1" si="943"/>
        <v>10875789.794500001</v>
      </c>
      <c r="AW282" s="10">
        <f t="shared" ca="1" si="943"/>
        <v>12986207.569775</v>
      </c>
      <c r="AX282" s="10">
        <f t="shared" ca="1" si="943"/>
        <v>15119467.6041</v>
      </c>
      <c r="AY282" s="10">
        <f t="shared" ca="1" si="943"/>
        <v>17261676.719875</v>
      </c>
      <c r="AZ282" s="10">
        <f t="shared" ca="1" si="943"/>
        <v>19407440.142124999</v>
      </c>
      <c r="BA282" s="10">
        <f t="shared" ca="1" si="943"/>
        <v>21554482.978375003</v>
      </c>
      <c r="BB282" s="10">
        <f t="shared" ca="1" si="943"/>
        <v>23701845.668125</v>
      </c>
      <c r="BC282" s="10">
        <f t="shared" ca="1" si="943"/>
        <v>25849283.077750001</v>
      </c>
      <c r="BD282" s="10">
        <f t="shared" ca="1" si="943"/>
        <v>27996732.285250004</v>
      </c>
      <c r="BE282" s="10">
        <f t="shared" ca="1" si="943"/>
        <v>30144181.49275</v>
      </c>
      <c r="BF282" s="10">
        <f t="shared" ref="BF282:CK282" ca="1" si="944">IF(BF$5="",0,IF(BF$5=1,SUMIFS($200:$200,$5:$5,"&lt;="&amp;(BF$5-$S282)),SUMIFS($200:$200,$5:$5,BF$5-$S282)))</f>
        <v>32275900.20025</v>
      </c>
      <c r="BG282" s="10">
        <f t="shared" ca="1" si="944"/>
        <v>34287018.407749996</v>
      </c>
      <c r="BH282" s="10">
        <f t="shared" ca="1" si="944"/>
        <v>36001354.515250005</v>
      </c>
      <c r="BI282" s="10">
        <f t="shared" ca="1" si="944"/>
        <v>37341960.160250001</v>
      </c>
      <c r="BJ282" s="10">
        <f t="shared" ca="1" si="944"/>
        <v>38283011.105250001</v>
      </c>
      <c r="BK282" s="10">
        <f t="shared" ca="1" si="944"/>
        <v>38864856.082750008</v>
      </c>
      <c r="BL282" s="10">
        <f t="shared" ca="1" si="944"/>
        <v>39195707.824000008</v>
      </c>
      <c r="BM282" s="10">
        <f t="shared" ca="1" si="944"/>
        <v>39369483.968374997</v>
      </c>
      <c r="BN282" s="10">
        <f t="shared" ca="1" si="944"/>
        <v>39454251.70025</v>
      </c>
      <c r="BO282" s="10">
        <f t="shared" ca="1" si="944"/>
        <v>39491411.073875003</v>
      </c>
      <c r="BP282" s="10">
        <f t="shared" ca="1" si="944"/>
        <v>39505630.134999998</v>
      </c>
      <c r="BQ282" s="10">
        <f t="shared" ca="1" si="944"/>
        <v>39510874.945875004</v>
      </c>
      <c r="BR282" s="10">
        <f t="shared" ca="1" si="944"/>
        <v>39512560.731125012</v>
      </c>
      <c r="BS282" s="10">
        <f t="shared" ca="1" si="944"/>
        <v>39512967.102375008</v>
      </c>
      <c r="BT282" s="10">
        <f t="shared" ca="1" si="944"/>
        <v>39513053.620125011</v>
      </c>
      <c r="BU282" s="10">
        <f t="shared" ca="1" si="944"/>
        <v>39513065.418000013</v>
      </c>
      <c r="BV282" s="10">
        <f t="shared" si="944"/>
        <v>0</v>
      </c>
      <c r="BW282" s="10">
        <f t="shared" si="944"/>
        <v>0</v>
      </c>
      <c r="BX282" s="10">
        <f t="shared" si="944"/>
        <v>0</v>
      </c>
      <c r="BY282" s="10">
        <f t="shared" si="944"/>
        <v>0</v>
      </c>
      <c r="BZ282" s="10">
        <f t="shared" si="944"/>
        <v>0</v>
      </c>
      <c r="CA282" s="10">
        <f t="shared" si="944"/>
        <v>0</v>
      </c>
      <c r="CB282" s="10">
        <f t="shared" si="944"/>
        <v>0</v>
      </c>
      <c r="CC282" s="10">
        <f t="shared" si="944"/>
        <v>0</v>
      </c>
      <c r="CD282" s="10">
        <f t="shared" si="944"/>
        <v>0</v>
      </c>
      <c r="CE282" s="10">
        <f t="shared" si="944"/>
        <v>0</v>
      </c>
      <c r="CF282" s="10">
        <f t="shared" si="944"/>
        <v>0</v>
      </c>
      <c r="CG282" s="10">
        <f t="shared" si="944"/>
        <v>0</v>
      </c>
      <c r="CH282" s="10">
        <f t="shared" si="944"/>
        <v>0</v>
      </c>
      <c r="CI282" s="10">
        <f t="shared" si="944"/>
        <v>0</v>
      </c>
      <c r="CJ282" s="10">
        <f t="shared" si="944"/>
        <v>0</v>
      </c>
      <c r="CK282" s="10">
        <f t="shared" si="944"/>
        <v>0</v>
      </c>
      <c r="CL282" s="10">
        <f t="shared" ref="CL282:CT282" si="945">IF(CL$5="",0,IF(CL$5=1,SUMIFS($200:$200,$5:$5,"&lt;="&amp;(CL$5-$S282)),SUMIFS($200:$200,$5:$5,CL$5-$S282)))</f>
        <v>0</v>
      </c>
      <c r="CM282" s="10">
        <f t="shared" si="945"/>
        <v>0</v>
      </c>
      <c r="CN282" s="10">
        <f t="shared" si="945"/>
        <v>0</v>
      </c>
      <c r="CO282" s="10">
        <f t="shared" si="945"/>
        <v>0</v>
      </c>
      <c r="CP282" s="10">
        <f t="shared" si="945"/>
        <v>0</v>
      </c>
      <c r="CQ282" s="10">
        <f t="shared" si="945"/>
        <v>0</v>
      </c>
      <c r="CR282" s="10">
        <f t="shared" si="945"/>
        <v>0</v>
      </c>
      <c r="CS282" s="10">
        <f t="shared" si="945"/>
        <v>0</v>
      </c>
      <c r="CT282" s="10">
        <f t="shared" si="945"/>
        <v>0</v>
      </c>
    </row>
    <row r="283" spans="1:98" s="13" customFormat="1" x14ac:dyDescent="0.3">
      <c r="A283" s="12">
        <f>ROW()</f>
        <v>283</v>
      </c>
      <c r="B283" s="144"/>
      <c r="C283" s="142"/>
      <c r="E283" s="92"/>
      <c r="F283" s="13" t="s">
        <v>162</v>
      </c>
      <c r="M283" s="4" t="str">
        <f>Lists!$R$8</f>
        <v>руб.</v>
      </c>
      <c r="P283" s="10"/>
      <c r="R283" s="92"/>
      <c r="S283" s="10"/>
      <c r="V283" s="80">
        <f ca="1">W283-SUM(W284:W293)</f>
        <v>0</v>
      </c>
      <c r="W283" s="10">
        <f ca="1">SUM(INDIRECT(ADDRESS(ROW(),SUMIFS($1:$1,$5:$5,1))):INDIRECT(ADDRESS(ROW(),SUMIFS($1:$1,$5:$5,MAX($5:$5)))))</f>
        <v>432915122.85999984</v>
      </c>
      <c r="Z283" s="10">
        <f ca="1">IF(Z$5="",0,SUM(Z284:Z293))</f>
        <v>0</v>
      </c>
      <c r="AA283" s="10">
        <f t="shared" ref="AA283:CL283" ca="1" si="946">IF(AA$5="",0,SUM(AA284:AA293))</f>
        <v>0</v>
      </c>
      <c r="AB283" s="10">
        <f t="shared" ca="1" si="946"/>
        <v>4680</v>
      </c>
      <c r="AC283" s="10">
        <f t="shared" ca="1" si="946"/>
        <v>20320</v>
      </c>
      <c r="AD283" s="10">
        <f t="shared" ca="1" si="946"/>
        <v>40656</v>
      </c>
      <c r="AE283" s="10">
        <f t="shared" ca="1" si="946"/>
        <v>63925.8</v>
      </c>
      <c r="AF283" s="10">
        <f t="shared" ca="1" si="946"/>
        <v>93936.2</v>
      </c>
      <c r="AG283" s="10">
        <f t="shared" ca="1" si="946"/>
        <v>148249.16</v>
      </c>
      <c r="AH283" s="10">
        <f t="shared" ca="1" si="946"/>
        <v>249656.12000000002</v>
      </c>
      <c r="AI283" s="10">
        <f t="shared" ca="1" si="946"/>
        <v>401823.44</v>
      </c>
      <c r="AJ283" s="10">
        <f t="shared" ca="1" si="946"/>
        <v>606886.62800000003</v>
      </c>
      <c r="AK283" s="10">
        <f t="shared" ca="1" si="946"/>
        <v>874948.51800000004</v>
      </c>
      <c r="AL283" s="10">
        <f t="shared" ca="1" si="946"/>
        <v>1236667.4740000002</v>
      </c>
      <c r="AM283" s="10">
        <f t="shared" ca="1" si="946"/>
        <v>1715920.1860000002</v>
      </c>
      <c r="AN283" s="10">
        <f t="shared" ca="1" si="946"/>
        <v>2316150.2420000001</v>
      </c>
      <c r="AO283" s="10">
        <f t="shared" ca="1" si="946"/>
        <v>3026438.33</v>
      </c>
      <c r="AP283" s="10">
        <f t="shared" ca="1" si="946"/>
        <v>3818021.4870000002</v>
      </c>
      <c r="AQ283" s="10">
        <f t="shared" ca="1" si="946"/>
        <v>4659682.99</v>
      </c>
      <c r="AR283" s="10">
        <f t="shared" ca="1" si="946"/>
        <v>5529488.7109999992</v>
      </c>
      <c r="AS283" s="10">
        <f t="shared" ca="1" si="946"/>
        <v>6414242.6940000001</v>
      </c>
      <c r="AT283" s="10">
        <f t="shared" ca="1" si="946"/>
        <v>7306351.8449999997</v>
      </c>
      <c r="AU283" s="10">
        <f t="shared" ca="1" si="946"/>
        <v>8201453.2750000004</v>
      </c>
      <c r="AV283" s="10">
        <f t="shared" ca="1" si="946"/>
        <v>9097586.125</v>
      </c>
      <c r="AW283" s="10">
        <f t="shared" ca="1" si="946"/>
        <v>9994095.8650000002</v>
      </c>
      <c r="AX283" s="10">
        <f t="shared" ca="1" si="946"/>
        <v>10890719.050000001</v>
      </c>
      <c r="AY283" s="10">
        <f t="shared" ca="1" si="946"/>
        <v>11775657.550000001</v>
      </c>
      <c r="AZ283" s="10">
        <f t="shared" ca="1" si="946"/>
        <v>12621496.050000001</v>
      </c>
      <c r="BA283" s="10">
        <f t="shared" ca="1" si="946"/>
        <v>13416494.550000001</v>
      </c>
      <c r="BB283" s="10">
        <f t="shared" ca="1" si="946"/>
        <v>14153318.550000001</v>
      </c>
      <c r="BC283" s="10">
        <f t="shared" ca="1" si="946"/>
        <v>14815116.550000001</v>
      </c>
      <c r="BD283" s="10">
        <f t="shared" ca="1" si="946"/>
        <v>15370382.15</v>
      </c>
      <c r="BE283" s="10">
        <f t="shared" ca="1" si="946"/>
        <v>15799130.35</v>
      </c>
      <c r="BF283" s="10">
        <f t="shared" ca="1" si="946"/>
        <v>16101560.25</v>
      </c>
      <c r="BG283" s="10">
        <f t="shared" ca="1" si="946"/>
        <v>16290868.43</v>
      </c>
      <c r="BH283" s="10">
        <f t="shared" ca="1" si="946"/>
        <v>16397123.135</v>
      </c>
      <c r="BI283" s="10">
        <f t="shared" ca="1" si="946"/>
        <v>16452512.699999999</v>
      </c>
      <c r="BJ283" s="10">
        <f t="shared" ca="1" si="946"/>
        <v>16479496.234999999</v>
      </c>
      <c r="BK283" s="10">
        <f t="shared" ca="1" si="946"/>
        <v>16491426.130000001</v>
      </c>
      <c r="BL283" s="10">
        <f t="shared" ca="1" si="946"/>
        <v>16495961.605</v>
      </c>
      <c r="BM283" s="10">
        <f t="shared" ca="1" si="946"/>
        <v>16497498.675000001</v>
      </c>
      <c r="BN283" s="10">
        <f t="shared" ca="1" si="946"/>
        <v>16498004.324999999</v>
      </c>
      <c r="BO283" s="10">
        <f t="shared" ca="1" si="946"/>
        <v>16498133.085000003</v>
      </c>
      <c r="BP283" s="10">
        <f t="shared" ca="1" si="946"/>
        <v>16498148.400000002</v>
      </c>
      <c r="BQ283" s="10">
        <f t="shared" ca="1" si="946"/>
        <v>16498148.400000002</v>
      </c>
      <c r="BR283" s="10">
        <f t="shared" ca="1" si="946"/>
        <v>16498148.400000002</v>
      </c>
      <c r="BS283" s="10">
        <f t="shared" ca="1" si="946"/>
        <v>16498148.400000002</v>
      </c>
      <c r="BT283" s="10">
        <f t="shared" ca="1" si="946"/>
        <v>16498148.400000002</v>
      </c>
      <c r="BU283" s="10">
        <f t="shared" ca="1" si="946"/>
        <v>11558300.400000002</v>
      </c>
      <c r="BV283" s="10">
        <f t="shared" si="946"/>
        <v>0</v>
      </c>
      <c r="BW283" s="10">
        <f t="shared" si="946"/>
        <v>0</v>
      </c>
      <c r="BX283" s="10">
        <f t="shared" si="946"/>
        <v>0</v>
      </c>
      <c r="BY283" s="10">
        <f t="shared" si="946"/>
        <v>0</v>
      </c>
      <c r="BZ283" s="10">
        <f t="shared" si="946"/>
        <v>0</v>
      </c>
      <c r="CA283" s="10">
        <f t="shared" si="946"/>
        <v>0</v>
      </c>
      <c r="CB283" s="10">
        <f t="shared" si="946"/>
        <v>0</v>
      </c>
      <c r="CC283" s="10">
        <f t="shared" si="946"/>
        <v>0</v>
      </c>
      <c r="CD283" s="10">
        <f t="shared" si="946"/>
        <v>0</v>
      </c>
      <c r="CE283" s="10">
        <f t="shared" si="946"/>
        <v>0</v>
      </c>
      <c r="CF283" s="10">
        <f t="shared" si="946"/>
        <v>0</v>
      </c>
      <c r="CG283" s="10">
        <f t="shared" si="946"/>
        <v>0</v>
      </c>
      <c r="CH283" s="10">
        <f t="shared" si="946"/>
        <v>0</v>
      </c>
      <c r="CI283" s="10">
        <f t="shared" si="946"/>
        <v>0</v>
      </c>
      <c r="CJ283" s="10">
        <f t="shared" si="946"/>
        <v>0</v>
      </c>
      <c r="CK283" s="10">
        <f t="shared" si="946"/>
        <v>0</v>
      </c>
      <c r="CL283" s="10">
        <f t="shared" si="946"/>
        <v>0</v>
      </c>
      <c r="CM283" s="10">
        <f t="shared" ref="CM283:CT283" si="947">IF(CM$5="",0,SUM(CM284:CM293))</f>
        <v>0</v>
      </c>
      <c r="CN283" s="10">
        <f t="shared" si="947"/>
        <v>0</v>
      </c>
      <c r="CO283" s="10">
        <f t="shared" si="947"/>
        <v>0</v>
      </c>
      <c r="CP283" s="10">
        <f t="shared" si="947"/>
        <v>0</v>
      </c>
      <c r="CQ283" s="10">
        <f t="shared" si="947"/>
        <v>0</v>
      </c>
      <c r="CR283" s="10">
        <f t="shared" si="947"/>
        <v>0</v>
      </c>
      <c r="CS283" s="10">
        <f t="shared" si="947"/>
        <v>0</v>
      </c>
      <c r="CT283" s="10">
        <f t="shared" si="947"/>
        <v>0</v>
      </c>
    </row>
    <row r="284" spans="1:98" s="27" customFormat="1" ht="12" x14ac:dyDescent="0.25">
      <c r="A284" s="26">
        <f>ROW()</f>
        <v>284</v>
      </c>
      <c r="B284" s="145"/>
      <c r="C284" s="142"/>
      <c r="E284" s="24"/>
      <c r="F284" s="66" t="str">
        <f>$F$283</f>
        <v>Оплата себестоимостных затрат</v>
      </c>
      <c r="G284" s="27" t="str">
        <f>BP!$F$21</f>
        <v>Основа</v>
      </c>
      <c r="M284" s="27" t="str">
        <f>Lists!$R$8</f>
        <v>руб.</v>
      </c>
      <c r="P284" s="30"/>
      <c r="R284" s="44" t="s">
        <v>24</v>
      </c>
      <c r="S284" s="123">
        <v>-1</v>
      </c>
      <c r="V284" s="85"/>
      <c r="W284" s="29">
        <f ca="1">SUM(INDIRECT(ADDRESS(ROW(),SUMIFS($1:$1,$5:$5,1))):INDIRECT(ADDRESS(ROW(),SUMIFS($1:$1,$5:$5,MAX($5:$5)))))</f>
        <v>94802946</v>
      </c>
      <c r="Z284" s="30">
        <f t="shared" ref="Z284:BE284" ca="1" si="948">IF(Z$5="",0,IF(Z$5=1,SUMIFS($111:$111,$5:$5,"&lt;="&amp;(Z$5-$S284)),SUMIFS($111:$111,$5:$5,Z$5-$S284)))</f>
        <v>0</v>
      </c>
      <c r="AA284" s="30">
        <f t="shared" ca="1" si="948"/>
        <v>0</v>
      </c>
      <c r="AB284" s="30">
        <f t="shared" ca="1" si="948"/>
        <v>4200</v>
      </c>
      <c r="AC284" s="30">
        <f t="shared" ca="1" si="948"/>
        <v>16800</v>
      </c>
      <c r="AD284" s="30">
        <f t="shared" ca="1" si="948"/>
        <v>30240</v>
      </c>
      <c r="AE284" s="30">
        <f t="shared" ca="1" si="948"/>
        <v>44205</v>
      </c>
      <c r="AF284" s="30">
        <f t="shared" ca="1" si="948"/>
        <v>56385</v>
      </c>
      <c r="AG284" s="30">
        <f t="shared" ca="1" si="948"/>
        <v>74067.000000000015</v>
      </c>
      <c r="AH284" s="30">
        <f t="shared" ca="1" si="948"/>
        <v>120267.00000000001</v>
      </c>
      <c r="AI284" s="30">
        <f t="shared" ca="1" si="948"/>
        <v>198051</v>
      </c>
      <c r="AJ284" s="30">
        <f t="shared" ca="1" si="948"/>
        <v>309718.5</v>
      </c>
      <c r="AK284" s="30">
        <f t="shared" ca="1" si="948"/>
        <v>451185</v>
      </c>
      <c r="AL284" s="30">
        <f t="shared" ca="1" si="948"/>
        <v>610228.5</v>
      </c>
      <c r="AM284" s="30">
        <f t="shared" ca="1" si="948"/>
        <v>779709</v>
      </c>
      <c r="AN284" s="30">
        <f t="shared" ca="1" si="948"/>
        <v>954607.5</v>
      </c>
      <c r="AO284" s="30">
        <f t="shared" ca="1" si="948"/>
        <v>1132372.5</v>
      </c>
      <c r="AP284" s="30">
        <f t="shared" ca="1" si="948"/>
        <v>1311397.5</v>
      </c>
      <c r="AQ284" s="30">
        <f t="shared" ca="1" si="948"/>
        <v>1490737.5</v>
      </c>
      <c r="AR284" s="30">
        <f t="shared" ca="1" si="948"/>
        <v>1670235</v>
      </c>
      <c r="AS284" s="30">
        <f t="shared" ca="1" si="948"/>
        <v>1849785</v>
      </c>
      <c r="AT284" s="30">
        <f t="shared" ca="1" si="948"/>
        <v>2029335</v>
      </c>
      <c r="AU284" s="30">
        <f t="shared" ca="1" si="948"/>
        <v>2208885</v>
      </c>
      <c r="AV284" s="30">
        <f t="shared" ca="1" si="948"/>
        <v>2388435</v>
      </c>
      <c r="AW284" s="30">
        <f t="shared" ca="1" si="948"/>
        <v>2567985</v>
      </c>
      <c r="AX284" s="30">
        <f t="shared" ca="1" si="948"/>
        <v>2747535</v>
      </c>
      <c r="AY284" s="30">
        <f t="shared" ca="1" si="948"/>
        <v>2916585</v>
      </c>
      <c r="AZ284" s="30">
        <f t="shared" ca="1" si="948"/>
        <v>3054135</v>
      </c>
      <c r="BA284" s="30">
        <f t="shared" ca="1" si="948"/>
        <v>3158085</v>
      </c>
      <c r="BB284" s="30">
        <f t="shared" ca="1" si="948"/>
        <v>3227122.5</v>
      </c>
      <c r="BC284" s="30">
        <f t="shared" ca="1" si="948"/>
        <v>3265710</v>
      </c>
      <c r="BD284" s="30">
        <f t="shared" ca="1" si="948"/>
        <v>3286342.5</v>
      </c>
      <c r="BE284" s="30">
        <f t="shared" ca="1" si="948"/>
        <v>3296475</v>
      </c>
      <c r="BF284" s="30">
        <f t="shared" ref="BF284:CK284" ca="1" si="949">IF(BF$5="",0,IF(BF$5=1,SUMIFS($111:$111,$5:$5,"&lt;="&amp;(BF$5-$S284)),SUMIFS($111:$111,$5:$5,BF$5-$S284)))</f>
        <v>3301147.5</v>
      </c>
      <c r="BG284" s="30">
        <f t="shared" ca="1" si="949"/>
        <v>3302932.5</v>
      </c>
      <c r="BH284" s="30">
        <f t="shared" ca="1" si="949"/>
        <v>3303457.5</v>
      </c>
      <c r="BI284" s="30">
        <f t="shared" ca="1" si="949"/>
        <v>3303667.5</v>
      </c>
      <c r="BJ284" s="30">
        <f t="shared" ca="1" si="949"/>
        <v>3303720.0000000005</v>
      </c>
      <c r="BK284" s="30">
        <f t="shared" ca="1" si="949"/>
        <v>3303720.0000000005</v>
      </c>
      <c r="BL284" s="30">
        <f t="shared" ca="1" si="949"/>
        <v>3303720.0000000005</v>
      </c>
      <c r="BM284" s="30">
        <f t="shared" ca="1" si="949"/>
        <v>3303720.0000000005</v>
      </c>
      <c r="BN284" s="30">
        <f t="shared" ca="1" si="949"/>
        <v>3303720.0000000005</v>
      </c>
      <c r="BO284" s="30">
        <f t="shared" ca="1" si="949"/>
        <v>3303720.0000000005</v>
      </c>
      <c r="BP284" s="30">
        <f t="shared" ca="1" si="949"/>
        <v>3303720.0000000005</v>
      </c>
      <c r="BQ284" s="30">
        <f t="shared" ca="1" si="949"/>
        <v>3303720.0000000005</v>
      </c>
      <c r="BR284" s="30">
        <f t="shared" ca="1" si="949"/>
        <v>3303720.0000000005</v>
      </c>
      <c r="BS284" s="30">
        <f t="shared" ca="1" si="949"/>
        <v>3303720.0000000005</v>
      </c>
      <c r="BT284" s="30">
        <f t="shared" ca="1" si="949"/>
        <v>3303720.0000000005</v>
      </c>
      <c r="BU284" s="30">
        <f t="shared" si="949"/>
        <v>0</v>
      </c>
      <c r="BV284" s="30">
        <f t="shared" si="949"/>
        <v>0</v>
      </c>
      <c r="BW284" s="30">
        <f t="shared" si="949"/>
        <v>0</v>
      </c>
      <c r="BX284" s="30">
        <f t="shared" si="949"/>
        <v>0</v>
      </c>
      <c r="BY284" s="30">
        <f t="shared" si="949"/>
        <v>0</v>
      </c>
      <c r="BZ284" s="30">
        <f t="shared" si="949"/>
        <v>0</v>
      </c>
      <c r="CA284" s="30">
        <f t="shared" si="949"/>
        <v>0</v>
      </c>
      <c r="CB284" s="30">
        <f t="shared" si="949"/>
        <v>0</v>
      </c>
      <c r="CC284" s="30">
        <f t="shared" si="949"/>
        <v>0</v>
      </c>
      <c r="CD284" s="30">
        <f t="shared" si="949"/>
        <v>0</v>
      </c>
      <c r="CE284" s="30">
        <f t="shared" si="949"/>
        <v>0</v>
      </c>
      <c r="CF284" s="30">
        <f t="shared" si="949"/>
        <v>0</v>
      </c>
      <c r="CG284" s="30">
        <f t="shared" si="949"/>
        <v>0</v>
      </c>
      <c r="CH284" s="30">
        <f t="shared" si="949"/>
        <v>0</v>
      </c>
      <c r="CI284" s="30">
        <f t="shared" si="949"/>
        <v>0</v>
      </c>
      <c r="CJ284" s="30">
        <f t="shared" si="949"/>
        <v>0</v>
      </c>
      <c r="CK284" s="30">
        <f t="shared" si="949"/>
        <v>0</v>
      </c>
      <c r="CL284" s="30">
        <f t="shared" ref="CL284:CT284" si="950">IF(CL$5="",0,IF(CL$5=1,SUMIFS($111:$111,$5:$5,"&lt;="&amp;(CL$5-$S284)),SUMIFS($111:$111,$5:$5,CL$5-$S284)))</f>
        <v>0</v>
      </c>
      <c r="CM284" s="30">
        <f t="shared" si="950"/>
        <v>0</v>
      </c>
      <c r="CN284" s="30">
        <f t="shared" si="950"/>
        <v>0</v>
      </c>
      <c r="CO284" s="30">
        <f t="shared" si="950"/>
        <v>0</v>
      </c>
      <c r="CP284" s="30">
        <f t="shared" si="950"/>
        <v>0</v>
      </c>
      <c r="CQ284" s="30">
        <f t="shared" si="950"/>
        <v>0</v>
      </c>
      <c r="CR284" s="30">
        <f t="shared" si="950"/>
        <v>0</v>
      </c>
      <c r="CS284" s="30">
        <f t="shared" si="950"/>
        <v>0</v>
      </c>
      <c r="CT284" s="30">
        <f t="shared" si="950"/>
        <v>0</v>
      </c>
    </row>
    <row r="285" spans="1:98" s="27" customFormat="1" ht="12" x14ac:dyDescent="0.25">
      <c r="A285" s="26">
        <f>ROW()</f>
        <v>285</v>
      </c>
      <c r="B285" s="145"/>
      <c r="C285" s="142"/>
      <c r="E285" s="24"/>
      <c r="F285" s="66" t="str">
        <f t="shared" ref="F285:F292" si="951">$F$283</f>
        <v>Оплата себестоимостных затрат</v>
      </c>
      <c r="G285" s="27" t="str">
        <f>BP!$F$22</f>
        <v>Сырье</v>
      </c>
      <c r="H285" s="67"/>
      <c r="I285" s="67"/>
      <c r="J285" s="67"/>
      <c r="K285" s="67"/>
      <c r="L285" s="67"/>
      <c r="M285" s="27" t="str">
        <f>Lists!$R$8</f>
        <v>руб.</v>
      </c>
      <c r="P285" s="30"/>
      <c r="R285" s="44" t="s">
        <v>24</v>
      </c>
      <c r="S285" s="123">
        <v>-1</v>
      </c>
      <c r="V285" s="85"/>
      <c r="W285" s="29">
        <f ca="1">SUM(INDIRECT(ADDRESS(ROW(),SUMIFS($1:$1,$5:$5,1))):INDIRECT(ADDRESS(ROW(),SUMIFS($1:$1,$5:$5,MAX($5:$5)))))</f>
        <v>10834622.4</v>
      </c>
      <c r="Z285" s="30">
        <f t="shared" ref="Z285:BE285" ca="1" si="952">IF(Z$5="",0,IF(Z$5=1,SUMIFS($112:$112,$5:$5,"&lt;="&amp;(Z$5-$S285)),SUMIFS($112:$112,$5:$5,Z$5-$S285)))</f>
        <v>0</v>
      </c>
      <c r="AA285" s="30">
        <f t="shared" ca="1" si="952"/>
        <v>0</v>
      </c>
      <c r="AB285" s="30">
        <f t="shared" ca="1" si="952"/>
        <v>480</v>
      </c>
      <c r="AC285" s="30">
        <f t="shared" ca="1" si="952"/>
        <v>1920</v>
      </c>
      <c r="AD285" s="30">
        <f t="shared" ca="1" si="952"/>
        <v>3456</v>
      </c>
      <c r="AE285" s="30">
        <f t="shared" ca="1" si="952"/>
        <v>5052</v>
      </c>
      <c r="AF285" s="30">
        <f t="shared" ca="1" si="952"/>
        <v>6444</v>
      </c>
      <c r="AG285" s="30">
        <f t="shared" ca="1" si="952"/>
        <v>8464.8000000000011</v>
      </c>
      <c r="AH285" s="30">
        <f t="shared" ca="1" si="952"/>
        <v>13744.800000000001</v>
      </c>
      <c r="AI285" s="30">
        <f t="shared" ca="1" si="952"/>
        <v>22634.400000000001</v>
      </c>
      <c r="AJ285" s="30">
        <f t="shared" ca="1" si="952"/>
        <v>35396.399999999994</v>
      </c>
      <c r="AK285" s="30">
        <f t="shared" ca="1" si="952"/>
        <v>51564</v>
      </c>
      <c r="AL285" s="30">
        <f t="shared" ca="1" si="952"/>
        <v>69740.399999999994</v>
      </c>
      <c r="AM285" s="30">
        <f t="shared" ca="1" si="952"/>
        <v>89109.6</v>
      </c>
      <c r="AN285" s="30">
        <f t="shared" ca="1" si="952"/>
        <v>109098</v>
      </c>
      <c r="AO285" s="30">
        <f t="shared" ca="1" si="952"/>
        <v>129414</v>
      </c>
      <c r="AP285" s="30">
        <f t="shared" ca="1" si="952"/>
        <v>149874</v>
      </c>
      <c r="AQ285" s="30">
        <f t="shared" ca="1" si="952"/>
        <v>170370</v>
      </c>
      <c r="AR285" s="30">
        <f t="shared" ca="1" si="952"/>
        <v>190884</v>
      </c>
      <c r="AS285" s="30">
        <f t="shared" ca="1" si="952"/>
        <v>211404</v>
      </c>
      <c r="AT285" s="30">
        <f t="shared" ca="1" si="952"/>
        <v>231924</v>
      </c>
      <c r="AU285" s="30">
        <f t="shared" ca="1" si="952"/>
        <v>252444</v>
      </c>
      <c r="AV285" s="30">
        <f t="shared" ca="1" si="952"/>
        <v>272964</v>
      </c>
      <c r="AW285" s="30">
        <f t="shared" ca="1" si="952"/>
        <v>293484</v>
      </c>
      <c r="AX285" s="30">
        <f t="shared" ca="1" si="952"/>
        <v>314004</v>
      </c>
      <c r="AY285" s="30">
        <f t="shared" ca="1" si="952"/>
        <v>333324</v>
      </c>
      <c r="AZ285" s="30">
        <f t="shared" ca="1" si="952"/>
        <v>349044</v>
      </c>
      <c r="BA285" s="30">
        <f t="shared" ca="1" si="952"/>
        <v>360924</v>
      </c>
      <c r="BB285" s="30">
        <f t="shared" ca="1" si="952"/>
        <v>368814</v>
      </c>
      <c r="BC285" s="30">
        <f t="shared" ca="1" si="952"/>
        <v>373224</v>
      </c>
      <c r="BD285" s="30">
        <f t="shared" ca="1" si="952"/>
        <v>375582</v>
      </c>
      <c r="BE285" s="30">
        <f t="shared" ca="1" si="952"/>
        <v>376740</v>
      </c>
      <c r="BF285" s="30">
        <f t="shared" ref="BF285:CK285" ca="1" si="953">IF(BF$5="",0,IF(BF$5=1,SUMIFS($112:$112,$5:$5,"&lt;="&amp;(BF$5-$S285)),SUMIFS($112:$112,$5:$5,BF$5-$S285)))</f>
        <v>377274</v>
      </c>
      <c r="BG285" s="30">
        <f t="shared" ca="1" si="953"/>
        <v>377478</v>
      </c>
      <c r="BH285" s="30">
        <f t="shared" ca="1" si="953"/>
        <v>377538</v>
      </c>
      <c r="BI285" s="30">
        <f t="shared" ca="1" si="953"/>
        <v>377562</v>
      </c>
      <c r="BJ285" s="30">
        <f t="shared" ca="1" si="953"/>
        <v>377568.00000000006</v>
      </c>
      <c r="BK285" s="30">
        <f t="shared" ca="1" si="953"/>
        <v>377568.00000000006</v>
      </c>
      <c r="BL285" s="30">
        <f t="shared" ca="1" si="953"/>
        <v>377568.00000000006</v>
      </c>
      <c r="BM285" s="30">
        <f t="shared" ca="1" si="953"/>
        <v>377568.00000000006</v>
      </c>
      <c r="BN285" s="30">
        <f t="shared" ca="1" si="953"/>
        <v>377568.00000000006</v>
      </c>
      <c r="BO285" s="30">
        <f t="shared" ca="1" si="953"/>
        <v>377568.00000000006</v>
      </c>
      <c r="BP285" s="30">
        <f t="shared" ca="1" si="953"/>
        <v>377568.00000000006</v>
      </c>
      <c r="BQ285" s="30">
        <f t="shared" ca="1" si="953"/>
        <v>377568.00000000006</v>
      </c>
      <c r="BR285" s="30">
        <f t="shared" ca="1" si="953"/>
        <v>377568.00000000006</v>
      </c>
      <c r="BS285" s="30">
        <f t="shared" ca="1" si="953"/>
        <v>377568.00000000006</v>
      </c>
      <c r="BT285" s="30">
        <f t="shared" ca="1" si="953"/>
        <v>377568.00000000006</v>
      </c>
      <c r="BU285" s="30">
        <f t="shared" si="953"/>
        <v>0</v>
      </c>
      <c r="BV285" s="30">
        <f t="shared" si="953"/>
        <v>0</v>
      </c>
      <c r="BW285" s="30">
        <f t="shared" si="953"/>
        <v>0</v>
      </c>
      <c r="BX285" s="30">
        <f t="shared" si="953"/>
        <v>0</v>
      </c>
      <c r="BY285" s="30">
        <f t="shared" si="953"/>
        <v>0</v>
      </c>
      <c r="BZ285" s="30">
        <f t="shared" si="953"/>
        <v>0</v>
      </c>
      <c r="CA285" s="30">
        <f t="shared" si="953"/>
        <v>0</v>
      </c>
      <c r="CB285" s="30">
        <f t="shared" si="953"/>
        <v>0</v>
      </c>
      <c r="CC285" s="30">
        <f t="shared" si="953"/>
        <v>0</v>
      </c>
      <c r="CD285" s="30">
        <f t="shared" si="953"/>
        <v>0</v>
      </c>
      <c r="CE285" s="30">
        <f t="shared" si="953"/>
        <v>0</v>
      </c>
      <c r="CF285" s="30">
        <f t="shared" si="953"/>
        <v>0</v>
      </c>
      <c r="CG285" s="30">
        <f t="shared" si="953"/>
        <v>0</v>
      </c>
      <c r="CH285" s="30">
        <f t="shared" si="953"/>
        <v>0</v>
      </c>
      <c r="CI285" s="30">
        <f t="shared" si="953"/>
        <v>0</v>
      </c>
      <c r="CJ285" s="30">
        <f t="shared" si="953"/>
        <v>0</v>
      </c>
      <c r="CK285" s="30">
        <f t="shared" si="953"/>
        <v>0</v>
      </c>
      <c r="CL285" s="30">
        <f t="shared" ref="CL285:CT285" si="954">IF(CL$5="",0,IF(CL$5=1,SUMIFS($112:$112,$5:$5,"&lt;="&amp;(CL$5-$S285)),SUMIFS($112:$112,$5:$5,CL$5-$S285)))</f>
        <v>0</v>
      </c>
      <c r="CM285" s="30">
        <f t="shared" si="954"/>
        <v>0</v>
      </c>
      <c r="CN285" s="30">
        <f t="shared" si="954"/>
        <v>0</v>
      </c>
      <c r="CO285" s="30">
        <f t="shared" si="954"/>
        <v>0</v>
      </c>
      <c r="CP285" s="30">
        <f t="shared" si="954"/>
        <v>0</v>
      </c>
      <c r="CQ285" s="30">
        <f t="shared" si="954"/>
        <v>0</v>
      </c>
      <c r="CR285" s="30">
        <f t="shared" si="954"/>
        <v>0</v>
      </c>
      <c r="CS285" s="30">
        <f t="shared" si="954"/>
        <v>0</v>
      </c>
      <c r="CT285" s="30">
        <f t="shared" si="954"/>
        <v>0</v>
      </c>
    </row>
    <row r="286" spans="1:98" s="27" customFormat="1" ht="12" x14ac:dyDescent="0.25">
      <c r="A286" s="26">
        <f>ROW()</f>
        <v>286</v>
      </c>
      <c r="B286" s="145"/>
      <c r="C286" s="142"/>
      <c r="E286" s="24"/>
      <c r="F286" s="66" t="str">
        <f t="shared" si="951"/>
        <v>Оплата себестоимостных затрат</v>
      </c>
      <c r="G286" s="27" t="str">
        <f>BP!$F$23</f>
        <v>Материал</v>
      </c>
      <c r="M286" s="27" t="str">
        <f>Lists!$R$8</f>
        <v>руб.</v>
      </c>
      <c r="P286" s="30"/>
      <c r="R286" s="44" t="s">
        <v>24</v>
      </c>
      <c r="S286" s="123">
        <v>0</v>
      </c>
      <c r="V286" s="85"/>
      <c r="W286" s="29">
        <f ca="1">SUM(INDIRECT(ADDRESS(ROW(),SUMIFS($1:$1,$5:$5,1))):INDIRECT(ADDRESS(ROW(),SUMIFS($1:$1,$5:$5,MAX($5:$5)))))</f>
        <v>12199896.800000001</v>
      </c>
      <c r="Z286" s="30">
        <f t="shared" ref="Z286:BE286" ca="1" si="955">IF(Z$5="",0,IF(Z$5=1,SUMIFS($113:$113,$5:$5,"&lt;="&amp;(Z$5-$S286)),SUMIFS($113:$113,$5:$5,Z$5-$S286)))</f>
        <v>0</v>
      </c>
      <c r="AA286" s="30">
        <f t="shared" ca="1" si="955"/>
        <v>0</v>
      </c>
      <c r="AB286" s="30">
        <f t="shared" ca="1" si="955"/>
        <v>0</v>
      </c>
      <c r="AC286" s="30">
        <f t="shared" ca="1" si="955"/>
        <v>0</v>
      </c>
      <c r="AD286" s="30">
        <f t="shared" ca="1" si="955"/>
        <v>560</v>
      </c>
      <c r="AE286" s="30">
        <f t="shared" ca="1" si="955"/>
        <v>2240</v>
      </c>
      <c r="AF286" s="30">
        <f t="shared" ca="1" si="955"/>
        <v>4032</v>
      </c>
      <c r="AG286" s="30">
        <f t="shared" ca="1" si="955"/>
        <v>5894</v>
      </c>
      <c r="AH286" s="30">
        <f t="shared" ca="1" si="955"/>
        <v>7518</v>
      </c>
      <c r="AI286" s="30">
        <f t="shared" ca="1" si="955"/>
        <v>9875.6000000000022</v>
      </c>
      <c r="AJ286" s="30">
        <f t="shared" ca="1" si="955"/>
        <v>16035.600000000002</v>
      </c>
      <c r="AK286" s="30">
        <f t="shared" ca="1" si="955"/>
        <v>26406.799999999999</v>
      </c>
      <c r="AL286" s="30">
        <f t="shared" ca="1" si="955"/>
        <v>41295.799999999996</v>
      </c>
      <c r="AM286" s="30">
        <f t="shared" ca="1" si="955"/>
        <v>60158</v>
      </c>
      <c r="AN286" s="30">
        <f t="shared" ca="1" si="955"/>
        <v>81363.8</v>
      </c>
      <c r="AO286" s="30">
        <f t="shared" ca="1" si="955"/>
        <v>103961.2</v>
      </c>
      <c r="AP286" s="30">
        <f t="shared" ca="1" si="955"/>
        <v>127281</v>
      </c>
      <c r="AQ286" s="30">
        <f t="shared" ca="1" si="955"/>
        <v>150983</v>
      </c>
      <c r="AR286" s="30">
        <f t="shared" ca="1" si="955"/>
        <v>174853</v>
      </c>
      <c r="AS286" s="30">
        <f t="shared" ca="1" si="955"/>
        <v>198765</v>
      </c>
      <c r="AT286" s="30">
        <f t="shared" ca="1" si="955"/>
        <v>222698</v>
      </c>
      <c r="AU286" s="30">
        <f t="shared" ca="1" si="955"/>
        <v>246638</v>
      </c>
      <c r="AV286" s="30">
        <f t="shared" ca="1" si="955"/>
        <v>270578</v>
      </c>
      <c r="AW286" s="30">
        <f t="shared" ca="1" si="955"/>
        <v>294518</v>
      </c>
      <c r="AX286" s="30">
        <f t="shared" ca="1" si="955"/>
        <v>318458</v>
      </c>
      <c r="AY286" s="30">
        <f t="shared" ca="1" si="955"/>
        <v>342398</v>
      </c>
      <c r="AZ286" s="30">
        <f t="shared" ca="1" si="955"/>
        <v>366338</v>
      </c>
      <c r="BA286" s="30">
        <f t="shared" ca="1" si="955"/>
        <v>388878</v>
      </c>
      <c r="BB286" s="30">
        <f t="shared" ca="1" si="955"/>
        <v>407218</v>
      </c>
      <c r="BC286" s="30">
        <f t="shared" ca="1" si="955"/>
        <v>421078</v>
      </c>
      <c r="BD286" s="30">
        <f t="shared" ca="1" si="955"/>
        <v>430283</v>
      </c>
      <c r="BE286" s="30">
        <f t="shared" ca="1" si="955"/>
        <v>435428</v>
      </c>
      <c r="BF286" s="30">
        <f t="shared" ref="BF286:CK286" ca="1" si="956">IF(BF$5="",0,IF(BF$5=1,SUMIFS($113:$113,$5:$5,"&lt;="&amp;(BF$5-$S286)),SUMIFS($113:$113,$5:$5,BF$5-$S286)))</f>
        <v>438179</v>
      </c>
      <c r="BG286" s="30">
        <f t="shared" ca="1" si="956"/>
        <v>439530</v>
      </c>
      <c r="BH286" s="30">
        <f t="shared" ca="1" si="956"/>
        <v>440153</v>
      </c>
      <c r="BI286" s="30">
        <f t="shared" ca="1" si="956"/>
        <v>440391</v>
      </c>
      <c r="BJ286" s="30">
        <f t="shared" ca="1" si="956"/>
        <v>440461</v>
      </c>
      <c r="BK286" s="30">
        <f t="shared" ca="1" si="956"/>
        <v>440489</v>
      </c>
      <c r="BL286" s="30">
        <f t="shared" ca="1" si="956"/>
        <v>440496.00000000006</v>
      </c>
      <c r="BM286" s="30">
        <f t="shared" ca="1" si="956"/>
        <v>440496.00000000006</v>
      </c>
      <c r="BN286" s="30">
        <f t="shared" ca="1" si="956"/>
        <v>440496.00000000006</v>
      </c>
      <c r="BO286" s="30">
        <f t="shared" ca="1" si="956"/>
        <v>440496.00000000006</v>
      </c>
      <c r="BP286" s="30">
        <f t="shared" ca="1" si="956"/>
        <v>440496.00000000006</v>
      </c>
      <c r="BQ286" s="30">
        <f t="shared" ca="1" si="956"/>
        <v>440496.00000000006</v>
      </c>
      <c r="BR286" s="30">
        <f t="shared" ca="1" si="956"/>
        <v>440496.00000000006</v>
      </c>
      <c r="BS286" s="30">
        <f t="shared" ca="1" si="956"/>
        <v>440496.00000000006</v>
      </c>
      <c r="BT286" s="30">
        <f t="shared" ca="1" si="956"/>
        <v>440496.00000000006</v>
      </c>
      <c r="BU286" s="30">
        <f t="shared" ca="1" si="956"/>
        <v>440496.00000000006</v>
      </c>
      <c r="BV286" s="30">
        <f t="shared" si="956"/>
        <v>0</v>
      </c>
      <c r="BW286" s="30">
        <f t="shared" si="956"/>
        <v>0</v>
      </c>
      <c r="BX286" s="30">
        <f t="shared" si="956"/>
        <v>0</v>
      </c>
      <c r="BY286" s="30">
        <f t="shared" si="956"/>
        <v>0</v>
      </c>
      <c r="BZ286" s="30">
        <f t="shared" si="956"/>
        <v>0</v>
      </c>
      <c r="CA286" s="30">
        <f t="shared" si="956"/>
        <v>0</v>
      </c>
      <c r="CB286" s="30">
        <f t="shared" si="956"/>
        <v>0</v>
      </c>
      <c r="CC286" s="30">
        <f t="shared" si="956"/>
        <v>0</v>
      </c>
      <c r="CD286" s="30">
        <f t="shared" si="956"/>
        <v>0</v>
      </c>
      <c r="CE286" s="30">
        <f t="shared" si="956"/>
        <v>0</v>
      </c>
      <c r="CF286" s="30">
        <f t="shared" si="956"/>
        <v>0</v>
      </c>
      <c r="CG286" s="30">
        <f t="shared" si="956"/>
        <v>0</v>
      </c>
      <c r="CH286" s="30">
        <f t="shared" si="956"/>
        <v>0</v>
      </c>
      <c r="CI286" s="30">
        <f t="shared" si="956"/>
        <v>0</v>
      </c>
      <c r="CJ286" s="30">
        <f t="shared" si="956"/>
        <v>0</v>
      </c>
      <c r="CK286" s="30">
        <f t="shared" si="956"/>
        <v>0</v>
      </c>
      <c r="CL286" s="30">
        <f t="shared" ref="CL286:CT286" si="957">IF(CL$5="",0,IF(CL$5=1,SUMIFS($113:$113,$5:$5,"&lt;="&amp;(CL$5-$S286)),SUMIFS($113:$113,$5:$5,CL$5-$S286)))</f>
        <v>0</v>
      </c>
      <c r="CM286" s="30">
        <f t="shared" si="957"/>
        <v>0</v>
      </c>
      <c r="CN286" s="30">
        <f t="shared" si="957"/>
        <v>0</v>
      </c>
      <c r="CO286" s="30">
        <f t="shared" si="957"/>
        <v>0</v>
      </c>
      <c r="CP286" s="30">
        <f t="shared" si="957"/>
        <v>0</v>
      </c>
      <c r="CQ286" s="30">
        <f t="shared" si="957"/>
        <v>0</v>
      </c>
      <c r="CR286" s="30">
        <f t="shared" si="957"/>
        <v>0</v>
      </c>
      <c r="CS286" s="30">
        <f t="shared" si="957"/>
        <v>0</v>
      </c>
      <c r="CT286" s="30">
        <f t="shared" si="957"/>
        <v>0</v>
      </c>
    </row>
    <row r="287" spans="1:98" s="27" customFormat="1" ht="12" x14ac:dyDescent="0.25">
      <c r="A287" s="26">
        <f>ROW()</f>
        <v>287</v>
      </c>
      <c r="B287" s="145"/>
      <c r="C287" s="142"/>
      <c r="E287" s="24"/>
      <c r="F287" s="66" t="str">
        <f t="shared" si="951"/>
        <v>Оплата себестоимостных затрат</v>
      </c>
      <c r="G287" s="27" t="str">
        <f>BP!$F$24</f>
        <v>Вн.пр-во</v>
      </c>
      <c r="M287" s="27" t="str">
        <f>Lists!$R$8</f>
        <v>руб.</v>
      </c>
      <c r="P287" s="30"/>
      <c r="R287" s="44" t="s">
        <v>24</v>
      </c>
      <c r="S287" s="123">
        <v>1</v>
      </c>
      <c r="V287" s="85"/>
      <c r="W287" s="29">
        <f ca="1">SUM(INDIRECT(ADDRESS(ROW(),SUMIFS($1:$1,$5:$5,1))):INDIRECT(ADDRESS(ROW(),SUMIFS($1:$1,$5:$5,MAX($5:$5)))))</f>
        <v>238300320</v>
      </c>
      <c r="Z287" s="30">
        <f t="shared" ref="Z287:BE287" si="958">IF(Z$5="",0,IF(Z$5=1,SUMIFS($126:$126,$5:$5,"&lt;="&amp;(Z$5-$S287)),SUMIFS($126:$126,$5:$5,Z$5-$S287)))</f>
        <v>0</v>
      </c>
      <c r="AA287" s="30">
        <f t="shared" ca="1" si="958"/>
        <v>0</v>
      </c>
      <c r="AB287" s="30">
        <f t="shared" ca="1" si="958"/>
        <v>0</v>
      </c>
      <c r="AC287" s="30">
        <f t="shared" ca="1" si="958"/>
        <v>0</v>
      </c>
      <c r="AD287" s="30">
        <f t="shared" ca="1" si="958"/>
        <v>0</v>
      </c>
      <c r="AE287" s="30">
        <f t="shared" ca="1" si="958"/>
        <v>0</v>
      </c>
      <c r="AF287" s="30">
        <f t="shared" ca="1" si="958"/>
        <v>6600</v>
      </c>
      <c r="AG287" s="30">
        <f t="shared" ca="1" si="958"/>
        <v>31800</v>
      </c>
      <c r="AH287" s="30">
        <f t="shared" ca="1" si="958"/>
        <v>69120</v>
      </c>
      <c r="AI287" s="30">
        <f t="shared" ca="1" si="958"/>
        <v>108345</v>
      </c>
      <c r="AJ287" s="30">
        <f t="shared" ca="1" si="958"/>
        <v>145440</v>
      </c>
      <c r="AK287" s="30">
        <f t="shared" ca="1" si="958"/>
        <v>188886</v>
      </c>
      <c r="AL287" s="30">
        <f t="shared" ca="1" si="958"/>
        <v>284220.00000000006</v>
      </c>
      <c r="AM287" s="30">
        <f t="shared" ca="1" si="958"/>
        <v>465852</v>
      </c>
      <c r="AN287" s="30">
        <f t="shared" ca="1" si="958"/>
        <v>741337.5</v>
      </c>
      <c r="AO287" s="30">
        <f t="shared" ca="1" si="958"/>
        <v>1107214.5</v>
      </c>
      <c r="AP287" s="30">
        <f t="shared" ca="1" si="958"/>
        <v>1539025.5</v>
      </c>
      <c r="AQ287" s="30">
        <f t="shared" ca="1" si="958"/>
        <v>2009836.5</v>
      </c>
      <c r="AR287" s="30">
        <f t="shared" ca="1" si="958"/>
        <v>2502580.5</v>
      </c>
      <c r="AS287" s="30">
        <f t="shared" ca="1" si="958"/>
        <v>3006795</v>
      </c>
      <c r="AT287" s="30">
        <f t="shared" ca="1" si="958"/>
        <v>3516675</v>
      </c>
      <c r="AU287" s="30">
        <f t="shared" ca="1" si="958"/>
        <v>4028670</v>
      </c>
      <c r="AV287" s="30">
        <f t="shared" ca="1" si="958"/>
        <v>4541317.5</v>
      </c>
      <c r="AW287" s="30">
        <f t="shared" ca="1" si="958"/>
        <v>5054250</v>
      </c>
      <c r="AX287" s="30">
        <f t="shared" ca="1" si="958"/>
        <v>5567250</v>
      </c>
      <c r="AY287" s="30">
        <f t="shared" ca="1" si="958"/>
        <v>6080250</v>
      </c>
      <c r="AZ287" s="30">
        <f t="shared" ca="1" si="958"/>
        <v>6593250</v>
      </c>
      <c r="BA287" s="30">
        <f t="shared" ca="1" si="958"/>
        <v>7106250</v>
      </c>
      <c r="BB287" s="30">
        <f t="shared" ca="1" si="958"/>
        <v>7619250</v>
      </c>
      <c r="BC287" s="30">
        <f t="shared" ca="1" si="958"/>
        <v>8115750</v>
      </c>
      <c r="BD287" s="30">
        <f t="shared" ca="1" si="958"/>
        <v>8549250</v>
      </c>
      <c r="BE287" s="30">
        <f t="shared" ca="1" si="958"/>
        <v>8889450</v>
      </c>
      <c r="BF287" s="30">
        <f t="shared" ref="BF287:CK287" ca="1" si="959">IF(BF$5="",0,IF(BF$5=1,SUMIFS($126:$126,$5:$5,"&lt;="&amp;(BF$5-$S287)),SUMIFS($126:$126,$5:$5,BF$5-$S287)))</f>
        <v>9131587.5</v>
      </c>
      <c r="BG287" s="30">
        <f t="shared" ca="1" si="959"/>
        <v>9280987.5</v>
      </c>
      <c r="BH287" s="30">
        <f t="shared" ca="1" si="959"/>
        <v>9363022.5</v>
      </c>
      <c r="BI287" s="30">
        <f t="shared" ca="1" si="959"/>
        <v>9405472.5</v>
      </c>
      <c r="BJ287" s="30">
        <f t="shared" ca="1" si="959"/>
        <v>9425842.5</v>
      </c>
      <c r="BK287" s="30">
        <f t="shared" ca="1" si="959"/>
        <v>9434655</v>
      </c>
      <c r="BL287" s="30">
        <f t="shared" ca="1" si="959"/>
        <v>9437775</v>
      </c>
      <c r="BM287" s="30">
        <f t="shared" ca="1" si="959"/>
        <v>9438780</v>
      </c>
      <c r="BN287" s="30">
        <f t="shared" ca="1" si="959"/>
        <v>9439132.5</v>
      </c>
      <c r="BO287" s="30">
        <f t="shared" ca="1" si="959"/>
        <v>9439200.0000000019</v>
      </c>
      <c r="BP287" s="30">
        <f t="shared" ca="1" si="959"/>
        <v>9439200.0000000019</v>
      </c>
      <c r="BQ287" s="30">
        <f t="shared" ca="1" si="959"/>
        <v>9439200.0000000019</v>
      </c>
      <c r="BR287" s="30">
        <f t="shared" ca="1" si="959"/>
        <v>9439200.0000000019</v>
      </c>
      <c r="BS287" s="30">
        <f t="shared" ca="1" si="959"/>
        <v>9439200.0000000019</v>
      </c>
      <c r="BT287" s="30">
        <f t="shared" ca="1" si="959"/>
        <v>9439200.0000000019</v>
      </c>
      <c r="BU287" s="30">
        <f t="shared" ca="1" si="959"/>
        <v>9439200.0000000019</v>
      </c>
      <c r="BV287" s="30">
        <f t="shared" si="959"/>
        <v>0</v>
      </c>
      <c r="BW287" s="30">
        <f t="shared" si="959"/>
        <v>0</v>
      </c>
      <c r="BX287" s="30">
        <f t="shared" si="959"/>
        <v>0</v>
      </c>
      <c r="BY287" s="30">
        <f t="shared" si="959"/>
        <v>0</v>
      </c>
      <c r="BZ287" s="30">
        <f t="shared" si="959"/>
        <v>0</v>
      </c>
      <c r="CA287" s="30">
        <f t="shared" si="959"/>
        <v>0</v>
      </c>
      <c r="CB287" s="30">
        <f t="shared" si="959"/>
        <v>0</v>
      </c>
      <c r="CC287" s="30">
        <f t="shared" si="959"/>
        <v>0</v>
      </c>
      <c r="CD287" s="30">
        <f t="shared" si="959"/>
        <v>0</v>
      </c>
      <c r="CE287" s="30">
        <f t="shared" si="959"/>
        <v>0</v>
      </c>
      <c r="CF287" s="30">
        <f t="shared" si="959"/>
        <v>0</v>
      </c>
      <c r="CG287" s="30">
        <f t="shared" si="959"/>
        <v>0</v>
      </c>
      <c r="CH287" s="30">
        <f t="shared" si="959"/>
        <v>0</v>
      </c>
      <c r="CI287" s="30">
        <f t="shared" si="959"/>
        <v>0</v>
      </c>
      <c r="CJ287" s="30">
        <f t="shared" si="959"/>
        <v>0</v>
      </c>
      <c r="CK287" s="30">
        <f t="shared" si="959"/>
        <v>0</v>
      </c>
      <c r="CL287" s="30">
        <f t="shared" ref="CL287:CT287" si="960">IF(CL$5="",0,IF(CL$5=1,SUMIFS($126:$126,$5:$5,"&lt;="&amp;(CL$5-$S287)),SUMIFS($126:$126,$5:$5,CL$5-$S287)))</f>
        <v>0</v>
      </c>
      <c r="CM287" s="30">
        <f t="shared" si="960"/>
        <v>0</v>
      </c>
      <c r="CN287" s="30">
        <f t="shared" si="960"/>
        <v>0</v>
      </c>
      <c r="CO287" s="30">
        <f t="shared" si="960"/>
        <v>0</v>
      </c>
      <c r="CP287" s="30">
        <f t="shared" si="960"/>
        <v>0</v>
      </c>
      <c r="CQ287" s="30">
        <f t="shared" si="960"/>
        <v>0</v>
      </c>
      <c r="CR287" s="30">
        <f t="shared" si="960"/>
        <v>0</v>
      </c>
      <c r="CS287" s="30">
        <f t="shared" si="960"/>
        <v>0</v>
      </c>
      <c r="CT287" s="30">
        <f t="shared" si="960"/>
        <v>0</v>
      </c>
    </row>
    <row r="288" spans="1:98" s="27" customFormat="1" ht="12" x14ac:dyDescent="0.25">
      <c r="A288" s="26">
        <f>ROW()</f>
        <v>288</v>
      </c>
      <c r="B288" s="145"/>
      <c r="C288" s="142"/>
      <c r="E288" s="24"/>
      <c r="F288" s="66" t="str">
        <f t="shared" si="951"/>
        <v>Оплата себестоимостных затрат</v>
      </c>
      <c r="G288" s="27" t="str">
        <f>BP!$F$25</f>
        <v>Упаковка</v>
      </c>
      <c r="M288" s="27" t="str">
        <f>Lists!$R$8</f>
        <v>руб.</v>
      </c>
      <c r="P288" s="30"/>
      <c r="R288" s="44" t="s">
        <v>24</v>
      </c>
      <c r="S288" s="123">
        <v>-1</v>
      </c>
      <c r="V288" s="85"/>
      <c r="W288" s="29">
        <f ca="1">SUM(INDIRECT(ADDRESS(ROW(),SUMIFS($1:$1,$5:$5,1))):INDIRECT(ADDRESS(ROW(),SUMIFS($1:$1,$5:$5,MAX($5:$5)))))</f>
        <v>34856848</v>
      </c>
      <c r="Z288" s="30">
        <f t="shared" ref="Z288:BE288" ca="1" si="961">IF(Z$5="",0,IF(Z$5=1,SUMIFS($114:$114,$5:$5,"&lt;="&amp;(Z$5-$S288)),SUMIFS($114:$114,$5:$5,Z$5-$S288)))</f>
        <v>0</v>
      </c>
      <c r="AA288" s="30">
        <f t="shared" ca="1" si="961"/>
        <v>0</v>
      </c>
      <c r="AB288" s="30">
        <f t="shared" ca="1" si="961"/>
        <v>0</v>
      </c>
      <c r="AC288" s="30">
        <f t="shared" ca="1" si="961"/>
        <v>1600</v>
      </c>
      <c r="AD288" s="30">
        <f t="shared" ca="1" si="961"/>
        <v>6400</v>
      </c>
      <c r="AE288" s="30">
        <f t="shared" ca="1" si="961"/>
        <v>11520</v>
      </c>
      <c r="AF288" s="30">
        <f t="shared" ca="1" si="961"/>
        <v>16840</v>
      </c>
      <c r="AG288" s="30">
        <f t="shared" ca="1" si="961"/>
        <v>21480</v>
      </c>
      <c r="AH288" s="30">
        <f t="shared" ca="1" si="961"/>
        <v>28216.000000000004</v>
      </c>
      <c r="AI288" s="30">
        <f t="shared" ca="1" si="961"/>
        <v>45816</v>
      </c>
      <c r="AJ288" s="30">
        <f t="shared" ca="1" si="961"/>
        <v>75448</v>
      </c>
      <c r="AK288" s="30">
        <f t="shared" ca="1" si="961"/>
        <v>117988</v>
      </c>
      <c r="AL288" s="30">
        <f t="shared" ca="1" si="961"/>
        <v>171880</v>
      </c>
      <c r="AM288" s="30">
        <f t="shared" ca="1" si="961"/>
        <v>232468</v>
      </c>
      <c r="AN288" s="30">
        <f t="shared" ca="1" si="961"/>
        <v>297032</v>
      </c>
      <c r="AO288" s="30">
        <f t="shared" ca="1" si="961"/>
        <v>363660</v>
      </c>
      <c r="AP288" s="30">
        <f t="shared" ca="1" si="961"/>
        <v>431380</v>
      </c>
      <c r="AQ288" s="30">
        <f t="shared" ca="1" si="961"/>
        <v>499580</v>
      </c>
      <c r="AR288" s="30">
        <f t="shared" ca="1" si="961"/>
        <v>567900</v>
      </c>
      <c r="AS288" s="30">
        <f t="shared" ca="1" si="961"/>
        <v>636280</v>
      </c>
      <c r="AT288" s="30">
        <f t="shared" ca="1" si="961"/>
        <v>704680</v>
      </c>
      <c r="AU288" s="30">
        <f t="shared" ca="1" si="961"/>
        <v>773080</v>
      </c>
      <c r="AV288" s="30">
        <f t="shared" ca="1" si="961"/>
        <v>841480</v>
      </c>
      <c r="AW288" s="30">
        <f t="shared" ca="1" si="961"/>
        <v>909880</v>
      </c>
      <c r="AX288" s="30">
        <f t="shared" ca="1" si="961"/>
        <v>978280</v>
      </c>
      <c r="AY288" s="30">
        <f t="shared" ca="1" si="961"/>
        <v>1046680</v>
      </c>
      <c r="AZ288" s="30">
        <f t="shared" ca="1" si="961"/>
        <v>1111080</v>
      </c>
      <c r="BA288" s="30">
        <f t="shared" ca="1" si="961"/>
        <v>1163480</v>
      </c>
      <c r="BB288" s="30">
        <f t="shared" ca="1" si="961"/>
        <v>1203080</v>
      </c>
      <c r="BC288" s="30">
        <f t="shared" ca="1" si="961"/>
        <v>1229380</v>
      </c>
      <c r="BD288" s="30">
        <f t="shared" ca="1" si="961"/>
        <v>1244080</v>
      </c>
      <c r="BE288" s="30">
        <f t="shared" ca="1" si="961"/>
        <v>1251940</v>
      </c>
      <c r="BF288" s="30">
        <f t="shared" ref="BF288:CK288" ca="1" si="962">IF(BF$5="",0,IF(BF$5=1,SUMIFS($114:$114,$5:$5,"&lt;="&amp;(BF$5-$S288)),SUMIFS($114:$114,$5:$5,BF$5-$S288)))</f>
        <v>1255800</v>
      </c>
      <c r="BG288" s="30">
        <f t="shared" ca="1" si="962"/>
        <v>1257580</v>
      </c>
      <c r="BH288" s="30">
        <f t="shared" ca="1" si="962"/>
        <v>1258260</v>
      </c>
      <c r="BI288" s="30">
        <f t="shared" ca="1" si="962"/>
        <v>1258460</v>
      </c>
      <c r="BJ288" s="30">
        <f t="shared" ca="1" si="962"/>
        <v>1258540</v>
      </c>
      <c r="BK288" s="30">
        <f t="shared" ca="1" si="962"/>
        <v>1258560.0000000002</v>
      </c>
      <c r="BL288" s="30">
        <f t="shared" ca="1" si="962"/>
        <v>1258560.0000000002</v>
      </c>
      <c r="BM288" s="30">
        <f t="shared" ca="1" si="962"/>
        <v>1258560.0000000002</v>
      </c>
      <c r="BN288" s="30">
        <f t="shared" ca="1" si="962"/>
        <v>1258560.0000000002</v>
      </c>
      <c r="BO288" s="30">
        <f t="shared" ca="1" si="962"/>
        <v>1258560.0000000002</v>
      </c>
      <c r="BP288" s="30">
        <f t="shared" ca="1" si="962"/>
        <v>1258560.0000000002</v>
      </c>
      <c r="BQ288" s="30">
        <f t="shared" ca="1" si="962"/>
        <v>1258560.0000000002</v>
      </c>
      <c r="BR288" s="30">
        <f t="shared" ca="1" si="962"/>
        <v>1258560.0000000002</v>
      </c>
      <c r="BS288" s="30">
        <f t="shared" ca="1" si="962"/>
        <v>1258560.0000000002</v>
      </c>
      <c r="BT288" s="30">
        <f t="shared" ca="1" si="962"/>
        <v>1258560.0000000002</v>
      </c>
      <c r="BU288" s="30">
        <f t="shared" si="962"/>
        <v>0</v>
      </c>
      <c r="BV288" s="30">
        <f t="shared" si="962"/>
        <v>0</v>
      </c>
      <c r="BW288" s="30">
        <f t="shared" si="962"/>
        <v>0</v>
      </c>
      <c r="BX288" s="30">
        <f t="shared" si="962"/>
        <v>0</v>
      </c>
      <c r="BY288" s="30">
        <f t="shared" si="962"/>
        <v>0</v>
      </c>
      <c r="BZ288" s="30">
        <f t="shared" si="962"/>
        <v>0</v>
      </c>
      <c r="CA288" s="30">
        <f t="shared" si="962"/>
        <v>0</v>
      </c>
      <c r="CB288" s="30">
        <f t="shared" si="962"/>
        <v>0</v>
      </c>
      <c r="CC288" s="30">
        <f t="shared" si="962"/>
        <v>0</v>
      </c>
      <c r="CD288" s="30">
        <f t="shared" si="962"/>
        <v>0</v>
      </c>
      <c r="CE288" s="30">
        <f t="shared" si="962"/>
        <v>0</v>
      </c>
      <c r="CF288" s="30">
        <f t="shared" si="962"/>
        <v>0</v>
      </c>
      <c r="CG288" s="30">
        <f t="shared" si="962"/>
        <v>0</v>
      </c>
      <c r="CH288" s="30">
        <f t="shared" si="962"/>
        <v>0</v>
      </c>
      <c r="CI288" s="30">
        <f t="shared" si="962"/>
        <v>0</v>
      </c>
      <c r="CJ288" s="30">
        <f t="shared" si="962"/>
        <v>0</v>
      </c>
      <c r="CK288" s="30">
        <f t="shared" si="962"/>
        <v>0</v>
      </c>
      <c r="CL288" s="30">
        <f t="shared" ref="CL288:CT288" si="963">IF(CL$5="",0,IF(CL$5=1,SUMIFS($114:$114,$5:$5,"&lt;="&amp;(CL$5-$S288)),SUMIFS($114:$114,$5:$5,CL$5-$S288)))</f>
        <v>0</v>
      </c>
      <c r="CM288" s="30">
        <f t="shared" si="963"/>
        <v>0</v>
      </c>
      <c r="CN288" s="30">
        <f t="shared" si="963"/>
        <v>0</v>
      </c>
      <c r="CO288" s="30">
        <f t="shared" si="963"/>
        <v>0</v>
      </c>
      <c r="CP288" s="30">
        <f t="shared" si="963"/>
        <v>0</v>
      </c>
      <c r="CQ288" s="30">
        <f t="shared" si="963"/>
        <v>0</v>
      </c>
      <c r="CR288" s="30">
        <f t="shared" si="963"/>
        <v>0</v>
      </c>
      <c r="CS288" s="30">
        <f t="shared" si="963"/>
        <v>0</v>
      </c>
      <c r="CT288" s="30">
        <f t="shared" si="963"/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 t="shared" si="951"/>
        <v>Оплата себестоимостных затрат</v>
      </c>
      <c r="G289" s="27" t="str">
        <f>BP!$F$26</f>
        <v>ФОТ првПерс</v>
      </c>
      <c r="M289" s="27" t="str">
        <f>Lists!$R$8</f>
        <v>руб.</v>
      </c>
      <c r="P289" s="30"/>
      <c r="R289" s="44" t="s">
        <v>24</v>
      </c>
      <c r="S289" s="123">
        <v>1</v>
      </c>
      <c r="V289" s="85"/>
      <c r="W289" s="29">
        <f ca="1">SUM(INDIRECT(ADDRESS(ROW(),SUMIFS($1:$1,$5:$5,1))):INDIRECT(ADDRESS(ROW(),SUMIFS($1:$1,$5:$5,MAX($5:$5)))))</f>
        <v>20055010</v>
      </c>
      <c r="Z289" s="30">
        <f>IF(Z$5="",0,IF(Z$5=1,SUMIFS($119:$119,$5:$5,"&lt;="&amp;(Z$5-$S289))+(1-BP!$S$86)*SUMIFS($137:$137,$5:$5,"&lt;="&amp;(Z$5-$S289)),SUMIFS($119:$119,$5:$5,Z$5-$S289)+(1-BP!$S$86)*SUMIFS($137:$137,$5:$5,Z$5-$S289)))</f>
        <v>0</v>
      </c>
      <c r="AA289" s="30">
        <f ca="1">IF(AA$5="",0,IF(AA$5=1,SUMIFS($119:$119,$5:$5,"&lt;="&amp;(AA$5-$S289))+(1-BP!$S$86)*SUMIFS($137:$137,$5:$5,"&lt;="&amp;(AA$5-$S289)),SUMIFS($119:$119,$5:$5,AA$5-$S289)+(1-BP!$S$86)*SUMIFS($137:$137,$5:$5,AA$5-$S289)))</f>
        <v>0</v>
      </c>
      <c r="AB289" s="30">
        <f ca="1">IF(AB$5="",0,IF(AB$5=1,SUMIFS($119:$119,$5:$5,"&lt;="&amp;(AB$5-$S289))+(1-BP!$S$86)*SUMIFS($137:$137,$5:$5,"&lt;="&amp;(AB$5-$S289)),SUMIFS($119:$119,$5:$5,AB$5-$S289)+(1-BP!$S$86)*SUMIFS($137:$137,$5:$5,AB$5-$S289)))</f>
        <v>0</v>
      </c>
      <c r="AC289" s="30">
        <f ca="1">IF(AC$5="",0,IF(AC$5=1,SUMIFS($119:$119,$5:$5,"&lt;="&amp;(AC$5-$S289))+(1-BP!$S$86)*SUMIFS($137:$137,$5:$5,"&lt;="&amp;(AC$5-$S289)),SUMIFS($119:$119,$5:$5,AC$5-$S289)+(1-BP!$S$86)*SUMIFS($137:$137,$5:$5,AC$5-$S289)))</f>
        <v>0</v>
      </c>
      <c r="AD289" s="30">
        <f ca="1">IF(AD$5="",0,IF(AD$5=1,SUMIFS($119:$119,$5:$5,"&lt;="&amp;(AD$5-$S289))+(1-BP!$S$86)*SUMIFS($137:$137,$5:$5,"&lt;="&amp;(AD$5-$S289)),SUMIFS($119:$119,$5:$5,AD$5-$S289)+(1-BP!$S$86)*SUMIFS($137:$137,$5:$5,AD$5-$S289)))</f>
        <v>0</v>
      </c>
      <c r="AE289" s="30">
        <f ca="1">IF(AE$5="",0,IF(AE$5=1,SUMIFS($119:$119,$5:$5,"&lt;="&amp;(AE$5-$S289))+(1-BP!$S$86)*SUMIFS($137:$137,$5:$5,"&lt;="&amp;(AE$5-$S289)),SUMIFS($119:$119,$5:$5,AE$5-$S289)+(1-BP!$S$86)*SUMIFS($137:$137,$5:$5,AE$5-$S289)))</f>
        <v>600</v>
      </c>
      <c r="AF289" s="30">
        <f ca="1">IF(AF$5="",0,IF(AF$5=1,SUMIFS($119:$119,$5:$5,"&lt;="&amp;(AF$5-$S289))+(1-BP!$S$86)*SUMIFS($137:$137,$5:$5,"&lt;="&amp;(AF$5-$S289)),SUMIFS($119:$119,$5:$5,AF$5-$S289)+(1-BP!$S$86)*SUMIFS($137:$137,$5:$5,AF$5-$S289)))</f>
        <v>2400</v>
      </c>
      <c r="AG289" s="30">
        <f ca="1">IF(AG$5="",0,IF(AG$5=1,SUMIFS($119:$119,$5:$5,"&lt;="&amp;(AG$5-$S289))+(1-BP!$S$86)*SUMIFS($137:$137,$5:$5,"&lt;="&amp;(AG$5-$S289)),SUMIFS($119:$119,$5:$5,AG$5-$S289)+(1-BP!$S$86)*SUMIFS($137:$137,$5:$5,AG$5-$S289)))</f>
        <v>4320</v>
      </c>
      <c r="AH289" s="30">
        <f ca="1">IF(AH$5="",0,IF(AH$5=1,SUMIFS($119:$119,$5:$5,"&lt;="&amp;(AH$5-$S289))+(1-BP!$S$86)*SUMIFS($137:$137,$5:$5,"&lt;="&amp;(AH$5-$S289)),SUMIFS($119:$119,$5:$5,AH$5-$S289)+(1-BP!$S$86)*SUMIFS($137:$137,$5:$5,AH$5-$S289)))</f>
        <v>6715</v>
      </c>
      <c r="AI289" s="30">
        <f ca="1">IF(AI$5="",0,IF(AI$5=1,SUMIFS($119:$119,$5:$5,"&lt;="&amp;(AI$5-$S289))+(1-BP!$S$86)*SUMIFS($137:$137,$5:$5,"&lt;="&amp;(AI$5-$S289)),SUMIFS($119:$119,$5:$5,AI$5-$S289)+(1-BP!$S$86)*SUMIFS($137:$137,$5:$5,AI$5-$S289)))</f>
        <v>9655</v>
      </c>
      <c r="AJ289" s="30">
        <f ca="1">IF(AJ$5="",0,IF(AJ$5=1,SUMIFS($119:$119,$5:$5,"&lt;="&amp;(AJ$5-$S289))+(1-BP!$S$86)*SUMIFS($137:$137,$5:$5,"&lt;="&amp;(AJ$5-$S289)),SUMIFS($119:$119,$5:$5,AJ$5-$S289)+(1-BP!$S$86)*SUMIFS($137:$137,$5:$5,AJ$5-$S289)))</f>
        <v>13461.000000000002</v>
      </c>
      <c r="AK289" s="30">
        <f ca="1">IF(AK$5="",0,IF(AK$5=1,SUMIFS($119:$119,$5:$5,"&lt;="&amp;(AK$5-$S289))+(1-BP!$S$86)*SUMIFS($137:$137,$5:$5,"&lt;="&amp;(AK$5-$S289)),SUMIFS($119:$119,$5:$5,AK$5-$S289)+(1-BP!$S$86)*SUMIFS($137:$137,$5:$5,AK$5-$S289)))</f>
        <v>21391</v>
      </c>
      <c r="AL289" s="30">
        <f ca="1">IF(AL$5="",0,IF(AL$5=1,SUMIFS($119:$119,$5:$5,"&lt;="&amp;(AL$5-$S289))+(1-BP!$S$86)*SUMIFS($137:$137,$5:$5,"&lt;="&amp;(AL$5-$S289)),SUMIFS($119:$119,$5:$5,AL$5-$S289)+(1-BP!$S$86)*SUMIFS($137:$137,$5:$5,AL$5-$S289)))</f>
        <v>33663</v>
      </c>
      <c r="AM289" s="30">
        <f ca="1">IF(AM$5="",0,IF(AM$5=1,SUMIFS($119:$119,$5:$5,"&lt;="&amp;(AM$5-$S289))+(1-BP!$S$86)*SUMIFS($137:$137,$5:$5,"&lt;="&amp;(AM$5-$S289)),SUMIFS($119:$119,$5:$5,AM$5-$S289)+(1-BP!$S$86)*SUMIFS($137:$137,$5:$5,AM$5-$S289)))</f>
        <v>51299.5</v>
      </c>
      <c r="AN289" s="30">
        <f ca="1">IF(AN$5="",0,IF(AN$5=1,SUMIFS($119:$119,$5:$5,"&lt;="&amp;(AN$5-$S289))+(1-BP!$S$86)*SUMIFS($137:$137,$5:$5,"&lt;="&amp;(AN$5-$S289)),SUMIFS($119:$119,$5:$5,AN$5-$S289)+(1-BP!$S$86)*SUMIFS($137:$137,$5:$5,AN$5-$S289)))</f>
        <v>75909</v>
      </c>
      <c r="AO289" s="30">
        <f ca="1">IF(AO$5="",0,IF(AO$5=1,SUMIFS($119:$119,$5:$5,"&lt;="&amp;(AO$5-$S289))+(1-BP!$S$86)*SUMIFS($137:$137,$5:$5,"&lt;="&amp;(AO$5-$S289)),SUMIFS($119:$119,$5:$5,AO$5-$S289)+(1-BP!$S$86)*SUMIFS($137:$137,$5:$5,AO$5-$S289)))</f>
        <v>106037.5</v>
      </c>
      <c r="AP289" s="30">
        <f ca="1">IF(AP$5="",0,IF(AP$5=1,SUMIFS($119:$119,$5:$5,"&lt;="&amp;(AP$5-$S289))+(1-BP!$S$86)*SUMIFS($137:$137,$5:$5,"&lt;="&amp;(AP$5-$S289)),SUMIFS($119:$119,$5:$5,AP$5-$S289)+(1-BP!$S$86)*SUMIFS($137:$137,$5:$5,AP$5-$S289)))</f>
        <v>140884</v>
      </c>
      <c r="AQ289" s="30">
        <f ca="1">IF(AQ$5="",0,IF(AQ$5=1,SUMIFS($119:$119,$5:$5,"&lt;="&amp;(AQ$5-$S289))+(1-BP!$S$86)*SUMIFS($137:$137,$5:$5,"&lt;="&amp;(AQ$5-$S289)),SUMIFS($119:$119,$5:$5,AQ$5-$S289)+(1-BP!$S$86)*SUMIFS($137:$137,$5:$5,AQ$5-$S289)))</f>
        <v>179342.5</v>
      </c>
      <c r="AR289" s="30">
        <f ca="1">IF(AR$5="",0,IF(AR$5=1,SUMIFS($119:$119,$5:$5,"&lt;="&amp;(AR$5-$S289))+(1-BP!$S$86)*SUMIFS($137:$137,$5:$5,"&lt;="&amp;(AR$5-$S289)),SUMIFS($119:$119,$5:$5,AR$5-$S289)+(1-BP!$S$86)*SUMIFS($137:$137,$5:$5,AR$5-$S289)))</f>
        <v>219884.5</v>
      </c>
      <c r="AS289" s="30">
        <f ca="1">IF(AS$5="",0,IF(AS$5=1,SUMIFS($119:$119,$5:$5,"&lt;="&amp;(AS$5-$S289))+(1-BP!$S$86)*SUMIFS($137:$137,$5:$5,"&lt;="&amp;(AS$5-$S289)),SUMIFS($119:$119,$5:$5,AS$5-$S289)+(1-BP!$S$86)*SUMIFS($137:$137,$5:$5,AS$5-$S289)))</f>
        <v>261600.5</v>
      </c>
      <c r="AT289" s="30">
        <f ca="1">IF(AT$5="",0,IF(AT$5=1,SUMIFS($119:$119,$5:$5,"&lt;="&amp;(AT$5-$S289))+(1-BP!$S$86)*SUMIFS($137:$137,$5:$5,"&lt;="&amp;(AT$5-$S289)),SUMIFS($119:$119,$5:$5,AT$5-$S289)+(1-BP!$S$86)*SUMIFS($137:$137,$5:$5,AT$5-$S289)))</f>
        <v>303877.5</v>
      </c>
      <c r="AU289" s="30">
        <f ca="1">IF(AU$5="",0,IF(AU$5=1,SUMIFS($119:$119,$5:$5,"&lt;="&amp;(AU$5-$S289))+(1-BP!$S$86)*SUMIFS($137:$137,$5:$5,"&lt;="&amp;(AU$5-$S289)),SUMIFS($119:$119,$5:$5,AU$5-$S289)+(1-BP!$S$86)*SUMIFS($137:$137,$5:$5,AU$5-$S289)))</f>
        <v>346450</v>
      </c>
      <c r="AV289" s="30">
        <f ca="1">IF(AV$5="",0,IF(AV$5=1,SUMIFS($119:$119,$5:$5,"&lt;="&amp;(AV$5-$S289))+(1-BP!$S$86)*SUMIFS($137:$137,$5:$5,"&lt;="&amp;(AV$5-$S289)),SUMIFS($119:$119,$5:$5,AV$5-$S289)+(1-BP!$S$86)*SUMIFS($137:$137,$5:$5,AV$5-$S289)))</f>
        <v>389150</v>
      </c>
      <c r="AW289" s="30">
        <f ca="1">IF(AW$5="",0,IF(AW$5=1,SUMIFS($119:$119,$5:$5,"&lt;="&amp;(AW$5-$S289))+(1-BP!$S$86)*SUMIFS($137:$137,$5:$5,"&lt;="&amp;(AW$5-$S289)),SUMIFS($119:$119,$5:$5,AW$5-$S289)+(1-BP!$S$86)*SUMIFS($137:$137,$5:$5,AW$5-$S289)))</f>
        <v>431880</v>
      </c>
      <c r="AX289" s="30">
        <f ca="1">IF(AX$5="",0,IF(AX$5=1,SUMIFS($119:$119,$5:$5,"&lt;="&amp;(AX$5-$S289))+(1-BP!$S$86)*SUMIFS($137:$137,$5:$5,"&lt;="&amp;(AX$5-$S289)),SUMIFS($119:$119,$5:$5,AX$5-$S289)+(1-BP!$S$86)*SUMIFS($137:$137,$5:$5,AX$5-$S289)))</f>
        <v>474625</v>
      </c>
      <c r="AY289" s="30">
        <f ca="1">IF(AY$5="",0,IF(AY$5=1,SUMIFS($119:$119,$5:$5,"&lt;="&amp;(AY$5-$S289))+(1-BP!$S$86)*SUMIFS($137:$137,$5:$5,"&lt;="&amp;(AY$5-$S289)),SUMIFS($119:$119,$5:$5,AY$5-$S289)+(1-BP!$S$86)*SUMIFS($137:$137,$5:$5,AY$5-$S289)))</f>
        <v>517375</v>
      </c>
      <c r="AZ289" s="30">
        <f ca="1">IF(AZ$5="",0,IF(AZ$5=1,SUMIFS($119:$119,$5:$5,"&lt;="&amp;(AZ$5-$S289))+(1-BP!$S$86)*SUMIFS($137:$137,$5:$5,"&lt;="&amp;(AZ$5-$S289)),SUMIFS($119:$119,$5:$5,AZ$5-$S289)+(1-BP!$S$86)*SUMIFS($137:$137,$5:$5,AZ$5-$S289)))</f>
        <v>560125</v>
      </c>
      <c r="BA289" s="30">
        <f ca="1">IF(BA$5="",0,IF(BA$5=1,SUMIFS($119:$119,$5:$5,"&lt;="&amp;(BA$5-$S289))+(1-BP!$S$86)*SUMIFS($137:$137,$5:$5,"&lt;="&amp;(BA$5-$S289)),SUMIFS($119:$119,$5:$5,BA$5-$S289)+(1-BP!$S$86)*SUMIFS($137:$137,$5:$5,BA$5-$S289)))</f>
        <v>602875</v>
      </c>
      <c r="BB289" s="30">
        <f ca="1">IF(BB$5="",0,IF(BB$5=1,SUMIFS($119:$119,$5:$5,"&lt;="&amp;(BB$5-$S289))+(1-BP!$S$86)*SUMIFS($137:$137,$5:$5,"&lt;="&amp;(BB$5-$S289)),SUMIFS($119:$119,$5:$5,BB$5-$S289)+(1-BP!$S$86)*SUMIFS($137:$137,$5:$5,BB$5-$S289)))</f>
        <v>644125</v>
      </c>
      <c r="BC289" s="30">
        <f ca="1">IF(BC$5="",0,IF(BC$5=1,SUMIFS($119:$119,$5:$5,"&lt;="&amp;(BC$5-$S289))+(1-BP!$S$86)*SUMIFS($137:$137,$5:$5,"&lt;="&amp;(BC$5-$S289)),SUMIFS($119:$119,$5:$5,BC$5-$S289)+(1-BP!$S$86)*SUMIFS($137:$137,$5:$5,BC$5-$S289)))</f>
        <v>680875</v>
      </c>
      <c r="BD289" s="30">
        <f ca="1">IF(BD$5="",0,IF(BD$5=1,SUMIFS($119:$119,$5:$5,"&lt;="&amp;(BD$5-$S289))+(1-BP!$S$86)*SUMIFS($137:$137,$5:$5,"&lt;="&amp;(BD$5-$S289)),SUMIFS($119:$119,$5:$5,BD$5-$S289)+(1-BP!$S$86)*SUMIFS($137:$137,$5:$5,BD$5-$S289)))</f>
        <v>712825</v>
      </c>
      <c r="BE289" s="30">
        <f ca="1">IF(BE$5="",0,IF(BE$5=1,SUMIFS($119:$119,$5:$5,"&lt;="&amp;(BE$5-$S289))+(1-BP!$S$86)*SUMIFS($137:$137,$5:$5,"&lt;="&amp;(BE$5-$S289)),SUMIFS($119:$119,$5:$5,BE$5-$S289)+(1-BP!$S$86)*SUMIFS($137:$137,$5:$5,BE$5-$S289)))</f>
        <v>738787.5</v>
      </c>
      <c r="BF289" s="30">
        <f ca="1">IF(BF$5="",0,IF(BF$5=1,SUMIFS($119:$119,$5:$5,"&lt;="&amp;(BF$5-$S289))+(1-BP!$S$86)*SUMIFS($137:$137,$5:$5,"&lt;="&amp;(BF$5-$S289)),SUMIFS($119:$119,$5:$5,BF$5-$S289)+(1-BP!$S$86)*SUMIFS($137:$137,$5:$5,BF$5-$S289)))</f>
        <v>757400</v>
      </c>
      <c r="BG289" s="30">
        <f ca="1">IF(BG$5="",0,IF(BG$5=1,SUMIFS($119:$119,$5:$5,"&lt;="&amp;(BG$5-$S289))+(1-BP!$S$86)*SUMIFS($137:$137,$5:$5,"&lt;="&amp;(BG$5-$S289)),SUMIFS($119:$119,$5:$5,BG$5-$S289)+(1-BP!$S$86)*SUMIFS($137:$137,$5:$5,BG$5-$S289)))</f>
        <v>770247.5</v>
      </c>
      <c r="BH289" s="30">
        <f ca="1">IF(BH$5="",0,IF(BH$5=1,SUMIFS($119:$119,$5:$5,"&lt;="&amp;(BH$5-$S289))+(1-BP!$S$86)*SUMIFS($137:$137,$5:$5,"&lt;="&amp;(BH$5-$S289)),SUMIFS($119:$119,$5:$5,BH$5-$S289)+(1-BP!$S$86)*SUMIFS($137:$137,$5:$5,BH$5-$S289)))</f>
        <v>778270</v>
      </c>
      <c r="BI289" s="30">
        <f ca="1">IF(BI$5="",0,IF(BI$5=1,SUMIFS($119:$119,$5:$5,"&lt;="&amp;(BI$5-$S289))+(1-BP!$S$86)*SUMIFS($137:$137,$5:$5,"&lt;="&amp;(BI$5-$S289)),SUMIFS($119:$119,$5:$5,BI$5-$S289)+(1-BP!$S$86)*SUMIFS($137:$137,$5:$5,BI$5-$S289)))</f>
        <v>782612.5</v>
      </c>
      <c r="BJ289" s="30">
        <f ca="1">IF(BJ$5="",0,IF(BJ$5=1,SUMIFS($119:$119,$5:$5,"&lt;="&amp;(BJ$5-$S289))+(1-BP!$S$86)*SUMIFS($137:$137,$5:$5,"&lt;="&amp;(BJ$5-$S289)),SUMIFS($119:$119,$5:$5,BJ$5-$S289)+(1-BP!$S$86)*SUMIFS($137:$137,$5:$5,BJ$5-$S289)))</f>
        <v>784832.5</v>
      </c>
      <c r="BK289" s="30">
        <f ca="1">IF(BK$5="",0,IF(BK$5=1,SUMIFS($119:$119,$5:$5,"&lt;="&amp;(BK$5-$S289))+(1-BP!$S$86)*SUMIFS($137:$137,$5:$5,"&lt;="&amp;(BK$5-$S289)),SUMIFS($119:$119,$5:$5,BK$5-$S289)+(1-BP!$S$86)*SUMIFS($137:$137,$5:$5,BK$5-$S289)))</f>
        <v>785872.5</v>
      </c>
      <c r="BL289" s="30">
        <f ca="1">IF(BL$5="",0,IF(BL$5=1,SUMIFS($119:$119,$5:$5,"&lt;="&amp;(BL$5-$S289))+(1-BP!$S$86)*SUMIFS($137:$137,$5:$5,"&lt;="&amp;(BL$5-$S289)),SUMIFS($119:$119,$5:$5,BL$5-$S289)+(1-BP!$S$86)*SUMIFS($137:$137,$5:$5,BL$5-$S289)))</f>
        <v>786347.5</v>
      </c>
      <c r="BM289" s="30">
        <f ca="1">IF(BM$5="",0,IF(BM$5=1,SUMIFS($119:$119,$5:$5,"&lt;="&amp;(BM$5-$S289))+(1-BP!$S$86)*SUMIFS($137:$137,$5:$5,"&lt;="&amp;(BM$5-$S289)),SUMIFS($119:$119,$5:$5,BM$5-$S289)+(1-BP!$S$86)*SUMIFS($137:$137,$5:$5,BM$5-$S289)))</f>
        <v>786525</v>
      </c>
      <c r="BN289" s="30">
        <f ca="1">IF(BN$5="",0,IF(BN$5=1,SUMIFS($119:$119,$5:$5,"&lt;="&amp;(BN$5-$S289))+(1-BP!$S$86)*SUMIFS($137:$137,$5:$5,"&lt;="&amp;(BN$5-$S289)),SUMIFS($119:$119,$5:$5,BN$5-$S289)+(1-BP!$S$86)*SUMIFS($137:$137,$5:$5,BN$5-$S289)))</f>
        <v>786575</v>
      </c>
      <c r="BO289" s="30">
        <f ca="1">IF(BO$5="",0,IF(BO$5=1,SUMIFS($119:$119,$5:$5,"&lt;="&amp;(BO$5-$S289))+(1-BP!$S$86)*SUMIFS($137:$137,$5:$5,"&lt;="&amp;(BO$5-$S289)),SUMIFS($119:$119,$5:$5,BO$5-$S289)+(1-BP!$S$86)*SUMIFS($137:$137,$5:$5,BO$5-$S289)))</f>
        <v>786595</v>
      </c>
      <c r="BP289" s="30">
        <f ca="1">IF(BP$5="",0,IF(BP$5=1,SUMIFS($119:$119,$5:$5,"&lt;="&amp;(BP$5-$S289))+(1-BP!$S$86)*SUMIFS($137:$137,$5:$5,"&lt;="&amp;(BP$5-$S289)),SUMIFS($119:$119,$5:$5,BP$5-$S289)+(1-BP!$S$86)*SUMIFS($137:$137,$5:$5,BP$5-$S289)))</f>
        <v>786600.00000000012</v>
      </c>
      <c r="BQ289" s="30">
        <f ca="1">IF(BQ$5="",0,IF(BQ$5=1,SUMIFS($119:$119,$5:$5,"&lt;="&amp;(BQ$5-$S289))+(1-BP!$S$86)*SUMIFS($137:$137,$5:$5,"&lt;="&amp;(BQ$5-$S289)),SUMIFS($119:$119,$5:$5,BQ$5-$S289)+(1-BP!$S$86)*SUMIFS($137:$137,$5:$5,BQ$5-$S289)))</f>
        <v>786600.00000000012</v>
      </c>
      <c r="BR289" s="30">
        <f ca="1">IF(BR$5="",0,IF(BR$5=1,SUMIFS($119:$119,$5:$5,"&lt;="&amp;(BR$5-$S289))+(1-BP!$S$86)*SUMIFS($137:$137,$5:$5,"&lt;="&amp;(BR$5-$S289)),SUMIFS($119:$119,$5:$5,BR$5-$S289)+(1-BP!$S$86)*SUMIFS($137:$137,$5:$5,BR$5-$S289)))</f>
        <v>786600.00000000012</v>
      </c>
      <c r="BS289" s="30">
        <f ca="1">IF(BS$5="",0,IF(BS$5=1,SUMIFS($119:$119,$5:$5,"&lt;="&amp;(BS$5-$S289))+(1-BP!$S$86)*SUMIFS($137:$137,$5:$5,"&lt;="&amp;(BS$5-$S289)),SUMIFS($119:$119,$5:$5,BS$5-$S289)+(1-BP!$S$86)*SUMIFS($137:$137,$5:$5,BS$5-$S289)))</f>
        <v>786600.00000000012</v>
      </c>
      <c r="BT289" s="30">
        <f ca="1">IF(BT$5="",0,IF(BT$5=1,SUMIFS($119:$119,$5:$5,"&lt;="&amp;(BT$5-$S289))+(1-BP!$S$86)*SUMIFS($137:$137,$5:$5,"&lt;="&amp;(BT$5-$S289)),SUMIFS($119:$119,$5:$5,BT$5-$S289)+(1-BP!$S$86)*SUMIFS($137:$137,$5:$5,BT$5-$S289)))</f>
        <v>786600.00000000012</v>
      </c>
      <c r="BU289" s="30">
        <f ca="1">IF(BU$5="",0,IF(BU$5=1,SUMIFS($119:$119,$5:$5,"&lt;="&amp;(BU$5-$S289))+(1-BP!$S$86)*SUMIFS($137:$137,$5:$5,"&lt;="&amp;(BU$5-$S289)),SUMIFS($119:$119,$5:$5,BU$5-$S289)+(1-BP!$S$86)*SUMIFS($137:$137,$5:$5,BU$5-$S289)))</f>
        <v>786600.00000000012</v>
      </c>
      <c r="BV289" s="30">
        <f>IF(BV$5="",0,IF(BV$5=1,SUMIFS($119:$119,$5:$5,"&lt;="&amp;(BV$5-$S289))+(1-BP!$S$86)*SUMIFS($137:$137,$5:$5,"&lt;="&amp;(BV$5-$S289)),SUMIFS($119:$119,$5:$5,BV$5-$S289)+(1-BP!$S$86)*SUMIFS($137:$137,$5:$5,BV$5-$S289)))</f>
        <v>0</v>
      </c>
      <c r="BW289" s="30">
        <f>IF(BW$5="",0,IF(BW$5=1,SUMIFS($119:$119,$5:$5,"&lt;="&amp;(BW$5-$S289))+(1-BP!$S$86)*SUMIFS($137:$137,$5:$5,"&lt;="&amp;(BW$5-$S289)),SUMIFS($119:$119,$5:$5,BW$5-$S289)+(1-BP!$S$86)*SUMIFS($137:$137,$5:$5,BW$5-$S289)))</f>
        <v>0</v>
      </c>
      <c r="BX289" s="30">
        <f>IF(BX$5="",0,IF(BX$5=1,SUMIFS($119:$119,$5:$5,"&lt;="&amp;(BX$5-$S289))+(1-BP!$S$86)*SUMIFS($137:$137,$5:$5,"&lt;="&amp;(BX$5-$S289)),SUMIFS($119:$119,$5:$5,BX$5-$S289)+(1-BP!$S$86)*SUMIFS($137:$137,$5:$5,BX$5-$S289)))</f>
        <v>0</v>
      </c>
      <c r="BY289" s="30">
        <f>IF(BY$5="",0,IF(BY$5=1,SUMIFS($119:$119,$5:$5,"&lt;="&amp;(BY$5-$S289))+(1-BP!$S$86)*SUMIFS($137:$137,$5:$5,"&lt;="&amp;(BY$5-$S289)),SUMIFS($119:$119,$5:$5,BY$5-$S289)+(1-BP!$S$86)*SUMIFS($137:$137,$5:$5,BY$5-$S289)))</f>
        <v>0</v>
      </c>
      <c r="BZ289" s="30">
        <f>IF(BZ$5="",0,IF(BZ$5=1,SUMIFS($119:$119,$5:$5,"&lt;="&amp;(BZ$5-$S289))+(1-BP!$S$86)*SUMIFS($137:$137,$5:$5,"&lt;="&amp;(BZ$5-$S289)),SUMIFS($119:$119,$5:$5,BZ$5-$S289)+(1-BP!$S$86)*SUMIFS($137:$137,$5:$5,BZ$5-$S289)))</f>
        <v>0</v>
      </c>
      <c r="CA289" s="30">
        <f>IF(CA$5="",0,IF(CA$5=1,SUMIFS($119:$119,$5:$5,"&lt;="&amp;(CA$5-$S289))+(1-BP!$S$86)*SUMIFS($137:$137,$5:$5,"&lt;="&amp;(CA$5-$S289)),SUMIFS($119:$119,$5:$5,CA$5-$S289)+(1-BP!$S$86)*SUMIFS($137:$137,$5:$5,CA$5-$S289)))</f>
        <v>0</v>
      </c>
      <c r="CB289" s="30">
        <f>IF(CB$5="",0,IF(CB$5=1,SUMIFS($119:$119,$5:$5,"&lt;="&amp;(CB$5-$S289))+(1-BP!$S$86)*SUMIFS($137:$137,$5:$5,"&lt;="&amp;(CB$5-$S289)),SUMIFS($119:$119,$5:$5,CB$5-$S289)+(1-BP!$S$86)*SUMIFS($137:$137,$5:$5,CB$5-$S289)))</f>
        <v>0</v>
      </c>
      <c r="CC289" s="30">
        <f>IF(CC$5="",0,IF(CC$5=1,SUMIFS($119:$119,$5:$5,"&lt;="&amp;(CC$5-$S289))+(1-BP!$S$86)*SUMIFS($137:$137,$5:$5,"&lt;="&amp;(CC$5-$S289)),SUMIFS($119:$119,$5:$5,CC$5-$S289)+(1-BP!$S$86)*SUMIFS($137:$137,$5:$5,CC$5-$S289)))</f>
        <v>0</v>
      </c>
      <c r="CD289" s="30">
        <f>IF(CD$5="",0,IF(CD$5=1,SUMIFS($119:$119,$5:$5,"&lt;="&amp;(CD$5-$S289))+(1-BP!$S$86)*SUMIFS($137:$137,$5:$5,"&lt;="&amp;(CD$5-$S289)),SUMIFS($119:$119,$5:$5,CD$5-$S289)+(1-BP!$S$86)*SUMIFS($137:$137,$5:$5,CD$5-$S289)))</f>
        <v>0</v>
      </c>
      <c r="CE289" s="30">
        <f>IF(CE$5="",0,IF(CE$5=1,SUMIFS($119:$119,$5:$5,"&lt;="&amp;(CE$5-$S289))+(1-BP!$S$86)*SUMIFS($137:$137,$5:$5,"&lt;="&amp;(CE$5-$S289)),SUMIFS($119:$119,$5:$5,CE$5-$S289)+(1-BP!$S$86)*SUMIFS($137:$137,$5:$5,CE$5-$S289)))</f>
        <v>0</v>
      </c>
      <c r="CF289" s="30">
        <f>IF(CF$5="",0,IF(CF$5=1,SUMIFS($119:$119,$5:$5,"&lt;="&amp;(CF$5-$S289))+(1-BP!$S$86)*SUMIFS($137:$137,$5:$5,"&lt;="&amp;(CF$5-$S289)),SUMIFS($119:$119,$5:$5,CF$5-$S289)+(1-BP!$S$86)*SUMIFS($137:$137,$5:$5,CF$5-$S289)))</f>
        <v>0</v>
      </c>
      <c r="CG289" s="30">
        <f>IF(CG$5="",0,IF(CG$5=1,SUMIFS($119:$119,$5:$5,"&lt;="&amp;(CG$5-$S289))+(1-BP!$S$86)*SUMIFS($137:$137,$5:$5,"&lt;="&amp;(CG$5-$S289)),SUMIFS($119:$119,$5:$5,CG$5-$S289)+(1-BP!$S$86)*SUMIFS($137:$137,$5:$5,CG$5-$S289)))</f>
        <v>0</v>
      </c>
      <c r="CH289" s="30">
        <f>IF(CH$5="",0,IF(CH$5=1,SUMIFS($119:$119,$5:$5,"&lt;="&amp;(CH$5-$S289))+(1-BP!$S$86)*SUMIFS($137:$137,$5:$5,"&lt;="&amp;(CH$5-$S289)),SUMIFS($119:$119,$5:$5,CH$5-$S289)+(1-BP!$S$86)*SUMIFS($137:$137,$5:$5,CH$5-$S289)))</f>
        <v>0</v>
      </c>
      <c r="CI289" s="30">
        <f>IF(CI$5="",0,IF(CI$5=1,SUMIFS($119:$119,$5:$5,"&lt;="&amp;(CI$5-$S289))+(1-BP!$S$86)*SUMIFS($137:$137,$5:$5,"&lt;="&amp;(CI$5-$S289)),SUMIFS($119:$119,$5:$5,CI$5-$S289)+(1-BP!$S$86)*SUMIFS($137:$137,$5:$5,CI$5-$S289)))</f>
        <v>0</v>
      </c>
      <c r="CJ289" s="30">
        <f>IF(CJ$5="",0,IF(CJ$5=1,SUMIFS($119:$119,$5:$5,"&lt;="&amp;(CJ$5-$S289))+(1-BP!$S$86)*SUMIFS($137:$137,$5:$5,"&lt;="&amp;(CJ$5-$S289)),SUMIFS($119:$119,$5:$5,CJ$5-$S289)+(1-BP!$S$86)*SUMIFS($137:$137,$5:$5,CJ$5-$S289)))</f>
        <v>0</v>
      </c>
      <c r="CK289" s="30">
        <f>IF(CK$5="",0,IF(CK$5=1,SUMIFS($119:$119,$5:$5,"&lt;="&amp;(CK$5-$S289))+(1-BP!$S$86)*SUMIFS($137:$137,$5:$5,"&lt;="&amp;(CK$5-$S289)),SUMIFS($119:$119,$5:$5,CK$5-$S289)+(1-BP!$S$86)*SUMIFS($137:$137,$5:$5,CK$5-$S289)))</f>
        <v>0</v>
      </c>
      <c r="CL289" s="30">
        <f>IF(CL$5="",0,IF(CL$5=1,SUMIFS($119:$119,$5:$5,"&lt;="&amp;(CL$5-$S289))+(1-BP!$S$86)*SUMIFS($137:$137,$5:$5,"&lt;="&amp;(CL$5-$S289)),SUMIFS($119:$119,$5:$5,CL$5-$S289)+(1-BP!$S$86)*SUMIFS($137:$137,$5:$5,CL$5-$S289)))</f>
        <v>0</v>
      </c>
      <c r="CM289" s="30">
        <f>IF(CM$5="",0,IF(CM$5=1,SUMIFS($119:$119,$5:$5,"&lt;="&amp;(CM$5-$S289))+(1-BP!$S$86)*SUMIFS($137:$137,$5:$5,"&lt;="&amp;(CM$5-$S289)),SUMIFS($119:$119,$5:$5,CM$5-$S289)+(1-BP!$S$86)*SUMIFS($137:$137,$5:$5,CM$5-$S289)))</f>
        <v>0</v>
      </c>
      <c r="CN289" s="30">
        <f>IF(CN$5="",0,IF(CN$5=1,SUMIFS($119:$119,$5:$5,"&lt;="&amp;(CN$5-$S289))+(1-BP!$S$86)*SUMIFS($137:$137,$5:$5,"&lt;="&amp;(CN$5-$S289)),SUMIFS($119:$119,$5:$5,CN$5-$S289)+(1-BP!$S$86)*SUMIFS($137:$137,$5:$5,CN$5-$S289)))</f>
        <v>0</v>
      </c>
      <c r="CO289" s="30">
        <f>IF(CO$5="",0,IF(CO$5=1,SUMIFS($119:$119,$5:$5,"&lt;="&amp;(CO$5-$S289))+(1-BP!$S$86)*SUMIFS($137:$137,$5:$5,"&lt;="&amp;(CO$5-$S289)),SUMIFS($119:$119,$5:$5,CO$5-$S289)+(1-BP!$S$86)*SUMIFS($137:$137,$5:$5,CO$5-$S289)))</f>
        <v>0</v>
      </c>
      <c r="CP289" s="30">
        <f>IF(CP$5="",0,IF(CP$5=1,SUMIFS($119:$119,$5:$5,"&lt;="&amp;(CP$5-$S289))+(1-BP!$S$86)*SUMIFS($137:$137,$5:$5,"&lt;="&amp;(CP$5-$S289)),SUMIFS($119:$119,$5:$5,CP$5-$S289)+(1-BP!$S$86)*SUMIFS($137:$137,$5:$5,CP$5-$S289)))</f>
        <v>0</v>
      </c>
      <c r="CQ289" s="30">
        <f>IF(CQ$5="",0,IF(CQ$5=1,SUMIFS($119:$119,$5:$5,"&lt;="&amp;(CQ$5-$S289))+(1-BP!$S$86)*SUMIFS($137:$137,$5:$5,"&lt;="&amp;(CQ$5-$S289)),SUMIFS($119:$119,$5:$5,CQ$5-$S289)+(1-BP!$S$86)*SUMIFS($137:$137,$5:$5,CQ$5-$S289)))</f>
        <v>0</v>
      </c>
      <c r="CR289" s="30">
        <f>IF(CR$5="",0,IF(CR$5=1,SUMIFS($119:$119,$5:$5,"&lt;="&amp;(CR$5-$S289))+(1-BP!$S$86)*SUMIFS($137:$137,$5:$5,"&lt;="&amp;(CR$5-$S289)),SUMIFS($119:$119,$5:$5,CR$5-$S289)+(1-BP!$S$86)*SUMIFS($137:$137,$5:$5,CR$5-$S289)))</f>
        <v>0</v>
      </c>
      <c r="CS289" s="30">
        <f>IF(CS$5="",0,IF(CS$5=1,SUMIFS($119:$119,$5:$5,"&lt;="&amp;(CS$5-$S289))+(1-BP!$S$86)*SUMIFS($137:$137,$5:$5,"&lt;="&amp;(CS$5-$S289)),SUMIFS($119:$119,$5:$5,CS$5-$S289)+(1-BP!$S$86)*SUMIFS($137:$137,$5:$5,CS$5-$S289)))</f>
        <v>0</v>
      </c>
      <c r="CT289" s="30">
        <f>IF(CT$5="",0,IF(CT$5=1,SUMIFS($119:$119,$5:$5,"&lt;="&amp;(CT$5-$S289))+(1-BP!$S$86)*SUMIFS($137:$137,$5:$5,"&lt;="&amp;(CT$5-$S289)),SUMIFS($119:$119,$5:$5,CT$5-$S289)+(1-BP!$S$86)*SUMIFS($137:$137,$5:$5,CT$5-$S289)))</f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si="951"/>
        <v>Оплата себестоимостных затрат</v>
      </c>
      <c r="G290" s="27" t="str">
        <f>BP!$F$27</f>
        <v>ФОТ упак</v>
      </c>
      <c r="M290" s="27" t="str">
        <f>Lists!$R$8</f>
        <v>руб.</v>
      </c>
      <c r="P290" s="30"/>
      <c r="R290" s="44" t="s">
        <v>24</v>
      </c>
      <c r="S290" s="123">
        <v>1</v>
      </c>
      <c r="V290" s="85"/>
      <c r="W290" s="29">
        <f ca="1">SUM(INDIRECT(ADDRESS(ROW(),SUMIFS($1:$1,$5:$5,1))):INDIRECT(ADDRESS(ROW(),SUMIFS($1:$1,$5:$5,MAX($5:$5)))))</f>
        <v>9319565</v>
      </c>
      <c r="Z290" s="30">
        <f t="shared" ref="Z290:BE290" si="964">IF(Z$5="",0,IF(Z$5=1,SUMIFS($138:$138,$5:$5,"&lt;="&amp;(Z$5-$S290)),SUMIFS($138:$138,$5:$5,Z$5-$S290)))</f>
        <v>0</v>
      </c>
      <c r="AA290" s="30">
        <f t="shared" ca="1" si="964"/>
        <v>0</v>
      </c>
      <c r="AB290" s="30">
        <f t="shared" ca="1" si="964"/>
        <v>0</v>
      </c>
      <c r="AC290" s="30">
        <f t="shared" ca="1" si="964"/>
        <v>0</v>
      </c>
      <c r="AD290" s="30">
        <f t="shared" ca="1" si="964"/>
        <v>0</v>
      </c>
      <c r="AE290" s="30">
        <f t="shared" ca="1" si="964"/>
        <v>0</v>
      </c>
      <c r="AF290" s="30">
        <f t="shared" ca="1" si="964"/>
        <v>0</v>
      </c>
      <c r="AG290" s="30">
        <f t="shared" ca="1" si="964"/>
        <v>0</v>
      </c>
      <c r="AH290" s="30">
        <f t="shared" ca="1" si="964"/>
        <v>500</v>
      </c>
      <c r="AI290" s="30">
        <f t="shared" ca="1" si="964"/>
        <v>2000</v>
      </c>
      <c r="AJ290" s="30">
        <f t="shared" ca="1" si="964"/>
        <v>3600</v>
      </c>
      <c r="AK290" s="30">
        <f t="shared" ca="1" si="964"/>
        <v>5262.5</v>
      </c>
      <c r="AL290" s="30">
        <f t="shared" ca="1" si="964"/>
        <v>6712.5</v>
      </c>
      <c r="AM290" s="30">
        <f t="shared" ca="1" si="964"/>
        <v>8817.5000000000018</v>
      </c>
      <c r="AN290" s="30">
        <f t="shared" ca="1" si="964"/>
        <v>14317.500000000002</v>
      </c>
      <c r="AO290" s="30">
        <f t="shared" ca="1" si="964"/>
        <v>23577.5</v>
      </c>
      <c r="AP290" s="30">
        <f t="shared" ca="1" si="964"/>
        <v>36871.25</v>
      </c>
      <c r="AQ290" s="30">
        <f t="shared" ca="1" si="964"/>
        <v>53712.5</v>
      </c>
      <c r="AR290" s="30">
        <f t="shared" ca="1" si="964"/>
        <v>72646.25</v>
      </c>
      <c r="AS290" s="30">
        <f t="shared" ca="1" si="964"/>
        <v>92822.5</v>
      </c>
      <c r="AT290" s="30">
        <f t="shared" ca="1" si="964"/>
        <v>113643.75</v>
      </c>
      <c r="AU290" s="30">
        <f t="shared" ca="1" si="964"/>
        <v>134806.25</v>
      </c>
      <c r="AV290" s="30">
        <f t="shared" ca="1" si="964"/>
        <v>156118.75</v>
      </c>
      <c r="AW290" s="30">
        <f t="shared" ca="1" si="964"/>
        <v>177468.75</v>
      </c>
      <c r="AX290" s="30">
        <f t="shared" ca="1" si="964"/>
        <v>198837.5</v>
      </c>
      <c r="AY290" s="30">
        <f t="shared" ca="1" si="964"/>
        <v>220212.5</v>
      </c>
      <c r="AZ290" s="30">
        <f t="shared" ca="1" si="964"/>
        <v>241587.5</v>
      </c>
      <c r="BA290" s="30">
        <f t="shared" ca="1" si="964"/>
        <v>262962.5</v>
      </c>
      <c r="BB290" s="30">
        <f t="shared" ca="1" si="964"/>
        <v>284337.5</v>
      </c>
      <c r="BC290" s="30">
        <f t="shared" ca="1" si="964"/>
        <v>305712.5</v>
      </c>
      <c r="BD290" s="30">
        <f t="shared" ca="1" si="964"/>
        <v>327087.5</v>
      </c>
      <c r="BE290" s="30">
        <f t="shared" ca="1" si="964"/>
        <v>347212.5</v>
      </c>
      <c r="BF290" s="30">
        <f t="shared" ref="BF290:CK290" ca="1" si="965">IF(BF$5="",0,IF(BF$5=1,SUMIFS($138:$138,$5:$5,"&lt;="&amp;(BF$5-$S290)),SUMIFS($138:$138,$5:$5,BF$5-$S290)))</f>
        <v>363587.5</v>
      </c>
      <c r="BG290" s="30">
        <f t="shared" ca="1" si="965"/>
        <v>375962.5</v>
      </c>
      <c r="BH290" s="30">
        <f t="shared" ca="1" si="965"/>
        <v>384181.25</v>
      </c>
      <c r="BI290" s="30">
        <f t="shared" ca="1" si="965"/>
        <v>388775</v>
      </c>
      <c r="BJ290" s="30">
        <f t="shared" ca="1" si="965"/>
        <v>391231.25</v>
      </c>
      <c r="BK290" s="30">
        <f t="shared" ca="1" si="965"/>
        <v>392437.5</v>
      </c>
      <c r="BL290" s="30">
        <f t="shared" ca="1" si="965"/>
        <v>392993.75</v>
      </c>
      <c r="BM290" s="30">
        <f t="shared" ca="1" si="965"/>
        <v>393206.25</v>
      </c>
      <c r="BN290" s="30">
        <f t="shared" ca="1" si="965"/>
        <v>393268.75</v>
      </c>
      <c r="BO290" s="30">
        <f t="shared" ca="1" si="965"/>
        <v>393293.75</v>
      </c>
      <c r="BP290" s="30">
        <f t="shared" ca="1" si="965"/>
        <v>393300.00000000006</v>
      </c>
      <c r="BQ290" s="30">
        <f t="shared" ca="1" si="965"/>
        <v>393300.00000000006</v>
      </c>
      <c r="BR290" s="30">
        <f t="shared" ca="1" si="965"/>
        <v>393300.00000000006</v>
      </c>
      <c r="BS290" s="30">
        <f t="shared" ca="1" si="965"/>
        <v>393300.00000000006</v>
      </c>
      <c r="BT290" s="30">
        <f t="shared" ca="1" si="965"/>
        <v>393300.00000000006</v>
      </c>
      <c r="BU290" s="30">
        <f t="shared" ca="1" si="965"/>
        <v>393300.00000000006</v>
      </c>
      <c r="BV290" s="30">
        <f t="shared" si="965"/>
        <v>0</v>
      </c>
      <c r="BW290" s="30">
        <f t="shared" si="965"/>
        <v>0</v>
      </c>
      <c r="BX290" s="30">
        <f t="shared" si="965"/>
        <v>0</v>
      </c>
      <c r="BY290" s="30">
        <f t="shared" si="965"/>
        <v>0</v>
      </c>
      <c r="BZ290" s="30">
        <f t="shared" si="965"/>
        <v>0</v>
      </c>
      <c r="CA290" s="30">
        <f t="shared" si="965"/>
        <v>0</v>
      </c>
      <c r="CB290" s="30">
        <f t="shared" si="965"/>
        <v>0</v>
      </c>
      <c r="CC290" s="30">
        <f t="shared" si="965"/>
        <v>0</v>
      </c>
      <c r="CD290" s="30">
        <f t="shared" si="965"/>
        <v>0</v>
      </c>
      <c r="CE290" s="30">
        <f t="shared" si="965"/>
        <v>0</v>
      </c>
      <c r="CF290" s="30">
        <f t="shared" si="965"/>
        <v>0</v>
      </c>
      <c r="CG290" s="30">
        <f t="shared" si="965"/>
        <v>0</v>
      </c>
      <c r="CH290" s="30">
        <f t="shared" si="965"/>
        <v>0</v>
      </c>
      <c r="CI290" s="30">
        <f t="shared" si="965"/>
        <v>0</v>
      </c>
      <c r="CJ290" s="30">
        <f t="shared" si="965"/>
        <v>0</v>
      </c>
      <c r="CK290" s="30">
        <f t="shared" si="965"/>
        <v>0</v>
      </c>
      <c r="CL290" s="30">
        <f t="shared" ref="CL290:CT290" si="966">IF(CL$5="",0,IF(CL$5=1,SUMIFS($138:$138,$5:$5,"&lt;="&amp;(CL$5-$S290)),SUMIFS($138:$138,$5:$5,CL$5-$S290)))</f>
        <v>0</v>
      </c>
      <c r="CM290" s="30">
        <f t="shared" si="966"/>
        <v>0</v>
      </c>
      <c r="CN290" s="30">
        <f t="shared" si="966"/>
        <v>0</v>
      </c>
      <c r="CO290" s="30">
        <f t="shared" si="966"/>
        <v>0</v>
      </c>
      <c r="CP290" s="30">
        <f t="shared" si="966"/>
        <v>0</v>
      </c>
      <c r="CQ290" s="30">
        <f t="shared" si="966"/>
        <v>0</v>
      </c>
      <c r="CR290" s="30">
        <f t="shared" si="966"/>
        <v>0</v>
      </c>
      <c r="CS290" s="30">
        <f t="shared" si="966"/>
        <v>0</v>
      </c>
      <c r="CT290" s="30">
        <f t="shared" si="966"/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951"/>
        <v>Оплата себестоимостных затрат</v>
      </c>
      <c r="G291" s="27" t="str">
        <f>BP!$F$28</f>
        <v>Соцсборы</v>
      </c>
      <c r="M291" s="27" t="str">
        <f>Lists!$R$8</f>
        <v>руб.</v>
      </c>
      <c r="P291" s="30"/>
      <c r="R291" s="44" t="s">
        <v>24</v>
      </c>
      <c r="S291" s="123">
        <v>1</v>
      </c>
      <c r="V291" s="85"/>
      <c r="W291" s="29">
        <f ca="1">SUM(INDIRECT(ADDRESS(ROW(),SUMIFS($1:$1,$5:$5,1))):INDIRECT(ADDRESS(ROW(),SUMIFS($1:$1,$5:$5,MAX($5:$5)))))</f>
        <v>8812372.5</v>
      </c>
      <c r="Z291" s="30">
        <f>IF(Z$5="",0,IF(Z$5=1,SUMIFS($119:$119,$5:$5,"&lt;="&amp;(Z$5-$S291))+(1-BP!$S$86)*SUMIFS($137:$137,$5:$5,"&lt;="&amp;(Z$5-$S291))+SUMIFS($138:$138,$5:$5,"&lt;="&amp;(Z$5-$S290)),SUMIFS($119:$119,$5:$5,Z$5-$S291)+(1-BP!$S$86)*SUMIFS($137:$137,$5:$5,Z$5-$S291)+SUMIFS($138:$138,$5:$5,Z$5-$S290)))*BP!$S$40</f>
        <v>0</v>
      </c>
      <c r="AA291" s="30">
        <f ca="1">IF(AA$5="",0,IF(AA$5=1,SUMIFS($119:$119,$5:$5,"&lt;="&amp;(AA$5-$S291))+(1-BP!$S$86)*SUMIFS($137:$137,$5:$5,"&lt;="&amp;(AA$5-$S291))+SUMIFS($138:$138,$5:$5,"&lt;="&amp;(AA$5-$S290)),SUMIFS($119:$119,$5:$5,AA$5-$S291)+(1-BP!$S$86)*SUMIFS($137:$137,$5:$5,AA$5-$S291)+SUMIFS($138:$138,$5:$5,AA$5-$S290)))*BP!$S$40</f>
        <v>0</v>
      </c>
      <c r="AB291" s="30">
        <f ca="1">IF(AB$5="",0,IF(AB$5=1,SUMIFS($119:$119,$5:$5,"&lt;="&amp;(AB$5-$S291))+(1-BP!$S$86)*SUMIFS($137:$137,$5:$5,"&lt;="&amp;(AB$5-$S291))+SUMIFS($138:$138,$5:$5,"&lt;="&amp;(AB$5-$S290)),SUMIFS($119:$119,$5:$5,AB$5-$S291)+(1-BP!$S$86)*SUMIFS($137:$137,$5:$5,AB$5-$S291)+SUMIFS($138:$138,$5:$5,AB$5-$S290)))*BP!$S$40</f>
        <v>0</v>
      </c>
      <c r="AC291" s="30">
        <f ca="1">IF(AC$5="",0,IF(AC$5=1,SUMIFS($119:$119,$5:$5,"&lt;="&amp;(AC$5-$S291))+(1-BP!$S$86)*SUMIFS($137:$137,$5:$5,"&lt;="&amp;(AC$5-$S291))+SUMIFS($138:$138,$5:$5,"&lt;="&amp;(AC$5-$S290)),SUMIFS($119:$119,$5:$5,AC$5-$S291)+(1-BP!$S$86)*SUMIFS($137:$137,$5:$5,AC$5-$S291)+SUMIFS($138:$138,$5:$5,AC$5-$S290)))*BP!$S$40</f>
        <v>0</v>
      </c>
      <c r="AD291" s="30">
        <f ca="1">IF(AD$5="",0,IF(AD$5=1,SUMIFS($119:$119,$5:$5,"&lt;="&amp;(AD$5-$S291))+(1-BP!$S$86)*SUMIFS($137:$137,$5:$5,"&lt;="&amp;(AD$5-$S291))+SUMIFS($138:$138,$5:$5,"&lt;="&amp;(AD$5-$S290)),SUMIFS($119:$119,$5:$5,AD$5-$S291)+(1-BP!$S$86)*SUMIFS($137:$137,$5:$5,AD$5-$S291)+SUMIFS($138:$138,$5:$5,AD$5-$S290)))*BP!$S$40</f>
        <v>0</v>
      </c>
      <c r="AE291" s="30">
        <f ca="1">IF(AE$5="",0,IF(AE$5=1,SUMIFS($119:$119,$5:$5,"&lt;="&amp;(AE$5-$S291))+(1-BP!$S$86)*SUMIFS($137:$137,$5:$5,"&lt;="&amp;(AE$5-$S291))+SUMIFS($138:$138,$5:$5,"&lt;="&amp;(AE$5-$S290)),SUMIFS($119:$119,$5:$5,AE$5-$S291)+(1-BP!$S$86)*SUMIFS($137:$137,$5:$5,AE$5-$S291)+SUMIFS($138:$138,$5:$5,AE$5-$S290)))*BP!$S$40</f>
        <v>180</v>
      </c>
      <c r="AF291" s="30">
        <f ca="1">IF(AF$5="",0,IF(AF$5=1,SUMIFS($119:$119,$5:$5,"&lt;="&amp;(AF$5-$S291))+(1-BP!$S$86)*SUMIFS($137:$137,$5:$5,"&lt;="&amp;(AF$5-$S291))+SUMIFS($138:$138,$5:$5,"&lt;="&amp;(AF$5-$S290)),SUMIFS($119:$119,$5:$5,AF$5-$S291)+(1-BP!$S$86)*SUMIFS($137:$137,$5:$5,AF$5-$S291)+SUMIFS($138:$138,$5:$5,AF$5-$S290)))*BP!$S$40</f>
        <v>720</v>
      </c>
      <c r="AG291" s="30">
        <f ca="1">IF(AG$5="",0,IF(AG$5=1,SUMIFS($119:$119,$5:$5,"&lt;="&amp;(AG$5-$S291))+(1-BP!$S$86)*SUMIFS($137:$137,$5:$5,"&lt;="&amp;(AG$5-$S291))+SUMIFS($138:$138,$5:$5,"&lt;="&amp;(AG$5-$S290)),SUMIFS($119:$119,$5:$5,AG$5-$S291)+(1-BP!$S$86)*SUMIFS($137:$137,$5:$5,AG$5-$S291)+SUMIFS($138:$138,$5:$5,AG$5-$S290)))*BP!$S$40</f>
        <v>1296</v>
      </c>
      <c r="AH291" s="30">
        <f ca="1">IF(AH$5="",0,IF(AH$5=1,SUMIFS($119:$119,$5:$5,"&lt;="&amp;(AH$5-$S291))+(1-BP!$S$86)*SUMIFS($137:$137,$5:$5,"&lt;="&amp;(AH$5-$S291))+SUMIFS($138:$138,$5:$5,"&lt;="&amp;(AH$5-$S290)),SUMIFS($119:$119,$5:$5,AH$5-$S291)+(1-BP!$S$86)*SUMIFS($137:$137,$5:$5,AH$5-$S291)+SUMIFS($138:$138,$5:$5,AH$5-$S290)))*BP!$S$40</f>
        <v>2164.5</v>
      </c>
      <c r="AI291" s="30">
        <f ca="1">IF(AI$5="",0,IF(AI$5=1,SUMIFS($119:$119,$5:$5,"&lt;="&amp;(AI$5-$S291))+(1-BP!$S$86)*SUMIFS($137:$137,$5:$5,"&lt;="&amp;(AI$5-$S291))+SUMIFS($138:$138,$5:$5,"&lt;="&amp;(AI$5-$S290)),SUMIFS($119:$119,$5:$5,AI$5-$S291)+(1-BP!$S$86)*SUMIFS($137:$137,$5:$5,AI$5-$S291)+SUMIFS($138:$138,$5:$5,AI$5-$S290)))*BP!$S$40</f>
        <v>3496.5</v>
      </c>
      <c r="AJ291" s="30">
        <f ca="1">IF(AJ$5="",0,IF(AJ$5=1,SUMIFS($119:$119,$5:$5,"&lt;="&amp;(AJ$5-$S291))+(1-BP!$S$86)*SUMIFS($137:$137,$5:$5,"&lt;="&amp;(AJ$5-$S291))+SUMIFS($138:$138,$5:$5,"&lt;="&amp;(AJ$5-$S290)),SUMIFS($119:$119,$5:$5,AJ$5-$S291)+(1-BP!$S$86)*SUMIFS($137:$137,$5:$5,AJ$5-$S291)+SUMIFS($138:$138,$5:$5,AJ$5-$S290)))*BP!$S$40</f>
        <v>5118.3</v>
      </c>
      <c r="AK291" s="30">
        <f ca="1">IF(AK$5="",0,IF(AK$5=1,SUMIFS($119:$119,$5:$5,"&lt;="&amp;(AK$5-$S291))+(1-BP!$S$86)*SUMIFS($137:$137,$5:$5,"&lt;="&amp;(AK$5-$S291))+SUMIFS($138:$138,$5:$5,"&lt;="&amp;(AK$5-$S290)),SUMIFS($119:$119,$5:$5,AK$5-$S291)+(1-BP!$S$86)*SUMIFS($137:$137,$5:$5,AK$5-$S291)+SUMIFS($138:$138,$5:$5,AK$5-$S290)))*BP!$S$40</f>
        <v>7996.0499999999993</v>
      </c>
      <c r="AL291" s="30">
        <f ca="1">IF(AL$5="",0,IF(AL$5=1,SUMIFS($119:$119,$5:$5,"&lt;="&amp;(AL$5-$S291))+(1-BP!$S$86)*SUMIFS($137:$137,$5:$5,"&lt;="&amp;(AL$5-$S291))+SUMIFS($138:$138,$5:$5,"&lt;="&amp;(AL$5-$S290)),SUMIFS($119:$119,$5:$5,AL$5-$S291)+(1-BP!$S$86)*SUMIFS($137:$137,$5:$5,AL$5-$S291)+SUMIFS($138:$138,$5:$5,AL$5-$S290)))*BP!$S$40</f>
        <v>12112.65</v>
      </c>
      <c r="AM291" s="30">
        <f ca="1">IF(AM$5="",0,IF(AM$5=1,SUMIFS($119:$119,$5:$5,"&lt;="&amp;(AM$5-$S291))+(1-BP!$S$86)*SUMIFS($137:$137,$5:$5,"&lt;="&amp;(AM$5-$S291))+SUMIFS($138:$138,$5:$5,"&lt;="&amp;(AM$5-$S290)),SUMIFS($119:$119,$5:$5,AM$5-$S291)+(1-BP!$S$86)*SUMIFS($137:$137,$5:$5,AM$5-$S291)+SUMIFS($138:$138,$5:$5,AM$5-$S290)))*BP!$S$40</f>
        <v>18035.099999999999</v>
      </c>
      <c r="AN291" s="30">
        <f ca="1">IF(AN$5="",0,IF(AN$5=1,SUMIFS($119:$119,$5:$5,"&lt;="&amp;(AN$5-$S291))+(1-BP!$S$86)*SUMIFS($137:$137,$5:$5,"&lt;="&amp;(AN$5-$S291))+SUMIFS($138:$138,$5:$5,"&lt;="&amp;(AN$5-$S290)),SUMIFS($119:$119,$5:$5,AN$5-$S291)+(1-BP!$S$86)*SUMIFS($137:$137,$5:$5,AN$5-$S291)+SUMIFS($138:$138,$5:$5,AN$5-$S290)))*BP!$S$40</f>
        <v>27067.95</v>
      </c>
      <c r="AO291" s="30">
        <f ca="1">IF(AO$5="",0,IF(AO$5=1,SUMIFS($119:$119,$5:$5,"&lt;="&amp;(AO$5-$S291))+(1-BP!$S$86)*SUMIFS($137:$137,$5:$5,"&lt;="&amp;(AO$5-$S291))+SUMIFS($138:$138,$5:$5,"&lt;="&amp;(AO$5-$S290)),SUMIFS($119:$119,$5:$5,AO$5-$S291)+(1-BP!$S$86)*SUMIFS($137:$137,$5:$5,AO$5-$S291)+SUMIFS($138:$138,$5:$5,AO$5-$S290)))*BP!$S$40</f>
        <v>38884.5</v>
      </c>
      <c r="AP291" s="30">
        <f ca="1">IF(AP$5="",0,IF(AP$5=1,SUMIFS($119:$119,$5:$5,"&lt;="&amp;(AP$5-$S291))+(1-BP!$S$86)*SUMIFS($137:$137,$5:$5,"&lt;="&amp;(AP$5-$S291))+SUMIFS($138:$138,$5:$5,"&lt;="&amp;(AP$5-$S290)),SUMIFS($119:$119,$5:$5,AP$5-$S291)+(1-BP!$S$86)*SUMIFS($137:$137,$5:$5,AP$5-$S291)+SUMIFS($138:$138,$5:$5,AP$5-$S290)))*BP!$S$40</f>
        <v>53326.574999999997</v>
      </c>
      <c r="AQ291" s="30">
        <f ca="1">IF(AQ$5="",0,IF(AQ$5=1,SUMIFS($119:$119,$5:$5,"&lt;="&amp;(AQ$5-$S291))+(1-BP!$S$86)*SUMIFS($137:$137,$5:$5,"&lt;="&amp;(AQ$5-$S291))+SUMIFS($138:$138,$5:$5,"&lt;="&amp;(AQ$5-$S290)),SUMIFS($119:$119,$5:$5,AQ$5-$S291)+(1-BP!$S$86)*SUMIFS($137:$137,$5:$5,AQ$5-$S291)+SUMIFS($138:$138,$5:$5,AQ$5-$S290)))*BP!$S$40</f>
        <v>69916.5</v>
      </c>
      <c r="AR291" s="30">
        <f ca="1">IF(AR$5="",0,IF(AR$5=1,SUMIFS($119:$119,$5:$5,"&lt;="&amp;(AR$5-$S291))+(1-BP!$S$86)*SUMIFS($137:$137,$5:$5,"&lt;="&amp;(AR$5-$S291))+SUMIFS($138:$138,$5:$5,"&lt;="&amp;(AR$5-$S290)),SUMIFS($119:$119,$5:$5,AR$5-$S291)+(1-BP!$S$86)*SUMIFS($137:$137,$5:$5,AR$5-$S291)+SUMIFS($138:$138,$5:$5,AR$5-$S290)))*BP!$S$40</f>
        <v>87759.224999999991</v>
      </c>
      <c r="AS291" s="30">
        <f ca="1">IF(AS$5="",0,IF(AS$5=1,SUMIFS($119:$119,$5:$5,"&lt;="&amp;(AS$5-$S291))+(1-BP!$S$86)*SUMIFS($137:$137,$5:$5,"&lt;="&amp;(AS$5-$S291))+SUMIFS($138:$138,$5:$5,"&lt;="&amp;(AS$5-$S290)),SUMIFS($119:$119,$5:$5,AS$5-$S291)+(1-BP!$S$86)*SUMIFS($137:$137,$5:$5,AS$5-$S291)+SUMIFS($138:$138,$5:$5,AS$5-$S290)))*BP!$S$40</f>
        <v>106326.9</v>
      </c>
      <c r="AT291" s="30">
        <f ca="1">IF(AT$5="",0,IF(AT$5=1,SUMIFS($119:$119,$5:$5,"&lt;="&amp;(AT$5-$S291))+(1-BP!$S$86)*SUMIFS($137:$137,$5:$5,"&lt;="&amp;(AT$5-$S291))+SUMIFS($138:$138,$5:$5,"&lt;="&amp;(AT$5-$S290)),SUMIFS($119:$119,$5:$5,AT$5-$S291)+(1-BP!$S$86)*SUMIFS($137:$137,$5:$5,AT$5-$S291)+SUMIFS($138:$138,$5:$5,AT$5-$S290)))*BP!$S$40</f>
        <v>125256.375</v>
      </c>
      <c r="AU291" s="30">
        <f ca="1">IF(AU$5="",0,IF(AU$5=1,SUMIFS($119:$119,$5:$5,"&lt;="&amp;(AU$5-$S291))+(1-BP!$S$86)*SUMIFS($137:$137,$5:$5,"&lt;="&amp;(AU$5-$S291))+SUMIFS($138:$138,$5:$5,"&lt;="&amp;(AU$5-$S290)),SUMIFS($119:$119,$5:$5,AU$5-$S291)+(1-BP!$S$86)*SUMIFS($137:$137,$5:$5,AU$5-$S291)+SUMIFS($138:$138,$5:$5,AU$5-$S290)))*BP!$S$40</f>
        <v>144376.875</v>
      </c>
      <c r="AV291" s="30">
        <f ca="1">IF(AV$5="",0,IF(AV$5=1,SUMIFS($119:$119,$5:$5,"&lt;="&amp;(AV$5-$S291))+(1-BP!$S$86)*SUMIFS($137:$137,$5:$5,"&lt;="&amp;(AV$5-$S291))+SUMIFS($138:$138,$5:$5,"&lt;="&amp;(AV$5-$S290)),SUMIFS($119:$119,$5:$5,AV$5-$S291)+(1-BP!$S$86)*SUMIFS($137:$137,$5:$5,AV$5-$S291)+SUMIFS($138:$138,$5:$5,AV$5-$S290)))*BP!$S$40</f>
        <v>163580.625</v>
      </c>
      <c r="AW291" s="30">
        <f ca="1">IF(AW$5="",0,IF(AW$5=1,SUMIFS($119:$119,$5:$5,"&lt;="&amp;(AW$5-$S291))+(1-BP!$S$86)*SUMIFS($137:$137,$5:$5,"&lt;="&amp;(AW$5-$S291))+SUMIFS($138:$138,$5:$5,"&lt;="&amp;(AW$5-$S290)),SUMIFS($119:$119,$5:$5,AW$5-$S291)+(1-BP!$S$86)*SUMIFS($137:$137,$5:$5,AW$5-$S291)+SUMIFS($138:$138,$5:$5,AW$5-$S290)))*BP!$S$40</f>
        <v>182804.625</v>
      </c>
      <c r="AX291" s="30">
        <f ca="1">IF(AX$5="",0,IF(AX$5=1,SUMIFS($119:$119,$5:$5,"&lt;="&amp;(AX$5-$S291))+(1-BP!$S$86)*SUMIFS($137:$137,$5:$5,"&lt;="&amp;(AX$5-$S291))+SUMIFS($138:$138,$5:$5,"&lt;="&amp;(AX$5-$S290)),SUMIFS($119:$119,$5:$5,AX$5-$S291)+(1-BP!$S$86)*SUMIFS($137:$137,$5:$5,AX$5-$S291)+SUMIFS($138:$138,$5:$5,AX$5-$S290)))*BP!$S$40</f>
        <v>202038.75</v>
      </c>
      <c r="AY291" s="30">
        <f ca="1">IF(AY$5="",0,IF(AY$5=1,SUMIFS($119:$119,$5:$5,"&lt;="&amp;(AY$5-$S291))+(1-BP!$S$86)*SUMIFS($137:$137,$5:$5,"&lt;="&amp;(AY$5-$S291))+SUMIFS($138:$138,$5:$5,"&lt;="&amp;(AY$5-$S290)),SUMIFS($119:$119,$5:$5,AY$5-$S291)+(1-BP!$S$86)*SUMIFS($137:$137,$5:$5,AY$5-$S291)+SUMIFS($138:$138,$5:$5,AY$5-$S290)))*BP!$S$40</f>
        <v>221276.25</v>
      </c>
      <c r="AZ291" s="30">
        <f ca="1">IF(AZ$5="",0,IF(AZ$5=1,SUMIFS($119:$119,$5:$5,"&lt;="&amp;(AZ$5-$S291))+(1-BP!$S$86)*SUMIFS($137:$137,$5:$5,"&lt;="&amp;(AZ$5-$S291))+SUMIFS($138:$138,$5:$5,"&lt;="&amp;(AZ$5-$S290)),SUMIFS($119:$119,$5:$5,AZ$5-$S291)+(1-BP!$S$86)*SUMIFS($137:$137,$5:$5,AZ$5-$S291)+SUMIFS($138:$138,$5:$5,AZ$5-$S290)))*BP!$S$40</f>
        <v>240513.75</v>
      </c>
      <c r="BA291" s="30">
        <f ca="1">IF(BA$5="",0,IF(BA$5=1,SUMIFS($119:$119,$5:$5,"&lt;="&amp;(BA$5-$S291))+(1-BP!$S$86)*SUMIFS($137:$137,$5:$5,"&lt;="&amp;(BA$5-$S291))+SUMIFS($138:$138,$5:$5,"&lt;="&amp;(BA$5-$S290)),SUMIFS($119:$119,$5:$5,BA$5-$S291)+(1-BP!$S$86)*SUMIFS($137:$137,$5:$5,BA$5-$S291)+SUMIFS($138:$138,$5:$5,BA$5-$S290)))*BP!$S$40</f>
        <v>259751.25</v>
      </c>
      <c r="BB291" s="30">
        <f ca="1">IF(BB$5="",0,IF(BB$5=1,SUMIFS($119:$119,$5:$5,"&lt;="&amp;(BB$5-$S291))+(1-BP!$S$86)*SUMIFS($137:$137,$5:$5,"&lt;="&amp;(BB$5-$S291))+SUMIFS($138:$138,$5:$5,"&lt;="&amp;(BB$5-$S290)),SUMIFS($119:$119,$5:$5,BB$5-$S291)+(1-BP!$S$86)*SUMIFS($137:$137,$5:$5,BB$5-$S291)+SUMIFS($138:$138,$5:$5,BB$5-$S290)))*BP!$S$40</f>
        <v>278538.75</v>
      </c>
      <c r="BC291" s="30">
        <f ca="1">IF(BC$5="",0,IF(BC$5=1,SUMIFS($119:$119,$5:$5,"&lt;="&amp;(BC$5-$S291))+(1-BP!$S$86)*SUMIFS($137:$137,$5:$5,"&lt;="&amp;(BC$5-$S291))+SUMIFS($138:$138,$5:$5,"&lt;="&amp;(BC$5-$S290)),SUMIFS($119:$119,$5:$5,BC$5-$S291)+(1-BP!$S$86)*SUMIFS($137:$137,$5:$5,BC$5-$S291)+SUMIFS($138:$138,$5:$5,BC$5-$S290)))*BP!$S$40</f>
        <v>295976.25</v>
      </c>
      <c r="BD291" s="30">
        <f ca="1">IF(BD$5="",0,IF(BD$5=1,SUMIFS($119:$119,$5:$5,"&lt;="&amp;(BD$5-$S291))+(1-BP!$S$86)*SUMIFS($137:$137,$5:$5,"&lt;="&amp;(BD$5-$S291))+SUMIFS($138:$138,$5:$5,"&lt;="&amp;(BD$5-$S290)),SUMIFS($119:$119,$5:$5,BD$5-$S291)+(1-BP!$S$86)*SUMIFS($137:$137,$5:$5,BD$5-$S291)+SUMIFS($138:$138,$5:$5,BD$5-$S290)))*BP!$S$40</f>
        <v>311973.75</v>
      </c>
      <c r="BE291" s="30">
        <f ca="1">IF(BE$5="",0,IF(BE$5=1,SUMIFS($119:$119,$5:$5,"&lt;="&amp;(BE$5-$S291))+(1-BP!$S$86)*SUMIFS($137:$137,$5:$5,"&lt;="&amp;(BE$5-$S291))+SUMIFS($138:$138,$5:$5,"&lt;="&amp;(BE$5-$S290)),SUMIFS($119:$119,$5:$5,BE$5-$S291)+(1-BP!$S$86)*SUMIFS($137:$137,$5:$5,BE$5-$S291)+SUMIFS($138:$138,$5:$5,BE$5-$S290)))*BP!$S$40</f>
        <v>325800</v>
      </c>
      <c r="BF291" s="30">
        <f ca="1">IF(BF$5="",0,IF(BF$5=1,SUMIFS($119:$119,$5:$5,"&lt;="&amp;(BF$5-$S291))+(1-BP!$S$86)*SUMIFS($137:$137,$5:$5,"&lt;="&amp;(BF$5-$S291))+SUMIFS($138:$138,$5:$5,"&lt;="&amp;(BF$5-$S290)),SUMIFS($119:$119,$5:$5,BF$5-$S291)+(1-BP!$S$86)*SUMIFS($137:$137,$5:$5,BF$5-$S291)+SUMIFS($138:$138,$5:$5,BF$5-$S290)))*BP!$S$40</f>
        <v>336296.25</v>
      </c>
      <c r="BG291" s="30">
        <f ca="1">IF(BG$5="",0,IF(BG$5=1,SUMIFS($119:$119,$5:$5,"&lt;="&amp;(BG$5-$S291))+(1-BP!$S$86)*SUMIFS($137:$137,$5:$5,"&lt;="&amp;(BG$5-$S291))+SUMIFS($138:$138,$5:$5,"&lt;="&amp;(BG$5-$S290)),SUMIFS($119:$119,$5:$5,BG$5-$S291)+(1-BP!$S$86)*SUMIFS($137:$137,$5:$5,BG$5-$S291)+SUMIFS($138:$138,$5:$5,BG$5-$S290)))*BP!$S$40</f>
        <v>343863</v>
      </c>
      <c r="BH291" s="30">
        <f ca="1">IF(BH$5="",0,IF(BH$5=1,SUMIFS($119:$119,$5:$5,"&lt;="&amp;(BH$5-$S291))+(1-BP!$S$86)*SUMIFS($137:$137,$5:$5,"&lt;="&amp;(BH$5-$S291))+SUMIFS($138:$138,$5:$5,"&lt;="&amp;(BH$5-$S290)),SUMIFS($119:$119,$5:$5,BH$5-$S291)+(1-BP!$S$86)*SUMIFS($137:$137,$5:$5,BH$5-$S291)+SUMIFS($138:$138,$5:$5,BH$5-$S290)))*BP!$S$40</f>
        <v>348735.375</v>
      </c>
      <c r="BI291" s="30">
        <f ca="1">IF(BI$5="",0,IF(BI$5=1,SUMIFS($119:$119,$5:$5,"&lt;="&amp;(BI$5-$S291))+(1-BP!$S$86)*SUMIFS($137:$137,$5:$5,"&lt;="&amp;(BI$5-$S291))+SUMIFS($138:$138,$5:$5,"&lt;="&amp;(BI$5-$S290)),SUMIFS($119:$119,$5:$5,BI$5-$S291)+(1-BP!$S$86)*SUMIFS($137:$137,$5:$5,BI$5-$S291)+SUMIFS($138:$138,$5:$5,BI$5-$S290)))*BP!$S$40</f>
        <v>351416.25</v>
      </c>
      <c r="BJ291" s="30">
        <f ca="1">IF(BJ$5="",0,IF(BJ$5=1,SUMIFS($119:$119,$5:$5,"&lt;="&amp;(BJ$5-$S291))+(1-BP!$S$86)*SUMIFS($137:$137,$5:$5,"&lt;="&amp;(BJ$5-$S291))+SUMIFS($138:$138,$5:$5,"&lt;="&amp;(BJ$5-$S290)),SUMIFS($119:$119,$5:$5,BJ$5-$S291)+(1-BP!$S$86)*SUMIFS($137:$137,$5:$5,BJ$5-$S291)+SUMIFS($138:$138,$5:$5,BJ$5-$S290)))*BP!$S$40</f>
        <v>352819.125</v>
      </c>
      <c r="BK291" s="30">
        <f ca="1">IF(BK$5="",0,IF(BK$5=1,SUMIFS($119:$119,$5:$5,"&lt;="&amp;(BK$5-$S291))+(1-BP!$S$86)*SUMIFS($137:$137,$5:$5,"&lt;="&amp;(BK$5-$S291))+SUMIFS($138:$138,$5:$5,"&lt;="&amp;(BK$5-$S290)),SUMIFS($119:$119,$5:$5,BK$5-$S291)+(1-BP!$S$86)*SUMIFS($137:$137,$5:$5,BK$5-$S291)+SUMIFS($138:$138,$5:$5,BK$5-$S290)))*BP!$S$40</f>
        <v>353493</v>
      </c>
      <c r="BL291" s="30">
        <f ca="1">IF(BL$5="",0,IF(BL$5=1,SUMIFS($119:$119,$5:$5,"&lt;="&amp;(BL$5-$S291))+(1-BP!$S$86)*SUMIFS($137:$137,$5:$5,"&lt;="&amp;(BL$5-$S291))+SUMIFS($138:$138,$5:$5,"&lt;="&amp;(BL$5-$S290)),SUMIFS($119:$119,$5:$5,BL$5-$S291)+(1-BP!$S$86)*SUMIFS($137:$137,$5:$5,BL$5-$S291)+SUMIFS($138:$138,$5:$5,BL$5-$S290)))*BP!$S$40</f>
        <v>353802.375</v>
      </c>
      <c r="BM291" s="30">
        <f ca="1">IF(BM$5="",0,IF(BM$5=1,SUMIFS($119:$119,$5:$5,"&lt;="&amp;(BM$5-$S291))+(1-BP!$S$86)*SUMIFS($137:$137,$5:$5,"&lt;="&amp;(BM$5-$S291))+SUMIFS($138:$138,$5:$5,"&lt;="&amp;(BM$5-$S290)),SUMIFS($119:$119,$5:$5,BM$5-$S291)+(1-BP!$S$86)*SUMIFS($137:$137,$5:$5,BM$5-$S291)+SUMIFS($138:$138,$5:$5,BM$5-$S290)))*BP!$S$40</f>
        <v>353919.375</v>
      </c>
      <c r="BN291" s="30">
        <f ca="1">IF(BN$5="",0,IF(BN$5=1,SUMIFS($119:$119,$5:$5,"&lt;="&amp;(BN$5-$S291))+(1-BP!$S$86)*SUMIFS($137:$137,$5:$5,"&lt;="&amp;(BN$5-$S291))+SUMIFS($138:$138,$5:$5,"&lt;="&amp;(BN$5-$S290)),SUMIFS($119:$119,$5:$5,BN$5-$S291)+(1-BP!$S$86)*SUMIFS($137:$137,$5:$5,BN$5-$S291)+SUMIFS($138:$138,$5:$5,BN$5-$S290)))*BP!$S$40</f>
        <v>353953.125</v>
      </c>
      <c r="BO291" s="30">
        <f ca="1">IF(BO$5="",0,IF(BO$5=1,SUMIFS($119:$119,$5:$5,"&lt;="&amp;(BO$5-$S291))+(1-BP!$S$86)*SUMIFS($137:$137,$5:$5,"&lt;="&amp;(BO$5-$S291))+SUMIFS($138:$138,$5:$5,"&lt;="&amp;(BO$5-$S290)),SUMIFS($119:$119,$5:$5,BO$5-$S291)+(1-BP!$S$86)*SUMIFS($137:$137,$5:$5,BO$5-$S291)+SUMIFS($138:$138,$5:$5,BO$5-$S290)))*BP!$S$40</f>
        <v>353966.625</v>
      </c>
      <c r="BP291" s="30">
        <f ca="1">IF(BP$5="",0,IF(BP$5=1,SUMIFS($119:$119,$5:$5,"&lt;="&amp;(BP$5-$S291))+(1-BP!$S$86)*SUMIFS($137:$137,$5:$5,"&lt;="&amp;(BP$5-$S291))+SUMIFS($138:$138,$5:$5,"&lt;="&amp;(BP$5-$S290)),SUMIFS($119:$119,$5:$5,BP$5-$S291)+(1-BP!$S$86)*SUMIFS($137:$137,$5:$5,BP$5-$S291)+SUMIFS($138:$138,$5:$5,BP$5-$S290)))*BP!$S$40</f>
        <v>353970.00000000006</v>
      </c>
      <c r="BQ291" s="30">
        <f ca="1">IF(BQ$5="",0,IF(BQ$5=1,SUMIFS($119:$119,$5:$5,"&lt;="&amp;(BQ$5-$S291))+(1-BP!$S$86)*SUMIFS($137:$137,$5:$5,"&lt;="&amp;(BQ$5-$S291))+SUMIFS($138:$138,$5:$5,"&lt;="&amp;(BQ$5-$S290)),SUMIFS($119:$119,$5:$5,BQ$5-$S291)+(1-BP!$S$86)*SUMIFS($137:$137,$5:$5,BQ$5-$S291)+SUMIFS($138:$138,$5:$5,BQ$5-$S290)))*BP!$S$40</f>
        <v>353970.00000000006</v>
      </c>
      <c r="BR291" s="30">
        <f ca="1">IF(BR$5="",0,IF(BR$5=1,SUMIFS($119:$119,$5:$5,"&lt;="&amp;(BR$5-$S291))+(1-BP!$S$86)*SUMIFS($137:$137,$5:$5,"&lt;="&amp;(BR$5-$S291))+SUMIFS($138:$138,$5:$5,"&lt;="&amp;(BR$5-$S290)),SUMIFS($119:$119,$5:$5,BR$5-$S291)+(1-BP!$S$86)*SUMIFS($137:$137,$5:$5,BR$5-$S291)+SUMIFS($138:$138,$5:$5,BR$5-$S290)))*BP!$S$40</f>
        <v>353970.00000000006</v>
      </c>
      <c r="BS291" s="30">
        <f ca="1">IF(BS$5="",0,IF(BS$5=1,SUMIFS($119:$119,$5:$5,"&lt;="&amp;(BS$5-$S291))+(1-BP!$S$86)*SUMIFS($137:$137,$5:$5,"&lt;="&amp;(BS$5-$S291))+SUMIFS($138:$138,$5:$5,"&lt;="&amp;(BS$5-$S290)),SUMIFS($119:$119,$5:$5,BS$5-$S291)+(1-BP!$S$86)*SUMIFS($137:$137,$5:$5,BS$5-$S291)+SUMIFS($138:$138,$5:$5,BS$5-$S290)))*BP!$S$40</f>
        <v>353970.00000000006</v>
      </c>
      <c r="BT291" s="30">
        <f ca="1">IF(BT$5="",0,IF(BT$5=1,SUMIFS($119:$119,$5:$5,"&lt;="&amp;(BT$5-$S291))+(1-BP!$S$86)*SUMIFS($137:$137,$5:$5,"&lt;="&amp;(BT$5-$S291))+SUMIFS($138:$138,$5:$5,"&lt;="&amp;(BT$5-$S290)),SUMIFS($119:$119,$5:$5,BT$5-$S291)+(1-BP!$S$86)*SUMIFS($137:$137,$5:$5,BT$5-$S291)+SUMIFS($138:$138,$5:$5,BT$5-$S290)))*BP!$S$40</f>
        <v>353970.00000000006</v>
      </c>
      <c r="BU291" s="30">
        <f ca="1">IF(BU$5="",0,IF(BU$5=1,SUMIFS($119:$119,$5:$5,"&lt;="&amp;(BU$5-$S291))+(1-BP!$S$86)*SUMIFS($137:$137,$5:$5,"&lt;="&amp;(BU$5-$S291))+SUMIFS($138:$138,$5:$5,"&lt;="&amp;(BU$5-$S290)),SUMIFS($119:$119,$5:$5,BU$5-$S291)+(1-BP!$S$86)*SUMIFS($137:$137,$5:$5,BU$5-$S291)+SUMIFS($138:$138,$5:$5,BU$5-$S290)))*BP!$S$40</f>
        <v>353970.00000000006</v>
      </c>
      <c r="BV291" s="30">
        <f>IF(BV$5="",0,IF(BV$5=1,SUMIFS($119:$119,$5:$5,"&lt;="&amp;(BV$5-$S291))+(1-BP!$S$86)*SUMIFS($137:$137,$5:$5,"&lt;="&amp;(BV$5-$S291))+SUMIFS($138:$138,$5:$5,"&lt;="&amp;(BV$5-$S290)),SUMIFS($119:$119,$5:$5,BV$5-$S291)+(1-BP!$S$86)*SUMIFS($137:$137,$5:$5,BV$5-$S291)+SUMIFS($138:$138,$5:$5,BV$5-$S290)))*BP!$S$40</f>
        <v>0</v>
      </c>
      <c r="BW291" s="30">
        <f>IF(BW$5="",0,IF(BW$5=1,SUMIFS($119:$119,$5:$5,"&lt;="&amp;(BW$5-$S291))+(1-BP!$S$86)*SUMIFS($137:$137,$5:$5,"&lt;="&amp;(BW$5-$S291))+SUMIFS($138:$138,$5:$5,"&lt;="&amp;(BW$5-$S290)),SUMIFS($119:$119,$5:$5,BW$5-$S291)+(1-BP!$S$86)*SUMIFS($137:$137,$5:$5,BW$5-$S291)+SUMIFS($138:$138,$5:$5,BW$5-$S290)))*BP!$S$40</f>
        <v>0</v>
      </c>
      <c r="BX291" s="30">
        <f>IF(BX$5="",0,IF(BX$5=1,SUMIFS($119:$119,$5:$5,"&lt;="&amp;(BX$5-$S291))+(1-BP!$S$86)*SUMIFS($137:$137,$5:$5,"&lt;="&amp;(BX$5-$S291))+SUMIFS($138:$138,$5:$5,"&lt;="&amp;(BX$5-$S290)),SUMIFS($119:$119,$5:$5,BX$5-$S291)+(1-BP!$S$86)*SUMIFS($137:$137,$5:$5,BX$5-$S291)+SUMIFS($138:$138,$5:$5,BX$5-$S290)))*BP!$S$40</f>
        <v>0</v>
      </c>
      <c r="BY291" s="30">
        <f>IF(BY$5="",0,IF(BY$5=1,SUMIFS($119:$119,$5:$5,"&lt;="&amp;(BY$5-$S291))+(1-BP!$S$86)*SUMIFS($137:$137,$5:$5,"&lt;="&amp;(BY$5-$S291))+SUMIFS($138:$138,$5:$5,"&lt;="&amp;(BY$5-$S290)),SUMIFS($119:$119,$5:$5,BY$5-$S291)+(1-BP!$S$86)*SUMIFS($137:$137,$5:$5,BY$5-$S291)+SUMIFS($138:$138,$5:$5,BY$5-$S290)))*BP!$S$40</f>
        <v>0</v>
      </c>
      <c r="BZ291" s="30">
        <f>IF(BZ$5="",0,IF(BZ$5=1,SUMIFS($119:$119,$5:$5,"&lt;="&amp;(BZ$5-$S291))+(1-BP!$S$86)*SUMIFS($137:$137,$5:$5,"&lt;="&amp;(BZ$5-$S291))+SUMIFS($138:$138,$5:$5,"&lt;="&amp;(BZ$5-$S290)),SUMIFS($119:$119,$5:$5,BZ$5-$S291)+(1-BP!$S$86)*SUMIFS($137:$137,$5:$5,BZ$5-$S291)+SUMIFS($138:$138,$5:$5,BZ$5-$S290)))*BP!$S$40</f>
        <v>0</v>
      </c>
      <c r="CA291" s="30">
        <f>IF(CA$5="",0,IF(CA$5=1,SUMIFS($119:$119,$5:$5,"&lt;="&amp;(CA$5-$S291))+(1-BP!$S$86)*SUMIFS($137:$137,$5:$5,"&lt;="&amp;(CA$5-$S291))+SUMIFS($138:$138,$5:$5,"&lt;="&amp;(CA$5-$S290)),SUMIFS($119:$119,$5:$5,CA$5-$S291)+(1-BP!$S$86)*SUMIFS($137:$137,$5:$5,CA$5-$S291)+SUMIFS($138:$138,$5:$5,CA$5-$S290)))*BP!$S$40</f>
        <v>0</v>
      </c>
      <c r="CB291" s="30">
        <f>IF(CB$5="",0,IF(CB$5=1,SUMIFS($119:$119,$5:$5,"&lt;="&amp;(CB$5-$S291))+(1-BP!$S$86)*SUMIFS($137:$137,$5:$5,"&lt;="&amp;(CB$5-$S291))+SUMIFS($138:$138,$5:$5,"&lt;="&amp;(CB$5-$S290)),SUMIFS($119:$119,$5:$5,CB$5-$S291)+(1-BP!$S$86)*SUMIFS($137:$137,$5:$5,CB$5-$S291)+SUMIFS($138:$138,$5:$5,CB$5-$S290)))*BP!$S$40</f>
        <v>0</v>
      </c>
      <c r="CC291" s="30">
        <f>IF(CC$5="",0,IF(CC$5=1,SUMIFS($119:$119,$5:$5,"&lt;="&amp;(CC$5-$S291))+(1-BP!$S$86)*SUMIFS($137:$137,$5:$5,"&lt;="&amp;(CC$5-$S291))+SUMIFS($138:$138,$5:$5,"&lt;="&amp;(CC$5-$S290)),SUMIFS($119:$119,$5:$5,CC$5-$S291)+(1-BP!$S$86)*SUMIFS($137:$137,$5:$5,CC$5-$S291)+SUMIFS($138:$138,$5:$5,CC$5-$S290)))*BP!$S$40</f>
        <v>0</v>
      </c>
      <c r="CD291" s="30">
        <f>IF(CD$5="",0,IF(CD$5=1,SUMIFS($119:$119,$5:$5,"&lt;="&amp;(CD$5-$S291))+(1-BP!$S$86)*SUMIFS($137:$137,$5:$5,"&lt;="&amp;(CD$5-$S291))+SUMIFS($138:$138,$5:$5,"&lt;="&amp;(CD$5-$S290)),SUMIFS($119:$119,$5:$5,CD$5-$S291)+(1-BP!$S$86)*SUMIFS($137:$137,$5:$5,CD$5-$S291)+SUMIFS($138:$138,$5:$5,CD$5-$S290)))*BP!$S$40</f>
        <v>0</v>
      </c>
      <c r="CE291" s="30">
        <f>IF(CE$5="",0,IF(CE$5=1,SUMIFS($119:$119,$5:$5,"&lt;="&amp;(CE$5-$S291))+(1-BP!$S$86)*SUMIFS($137:$137,$5:$5,"&lt;="&amp;(CE$5-$S291))+SUMIFS($138:$138,$5:$5,"&lt;="&amp;(CE$5-$S290)),SUMIFS($119:$119,$5:$5,CE$5-$S291)+(1-BP!$S$86)*SUMIFS($137:$137,$5:$5,CE$5-$S291)+SUMIFS($138:$138,$5:$5,CE$5-$S290)))*BP!$S$40</f>
        <v>0</v>
      </c>
      <c r="CF291" s="30">
        <f>IF(CF$5="",0,IF(CF$5=1,SUMIFS($119:$119,$5:$5,"&lt;="&amp;(CF$5-$S291))+(1-BP!$S$86)*SUMIFS($137:$137,$5:$5,"&lt;="&amp;(CF$5-$S291))+SUMIFS($138:$138,$5:$5,"&lt;="&amp;(CF$5-$S290)),SUMIFS($119:$119,$5:$5,CF$5-$S291)+(1-BP!$S$86)*SUMIFS($137:$137,$5:$5,CF$5-$S291)+SUMIFS($138:$138,$5:$5,CF$5-$S290)))*BP!$S$40</f>
        <v>0</v>
      </c>
      <c r="CG291" s="30">
        <f>IF(CG$5="",0,IF(CG$5=1,SUMIFS($119:$119,$5:$5,"&lt;="&amp;(CG$5-$S291))+(1-BP!$S$86)*SUMIFS($137:$137,$5:$5,"&lt;="&amp;(CG$5-$S291))+SUMIFS($138:$138,$5:$5,"&lt;="&amp;(CG$5-$S290)),SUMIFS($119:$119,$5:$5,CG$5-$S291)+(1-BP!$S$86)*SUMIFS($137:$137,$5:$5,CG$5-$S291)+SUMIFS($138:$138,$5:$5,CG$5-$S290)))*BP!$S$40</f>
        <v>0</v>
      </c>
      <c r="CH291" s="30">
        <f>IF(CH$5="",0,IF(CH$5=1,SUMIFS($119:$119,$5:$5,"&lt;="&amp;(CH$5-$S291))+(1-BP!$S$86)*SUMIFS($137:$137,$5:$5,"&lt;="&amp;(CH$5-$S291))+SUMIFS($138:$138,$5:$5,"&lt;="&amp;(CH$5-$S290)),SUMIFS($119:$119,$5:$5,CH$5-$S291)+(1-BP!$S$86)*SUMIFS($137:$137,$5:$5,CH$5-$S291)+SUMIFS($138:$138,$5:$5,CH$5-$S290)))*BP!$S$40</f>
        <v>0</v>
      </c>
      <c r="CI291" s="30">
        <f>IF(CI$5="",0,IF(CI$5=1,SUMIFS($119:$119,$5:$5,"&lt;="&amp;(CI$5-$S291))+(1-BP!$S$86)*SUMIFS($137:$137,$5:$5,"&lt;="&amp;(CI$5-$S291))+SUMIFS($138:$138,$5:$5,"&lt;="&amp;(CI$5-$S290)),SUMIFS($119:$119,$5:$5,CI$5-$S291)+(1-BP!$S$86)*SUMIFS($137:$137,$5:$5,CI$5-$S291)+SUMIFS($138:$138,$5:$5,CI$5-$S290)))*BP!$S$40</f>
        <v>0</v>
      </c>
      <c r="CJ291" s="30">
        <f>IF(CJ$5="",0,IF(CJ$5=1,SUMIFS($119:$119,$5:$5,"&lt;="&amp;(CJ$5-$S291))+(1-BP!$S$86)*SUMIFS($137:$137,$5:$5,"&lt;="&amp;(CJ$5-$S291))+SUMIFS($138:$138,$5:$5,"&lt;="&amp;(CJ$5-$S290)),SUMIFS($119:$119,$5:$5,CJ$5-$S291)+(1-BP!$S$86)*SUMIFS($137:$137,$5:$5,CJ$5-$S291)+SUMIFS($138:$138,$5:$5,CJ$5-$S290)))*BP!$S$40</f>
        <v>0</v>
      </c>
      <c r="CK291" s="30">
        <f>IF(CK$5="",0,IF(CK$5=1,SUMIFS($119:$119,$5:$5,"&lt;="&amp;(CK$5-$S291))+(1-BP!$S$86)*SUMIFS($137:$137,$5:$5,"&lt;="&amp;(CK$5-$S291))+SUMIFS($138:$138,$5:$5,"&lt;="&amp;(CK$5-$S290)),SUMIFS($119:$119,$5:$5,CK$5-$S291)+(1-BP!$S$86)*SUMIFS($137:$137,$5:$5,CK$5-$S291)+SUMIFS($138:$138,$5:$5,CK$5-$S290)))*BP!$S$40</f>
        <v>0</v>
      </c>
      <c r="CL291" s="30">
        <f>IF(CL$5="",0,IF(CL$5=1,SUMIFS($119:$119,$5:$5,"&lt;="&amp;(CL$5-$S291))+(1-BP!$S$86)*SUMIFS($137:$137,$5:$5,"&lt;="&amp;(CL$5-$S291))+SUMIFS($138:$138,$5:$5,"&lt;="&amp;(CL$5-$S290)),SUMIFS($119:$119,$5:$5,CL$5-$S291)+(1-BP!$S$86)*SUMIFS($137:$137,$5:$5,CL$5-$S291)+SUMIFS($138:$138,$5:$5,CL$5-$S290)))*BP!$S$40</f>
        <v>0</v>
      </c>
      <c r="CM291" s="30">
        <f>IF(CM$5="",0,IF(CM$5=1,SUMIFS($119:$119,$5:$5,"&lt;="&amp;(CM$5-$S291))+(1-BP!$S$86)*SUMIFS($137:$137,$5:$5,"&lt;="&amp;(CM$5-$S291))+SUMIFS($138:$138,$5:$5,"&lt;="&amp;(CM$5-$S290)),SUMIFS($119:$119,$5:$5,CM$5-$S291)+(1-BP!$S$86)*SUMIFS($137:$137,$5:$5,CM$5-$S291)+SUMIFS($138:$138,$5:$5,CM$5-$S290)))*BP!$S$40</f>
        <v>0</v>
      </c>
      <c r="CN291" s="30">
        <f>IF(CN$5="",0,IF(CN$5=1,SUMIFS($119:$119,$5:$5,"&lt;="&amp;(CN$5-$S291))+(1-BP!$S$86)*SUMIFS($137:$137,$5:$5,"&lt;="&amp;(CN$5-$S291))+SUMIFS($138:$138,$5:$5,"&lt;="&amp;(CN$5-$S290)),SUMIFS($119:$119,$5:$5,CN$5-$S291)+(1-BP!$S$86)*SUMIFS($137:$137,$5:$5,CN$5-$S291)+SUMIFS($138:$138,$5:$5,CN$5-$S290)))*BP!$S$40</f>
        <v>0</v>
      </c>
      <c r="CO291" s="30">
        <f>IF(CO$5="",0,IF(CO$5=1,SUMIFS($119:$119,$5:$5,"&lt;="&amp;(CO$5-$S291))+(1-BP!$S$86)*SUMIFS($137:$137,$5:$5,"&lt;="&amp;(CO$5-$S291))+SUMIFS($138:$138,$5:$5,"&lt;="&amp;(CO$5-$S290)),SUMIFS($119:$119,$5:$5,CO$5-$S291)+(1-BP!$S$86)*SUMIFS($137:$137,$5:$5,CO$5-$S291)+SUMIFS($138:$138,$5:$5,CO$5-$S290)))*BP!$S$40</f>
        <v>0</v>
      </c>
      <c r="CP291" s="30">
        <f>IF(CP$5="",0,IF(CP$5=1,SUMIFS($119:$119,$5:$5,"&lt;="&amp;(CP$5-$S291))+(1-BP!$S$86)*SUMIFS($137:$137,$5:$5,"&lt;="&amp;(CP$5-$S291))+SUMIFS($138:$138,$5:$5,"&lt;="&amp;(CP$5-$S290)),SUMIFS($119:$119,$5:$5,CP$5-$S291)+(1-BP!$S$86)*SUMIFS($137:$137,$5:$5,CP$5-$S291)+SUMIFS($138:$138,$5:$5,CP$5-$S290)))*BP!$S$40</f>
        <v>0</v>
      </c>
      <c r="CQ291" s="30">
        <f>IF(CQ$5="",0,IF(CQ$5=1,SUMIFS($119:$119,$5:$5,"&lt;="&amp;(CQ$5-$S291))+(1-BP!$S$86)*SUMIFS($137:$137,$5:$5,"&lt;="&amp;(CQ$5-$S291))+SUMIFS($138:$138,$5:$5,"&lt;="&amp;(CQ$5-$S290)),SUMIFS($119:$119,$5:$5,CQ$5-$S291)+(1-BP!$S$86)*SUMIFS($137:$137,$5:$5,CQ$5-$S291)+SUMIFS($138:$138,$5:$5,CQ$5-$S290)))*BP!$S$40</f>
        <v>0</v>
      </c>
      <c r="CR291" s="30">
        <f>IF(CR$5="",0,IF(CR$5=1,SUMIFS($119:$119,$5:$5,"&lt;="&amp;(CR$5-$S291))+(1-BP!$S$86)*SUMIFS($137:$137,$5:$5,"&lt;="&amp;(CR$5-$S291))+SUMIFS($138:$138,$5:$5,"&lt;="&amp;(CR$5-$S290)),SUMIFS($119:$119,$5:$5,CR$5-$S291)+(1-BP!$S$86)*SUMIFS($137:$137,$5:$5,CR$5-$S291)+SUMIFS($138:$138,$5:$5,CR$5-$S290)))*BP!$S$40</f>
        <v>0</v>
      </c>
      <c r="CS291" s="30">
        <f>IF(CS$5="",0,IF(CS$5=1,SUMIFS($119:$119,$5:$5,"&lt;="&amp;(CS$5-$S291))+(1-BP!$S$86)*SUMIFS($137:$137,$5:$5,"&lt;="&amp;(CS$5-$S291))+SUMIFS($138:$138,$5:$5,"&lt;="&amp;(CS$5-$S290)),SUMIFS($119:$119,$5:$5,CS$5-$S291)+(1-BP!$S$86)*SUMIFS($137:$137,$5:$5,CS$5-$S291)+SUMIFS($138:$138,$5:$5,CS$5-$S290)))*BP!$S$40</f>
        <v>0</v>
      </c>
      <c r="CT291" s="30">
        <f>IF(CT$5="",0,IF(CT$5=1,SUMIFS($119:$119,$5:$5,"&lt;="&amp;(CT$5-$S291))+(1-BP!$S$86)*SUMIFS($137:$137,$5:$5,"&lt;="&amp;(CT$5-$S291))+SUMIFS($138:$138,$5:$5,"&lt;="&amp;(CT$5-$S290)),SUMIFS($119:$119,$5:$5,CT$5-$S291)+(1-BP!$S$86)*SUMIFS($137:$137,$5:$5,CT$5-$S291)+SUMIFS($138:$138,$5:$5,CT$5-$S290)))*BP!$S$40</f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951"/>
        <v>Оплата себестоимостных затрат</v>
      </c>
      <c r="G292" s="27" t="str">
        <f>BP!$F$29</f>
        <v>ЭлЭн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3733542.1599999992</v>
      </c>
      <c r="Z292" s="30">
        <f>IF(Z$5="",0,IF(Z$5=1,SUMIFS($121:$121,$5:$5,"&lt;="&amp;(Z$5-$S292))+(1-BP!$S$89)*SUMIFS($140:$140,$5:$5,"&lt;="&amp;(Z$5-$S292)),SUMIFS($121:$121,$5:$5,Z$5-$S292)+(1-BP!$S$89)*SUMIFS($140:$140,$5:$5,Z$5-$S292)))</f>
        <v>0</v>
      </c>
      <c r="AA292" s="30">
        <f ca="1">IF(AA$5="",0,IF(AA$5=1,SUMIFS($121:$121,$5:$5,"&lt;="&amp;(AA$5-$S292))+(1-BP!$S$89)*SUMIFS($140:$140,$5:$5,"&lt;="&amp;(AA$5-$S292)),SUMIFS($121:$121,$5:$5,AA$5-$S292)+(1-BP!$S$89)*SUMIFS($140:$140,$5:$5,AA$5-$S292)))</f>
        <v>0</v>
      </c>
      <c r="AB292" s="30">
        <f ca="1">IF(AB$5="",0,IF(AB$5=1,SUMIFS($121:$121,$5:$5,"&lt;="&amp;(AB$5-$S292))+(1-BP!$S$89)*SUMIFS($140:$140,$5:$5,"&lt;="&amp;(AB$5-$S292)),SUMIFS($121:$121,$5:$5,AB$5-$S292)+(1-BP!$S$89)*SUMIFS($140:$140,$5:$5,AB$5-$S292)))</f>
        <v>0</v>
      </c>
      <c r="AC292" s="30">
        <f ca="1">IF(AC$5="",0,IF(AC$5=1,SUMIFS($121:$121,$5:$5,"&lt;="&amp;(AC$5-$S292))+(1-BP!$S$89)*SUMIFS($140:$140,$5:$5,"&lt;="&amp;(AC$5-$S292)),SUMIFS($121:$121,$5:$5,AC$5-$S292)+(1-BP!$S$89)*SUMIFS($140:$140,$5:$5,AC$5-$S292)))</f>
        <v>0</v>
      </c>
      <c r="AD292" s="30">
        <f ca="1">IF(AD$5="",0,IF(AD$5=1,SUMIFS($121:$121,$5:$5,"&lt;="&amp;(AD$5-$S292))+(1-BP!$S$89)*SUMIFS($140:$140,$5:$5,"&lt;="&amp;(AD$5-$S292)),SUMIFS($121:$121,$5:$5,AD$5-$S292)+(1-BP!$S$89)*SUMIFS($140:$140,$5:$5,AD$5-$S292)))</f>
        <v>0</v>
      </c>
      <c r="AE292" s="30">
        <f ca="1">IF(AE$5="",0,IF(AE$5=1,SUMIFS($121:$121,$5:$5,"&lt;="&amp;(AE$5-$S292))+(1-BP!$S$89)*SUMIFS($140:$140,$5:$5,"&lt;="&amp;(AE$5-$S292)),SUMIFS($121:$121,$5:$5,AE$5-$S292)+(1-BP!$S$89)*SUMIFS($140:$140,$5:$5,AE$5-$S292)))</f>
        <v>128.79999999999998</v>
      </c>
      <c r="AF292" s="30">
        <f ca="1">IF(AF$5="",0,IF(AF$5=1,SUMIFS($121:$121,$5:$5,"&lt;="&amp;(AF$5-$S292))+(1-BP!$S$89)*SUMIFS($140:$140,$5:$5,"&lt;="&amp;(AF$5-$S292)),SUMIFS($121:$121,$5:$5,AF$5-$S292)+(1-BP!$S$89)*SUMIFS($140:$140,$5:$5,AF$5-$S292)))</f>
        <v>515.19999999999993</v>
      </c>
      <c r="AG292" s="30">
        <f ca="1">IF(AG$5="",0,IF(AG$5=1,SUMIFS($121:$121,$5:$5,"&lt;="&amp;(AG$5-$S292))+(1-BP!$S$89)*SUMIFS($140:$140,$5:$5,"&lt;="&amp;(AG$5-$S292)),SUMIFS($121:$121,$5:$5,AG$5-$S292)+(1-BP!$S$89)*SUMIFS($140:$140,$5:$5,AG$5-$S292)))</f>
        <v>927.3599999999999</v>
      </c>
      <c r="AH292" s="30">
        <f ca="1">IF(AH$5="",0,IF(AH$5=1,SUMIFS($121:$121,$5:$5,"&lt;="&amp;(AH$5-$S292))+(1-BP!$S$89)*SUMIFS($140:$140,$5:$5,"&lt;="&amp;(AH$5-$S292)),SUMIFS($121:$121,$5:$5,AH$5-$S292)+(1-BP!$S$89)*SUMIFS($140:$140,$5:$5,AH$5-$S292)))</f>
        <v>1410.82</v>
      </c>
      <c r="AI292" s="30">
        <f ca="1">IF(AI$5="",0,IF(AI$5=1,SUMIFS($121:$121,$5:$5,"&lt;="&amp;(AI$5-$S292))+(1-BP!$S$89)*SUMIFS($140:$140,$5:$5,"&lt;="&amp;(AI$5-$S292)),SUMIFS($121:$121,$5:$5,AI$5-$S292)+(1-BP!$S$89)*SUMIFS($140:$140,$5:$5,AI$5-$S292)))</f>
        <v>1949.94</v>
      </c>
      <c r="AJ292" s="30">
        <f ca="1">IF(AJ$5="",0,IF(AJ$5=1,SUMIFS($121:$121,$5:$5,"&lt;="&amp;(AJ$5-$S292))+(1-BP!$S$89)*SUMIFS($140:$140,$5:$5,"&lt;="&amp;(AJ$5-$S292)),SUMIFS($121:$121,$5:$5,AJ$5-$S292)+(1-BP!$S$89)*SUMIFS($140:$140,$5:$5,AJ$5-$S292)))</f>
        <v>2668.828</v>
      </c>
      <c r="AK292" s="30">
        <f ca="1">IF(AK$5="",0,IF(AK$5=1,SUMIFS($121:$121,$5:$5,"&lt;="&amp;(AK$5-$S292))+(1-BP!$S$89)*SUMIFS($140:$140,$5:$5,"&lt;="&amp;(AK$5-$S292)),SUMIFS($121:$121,$5:$5,AK$5-$S292)+(1-BP!$S$89)*SUMIFS($140:$140,$5:$5,AK$5-$S292)))</f>
        <v>4269.1680000000006</v>
      </c>
      <c r="AL292" s="30">
        <f ca="1">IF(AL$5="",0,IF(AL$5=1,SUMIFS($121:$121,$5:$5,"&lt;="&amp;(AL$5-$S292))+(1-BP!$S$89)*SUMIFS($140:$140,$5:$5,"&lt;="&amp;(AL$5-$S292)),SUMIFS($121:$121,$5:$5,AL$5-$S292)+(1-BP!$S$89)*SUMIFS($140:$140,$5:$5,AL$5-$S292)))</f>
        <v>6814.6239999999998</v>
      </c>
      <c r="AM292" s="30">
        <f ca="1">IF(AM$5="",0,IF(AM$5=1,SUMIFS($121:$121,$5:$5,"&lt;="&amp;(AM$5-$S292))+(1-BP!$S$89)*SUMIFS($140:$140,$5:$5,"&lt;="&amp;(AM$5-$S292)),SUMIFS($121:$121,$5:$5,AM$5-$S292)+(1-BP!$S$89)*SUMIFS($140:$140,$5:$5,AM$5-$S292)))</f>
        <v>10471.485999999999</v>
      </c>
      <c r="AN292" s="30">
        <f ca="1">IF(AN$5="",0,IF(AN$5=1,SUMIFS($121:$121,$5:$5,"&lt;="&amp;(AN$5-$S292))+(1-BP!$S$89)*SUMIFS($140:$140,$5:$5,"&lt;="&amp;(AN$5-$S292)),SUMIFS($121:$121,$5:$5,AN$5-$S292)+(1-BP!$S$89)*SUMIFS($140:$140,$5:$5,AN$5-$S292)))</f>
        <v>15416.991999999998</v>
      </c>
      <c r="AO292" s="30">
        <f ca="1">IF(AO$5="",0,IF(AO$5=1,SUMIFS($121:$121,$5:$5,"&lt;="&amp;(AO$5-$S292))+(1-BP!$S$89)*SUMIFS($140:$140,$5:$5,"&lt;="&amp;(AO$5-$S292)),SUMIFS($121:$121,$5:$5,AO$5-$S292)+(1-BP!$S$89)*SUMIFS($140:$140,$5:$5,AO$5-$S292)))</f>
        <v>21316.63</v>
      </c>
      <c r="AP292" s="30">
        <f ca="1">IF(AP$5="",0,IF(AP$5=1,SUMIFS($121:$121,$5:$5,"&lt;="&amp;(AP$5-$S292))+(1-BP!$S$89)*SUMIFS($140:$140,$5:$5,"&lt;="&amp;(AP$5-$S292)),SUMIFS($121:$121,$5:$5,AP$5-$S292)+(1-BP!$S$89)*SUMIFS($140:$140,$5:$5,AP$5-$S292)))</f>
        <v>27981.661999999997</v>
      </c>
      <c r="AQ292" s="30">
        <f ca="1">IF(AQ$5="",0,IF(AQ$5=1,SUMIFS($121:$121,$5:$5,"&lt;="&amp;(AQ$5-$S292))+(1-BP!$S$89)*SUMIFS($140:$140,$5:$5,"&lt;="&amp;(AQ$5-$S292)),SUMIFS($121:$121,$5:$5,AQ$5-$S292)+(1-BP!$S$89)*SUMIFS($140:$140,$5:$5,AQ$5-$S292)))</f>
        <v>35204.49</v>
      </c>
      <c r="AR292" s="30">
        <f ca="1">IF(AR$5="",0,IF(AR$5=1,SUMIFS($121:$121,$5:$5,"&lt;="&amp;(AR$5-$S292))+(1-BP!$S$89)*SUMIFS($140:$140,$5:$5,"&lt;="&amp;(AR$5-$S292)),SUMIFS($121:$121,$5:$5,AR$5-$S292)+(1-BP!$S$89)*SUMIFS($140:$140,$5:$5,AR$5-$S292)))</f>
        <v>42746.235999999997</v>
      </c>
      <c r="AS292" s="30">
        <f ca="1">IF(AS$5="",0,IF(AS$5=1,SUMIFS($121:$121,$5:$5,"&lt;="&amp;(AS$5-$S292))+(1-BP!$S$89)*SUMIFS($140:$140,$5:$5,"&lt;="&amp;(AS$5-$S292)),SUMIFS($121:$121,$5:$5,AS$5-$S292)+(1-BP!$S$89)*SUMIFS($140:$140,$5:$5,AS$5-$S292)))</f>
        <v>50463.793999999994</v>
      </c>
      <c r="AT292" s="30">
        <f ca="1">IF(AT$5="",0,IF(AT$5=1,SUMIFS($121:$121,$5:$5,"&lt;="&amp;(AT$5-$S292))+(1-BP!$S$89)*SUMIFS($140:$140,$5:$5,"&lt;="&amp;(AT$5-$S292)),SUMIFS($121:$121,$5:$5,AT$5-$S292)+(1-BP!$S$89)*SUMIFS($140:$140,$5:$5,AT$5-$S292)))</f>
        <v>58262.22</v>
      </c>
      <c r="AU292" s="30">
        <f ca="1">IF(AU$5="",0,IF(AU$5=1,SUMIFS($121:$121,$5:$5,"&lt;="&amp;(AU$5-$S292))+(1-BP!$S$89)*SUMIFS($140:$140,$5:$5,"&lt;="&amp;(AU$5-$S292)),SUMIFS($121:$121,$5:$5,AU$5-$S292)+(1-BP!$S$89)*SUMIFS($140:$140,$5:$5,AU$5-$S292)))</f>
        <v>66103.149999999994</v>
      </c>
      <c r="AV292" s="30">
        <f ca="1">IF(AV$5="",0,IF(AV$5=1,SUMIFS($121:$121,$5:$5,"&lt;="&amp;(AV$5-$S292))+(1-BP!$S$89)*SUMIFS($140:$140,$5:$5,"&lt;="&amp;(AV$5-$S292)),SUMIFS($121:$121,$5:$5,AV$5-$S292)+(1-BP!$S$89)*SUMIFS($140:$140,$5:$5,AV$5-$S292)))</f>
        <v>73962.25</v>
      </c>
      <c r="AW292" s="30">
        <f ca="1">IF(AW$5="",0,IF(AW$5=1,SUMIFS($121:$121,$5:$5,"&lt;="&amp;(AW$5-$S292))+(1-BP!$S$89)*SUMIFS($140:$140,$5:$5,"&lt;="&amp;(AW$5-$S292)),SUMIFS($121:$121,$5:$5,AW$5-$S292)+(1-BP!$S$89)*SUMIFS($140:$140,$5:$5,AW$5-$S292)))</f>
        <v>81825.490000000005</v>
      </c>
      <c r="AX292" s="30">
        <f ca="1">IF(AX$5="",0,IF(AX$5=1,SUMIFS($121:$121,$5:$5,"&lt;="&amp;(AX$5-$S292))+(1-BP!$S$89)*SUMIFS($140:$140,$5:$5,"&lt;="&amp;(AX$5-$S292)),SUMIFS($121:$121,$5:$5,AX$5-$S292)+(1-BP!$S$89)*SUMIFS($140:$140,$5:$5,AX$5-$S292)))</f>
        <v>89690.8</v>
      </c>
      <c r="AY292" s="30">
        <f ca="1">IF(AY$5="",0,IF(AY$5=1,SUMIFS($121:$121,$5:$5,"&lt;="&amp;(AY$5-$S292))+(1-BP!$S$89)*SUMIFS($140:$140,$5:$5,"&lt;="&amp;(AY$5-$S292)),SUMIFS($121:$121,$5:$5,AY$5-$S292)+(1-BP!$S$89)*SUMIFS($140:$140,$5:$5,AY$5-$S292)))</f>
        <v>97556.800000000003</v>
      </c>
      <c r="AZ292" s="30">
        <f ca="1">IF(AZ$5="",0,IF(AZ$5=1,SUMIFS($121:$121,$5:$5,"&lt;="&amp;(AZ$5-$S292))+(1-BP!$S$89)*SUMIFS($140:$140,$5:$5,"&lt;="&amp;(AZ$5-$S292)),SUMIFS($121:$121,$5:$5,AZ$5-$S292)+(1-BP!$S$89)*SUMIFS($140:$140,$5:$5,AZ$5-$S292)))</f>
        <v>105422.8</v>
      </c>
      <c r="BA292" s="30">
        <f ca="1">IF(BA$5="",0,IF(BA$5=1,SUMIFS($121:$121,$5:$5,"&lt;="&amp;(BA$5-$S292))+(1-BP!$S$89)*SUMIFS($140:$140,$5:$5,"&lt;="&amp;(BA$5-$S292)),SUMIFS($121:$121,$5:$5,BA$5-$S292)+(1-BP!$S$89)*SUMIFS($140:$140,$5:$5,BA$5-$S292)))</f>
        <v>113288.8</v>
      </c>
      <c r="BB292" s="30">
        <f ca="1">IF(BB$5="",0,IF(BB$5=1,SUMIFS($121:$121,$5:$5,"&lt;="&amp;(BB$5-$S292))+(1-BP!$S$89)*SUMIFS($140:$140,$5:$5,"&lt;="&amp;(BB$5-$S292)),SUMIFS($121:$121,$5:$5,BB$5-$S292)+(1-BP!$S$89)*SUMIFS($140:$140,$5:$5,BB$5-$S292)))</f>
        <v>120832.79999999999</v>
      </c>
      <c r="BC292" s="30">
        <f ca="1">IF(BC$5="",0,IF(BC$5=1,SUMIFS($121:$121,$5:$5,"&lt;="&amp;(BC$5-$S292))+(1-BP!$S$89)*SUMIFS($140:$140,$5:$5,"&lt;="&amp;(BC$5-$S292)),SUMIFS($121:$121,$5:$5,BC$5-$S292)+(1-BP!$S$89)*SUMIFS($140:$140,$5:$5,BC$5-$S292)))</f>
        <v>127410.80000000002</v>
      </c>
      <c r="BD292" s="30">
        <f ca="1">IF(BD$5="",0,IF(BD$5=1,SUMIFS($121:$121,$5:$5,"&lt;="&amp;(BD$5-$S292))+(1-BP!$S$89)*SUMIFS($140:$140,$5:$5,"&lt;="&amp;(BD$5-$S292)),SUMIFS($121:$121,$5:$5,BD$5-$S292)+(1-BP!$S$89)*SUMIFS($140:$140,$5:$5,BD$5-$S292)))</f>
        <v>132958.39999999999</v>
      </c>
      <c r="BE292" s="30">
        <f ca="1">IF(BE$5="",0,IF(BE$5=1,SUMIFS($121:$121,$5:$5,"&lt;="&amp;(BE$5-$S292))+(1-BP!$S$89)*SUMIFS($140:$140,$5:$5,"&lt;="&amp;(BE$5-$S292)),SUMIFS($121:$121,$5:$5,BE$5-$S292)+(1-BP!$S$89)*SUMIFS($140:$140,$5:$5,BE$5-$S292)))</f>
        <v>137297.35</v>
      </c>
      <c r="BF292" s="30">
        <f ca="1">IF(BF$5="",0,IF(BF$5=1,SUMIFS($121:$121,$5:$5,"&lt;="&amp;(BF$5-$S292))+(1-BP!$S$89)*SUMIFS($140:$140,$5:$5,"&lt;="&amp;(BF$5-$S292)),SUMIFS($121:$121,$5:$5,BF$5-$S292)+(1-BP!$S$89)*SUMIFS($140:$140,$5:$5,BF$5-$S292)))</f>
        <v>140288.5</v>
      </c>
      <c r="BG292" s="30">
        <f ca="1">IF(BG$5="",0,IF(BG$5=1,SUMIFS($121:$121,$5:$5,"&lt;="&amp;(BG$5-$S292))+(1-BP!$S$89)*SUMIFS($140:$140,$5:$5,"&lt;="&amp;(BG$5-$S292)),SUMIFS($121:$121,$5:$5,BG$5-$S292)+(1-BP!$S$89)*SUMIFS($140:$140,$5:$5,BG$5-$S292)))</f>
        <v>142287.43</v>
      </c>
      <c r="BH292" s="30">
        <f ca="1">IF(BH$5="",0,IF(BH$5=1,SUMIFS($121:$121,$5:$5,"&lt;="&amp;(BH$5-$S292))+(1-BP!$S$89)*SUMIFS($140:$140,$5:$5,"&lt;="&amp;(BH$5-$S292)),SUMIFS($121:$121,$5:$5,BH$5-$S292)+(1-BP!$S$89)*SUMIFS($140:$140,$5:$5,BH$5-$S292)))</f>
        <v>143505.51</v>
      </c>
      <c r="BI292" s="30">
        <f ca="1">IF(BI$5="",0,IF(BI$5=1,SUMIFS($121:$121,$5:$5,"&lt;="&amp;(BI$5-$S292))+(1-BP!$S$89)*SUMIFS($140:$140,$5:$5,"&lt;="&amp;(BI$5-$S292)),SUMIFS($121:$121,$5:$5,BI$5-$S292)+(1-BP!$S$89)*SUMIFS($140:$140,$5:$5,BI$5-$S292)))</f>
        <v>144155.95000000001</v>
      </c>
      <c r="BJ292" s="30">
        <f ca="1">IF(BJ$5="",0,IF(BJ$5=1,SUMIFS($121:$121,$5:$5,"&lt;="&amp;(BJ$5-$S292))+(1-BP!$S$89)*SUMIFS($140:$140,$5:$5,"&lt;="&amp;(BJ$5-$S292)),SUMIFS($121:$121,$5:$5,BJ$5-$S292)+(1-BP!$S$89)*SUMIFS($140:$140,$5:$5,BJ$5-$S292)))</f>
        <v>144481.85999999999</v>
      </c>
      <c r="BK292" s="30">
        <f ca="1">IF(BK$5="",0,IF(BK$5=1,SUMIFS($121:$121,$5:$5,"&lt;="&amp;(BK$5-$S292))+(1-BP!$S$89)*SUMIFS($140:$140,$5:$5,"&lt;="&amp;(BK$5-$S292)),SUMIFS($121:$121,$5:$5,BK$5-$S292)+(1-BP!$S$89)*SUMIFS($140:$140,$5:$5,BK$5-$S292)))</f>
        <v>144631.13</v>
      </c>
      <c r="BL292" s="30">
        <f ca="1">IF(BL$5="",0,IF(BL$5=1,SUMIFS($121:$121,$5:$5,"&lt;="&amp;(BL$5-$S292))+(1-BP!$S$89)*SUMIFS($140:$140,$5:$5,"&lt;="&amp;(BL$5-$S292)),SUMIFS($121:$121,$5:$5,BL$5-$S292)+(1-BP!$S$89)*SUMIFS($140:$140,$5:$5,BL$5-$S292)))</f>
        <v>144698.97999999998</v>
      </c>
      <c r="BM292" s="30">
        <f ca="1">IF(BM$5="",0,IF(BM$5=1,SUMIFS($121:$121,$5:$5,"&lt;="&amp;(BM$5-$S292))+(1-BP!$S$89)*SUMIFS($140:$140,$5:$5,"&lt;="&amp;(BM$5-$S292)),SUMIFS($121:$121,$5:$5,BM$5-$S292)+(1-BP!$S$89)*SUMIFS($140:$140,$5:$5,BM$5-$S292)))</f>
        <v>144724.05000000002</v>
      </c>
      <c r="BN292" s="30">
        <f ca="1">IF(BN$5="",0,IF(BN$5=1,SUMIFS($121:$121,$5:$5,"&lt;="&amp;(BN$5-$S292))+(1-BP!$S$89)*SUMIFS($140:$140,$5:$5,"&lt;="&amp;(BN$5-$S292)),SUMIFS($121:$121,$5:$5,BN$5-$S292)+(1-BP!$S$89)*SUMIFS($140:$140,$5:$5,BN$5-$S292)))</f>
        <v>144730.95000000001</v>
      </c>
      <c r="BO292" s="30">
        <f ca="1">IF(BO$5="",0,IF(BO$5=1,SUMIFS($121:$121,$5:$5,"&lt;="&amp;(BO$5-$S292))+(1-BP!$S$89)*SUMIFS($140:$140,$5:$5,"&lt;="&amp;(BO$5-$S292)),SUMIFS($121:$121,$5:$5,BO$5-$S292)+(1-BP!$S$89)*SUMIFS($140:$140,$5:$5,BO$5-$S292)))</f>
        <v>144733.71000000002</v>
      </c>
      <c r="BP292" s="30">
        <f ca="1">IF(BP$5="",0,IF(BP$5=1,SUMIFS($121:$121,$5:$5,"&lt;="&amp;(BP$5-$S292))+(1-BP!$S$89)*SUMIFS($140:$140,$5:$5,"&lt;="&amp;(BP$5-$S292)),SUMIFS($121:$121,$5:$5,BP$5-$S292)+(1-BP!$S$89)*SUMIFS($140:$140,$5:$5,BP$5-$S292)))</f>
        <v>144734.40000000002</v>
      </c>
      <c r="BQ292" s="30">
        <f ca="1">IF(BQ$5="",0,IF(BQ$5=1,SUMIFS($121:$121,$5:$5,"&lt;="&amp;(BQ$5-$S292))+(1-BP!$S$89)*SUMIFS($140:$140,$5:$5,"&lt;="&amp;(BQ$5-$S292)),SUMIFS($121:$121,$5:$5,BQ$5-$S292)+(1-BP!$S$89)*SUMIFS($140:$140,$5:$5,BQ$5-$S292)))</f>
        <v>144734.40000000002</v>
      </c>
      <c r="BR292" s="30">
        <f ca="1">IF(BR$5="",0,IF(BR$5=1,SUMIFS($121:$121,$5:$5,"&lt;="&amp;(BR$5-$S292))+(1-BP!$S$89)*SUMIFS($140:$140,$5:$5,"&lt;="&amp;(BR$5-$S292)),SUMIFS($121:$121,$5:$5,BR$5-$S292)+(1-BP!$S$89)*SUMIFS($140:$140,$5:$5,BR$5-$S292)))</f>
        <v>144734.40000000002</v>
      </c>
      <c r="BS292" s="30">
        <f ca="1">IF(BS$5="",0,IF(BS$5=1,SUMIFS($121:$121,$5:$5,"&lt;="&amp;(BS$5-$S292))+(1-BP!$S$89)*SUMIFS($140:$140,$5:$5,"&lt;="&amp;(BS$5-$S292)),SUMIFS($121:$121,$5:$5,BS$5-$S292)+(1-BP!$S$89)*SUMIFS($140:$140,$5:$5,BS$5-$S292)))</f>
        <v>144734.40000000002</v>
      </c>
      <c r="BT292" s="30">
        <f ca="1">IF(BT$5="",0,IF(BT$5=1,SUMIFS($121:$121,$5:$5,"&lt;="&amp;(BT$5-$S292))+(1-BP!$S$89)*SUMIFS($140:$140,$5:$5,"&lt;="&amp;(BT$5-$S292)),SUMIFS($121:$121,$5:$5,BT$5-$S292)+(1-BP!$S$89)*SUMIFS($140:$140,$5:$5,BT$5-$S292)))</f>
        <v>144734.40000000002</v>
      </c>
      <c r="BU292" s="30">
        <f ca="1">IF(BU$5="",0,IF(BU$5=1,SUMIFS($121:$121,$5:$5,"&lt;="&amp;(BU$5-$S292))+(1-BP!$S$89)*SUMIFS($140:$140,$5:$5,"&lt;="&amp;(BU$5-$S292)),SUMIFS($121:$121,$5:$5,BU$5-$S292)+(1-BP!$S$89)*SUMIFS($140:$140,$5:$5,BU$5-$S292)))</f>
        <v>144734.40000000002</v>
      </c>
      <c r="BV292" s="30">
        <f>IF(BV$5="",0,IF(BV$5=1,SUMIFS($121:$121,$5:$5,"&lt;="&amp;(BV$5-$S292))+(1-BP!$S$89)*SUMIFS($140:$140,$5:$5,"&lt;="&amp;(BV$5-$S292)),SUMIFS($121:$121,$5:$5,BV$5-$S292)+(1-BP!$S$89)*SUMIFS($140:$140,$5:$5,BV$5-$S292)))</f>
        <v>0</v>
      </c>
      <c r="BW292" s="30">
        <f>IF(BW$5="",0,IF(BW$5=1,SUMIFS($121:$121,$5:$5,"&lt;="&amp;(BW$5-$S292))+(1-BP!$S$89)*SUMIFS($140:$140,$5:$5,"&lt;="&amp;(BW$5-$S292)),SUMIFS($121:$121,$5:$5,BW$5-$S292)+(1-BP!$S$89)*SUMIFS($140:$140,$5:$5,BW$5-$S292)))</f>
        <v>0</v>
      </c>
      <c r="BX292" s="30">
        <f>IF(BX$5="",0,IF(BX$5=1,SUMIFS($121:$121,$5:$5,"&lt;="&amp;(BX$5-$S292))+(1-BP!$S$89)*SUMIFS($140:$140,$5:$5,"&lt;="&amp;(BX$5-$S292)),SUMIFS($121:$121,$5:$5,BX$5-$S292)+(1-BP!$S$89)*SUMIFS($140:$140,$5:$5,BX$5-$S292)))</f>
        <v>0</v>
      </c>
      <c r="BY292" s="30">
        <f>IF(BY$5="",0,IF(BY$5=1,SUMIFS($121:$121,$5:$5,"&lt;="&amp;(BY$5-$S292))+(1-BP!$S$89)*SUMIFS($140:$140,$5:$5,"&lt;="&amp;(BY$5-$S292)),SUMIFS($121:$121,$5:$5,BY$5-$S292)+(1-BP!$S$89)*SUMIFS($140:$140,$5:$5,BY$5-$S292)))</f>
        <v>0</v>
      </c>
      <c r="BZ292" s="30">
        <f>IF(BZ$5="",0,IF(BZ$5=1,SUMIFS($121:$121,$5:$5,"&lt;="&amp;(BZ$5-$S292))+(1-BP!$S$89)*SUMIFS($140:$140,$5:$5,"&lt;="&amp;(BZ$5-$S292)),SUMIFS($121:$121,$5:$5,BZ$5-$S292)+(1-BP!$S$89)*SUMIFS($140:$140,$5:$5,BZ$5-$S292)))</f>
        <v>0</v>
      </c>
      <c r="CA292" s="30">
        <f>IF(CA$5="",0,IF(CA$5=1,SUMIFS($121:$121,$5:$5,"&lt;="&amp;(CA$5-$S292))+(1-BP!$S$89)*SUMIFS($140:$140,$5:$5,"&lt;="&amp;(CA$5-$S292)),SUMIFS($121:$121,$5:$5,CA$5-$S292)+(1-BP!$S$89)*SUMIFS($140:$140,$5:$5,CA$5-$S292)))</f>
        <v>0</v>
      </c>
      <c r="CB292" s="30">
        <f>IF(CB$5="",0,IF(CB$5=1,SUMIFS($121:$121,$5:$5,"&lt;="&amp;(CB$5-$S292))+(1-BP!$S$89)*SUMIFS($140:$140,$5:$5,"&lt;="&amp;(CB$5-$S292)),SUMIFS($121:$121,$5:$5,CB$5-$S292)+(1-BP!$S$89)*SUMIFS($140:$140,$5:$5,CB$5-$S292)))</f>
        <v>0</v>
      </c>
      <c r="CC292" s="30">
        <f>IF(CC$5="",0,IF(CC$5=1,SUMIFS($121:$121,$5:$5,"&lt;="&amp;(CC$5-$S292))+(1-BP!$S$89)*SUMIFS($140:$140,$5:$5,"&lt;="&amp;(CC$5-$S292)),SUMIFS($121:$121,$5:$5,CC$5-$S292)+(1-BP!$S$89)*SUMIFS($140:$140,$5:$5,CC$5-$S292)))</f>
        <v>0</v>
      </c>
      <c r="CD292" s="30">
        <f>IF(CD$5="",0,IF(CD$5=1,SUMIFS($121:$121,$5:$5,"&lt;="&amp;(CD$5-$S292))+(1-BP!$S$89)*SUMIFS($140:$140,$5:$5,"&lt;="&amp;(CD$5-$S292)),SUMIFS($121:$121,$5:$5,CD$5-$S292)+(1-BP!$S$89)*SUMIFS($140:$140,$5:$5,CD$5-$S292)))</f>
        <v>0</v>
      </c>
      <c r="CE292" s="30">
        <f>IF(CE$5="",0,IF(CE$5=1,SUMIFS($121:$121,$5:$5,"&lt;="&amp;(CE$5-$S292))+(1-BP!$S$89)*SUMIFS($140:$140,$5:$5,"&lt;="&amp;(CE$5-$S292)),SUMIFS($121:$121,$5:$5,CE$5-$S292)+(1-BP!$S$89)*SUMIFS($140:$140,$5:$5,CE$5-$S292)))</f>
        <v>0</v>
      </c>
      <c r="CF292" s="30">
        <f>IF(CF$5="",0,IF(CF$5=1,SUMIFS($121:$121,$5:$5,"&lt;="&amp;(CF$5-$S292))+(1-BP!$S$89)*SUMIFS($140:$140,$5:$5,"&lt;="&amp;(CF$5-$S292)),SUMIFS($121:$121,$5:$5,CF$5-$S292)+(1-BP!$S$89)*SUMIFS($140:$140,$5:$5,CF$5-$S292)))</f>
        <v>0</v>
      </c>
      <c r="CG292" s="30">
        <f>IF(CG$5="",0,IF(CG$5=1,SUMIFS($121:$121,$5:$5,"&lt;="&amp;(CG$5-$S292))+(1-BP!$S$89)*SUMIFS($140:$140,$5:$5,"&lt;="&amp;(CG$5-$S292)),SUMIFS($121:$121,$5:$5,CG$5-$S292)+(1-BP!$S$89)*SUMIFS($140:$140,$5:$5,CG$5-$S292)))</f>
        <v>0</v>
      </c>
      <c r="CH292" s="30">
        <f>IF(CH$5="",0,IF(CH$5=1,SUMIFS($121:$121,$5:$5,"&lt;="&amp;(CH$5-$S292))+(1-BP!$S$89)*SUMIFS($140:$140,$5:$5,"&lt;="&amp;(CH$5-$S292)),SUMIFS($121:$121,$5:$5,CH$5-$S292)+(1-BP!$S$89)*SUMIFS($140:$140,$5:$5,CH$5-$S292)))</f>
        <v>0</v>
      </c>
      <c r="CI292" s="30">
        <f>IF(CI$5="",0,IF(CI$5=1,SUMIFS($121:$121,$5:$5,"&lt;="&amp;(CI$5-$S292))+(1-BP!$S$89)*SUMIFS($140:$140,$5:$5,"&lt;="&amp;(CI$5-$S292)),SUMIFS($121:$121,$5:$5,CI$5-$S292)+(1-BP!$S$89)*SUMIFS($140:$140,$5:$5,CI$5-$S292)))</f>
        <v>0</v>
      </c>
      <c r="CJ292" s="30">
        <f>IF(CJ$5="",0,IF(CJ$5=1,SUMIFS($121:$121,$5:$5,"&lt;="&amp;(CJ$5-$S292))+(1-BP!$S$89)*SUMIFS($140:$140,$5:$5,"&lt;="&amp;(CJ$5-$S292)),SUMIFS($121:$121,$5:$5,CJ$5-$S292)+(1-BP!$S$89)*SUMIFS($140:$140,$5:$5,CJ$5-$S292)))</f>
        <v>0</v>
      </c>
      <c r="CK292" s="30">
        <f>IF(CK$5="",0,IF(CK$5=1,SUMIFS($121:$121,$5:$5,"&lt;="&amp;(CK$5-$S292))+(1-BP!$S$89)*SUMIFS($140:$140,$5:$5,"&lt;="&amp;(CK$5-$S292)),SUMIFS($121:$121,$5:$5,CK$5-$S292)+(1-BP!$S$89)*SUMIFS($140:$140,$5:$5,CK$5-$S292)))</f>
        <v>0</v>
      </c>
      <c r="CL292" s="30">
        <f>IF(CL$5="",0,IF(CL$5=1,SUMIFS($121:$121,$5:$5,"&lt;="&amp;(CL$5-$S292))+(1-BP!$S$89)*SUMIFS($140:$140,$5:$5,"&lt;="&amp;(CL$5-$S292)),SUMIFS($121:$121,$5:$5,CL$5-$S292)+(1-BP!$S$89)*SUMIFS($140:$140,$5:$5,CL$5-$S292)))</f>
        <v>0</v>
      </c>
      <c r="CM292" s="30">
        <f>IF(CM$5="",0,IF(CM$5=1,SUMIFS($121:$121,$5:$5,"&lt;="&amp;(CM$5-$S292))+(1-BP!$S$89)*SUMIFS($140:$140,$5:$5,"&lt;="&amp;(CM$5-$S292)),SUMIFS($121:$121,$5:$5,CM$5-$S292)+(1-BP!$S$89)*SUMIFS($140:$140,$5:$5,CM$5-$S292)))</f>
        <v>0</v>
      </c>
      <c r="CN292" s="30">
        <f>IF(CN$5="",0,IF(CN$5=1,SUMIFS($121:$121,$5:$5,"&lt;="&amp;(CN$5-$S292))+(1-BP!$S$89)*SUMIFS($140:$140,$5:$5,"&lt;="&amp;(CN$5-$S292)),SUMIFS($121:$121,$5:$5,CN$5-$S292)+(1-BP!$S$89)*SUMIFS($140:$140,$5:$5,CN$5-$S292)))</f>
        <v>0</v>
      </c>
      <c r="CO292" s="30">
        <f>IF(CO$5="",0,IF(CO$5=1,SUMIFS($121:$121,$5:$5,"&lt;="&amp;(CO$5-$S292))+(1-BP!$S$89)*SUMIFS($140:$140,$5:$5,"&lt;="&amp;(CO$5-$S292)),SUMIFS($121:$121,$5:$5,CO$5-$S292)+(1-BP!$S$89)*SUMIFS($140:$140,$5:$5,CO$5-$S292)))</f>
        <v>0</v>
      </c>
      <c r="CP292" s="30">
        <f>IF(CP$5="",0,IF(CP$5=1,SUMIFS($121:$121,$5:$5,"&lt;="&amp;(CP$5-$S292))+(1-BP!$S$89)*SUMIFS($140:$140,$5:$5,"&lt;="&amp;(CP$5-$S292)),SUMIFS($121:$121,$5:$5,CP$5-$S292)+(1-BP!$S$89)*SUMIFS($140:$140,$5:$5,CP$5-$S292)))</f>
        <v>0</v>
      </c>
      <c r="CQ292" s="30">
        <f>IF(CQ$5="",0,IF(CQ$5=1,SUMIFS($121:$121,$5:$5,"&lt;="&amp;(CQ$5-$S292))+(1-BP!$S$89)*SUMIFS($140:$140,$5:$5,"&lt;="&amp;(CQ$5-$S292)),SUMIFS($121:$121,$5:$5,CQ$5-$S292)+(1-BP!$S$89)*SUMIFS($140:$140,$5:$5,CQ$5-$S292)))</f>
        <v>0</v>
      </c>
      <c r="CR292" s="30">
        <f>IF(CR$5="",0,IF(CR$5=1,SUMIFS($121:$121,$5:$5,"&lt;="&amp;(CR$5-$S292))+(1-BP!$S$89)*SUMIFS($140:$140,$5:$5,"&lt;="&amp;(CR$5-$S292)),SUMIFS($121:$121,$5:$5,CR$5-$S292)+(1-BP!$S$89)*SUMIFS($140:$140,$5:$5,CR$5-$S292)))</f>
        <v>0</v>
      </c>
      <c r="CS292" s="30">
        <f>IF(CS$5="",0,IF(CS$5=1,SUMIFS($121:$121,$5:$5,"&lt;="&amp;(CS$5-$S292))+(1-BP!$S$89)*SUMIFS($140:$140,$5:$5,"&lt;="&amp;(CS$5-$S292)),SUMIFS($121:$121,$5:$5,CS$5-$S292)+(1-BP!$S$89)*SUMIFS($140:$140,$5:$5,CS$5-$S292)))</f>
        <v>0</v>
      </c>
      <c r="CT292" s="30">
        <f>IF(CT$5="",0,IF(CT$5=1,SUMIFS($121:$121,$5:$5,"&lt;="&amp;(CT$5-$S292))+(1-BP!$S$89)*SUMIFS($140:$140,$5:$5,"&lt;="&amp;(CT$5-$S292)),SUMIFS($121:$121,$5:$5,CT$5-$S292)+(1-BP!$S$89)*SUMIFS($140:$140,$5:$5,CT$5-$S292)))</f>
        <v>0</v>
      </c>
    </row>
    <row r="293" spans="1:98" s="2" customFormat="1" ht="12" x14ac:dyDescent="0.25">
      <c r="A293" s="11">
        <f>ROW()</f>
        <v>293</v>
      </c>
      <c r="B293" s="146"/>
      <c r="C293" s="142"/>
      <c r="E293" s="23" t="str">
        <f>Lists!$N$9</f>
        <v>пустая строка</v>
      </c>
      <c r="P293" s="3"/>
      <c r="R293" s="23"/>
      <c r="S293" s="3"/>
      <c r="V293" s="74"/>
      <c r="W293" s="5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</row>
    <row r="294" spans="1:98" s="13" customFormat="1" x14ac:dyDescent="0.3">
      <c r="A294" s="12">
        <f>ROW()</f>
        <v>294</v>
      </c>
      <c r="B294" s="144"/>
      <c r="C294" s="142"/>
      <c r="E294" s="92"/>
      <c r="F294" s="13" t="s">
        <v>163</v>
      </c>
      <c r="M294" s="4" t="str">
        <f>Lists!$R$8</f>
        <v>руб.</v>
      </c>
      <c r="P294" s="10"/>
      <c r="R294" s="92"/>
      <c r="S294" s="10"/>
      <c r="V294" s="80">
        <f ca="1">W294-(W282-W283)</f>
        <v>0</v>
      </c>
      <c r="W294" s="10">
        <f ca="1">SUM(INDIRECT(ADDRESS(ROW(),SUMIFS($1:$1,$5:$5,1))):INDIRECT(ADDRESS(ROW(),SUMIFS($1:$1,$5:$5,MAX($5:$5)))))</f>
        <v>413876806.79490012</v>
      </c>
      <c r="Z294" s="10">
        <f t="shared" ref="Z294:BE294" ca="1" si="967">Z282-Z283</f>
        <v>0</v>
      </c>
      <c r="AA294" s="10">
        <f t="shared" ca="1" si="967"/>
        <v>0</v>
      </c>
      <c r="AB294" s="10">
        <f t="shared" ca="1" si="967"/>
        <v>-4680</v>
      </c>
      <c r="AC294" s="10">
        <f t="shared" ca="1" si="967"/>
        <v>-20320</v>
      </c>
      <c r="AD294" s="10">
        <f t="shared" ca="1" si="967"/>
        <v>-40656</v>
      </c>
      <c r="AE294" s="10">
        <f t="shared" ca="1" si="967"/>
        <v>-63925.8</v>
      </c>
      <c r="AF294" s="10">
        <f t="shared" ca="1" si="967"/>
        <v>-93936.2</v>
      </c>
      <c r="AG294" s="10">
        <f t="shared" ca="1" si="967"/>
        <v>-148249.16</v>
      </c>
      <c r="AH294" s="10">
        <f t="shared" ca="1" si="967"/>
        <v>-249656.12000000002</v>
      </c>
      <c r="AI294" s="10">
        <f t="shared" ca="1" si="967"/>
        <v>-395531.24</v>
      </c>
      <c r="AJ294" s="10">
        <f t="shared" ca="1" si="967"/>
        <v>-552354.228</v>
      </c>
      <c r="AK294" s="10">
        <f t="shared" ca="1" si="967"/>
        <v>-701703.27800000005</v>
      </c>
      <c r="AL294" s="10">
        <f t="shared" ca="1" si="967"/>
        <v>-913930.04900000012</v>
      </c>
      <c r="AM294" s="10">
        <f t="shared" ca="1" si="967"/>
        <v>-1233360.8810000001</v>
      </c>
      <c r="AN294" s="10">
        <f t="shared" ca="1" si="967"/>
        <v>-1674178.05</v>
      </c>
      <c r="AO294" s="10">
        <f t="shared" ca="1" si="967"/>
        <v>-2147737.8435</v>
      </c>
      <c r="AP294" s="10">
        <f t="shared" ca="1" si="967"/>
        <v>-2443377.66175</v>
      </c>
      <c r="AQ294" s="10">
        <f t="shared" ca="1" si="967"/>
        <v>-2442592.2372500002</v>
      </c>
      <c r="AR294" s="10">
        <f t="shared" ca="1" si="967"/>
        <v>-2086956.3524499992</v>
      </c>
      <c r="AS294" s="10">
        <f t="shared" ca="1" si="967"/>
        <v>-1396929.9804500006</v>
      </c>
      <c r="AT294" s="10">
        <f t="shared" ca="1" si="967"/>
        <v>-468851.96509999875</v>
      </c>
      <c r="AU294" s="10">
        <f t="shared" ca="1" si="967"/>
        <v>611143.27827499993</v>
      </c>
      <c r="AV294" s="10">
        <f t="shared" ca="1" si="967"/>
        <v>1778203.6695000008</v>
      </c>
      <c r="AW294" s="10">
        <f t="shared" ca="1" si="967"/>
        <v>2992111.704775</v>
      </c>
      <c r="AX294" s="10">
        <f t="shared" ca="1" si="967"/>
        <v>4228748.5540999994</v>
      </c>
      <c r="AY294" s="10">
        <f t="shared" ca="1" si="967"/>
        <v>5486019.1698749997</v>
      </c>
      <c r="AZ294" s="10">
        <f t="shared" ca="1" si="967"/>
        <v>6785944.0921249986</v>
      </c>
      <c r="BA294" s="10">
        <f t="shared" ca="1" si="967"/>
        <v>8137988.428375002</v>
      </c>
      <c r="BB294" s="10">
        <f t="shared" ca="1" si="967"/>
        <v>9548527.1181249991</v>
      </c>
      <c r="BC294" s="10">
        <f t="shared" ca="1" si="967"/>
        <v>11034166.52775</v>
      </c>
      <c r="BD294" s="10">
        <f t="shared" ca="1" si="967"/>
        <v>12626350.135250004</v>
      </c>
      <c r="BE294" s="10">
        <f t="shared" ca="1" si="967"/>
        <v>14345051.142750001</v>
      </c>
      <c r="BF294" s="10">
        <f t="shared" ref="BF294:CK294" ca="1" si="968">BF282-BF283</f>
        <v>16174339.95025</v>
      </c>
      <c r="BG294" s="10">
        <f t="shared" ca="1" si="968"/>
        <v>17996149.977749996</v>
      </c>
      <c r="BH294" s="10">
        <f t="shared" ca="1" si="968"/>
        <v>19604231.380250007</v>
      </c>
      <c r="BI294" s="10">
        <f t="shared" ca="1" si="968"/>
        <v>20889447.460250001</v>
      </c>
      <c r="BJ294" s="10">
        <f t="shared" ca="1" si="968"/>
        <v>21803514.870250002</v>
      </c>
      <c r="BK294" s="10">
        <f t="shared" ca="1" si="968"/>
        <v>22373429.952750005</v>
      </c>
      <c r="BL294" s="10">
        <f t="shared" ca="1" si="968"/>
        <v>22699746.219000008</v>
      </c>
      <c r="BM294" s="10">
        <f t="shared" ca="1" si="968"/>
        <v>22871985.293374997</v>
      </c>
      <c r="BN294" s="10">
        <f t="shared" ca="1" si="968"/>
        <v>22956247.375250001</v>
      </c>
      <c r="BO294" s="10">
        <f t="shared" ca="1" si="968"/>
        <v>22993277.988875002</v>
      </c>
      <c r="BP294" s="10">
        <f t="shared" ca="1" si="968"/>
        <v>23007481.734999996</v>
      </c>
      <c r="BQ294" s="10">
        <f t="shared" ca="1" si="968"/>
        <v>23012726.545875002</v>
      </c>
      <c r="BR294" s="10">
        <f t="shared" ca="1" si="968"/>
        <v>23014412.33112501</v>
      </c>
      <c r="BS294" s="10">
        <f t="shared" ca="1" si="968"/>
        <v>23014818.702375006</v>
      </c>
      <c r="BT294" s="10">
        <f t="shared" ca="1" si="968"/>
        <v>23014905.220125008</v>
      </c>
      <c r="BU294" s="10">
        <f t="shared" ca="1" si="968"/>
        <v>27954765.01800001</v>
      </c>
      <c r="BV294" s="10">
        <f t="shared" si="968"/>
        <v>0</v>
      </c>
      <c r="BW294" s="10">
        <f t="shared" si="968"/>
        <v>0</v>
      </c>
      <c r="BX294" s="10">
        <f t="shared" si="968"/>
        <v>0</v>
      </c>
      <c r="BY294" s="10">
        <f t="shared" si="968"/>
        <v>0</v>
      </c>
      <c r="BZ294" s="10">
        <f t="shared" si="968"/>
        <v>0</v>
      </c>
      <c r="CA294" s="10">
        <f t="shared" si="968"/>
        <v>0</v>
      </c>
      <c r="CB294" s="10">
        <f t="shared" si="968"/>
        <v>0</v>
      </c>
      <c r="CC294" s="10">
        <f t="shared" si="968"/>
        <v>0</v>
      </c>
      <c r="CD294" s="10">
        <f t="shared" si="968"/>
        <v>0</v>
      </c>
      <c r="CE294" s="10">
        <f t="shared" si="968"/>
        <v>0</v>
      </c>
      <c r="CF294" s="10">
        <f t="shared" si="968"/>
        <v>0</v>
      </c>
      <c r="CG294" s="10">
        <f t="shared" si="968"/>
        <v>0</v>
      </c>
      <c r="CH294" s="10">
        <f t="shared" si="968"/>
        <v>0</v>
      </c>
      <c r="CI294" s="10">
        <f t="shared" si="968"/>
        <v>0</v>
      </c>
      <c r="CJ294" s="10">
        <f t="shared" si="968"/>
        <v>0</v>
      </c>
      <c r="CK294" s="10">
        <f t="shared" si="968"/>
        <v>0</v>
      </c>
      <c r="CL294" s="10">
        <f t="shared" ref="CL294:CT294" si="969">CL282-CL283</f>
        <v>0</v>
      </c>
      <c r="CM294" s="10">
        <f t="shared" si="969"/>
        <v>0</v>
      </c>
      <c r="CN294" s="10">
        <f t="shared" si="969"/>
        <v>0</v>
      </c>
      <c r="CO294" s="10">
        <f t="shared" si="969"/>
        <v>0</v>
      </c>
      <c r="CP294" s="10">
        <f t="shared" si="969"/>
        <v>0</v>
      </c>
      <c r="CQ294" s="10">
        <f t="shared" si="969"/>
        <v>0</v>
      </c>
      <c r="CR294" s="10">
        <f t="shared" si="969"/>
        <v>0</v>
      </c>
      <c r="CS294" s="10">
        <f t="shared" si="969"/>
        <v>0</v>
      </c>
      <c r="CT294" s="10">
        <f t="shared" si="969"/>
        <v>0</v>
      </c>
    </row>
    <row r="295" spans="1:98" s="13" customFormat="1" x14ac:dyDescent="0.3">
      <c r="A295" s="12">
        <f>ROW()</f>
        <v>295</v>
      </c>
      <c r="B295" s="144"/>
      <c r="C295" s="142"/>
      <c r="E295" s="92"/>
      <c r="F295" s="13" t="s">
        <v>165</v>
      </c>
      <c r="M295" s="4" t="str">
        <f>Lists!$R$8</f>
        <v>руб.</v>
      </c>
      <c r="P295" s="10"/>
      <c r="R295" s="92"/>
      <c r="S295" s="10"/>
      <c r="V295" s="80">
        <f ca="1">W295-SUM(W296:W299)</f>
        <v>0</v>
      </c>
      <c r="W295" s="10">
        <f ca="1">SUM(INDIRECT(ADDRESS(ROW(),SUMIFS($1:$1,$5:$5,1))):INDIRECT(ADDRESS(ROW(),SUMIFS($1:$1,$5:$5,MAX($5:$5)))))</f>
        <v>87392646.433474019</v>
      </c>
      <c r="Z295" s="10">
        <f t="shared" ref="Z295:BE295" ca="1" si="970">IF(Z$5="",0,SUM(Z296:Z299))</f>
        <v>150000</v>
      </c>
      <c r="AA295" s="10">
        <f t="shared" ca="1" si="970"/>
        <v>390000</v>
      </c>
      <c r="AB295" s="10">
        <f t="shared" ca="1" si="970"/>
        <v>550000</v>
      </c>
      <c r="AC295" s="10">
        <f t="shared" ca="1" si="970"/>
        <v>700000</v>
      </c>
      <c r="AD295" s="10">
        <f t="shared" ca="1" si="970"/>
        <v>800000</v>
      </c>
      <c r="AE295" s="10">
        <f t="shared" ca="1" si="970"/>
        <v>800000</v>
      </c>
      <c r="AF295" s="10">
        <f t="shared" ca="1" si="970"/>
        <v>800000</v>
      </c>
      <c r="AG295" s="10">
        <f t="shared" ca="1" si="970"/>
        <v>800000</v>
      </c>
      <c r="AH295" s="10">
        <f t="shared" ca="1" si="970"/>
        <v>800062.92200000002</v>
      </c>
      <c r="AI295" s="10">
        <f t="shared" ca="1" si="970"/>
        <v>800859.93400000001</v>
      </c>
      <c r="AJ295" s="10">
        <f t="shared" ca="1" si="970"/>
        <v>804459.07239999995</v>
      </c>
      <c r="AK295" s="10">
        <f t="shared" ca="1" si="970"/>
        <v>811889.63624999998</v>
      </c>
      <c r="AL295" s="10">
        <f t="shared" ca="1" si="970"/>
        <v>820962.46429999999</v>
      </c>
      <c r="AM295" s="10">
        <f t="shared" ca="1" si="970"/>
        <v>830547.68717000005</v>
      </c>
      <c r="AN295" s="10">
        <f t="shared" ca="1" si="970"/>
        <v>840885.61446499999</v>
      </c>
      <c r="AO295" s="10">
        <f t="shared" ca="1" si="970"/>
        <v>857681.46257750003</v>
      </c>
      <c r="AP295" s="10">
        <f t="shared" ca="1" si="970"/>
        <v>890903.09878999996</v>
      </c>
      <c r="AQ295" s="10">
        <f t="shared" ca="1" si="970"/>
        <v>945279.86122299999</v>
      </c>
      <c r="AR295" s="10">
        <f t="shared" ca="1" si="970"/>
        <v>1022299.745063</v>
      </c>
      <c r="AS295" s="10">
        <f t="shared" ca="1" si="970"/>
        <v>1119240.6344764999</v>
      </c>
      <c r="AT295" s="10">
        <f t="shared" ca="1" si="970"/>
        <v>1230000.95952775</v>
      </c>
      <c r="AU295" s="10">
        <f t="shared" ca="1" si="970"/>
        <v>1349387.72560875</v>
      </c>
      <c r="AV295" s="10">
        <f t="shared" ca="1" si="970"/>
        <v>1473651.5654227503</v>
      </c>
      <c r="AW295" s="10">
        <f t="shared" ca="1" si="970"/>
        <v>1600505.0545297503</v>
      </c>
      <c r="AX295" s="10">
        <f t="shared" ca="1" si="970"/>
        <v>1728590.1474037501</v>
      </c>
      <c r="AY295" s="10">
        <f t="shared" ca="1" si="970"/>
        <v>1857158.2374150001</v>
      </c>
      <c r="AZ295" s="10">
        <f t="shared" ca="1" si="970"/>
        <v>1985916.8368900002</v>
      </c>
      <c r="BA295" s="10">
        <f t="shared" ca="1" si="970"/>
        <v>2114742.6056000004</v>
      </c>
      <c r="BB295" s="10">
        <f t="shared" ca="1" si="970"/>
        <v>2243585.11418375</v>
      </c>
      <c r="BC295" s="10">
        <f t="shared" ca="1" si="970"/>
        <v>2372431.4767400003</v>
      </c>
      <c r="BD295" s="10">
        <f t="shared" ca="1" si="970"/>
        <v>2501278.4291900005</v>
      </c>
      <c r="BE295" s="10">
        <f t="shared" ca="1" si="970"/>
        <v>2629968.0766400001</v>
      </c>
      <c r="BF295" s="10">
        <f t="shared" ref="BF295:CT295" ca="1" si="971">IF(BF$5="",0,SUM(BF296:BF299))</f>
        <v>2756665.1940899999</v>
      </c>
      <c r="BG295" s="10">
        <f t="shared" ca="1" si="971"/>
        <v>2874364.4655400002</v>
      </c>
      <c r="BH295" s="10">
        <f t="shared" ca="1" si="971"/>
        <v>2973487.3273650003</v>
      </c>
      <c r="BI295" s="10">
        <f t="shared" ca="1" si="971"/>
        <v>3049928.1190650002</v>
      </c>
      <c r="BJ295" s="10">
        <f t="shared" ca="1" si="971"/>
        <v>3102799.1160900006</v>
      </c>
      <c r="BK295" s="10">
        <f t="shared" ca="1" si="971"/>
        <v>3135199.8823775006</v>
      </c>
      <c r="BL295" s="10">
        <f t="shared" ca="1" si="971"/>
        <v>3153480.2308837506</v>
      </c>
      <c r="BM295" s="10">
        <f t="shared" ca="1" si="971"/>
        <v>3163016.7154212501</v>
      </c>
      <c r="BN295" s="10">
        <f t="shared" ca="1" si="971"/>
        <v>3167626.6957512503</v>
      </c>
      <c r="BO295" s="10">
        <f t="shared" ca="1" si="971"/>
        <v>3169626.8550437498</v>
      </c>
      <c r="BP295" s="10">
        <f t="shared" ca="1" si="971"/>
        <v>3170390.25620875</v>
      </c>
      <c r="BQ295" s="10">
        <f t="shared" ca="1" si="971"/>
        <v>3170669.3546050005</v>
      </c>
      <c r="BR295" s="10">
        <f t="shared" ca="1" si="971"/>
        <v>3170757.7075800006</v>
      </c>
      <c r="BS295" s="10">
        <f t="shared" ca="1" si="971"/>
        <v>3170778.8913200009</v>
      </c>
      <c r="BT295" s="10">
        <f t="shared" ca="1" si="971"/>
        <v>3170783.335186251</v>
      </c>
      <c r="BU295" s="10">
        <f t="shared" ca="1" si="971"/>
        <v>2370783.9250800009</v>
      </c>
      <c r="BV295" s="10">
        <f t="shared" si="971"/>
        <v>0</v>
      </c>
      <c r="BW295" s="10">
        <f t="shared" si="971"/>
        <v>0</v>
      </c>
      <c r="BX295" s="10">
        <f t="shared" si="971"/>
        <v>0</v>
      </c>
      <c r="BY295" s="10">
        <f t="shared" si="971"/>
        <v>0</v>
      </c>
      <c r="BZ295" s="10">
        <f t="shared" si="971"/>
        <v>0</v>
      </c>
      <c r="CA295" s="10">
        <f t="shared" si="971"/>
        <v>0</v>
      </c>
      <c r="CB295" s="10">
        <f t="shared" si="971"/>
        <v>0</v>
      </c>
      <c r="CC295" s="10">
        <f t="shared" si="971"/>
        <v>0</v>
      </c>
      <c r="CD295" s="10">
        <f t="shared" si="971"/>
        <v>0</v>
      </c>
      <c r="CE295" s="10">
        <f t="shared" si="971"/>
        <v>0</v>
      </c>
      <c r="CF295" s="10">
        <f t="shared" si="971"/>
        <v>0</v>
      </c>
      <c r="CG295" s="10">
        <f t="shared" si="971"/>
        <v>0</v>
      </c>
      <c r="CH295" s="10">
        <f t="shared" si="971"/>
        <v>0</v>
      </c>
      <c r="CI295" s="10">
        <f t="shared" si="971"/>
        <v>0</v>
      </c>
      <c r="CJ295" s="10">
        <f t="shared" si="971"/>
        <v>0</v>
      </c>
      <c r="CK295" s="10">
        <f t="shared" si="971"/>
        <v>0</v>
      </c>
      <c r="CL295" s="10">
        <f t="shared" si="971"/>
        <v>0</v>
      </c>
      <c r="CM295" s="10">
        <f t="shared" si="971"/>
        <v>0</v>
      </c>
      <c r="CN295" s="10">
        <f t="shared" si="971"/>
        <v>0</v>
      </c>
      <c r="CO295" s="10">
        <f t="shared" si="971"/>
        <v>0</v>
      </c>
      <c r="CP295" s="10">
        <f t="shared" si="971"/>
        <v>0</v>
      </c>
      <c r="CQ295" s="10">
        <f t="shared" si="971"/>
        <v>0</v>
      </c>
      <c r="CR295" s="10">
        <f t="shared" si="971"/>
        <v>0</v>
      </c>
      <c r="CS295" s="10">
        <f t="shared" si="971"/>
        <v>0</v>
      </c>
      <c r="CT295" s="10">
        <f t="shared" si="971"/>
        <v>0</v>
      </c>
    </row>
    <row r="296" spans="1:98" s="27" customFormat="1" ht="12" x14ac:dyDescent="0.25">
      <c r="A296" s="26">
        <f>ROW()</f>
        <v>296</v>
      </c>
      <c r="B296" s="145"/>
      <c r="C296" s="142"/>
      <c r="E296" s="24"/>
      <c r="F296" s="66" t="str">
        <f>$F$216</f>
        <v>Переменные расходы</v>
      </c>
      <c r="G296" s="27" t="str">
        <f>BP!$F$203</f>
        <v>Маркетинговые расходы</v>
      </c>
      <c r="M296" s="27" t="str">
        <f>Lists!$R$8</f>
        <v>руб.</v>
      </c>
      <c r="P296" s="30"/>
      <c r="R296" s="44" t="s">
        <v>24</v>
      </c>
      <c r="S296" s="123">
        <v>-1</v>
      </c>
      <c r="V296" s="85"/>
      <c r="W296" s="29">
        <f ca="1">SUM(INDIRECT(ADDRESS(ROW(),SUMIFS($1:$1,$5:$5,1))):INDIRECT(ADDRESS(ROW(),SUMIFS($1:$1,$5:$5,MAX($5:$5)))))</f>
        <v>36190000</v>
      </c>
      <c r="Z296" s="30">
        <f ca="1">IF(Z$5="",0,IF(Z$5=1,SUMIFS(217:217,$5:$5,"&lt;="&amp;(Z$5-$S296)),SUMIFS(217:217,$5:$5,Z$5-$S296)))</f>
        <v>150000</v>
      </c>
      <c r="AA296" s="30">
        <f t="shared" ref="AA296:CL296" ca="1" si="972">IF(AA$5="",0,IF(AA$5=1,SUMIFS(217:217,$5:$5,"&lt;="&amp;(AA$5-$S296)),SUMIFS(217:217,$5:$5,AA$5-$S296)))</f>
        <v>390000</v>
      </c>
      <c r="AB296" s="30">
        <f t="shared" ca="1" si="972"/>
        <v>550000</v>
      </c>
      <c r="AC296" s="30">
        <f t="shared" ca="1" si="972"/>
        <v>700000</v>
      </c>
      <c r="AD296" s="30">
        <f t="shared" ca="1" si="972"/>
        <v>800000</v>
      </c>
      <c r="AE296" s="30">
        <f t="shared" ca="1" si="972"/>
        <v>800000</v>
      </c>
      <c r="AF296" s="30">
        <f t="shared" ca="1" si="972"/>
        <v>800000</v>
      </c>
      <c r="AG296" s="30">
        <f t="shared" ca="1" si="972"/>
        <v>800000</v>
      </c>
      <c r="AH296" s="30">
        <f t="shared" ca="1" si="972"/>
        <v>800000</v>
      </c>
      <c r="AI296" s="30">
        <f t="shared" ca="1" si="972"/>
        <v>800000</v>
      </c>
      <c r="AJ296" s="30">
        <f t="shared" ca="1" si="972"/>
        <v>800000</v>
      </c>
      <c r="AK296" s="30">
        <f t="shared" ca="1" si="972"/>
        <v>800000</v>
      </c>
      <c r="AL296" s="30">
        <f t="shared" ca="1" si="972"/>
        <v>800000</v>
      </c>
      <c r="AM296" s="30">
        <f t="shared" ca="1" si="972"/>
        <v>800000</v>
      </c>
      <c r="AN296" s="30">
        <f t="shared" ca="1" si="972"/>
        <v>800000</v>
      </c>
      <c r="AO296" s="30">
        <f t="shared" ca="1" si="972"/>
        <v>800000</v>
      </c>
      <c r="AP296" s="30">
        <f t="shared" ca="1" si="972"/>
        <v>800000</v>
      </c>
      <c r="AQ296" s="30">
        <f t="shared" ca="1" si="972"/>
        <v>800000</v>
      </c>
      <c r="AR296" s="30">
        <f t="shared" ca="1" si="972"/>
        <v>800000</v>
      </c>
      <c r="AS296" s="30">
        <f t="shared" ca="1" si="972"/>
        <v>800000</v>
      </c>
      <c r="AT296" s="30">
        <f t="shared" ca="1" si="972"/>
        <v>800000</v>
      </c>
      <c r="AU296" s="30">
        <f t="shared" ca="1" si="972"/>
        <v>800000</v>
      </c>
      <c r="AV296" s="30">
        <f t="shared" ca="1" si="972"/>
        <v>800000</v>
      </c>
      <c r="AW296" s="30">
        <f t="shared" ca="1" si="972"/>
        <v>800000</v>
      </c>
      <c r="AX296" s="30">
        <f t="shared" ca="1" si="972"/>
        <v>800000</v>
      </c>
      <c r="AY296" s="30">
        <f t="shared" ca="1" si="972"/>
        <v>800000</v>
      </c>
      <c r="AZ296" s="30">
        <f t="shared" ca="1" si="972"/>
        <v>800000</v>
      </c>
      <c r="BA296" s="30">
        <f t="shared" ca="1" si="972"/>
        <v>800000</v>
      </c>
      <c r="BB296" s="30">
        <f t="shared" ca="1" si="972"/>
        <v>800000</v>
      </c>
      <c r="BC296" s="30">
        <f t="shared" ca="1" si="972"/>
        <v>800000</v>
      </c>
      <c r="BD296" s="30">
        <f t="shared" ca="1" si="972"/>
        <v>800000</v>
      </c>
      <c r="BE296" s="30">
        <f t="shared" ca="1" si="972"/>
        <v>800000</v>
      </c>
      <c r="BF296" s="30">
        <f t="shared" ca="1" si="972"/>
        <v>800000</v>
      </c>
      <c r="BG296" s="30">
        <f t="shared" ca="1" si="972"/>
        <v>800000</v>
      </c>
      <c r="BH296" s="30">
        <f t="shared" ca="1" si="972"/>
        <v>800000</v>
      </c>
      <c r="BI296" s="30">
        <f t="shared" ca="1" si="972"/>
        <v>800000</v>
      </c>
      <c r="BJ296" s="30">
        <f t="shared" ca="1" si="972"/>
        <v>800000</v>
      </c>
      <c r="BK296" s="30">
        <f t="shared" ca="1" si="972"/>
        <v>800000</v>
      </c>
      <c r="BL296" s="30">
        <f t="shared" ca="1" si="972"/>
        <v>800000</v>
      </c>
      <c r="BM296" s="30">
        <f t="shared" ca="1" si="972"/>
        <v>800000</v>
      </c>
      <c r="BN296" s="30">
        <f t="shared" ca="1" si="972"/>
        <v>800000</v>
      </c>
      <c r="BO296" s="30">
        <f t="shared" ca="1" si="972"/>
        <v>800000</v>
      </c>
      <c r="BP296" s="30">
        <f t="shared" ca="1" si="972"/>
        <v>800000</v>
      </c>
      <c r="BQ296" s="30">
        <f t="shared" ca="1" si="972"/>
        <v>800000</v>
      </c>
      <c r="BR296" s="30">
        <f t="shared" ca="1" si="972"/>
        <v>800000</v>
      </c>
      <c r="BS296" s="30">
        <f t="shared" ca="1" si="972"/>
        <v>800000</v>
      </c>
      <c r="BT296" s="30">
        <f t="shared" ca="1" si="972"/>
        <v>800000</v>
      </c>
      <c r="BU296" s="30">
        <f t="shared" si="972"/>
        <v>0</v>
      </c>
      <c r="BV296" s="30">
        <f t="shared" si="972"/>
        <v>0</v>
      </c>
      <c r="BW296" s="30">
        <f t="shared" si="972"/>
        <v>0</v>
      </c>
      <c r="BX296" s="30">
        <f t="shared" si="972"/>
        <v>0</v>
      </c>
      <c r="BY296" s="30">
        <f t="shared" si="972"/>
        <v>0</v>
      </c>
      <c r="BZ296" s="30">
        <f t="shared" si="972"/>
        <v>0</v>
      </c>
      <c r="CA296" s="30">
        <f t="shared" si="972"/>
        <v>0</v>
      </c>
      <c r="CB296" s="30">
        <f t="shared" si="972"/>
        <v>0</v>
      </c>
      <c r="CC296" s="30">
        <f t="shared" si="972"/>
        <v>0</v>
      </c>
      <c r="CD296" s="30">
        <f t="shared" si="972"/>
        <v>0</v>
      </c>
      <c r="CE296" s="30">
        <f t="shared" si="972"/>
        <v>0</v>
      </c>
      <c r="CF296" s="30">
        <f t="shared" si="972"/>
        <v>0</v>
      </c>
      <c r="CG296" s="30">
        <f t="shared" si="972"/>
        <v>0</v>
      </c>
      <c r="CH296" s="30">
        <f t="shared" si="972"/>
        <v>0</v>
      </c>
      <c r="CI296" s="30">
        <f t="shared" si="972"/>
        <v>0</v>
      </c>
      <c r="CJ296" s="30">
        <f t="shared" si="972"/>
        <v>0</v>
      </c>
      <c r="CK296" s="30">
        <f t="shared" si="972"/>
        <v>0</v>
      </c>
      <c r="CL296" s="30">
        <f t="shared" si="972"/>
        <v>0</v>
      </c>
      <c r="CM296" s="30">
        <f t="shared" ref="CM296:CT296" si="973">IF(CM$5="",0,IF(CM$5=1,SUMIFS(217:217,$5:$5,"&lt;="&amp;(CM$5-$S296)),SUMIFS(217:217,$5:$5,CM$5-$S296)))</f>
        <v>0</v>
      </c>
      <c r="CN296" s="30">
        <f t="shared" si="973"/>
        <v>0</v>
      </c>
      <c r="CO296" s="30">
        <f t="shared" si="973"/>
        <v>0</v>
      </c>
      <c r="CP296" s="30">
        <f t="shared" si="973"/>
        <v>0</v>
      </c>
      <c r="CQ296" s="30">
        <f t="shared" si="973"/>
        <v>0</v>
      </c>
      <c r="CR296" s="30">
        <f t="shared" si="973"/>
        <v>0</v>
      </c>
      <c r="CS296" s="30">
        <f t="shared" si="973"/>
        <v>0</v>
      </c>
      <c r="CT296" s="30">
        <f t="shared" si="973"/>
        <v>0</v>
      </c>
    </row>
    <row r="297" spans="1:98" s="27" customFormat="1" ht="12" x14ac:dyDescent="0.25">
      <c r="A297" s="26">
        <f>ROW()</f>
        <v>297</v>
      </c>
      <c r="B297" s="145"/>
      <c r="C297" s="142"/>
      <c r="E297" s="24"/>
      <c r="F297" s="66" t="str">
        <f t="shared" ref="F297:F298" si="974">$F$216</f>
        <v>Переменные расходы</v>
      </c>
      <c r="G297" s="27" t="s">
        <v>123</v>
      </c>
      <c r="H297" s="67"/>
      <c r="I297" s="67"/>
      <c r="J297" s="67"/>
      <c r="K297" s="67"/>
      <c r="L297" s="67"/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42339596.482745007</v>
      </c>
      <c r="Z297" s="30">
        <f t="shared" ref="Z297:CK297" si="975">IF(Z$5="",0,IF(Z$5=1,SUMIFS(218:218,$5:$5,"&lt;="&amp;(Z$5-$S297)),SUMIFS(218:218,$5:$5,Z$5-$S297)))</f>
        <v>0</v>
      </c>
      <c r="AA297" s="30">
        <f t="shared" ca="1" si="975"/>
        <v>0</v>
      </c>
      <c r="AB297" s="30">
        <f t="shared" ca="1" si="975"/>
        <v>0</v>
      </c>
      <c r="AC297" s="30">
        <f t="shared" ca="1" si="975"/>
        <v>0</v>
      </c>
      <c r="AD297" s="30">
        <f t="shared" ca="1" si="975"/>
        <v>0</v>
      </c>
      <c r="AE297" s="30">
        <f t="shared" ca="1" si="975"/>
        <v>0</v>
      </c>
      <c r="AF297" s="30">
        <f t="shared" ca="1" si="975"/>
        <v>0</v>
      </c>
      <c r="AG297" s="30">
        <f t="shared" ca="1" si="975"/>
        <v>0</v>
      </c>
      <c r="AH297" s="30">
        <f t="shared" ca="1" si="975"/>
        <v>0</v>
      </c>
      <c r="AI297" s="30">
        <f t="shared" ca="1" si="975"/>
        <v>314.61000000000007</v>
      </c>
      <c r="AJ297" s="30">
        <f t="shared" ca="1" si="975"/>
        <v>2726.6200000000008</v>
      </c>
      <c r="AK297" s="30">
        <f t="shared" ca="1" si="975"/>
        <v>8662.2620000000006</v>
      </c>
      <c r="AL297" s="30">
        <f t="shared" ca="1" si="975"/>
        <v>16136.871250000004</v>
      </c>
      <c r="AM297" s="30">
        <f t="shared" ca="1" si="975"/>
        <v>24127.965250000005</v>
      </c>
      <c r="AN297" s="30">
        <f t="shared" ca="1" si="975"/>
        <v>32098.609600000003</v>
      </c>
      <c r="AO297" s="30">
        <f t="shared" ca="1" si="975"/>
        <v>43935.024325000006</v>
      </c>
      <c r="AP297" s="30">
        <f t="shared" ca="1" si="975"/>
        <v>68732.191262500011</v>
      </c>
      <c r="AQ297" s="30">
        <f t="shared" ca="1" si="975"/>
        <v>110854.53763750001</v>
      </c>
      <c r="AR297" s="30">
        <f t="shared" ca="1" si="975"/>
        <v>172126.61792750002</v>
      </c>
      <c r="AS297" s="30">
        <f t="shared" ca="1" si="975"/>
        <v>250865.63567749999</v>
      </c>
      <c r="AT297" s="30">
        <f t="shared" ca="1" si="975"/>
        <v>341874.99399500008</v>
      </c>
      <c r="AU297" s="30">
        <f t="shared" ca="1" si="975"/>
        <v>440629.82766375004</v>
      </c>
      <c r="AV297" s="30">
        <f t="shared" ca="1" si="975"/>
        <v>543789.48972500011</v>
      </c>
      <c r="AW297" s="30">
        <f t="shared" ca="1" si="975"/>
        <v>649310.37848875008</v>
      </c>
      <c r="AX297" s="30">
        <f t="shared" ca="1" si="975"/>
        <v>755973.38020500005</v>
      </c>
      <c r="AY297" s="30">
        <f t="shared" ca="1" si="975"/>
        <v>863083.83599375002</v>
      </c>
      <c r="AZ297" s="30">
        <f t="shared" ca="1" si="975"/>
        <v>970372.00710625004</v>
      </c>
      <c r="BA297" s="30">
        <f t="shared" ca="1" si="975"/>
        <v>1077724.1489187502</v>
      </c>
      <c r="BB297" s="30">
        <f t="shared" ca="1" si="975"/>
        <v>1185092.2834062499</v>
      </c>
      <c r="BC297" s="30">
        <f t="shared" ca="1" si="975"/>
        <v>1292464.1538875001</v>
      </c>
      <c r="BD297" s="30">
        <f t="shared" ca="1" si="975"/>
        <v>1399836.6142625003</v>
      </c>
      <c r="BE297" s="30">
        <f t="shared" ca="1" si="975"/>
        <v>1507209.0746375001</v>
      </c>
      <c r="BF297" s="30">
        <f t="shared" ca="1" si="975"/>
        <v>1613795.0100125</v>
      </c>
      <c r="BG297" s="30">
        <f t="shared" ca="1" si="975"/>
        <v>1714350.9203875</v>
      </c>
      <c r="BH297" s="30">
        <f t="shared" ca="1" si="975"/>
        <v>1800067.7257625004</v>
      </c>
      <c r="BI297" s="30">
        <f t="shared" ca="1" si="975"/>
        <v>1867098.0080125001</v>
      </c>
      <c r="BJ297" s="30">
        <f t="shared" ca="1" si="975"/>
        <v>1914150.5552625002</v>
      </c>
      <c r="BK297" s="30">
        <f t="shared" ca="1" si="975"/>
        <v>1943242.8041375005</v>
      </c>
      <c r="BL297" s="30">
        <f t="shared" ca="1" si="975"/>
        <v>1959785.3912000004</v>
      </c>
      <c r="BM297" s="30">
        <f t="shared" ca="1" si="975"/>
        <v>1968474.19841875</v>
      </c>
      <c r="BN297" s="30">
        <f t="shared" ca="1" si="975"/>
        <v>1972712.5850125002</v>
      </c>
      <c r="BO297" s="30">
        <f t="shared" ca="1" si="975"/>
        <v>1974570.5536937502</v>
      </c>
      <c r="BP297" s="30">
        <f t="shared" ca="1" si="975"/>
        <v>1975281.5067499999</v>
      </c>
      <c r="BQ297" s="30">
        <f t="shared" ca="1" si="975"/>
        <v>1975543.7472937503</v>
      </c>
      <c r="BR297" s="30">
        <f t="shared" ca="1" si="975"/>
        <v>1975628.0365562506</v>
      </c>
      <c r="BS297" s="30">
        <f t="shared" ca="1" si="975"/>
        <v>1975648.3551187506</v>
      </c>
      <c r="BT297" s="30">
        <f t="shared" ca="1" si="975"/>
        <v>1975652.6810062507</v>
      </c>
      <c r="BU297" s="30">
        <f t="shared" ca="1" si="975"/>
        <v>1975653.2709000008</v>
      </c>
      <c r="BV297" s="30">
        <f t="shared" si="975"/>
        <v>0</v>
      </c>
      <c r="BW297" s="30">
        <f t="shared" si="975"/>
        <v>0</v>
      </c>
      <c r="BX297" s="30">
        <f t="shared" si="975"/>
        <v>0</v>
      </c>
      <c r="BY297" s="30">
        <f t="shared" si="975"/>
        <v>0</v>
      </c>
      <c r="BZ297" s="30">
        <f t="shared" si="975"/>
        <v>0</v>
      </c>
      <c r="CA297" s="30">
        <f t="shared" si="975"/>
        <v>0</v>
      </c>
      <c r="CB297" s="30">
        <f t="shared" si="975"/>
        <v>0</v>
      </c>
      <c r="CC297" s="30">
        <f t="shared" si="975"/>
        <v>0</v>
      </c>
      <c r="CD297" s="30">
        <f t="shared" si="975"/>
        <v>0</v>
      </c>
      <c r="CE297" s="30">
        <f t="shared" si="975"/>
        <v>0</v>
      </c>
      <c r="CF297" s="30">
        <f t="shared" si="975"/>
        <v>0</v>
      </c>
      <c r="CG297" s="30">
        <f t="shared" si="975"/>
        <v>0</v>
      </c>
      <c r="CH297" s="30">
        <f t="shared" si="975"/>
        <v>0</v>
      </c>
      <c r="CI297" s="30">
        <f t="shared" si="975"/>
        <v>0</v>
      </c>
      <c r="CJ297" s="30">
        <f t="shared" si="975"/>
        <v>0</v>
      </c>
      <c r="CK297" s="30">
        <f t="shared" si="975"/>
        <v>0</v>
      </c>
      <c r="CL297" s="30">
        <f t="shared" ref="CL297:CT297" si="976">IF(CL$5="",0,IF(CL$5=1,SUMIFS(218:218,$5:$5,"&lt;="&amp;(CL$5-$S297)),SUMIFS(218:218,$5:$5,CL$5-$S297)))</f>
        <v>0</v>
      </c>
      <c r="CM297" s="30">
        <f t="shared" si="976"/>
        <v>0</v>
      </c>
      <c r="CN297" s="30">
        <f t="shared" si="976"/>
        <v>0</v>
      </c>
      <c r="CO297" s="30">
        <f t="shared" si="976"/>
        <v>0</v>
      </c>
      <c r="CP297" s="30">
        <f t="shared" si="976"/>
        <v>0</v>
      </c>
      <c r="CQ297" s="30">
        <f t="shared" si="976"/>
        <v>0</v>
      </c>
      <c r="CR297" s="30">
        <f t="shared" si="976"/>
        <v>0</v>
      </c>
      <c r="CS297" s="30">
        <f t="shared" si="976"/>
        <v>0</v>
      </c>
      <c r="CT297" s="30">
        <f t="shared" si="976"/>
        <v>0</v>
      </c>
    </row>
    <row r="298" spans="1:98" s="27" customFormat="1" ht="12" x14ac:dyDescent="0.25">
      <c r="A298" s="26">
        <f>ROW()</f>
        <v>298</v>
      </c>
      <c r="B298" s="145"/>
      <c r="C298" s="142"/>
      <c r="E298" s="24"/>
      <c r="F298" s="66" t="str">
        <f t="shared" si="974"/>
        <v>Переменные расходы</v>
      </c>
      <c r="G298" s="27" t="s">
        <v>124</v>
      </c>
      <c r="M298" s="27" t="str">
        <f>Lists!$R$8</f>
        <v>руб.</v>
      </c>
      <c r="P298" s="30"/>
      <c r="R298" s="44" t="s">
        <v>24</v>
      </c>
      <c r="S298" s="123">
        <v>0</v>
      </c>
      <c r="V298" s="85"/>
      <c r="W298" s="29">
        <f ca="1">SUM(INDIRECT(ADDRESS(ROW(),SUMIFS($1:$1,$5:$5,1))):INDIRECT(ADDRESS(ROW(),SUMIFS($1:$1,$5:$5,MAX($5:$5)))))</f>
        <v>8863049.9507289976</v>
      </c>
      <c r="Z298" s="30">
        <f t="shared" ref="Z298:CK298" ca="1" si="977">IF(Z$5="",0,IF(Z$5=1,SUMIFS(219:219,$5:$5,"&lt;="&amp;(Z$5-$S298)),SUMIFS(219:219,$5:$5,Z$5-$S298)))</f>
        <v>0</v>
      </c>
      <c r="AA298" s="30">
        <f t="shared" ca="1" si="977"/>
        <v>0</v>
      </c>
      <c r="AB298" s="30">
        <f t="shared" ca="1" si="977"/>
        <v>0</v>
      </c>
      <c r="AC298" s="30">
        <f t="shared" ca="1" si="977"/>
        <v>0</v>
      </c>
      <c r="AD298" s="30">
        <f t="shared" ca="1" si="977"/>
        <v>0</v>
      </c>
      <c r="AE298" s="30">
        <f t="shared" ca="1" si="977"/>
        <v>0</v>
      </c>
      <c r="AF298" s="30">
        <f t="shared" ca="1" si="977"/>
        <v>0</v>
      </c>
      <c r="AG298" s="30">
        <f t="shared" ca="1" si="977"/>
        <v>0</v>
      </c>
      <c r="AH298" s="30">
        <f t="shared" ca="1" si="977"/>
        <v>62.922000000000011</v>
      </c>
      <c r="AI298" s="30">
        <f t="shared" ca="1" si="977"/>
        <v>545.32400000000007</v>
      </c>
      <c r="AJ298" s="30">
        <f t="shared" ca="1" si="977"/>
        <v>1732.4524000000001</v>
      </c>
      <c r="AK298" s="30">
        <f t="shared" ca="1" si="977"/>
        <v>3227.3742500000008</v>
      </c>
      <c r="AL298" s="30">
        <f t="shared" ca="1" si="977"/>
        <v>4825.5930500000004</v>
      </c>
      <c r="AM298" s="30">
        <f t="shared" ca="1" si="977"/>
        <v>6419.7219200000009</v>
      </c>
      <c r="AN298" s="30">
        <f t="shared" ca="1" si="977"/>
        <v>8787.0048650000008</v>
      </c>
      <c r="AO298" s="30">
        <f t="shared" ca="1" si="977"/>
        <v>13746.438252500002</v>
      </c>
      <c r="AP298" s="30">
        <f t="shared" ca="1" si="977"/>
        <v>22170.9075275</v>
      </c>
      <c r="AQ298" s="30">
        <f t="shared" ca="1" si="977"/>
        <v>34425.323585500002</v>
      </c>
      <c r="AR298" s="30">
        <f t="shared" ca="1" si="977"/>
        <v>50173.127135499999</v>
      </c>
      <c r="AS298" s="30">
        <f t="shared" ca="1" si="977"/>
        <v>68374.998799000008</v>
      </c>
      <c r="AT298" s="30">
        <f t="shared" ca="1" si="977"/>
        <v>88125.965532750008</v>
      </c>
      <c r="AU298" s="30">
        <f t="shared" ca="1" si="977"/>
        <v>108757.897945</v>
      </c>
      <c r="AV298" s="30">
        <f t="shared" ca="1" si="977"/>
        <v>129862.07569775</v>
      </c>
      <c r="AW298" s="30">
        <f t="shared" ca="1" si="977"/>
        <v>151194.676041</v>
      </c>
      <c r="AX298" s="30">
        <f t="shared" ca="1" si="977"/>
        <v>172616.76719875002</v>
      </c>
      <c r="AY298" s="30">
        <f t="shared" ca="1" si="977"/>
        <v>194074.40142124999</v>
      </c>
      <c r="AZ298" s="30">
        <f t="shared" ca="1" si="977"/>
        <v>215544.82978375003</v>
      </c>
      <c r="BA298" s="30">
        <f t="shared" ca="1" si="977"/>
        <v>237018.45668125001</v>
      </c>
      <c r="BB298" s="30">
        <f t="shared" ca="1" si="977"/>
        <v>258492.83077750003</v>
      </c>
      <c r="BC298" s="30">
        <f t="shared" ca="1" si="977"/>
        <v>279967.32285250007</v>
      </c>
      <c r="BD298" s="30">
        <f t="shared" ca="1" si="977"/>
        <v>301441.81492750003</v>
      </c>
      <c r="BE298" s="30">
        <f t="shared" ca="1" si="977"/>
        <v>322759.0020025</v>
      </c>
      <c r="BF298" s="30">
        <f t="shared" ca="1" si="977"/>
        <v>342870.18407749996</v>
      </c>
      <c r="BG298" s="30">
        <f t="shared" ca="1" si="977"/>
        <v>360013.54515250004</v>
      </c>
      <c r="BH298" s="30">
        <f t="shared" ca="1" si="977"/>
        <v>373419.60160250001</v>
      </c>
      <c r="BI298" s="30">
        <f t="shared" ca="1" si="977"/>
        <v>382830.11105250003</v>
      </c>
      <c r="BJ298" s="30">
        <f t="shared" ca="1" si="977"/>
        <v>388648.56082750007</v>
      </c>
      <c r="BK298" s="30">
        <f t="shared" ca="1" si="977"/>
        <v>391957.07824000012</v>
      </c>
      <c r="BL298" s="30">
        <f t="shared" ca="1" si="977"/>
        <v>393694.83968375</v>
      </c>
      <c r="BM298" s="30">
        <f t="shared" ca="1" si="977"/>
        <v>394542.51700250001</v>
      </c>
      <c r="BN298" s="30">
        <f t="shared" ca="1" si="977"/>
        <v>394914.11073875002</v>
      </c>
      <c r="BO298" s="30">
        <f t="shared" ca="1" si="977"/>
        <v>395056.30134999997</v>
      </c>
      <c r="BP298" s="30">
        <f t="shared" ca="1" si="977"/>
        <v>395108.74945875007</v>
      </c>
      <c r="BQ298" s="30">
        <f t="shared" ca="1" si="977"/>
        <v>395125.60731125012</v>
      </c>
      <c r="BR298" s="30">
        <f t="shared" ca="1" si="977"/>
        <v>395129.6710237501</v>
      </c>
      <c r="BS298" s="30">
        <f t="shared" ca="1" si="977"/>
        <v>395130.5362012501</v>
      </c>
      <c r="BT298" s="30">
        <f t="shared" ca="1" si="977"/>
        <v>395130.65418000013</v>
      </c>
      <c r="BU298" s="30">
        <f t="shared" ca="1" si="977"/>
        <v>395130.65418000013</v>
      </c>
      <c r="BV298" s="30">
        <f t="shared" si="977"/>
        <v>0</v>
      </c>
      <c r="BW298" s="30">
        <f t="shared" si="977"/>
        <v>0</v>
      </c>
      <c r="BX298" s="30">
        <f t="shared" si="977"/>
        <v>0</v>
      </c>
      <c r="BY298" s="30">
        <f t="shared" si="977"/>
        <v>0</v>
      </c>
      <c r="BZ298" s="30">
        <f t="shared" si="977"/>
        <v>0</v>
      </c>
      <c r="CA298" s="30">
        <f t="shared" si="977"/>
        <v>0</v>
      </c>
      <c r="CB298" s="30">
        <f t="shared" si="977"/>
        <v>0</v>
      </c>
      <c r="CC298" s="30">
        <f t="shared" si="977"/>
        <v>0</v>
      </c>
      <c r="CD298" s="30">
        <f t="shared" si="977"/>
        <v>0</v>
      </c>
      <c r="CE298" s="30">
        <f t="shared" si="977"/>
        <v>0</v>
      </c>
      <c r="CF298" s="30">
        <f t="shared" si="977"/>
        <v>0</v>
      </c>
      <c r="CG298" s="30">
        <f t="shared" si="977"/>
        <v>0</v>
      </c>
      <c r="CH298" s="30">
        <f t="shared" si="977"/>
        <v>0</v>
      </c>
      <c r="CI298" s="30">
        <f t="shared" si="977"/>
        <v>0</v>
      </c>
      <c r="CJ298" s="30">
        <f t="shared" si="977"/>
        <v>0</v>
      </c>
      <c r="CK298" s="30">
        <f t="shared" si="977"/>
        <v>0</v>
      </c>
      <c r="CL298" s="30">
        <f t="shared" ref="CL298:CT298" si="978">IF(CL$5="",0,IF(CL$5=1,SUMIFS(219:219,$5:$5,"&lt;="&amp;(CL$5-$S298)),SUMIFS(219:219,$5:$5,CL$5-$S298)))</f>
        <v>0</v>
      </c>
      <c r="CM298" s="30">
        <f t="shared" si="978"/>
        <v>0</v>
      </c>
      <c r="CN298" s="30">
        <f t="shared" si="978"/>
        <v>0</v>
      </c>
      <c r="CO298" s="30">
        <f t="shared" si="978"/>
        <v>0</v>
      </c>
      <c r="CP298" s="30">
        <f t="shared" si="978"/>
        <v>0</v>
      </c>
      <c r="CQ298" s="30">
        <f t="shared" si="978"/>
        <v>0</v>
      </c>
      <c r="CR298" s="30">
        <f t="shared" si="978"/>
        <v>0</v>
      </c>
      <c r="CS298" s="30">
        <f t="shared" si="978"/>
        <v>0</v>
      </c>
      <c r="CT298" s="30">
        <f t="shared" si="978"/>
        <v>0</v>
      </c>
    </row>
    <row r="299" spans="1:98" s="2" customFormat="1" ht="12" x14ac:dyDescent="0.25">
      <c r="A299" s="11">
        <f>ROW()</f>
        <v>299</v>
      </c>
      <c r="B299" s="146"/>
      <c r="C299" s="142"/>
      <c r="E299" s="23" t="str">
        <f>Lists!$N$9</f>
        <v>пустая строка</v>
      </c>
      <c r="P299" s="3"/>
      <c r="R299" s="23"/>
      <c r="S299" s="3"/>
      <c r="V299" s="74"/>
      <c r="W299" s="5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</row>
    <row r="300" spans="1:98" s="13" customFormat="1" x14ac:dyDescent="0.3">
      <c r="A300" s="12">
        <f>ROW()</f>
        <v>300</v>
      </c>
      <c r="B300" s="144"/>
      <c r="C300" s="142"/>
      <c r="E300" s="92"/>
      <c r="F300" s="13" t="s">
        <v>166</v>
      </c>
      <c r="M300" s="4" t="str">
        <f>Lists!$R$8</f>
        <v>руб.</v>
      </c>
      <c r="P300" s="10"/>
      <c r="R300" s="92"/>
      <c r="S300" s="10"/>
      <c r="V300" s="80">
        <f ca="1">W300-SUM(W301:W306)</f>
        <v>0</v>
      </c>
      <c r="W300" s="10">
        <f ca="1">SUM(INDIRECT(ADDRESS(ROW(),SUMIFS($1:$1,$5:$5,1))):INDIRECT(ADDRESS(ROW(),SUMIFS($1:$1,$5:$5,MAX($5:$5)))))</f>
        <v>82700000</v>
      </c>
      <c r="Z300" s="10">
        <f t="shared" ref="Z300:BE300" si="979">IF(Z$5="",0,SUM(Z301:Z306))</f>
        <v>750000</v>
      </c>
      <c r="AA300" s="10">
        <f t="shared" si="979"/>
        <v>1750000</v>
      </c>
      <c r="AB300" s="10">
        <f t="shared" si="979"/>
        <v>1750000</v>
      </c>
      <c r="AC300" s="10">
        <f t="shared" si="979"/>
        <v>1750000</v>
      </c>
      <c r="AD300" s="10">
        <f t="shared" si="979"/>
        <v>1750000</v>
      </c>
      <c r="AE300" s="10">
        <f t="shared" si="979"/>
        <v>1750000</v>
      </c>
      <c r="AF300" s="10">
        <f t="shared" si="979"/>
        <v>1750000</v>
      </c>
      <c r="AG300" s="10">
        <f t="shared" si="979"/>
        <v>1750000</v>
      </c>
      <c r="AH300" s="10">
        <f t="shared" si="979"/>
        <v>1750000</v>
      </c>
      <c r="AI300" s="10">
        <f t="shared" si="979"/>
        <v>1750000</v>
      </c>
      <c r="AJ300" s="10">
        <f t="shared" si="979"/>
        <v>1750000</v>
      </c>
      <c r="AK300" s="10">
        <f t="shared" si="979"/>
        <v>1750000</v>
      </c>
      <c r="AL300" s="10">
        <f t="shared" si="979"/>
        <v>1750000</v>
      </c>
      <c r="AM300" s="10">
        <f t="shared" si="979"/>
        <v>1750000</v>
      </c>
      <c r="AN300" s="10">
        <f t="shared" si="979"/>
        <v>1750000</v>
      </c>
      <c r="AO300" s="10">
        <f t="shared" si="979"/>
        <v>1750000</v>
      </c>
      <c r="AP300" s="10">
        <f t="shared" si="979"/>
        <v>1750000</v>
      </c>
      <c r="AQ300" s="10">
        <f t="shared" si="979"/>
        <v>1750000</v>
      </c>
      <c r="AR300" s="10">
        <f t="shared" si="979"/>
        <v>1750000</v>
      </c>
      <c r="AS300" s="10">
        <f t="shared" si="979"/>
        <v>1750000</v>
      </c>
      <c r="AT300" s="10">
        <f t="shared" si="979"/>
        <v>1750000</v>
      </c>
      <c r="AU300" s="10">
        <f t="shared" si="979"/>
        <v>1750000</v>
      </c>
      <c r="AV300" s="10">
        <f t="shared" si="979"/>
        <v>1750000</v>
      </c>
      <c r="AW300" s="10">
        <f t="shared" si="979"/>
        <v>1750000</v>
      </c>
      <c r="AX300" s="10">
        <f t="shared" si="979"/>
        <v>1750000</v>
      </c>
      <c r="AY300" s="10">
        <f t="shared" si="979"/>
        <v>1750000</v>
      </c>
      <c r="AZ300" s="10">
        <f t="shared" si="979"/>
        <v>1750000</v>
      </c>
      <c r="BA300" s="10">
        <f t="shared" si="979"/>
        <v>1750000</v>
      </c>
      <c r="BB300" s="10">
        <f t="shared" si="979"/>
        <v>1750000</v>
      </c>
      <c r="BC300" s="10">
        <f t="shared" si="979"/>
        <v>1750000</v>
      </c>
      <c r="BD300" s="10">
        <f t="shared" si="979"/>
        <v>1750000</v>
      </c>
      <c r="BE300" s="10">
        <f t="shared" si="979"/>
        <v>1750000</v>
      </c>
      <c r="BF300" s="10">
        <f t="shared" ref="BF300:CT300" si="980">IF(BF$5="",0,SUM(BF301:BF306))</f>
        <v>1750000</v>
      </c>
      <c r="BG300" s="10">
        <f t="shared" si="980"/>
        <v>1750000</v>
      </c>
      <c r="BH300" s="10">
        <f t="shared" si="980"/>
        <v>1750000</v>
      </c>
      <c r="BI300" s="10">
        <f t="shared" si="980"/>
        <v>1750000</v>
      </c>
      <c r="BJ300" s="10">
        <f t="shared" si="980"/>
        <v>1750000</v>
      </c>
      <c r="BK300" s="10">
        <f t="shared" si="980"/>
        <v>1750000</v>
      </c>
      <c r="BL300" s="10">
        <f t="shared" si="980"/>
        <v>1750000</v>
      </c>
      <c r="BM300" s="10">
        <f t="shared" si="980"/>
        <v>1750000</v>
      </c>
      <c r="BN300" s="10">
        <f t="shared" si="980"/>
        <v>1750000</v>
      </c>
      <c r="BO300" s="10">
        <f t="shared" si="980"/>
        <v>1750000</v>
      </c>
      <c r="BP300" s="10">
        <f t="shared" si="980"/>
        <v>1750000</v>
      </c>
      <c r="BQ300" s="10">
        <f t="shared" si="980"/>
        <v>1750000</v>
      </c>
      <c r="BR300" s="10">
        <f t="shared" si="980"/>
        <v>1750000</v>
      </c>
      <c r="BS300" s="10">
        <f t="shared" si="980"/>
        <v>1750000</v>
      </c>
      <c r="BT300" s="10">
        <f t="shared" si="980"/>
        <v>1750000</v>
      </c>
      <c r="BU300" s="10">
        <f t="shared" si="980"/>
        <v>1450000</v>
      </c>
      <c r="BV300" s="10">
        <f t="shared" si="980"/>
        <v>0</v>
      </c>
      <c r="BW300" s="10">
        <f t="shared" si="980"/>
        <v>0</v>
      </c>
      <c r="BX300" s="10">
        <f t="shared" si="980"/>
        <v>0</v>
      </c>
      <c r="BY300" s="10">
        <f t="shared" si="980"/>
        <v>0</v>
      </c>
      <c r="BZ300" s="10">
        <f t="shared" si="980"/>
        <v>0</v>
      </c>
      <c r="CA300" s="10">
        <f t="shared" si="980"/>
        <v>0</v>
      </c>
      <c r="CB300" s="10">
        <f t="shared" si="980"/>
        <v>0</v>
      </c>
      <c r="CC300" s="10">
        <f t="shared" si="980"/>
        <v>0</v>
      </c>
      <c r="CD300" s="10">
        <f t="shared" si="980"/>
        <v>0</v>
      </c>
      <c r="CE300" s="10">
        <f t="shared" si="980"/>
        <v>0</v>
      </c>
      <c r="CF300" s="10">
        <f t="shared" si="980"/>
        <v>0</v>
      </c>
      <c r="CG300" s="10">
        <f t="shared" si="980"/>
        <v>0</v>
      </c>
      <c r="CH300" s="10">
        <f t="shared" si="980"/>
        <v>0</v>
      </c>
      <c r="CI300" s="10">
        <f t="shared" si="980"/>
        <v>0</v>
      </c>
      <c r="CJ300" s="10">
        <f t="shared" si="980"/>
        <v>0</v>
      </c>
      <c r="CK300" s="10">
        <f t="shared" si="980"/>
        <v>0</v>
      </c>
      <c r="CL300" s="10">
        <f t="shared" si="980"/>
        <v>0</v>
      </c>
      <c r="CM300" s="10">
        <f t="shared" si="980"/>
        <v>0</v>
      </c>
      <c r="CN300" s="10">
        <f t="shared" si="980"/>
        <v>0</v>
      </c>
      <c r="CO300" s="10">
        <f t="shared" si="980"/>
        <v>0</v>
      </c>
      <c r="CP300" s="10">
        <f t="shared" si="980"/>
        <v>0</v>
      </c>
      <c r="CQ300" s="10">
        <f t="shared" si="980"/>
        <v>0</v>
      </c>
      <c r="CR300" s="10">
        <f t="shared" si="980"/>
        <v>0</v>
      </c>
      <c r="CS300" s="10">
        <f t="shared" si="980"/>
        <v>0</v>
      </c>
      <c r="CT300" s="10">
        <f t="shared" si="980"/>
        <v>0</v>
      </c>
    </row>
    <row r="301" spans="1:98" s="27" customFormat="1" ht="12" x14ac:dyDescent="0.25">
      <c r="A301" s="26">
        <f>ROW()</f>
        <v>301</v>
      </c>
      <c r="B301" s="145"/>
      <c r="C301" s="142"/>
      <c r="E301" s="24"/>
      <c r="F301" s="66" t="str">
        <f>$F$223</f>
        <v>Постоянные расходы</v>
      </c>
      <c r="G301" s="27" t="s">
        <v>128</v>
      </c>
      <c r="M301" s="27" t="str">
        <f>Lists!$R$8</f>
        <v>руб.</v>
      </c>
      <c r="P301" s="30"/>
      <c r="R301" s="44" t="s">
        <v>24</v>
      </c>
      <c r="S301" s="123">
        <v>1</v>
      </c>
      <c r="V301" s="85"/>
      <c r="W301" s="29">
        <f ca="1">SUM(INDIRECT(ADDRESS(ROW(),SUMIFS($1:$1,$5:$5,1))):INDIRECT(ADDRESS(ROW(),SUMIFS($1:$1,$5:$5,MAX($5:$5)))))</f>
        <v>47000000</v>
      </c>
      <c r="Z301" s="30">
        <f>IF(Z$5="",0,IF(Z$5=1,SUMIFS(224:224,$5:$5,"&lt;="&amp;(Z$5-$S301)),SUMIFS(224:224,$5:$5,Z$5-$S301)))</f>
        <v>0</v>
      </c>
      <c r="AA301" s="30">
        <f t="shared" ref="AA301:CL301" si="981">IF(AA$5="",0,IF(AA$5=1,SUMIFS(224:224,$5:$5,"&lt;="&amp;(AA$5-$S301)),SUMIFS(224:224,$5:$5,AA$5-$S301)))</f>
        <v>1000000</v>
      </c>
      <c r="AB301" s="30">
        <f t="shared" si="981"/>
        <v>1000000</v>
      </c>
      <c r="AC301" s="30">
        <f t="shared" si="981"/>
        <v>1000000</v>
      </c>
      <c r="AD301" s="30">
        <f t="shared" si="981"/>
        <v>1000000</v>
      </c>
      <c r="AE301" s="30">
        <f t="shared" si="981"/>
        <v>1000000</v>
      </c>
      <c r="AF301" s="30">
        <f t="shared" si="981"/>
        <v>1000000</v>
      </c>
      <c r="AG301" s="30">
        <f t="shared" si="981"/>
        <v>1000000</v>
      </c>
      <c r="AH301" s="30">
        <f t="shared" si="981"/>
        <v>1000000</v>
      </c>
      <c r="AI301" s="30">
        <f t="shared" si="981"/>
        <v>1000000</v>
      </c>
      <c r="AJ301" s="30">
        <f t="shared" si="981"/>
        <v>1000000</v>
      </c>
      <c r="AK301" s="30">
        <f t="shared" si="981"/>
        <v>1000000</v>
      </c>
      <c r="AL301" s="30">
        <f t="shared" si="981"/>
        <v>1000000</v>
      </c>
      <c r="AM301" s="30">
        <f t="shared" si="981"/>
        <v>1000000</v>
      </c>
      <c r="AN301" s="30">
        <f t="shared" si="981"/>
        <v>1000000</v>
      </c>
      <c r="AO301" s="30">
        <f t="shared" si="981"/>
        <v>1000000</v>
      </c>
      <c r="AP301" s="30">
        <f t="shared" si="981"/>
        <v>1000000</v>
      </c>
      <c r="AQ301" s="30">
        <f t="shared" si="981"/>
        <v>1000000</v>
      </c>
      <c r="AR301" s="30">
        <f t="shared" si="981"/>
        <v>1000000</v>
      </c>
      <c r="AS301" s="30">
        <f t="shared" si="981"/>
        <v>1000000</v>
      </c>
      <c r="AT301" s="30">
        <f t="shared" si="981"/>
        <v>1000000</v>
      </c>
      <c r="AU301" s="30">
        <f t="shared" si="981"/>
        <v>1000000</v>
      </c>
      <c r="AV301" s="30">
        <f t="shared" si="981"/>
        <v>1000000</v>
      </c>
      <c r="AW301" s="30">
        <f t="shared" si="981"/>
        <v>1000000</v>
      </c>
      <c r="AX301" s="30">
        <f t="shared" si="981"/>
        <v>1000000</v>
      </c>
      <c r="AY301" s="30">
        <f t="shared" si="981"/>
        <v>1000000</v>
      </c>
      <c r="AZ301" s="30">
        <f t="shared" si="981"/>
        <v>1000000</v>
      </c>
      <c r="BA301" s="30">
        <f t="shared" si="981"/>
        <v>1000000</v>
      </c>
      <c r="BB301" s="30">
        <f t="shared" si="981"/>
        <v>1000000</v>
      </c>
      <c r="BC301" s="30">
        <f t="shared" si="981"/>
        <v>1000000</v>
      </c>
      <c r="BD301" s="30">
        <f t="shared" si="981"/>
        <v>1000000</v>
      </c>
      <c r="BE301" s="30">
        <f t="shared" si="981"/>
        <v>1000000</v>
      </c>
      <c r="BF301" s="30">
        <f t="shared" si="981"/>
        <v>1000000</v>
      </c>
      <c r="BG301" s="30">
        <f t="shared" si="981"/>
        <v>1000000</v>
      </c>
      <c r="BH301" s="30">
        <f t="shared" si="981"/>
        <v>1000000</v>
      </c>
      <c r="BI301" s="30">
        <f t="shared" si="981"/>
        <v>1000000</v>
      </c>
      <c r="BJ301" s="30">
        <f t="shared" si="981"/>
        <v>1000000</v>
      </c>
      <c r="BK301" s="30">
        <f t="shared" si="981"/>
        <v>1000000</v>
      </c>
      <c r="BL301" s="30">
        <f t="shared" si="981"/>
        <v>1000000</v>
      </c>
      <c r="BM301" s="30">
        <f t="shared" si="981"/>
        <v>1000000</v>
      </c>
      <c r="BN301" s="30">
        <f t="shared" si="981"/>
        <v>1000000</v>
      </c>
      <c r="BO301" s="30">
        <f t="shared" si="981"/>
        <v>1000000</v>
      </c>
      <c r="BP301" s="30">
        <f t="shared" si="981"/>
        <v>1000000</v>
      </c>
      <c r="BQ301" s="30">
        <f t="shared" si="981"/>
        <v>1000000</v>
      </c>
      <c r="BR301" s="30">
        <f t="shared" si="981"/>
        <v>1000000</v>
      </c>
      <c r="BS301" s="30">
        <f t="shared" si="981"/>
        <v>1000000</v>
      </c>
      <c r="BT301" s="30">
        <f t="shared" si="981"/>
        <v>1000000</v>
      </c>
      <c r="BU301" s="30">
        <f t="shared" si="981"/>
        <v>1000000</v>
      </c>
      <c r="BV301" s="30">
        <f t="shared" si="981"/>
        <v>0</v>
      </c>
      <c r="BW301" s="30">
        <f t="shared" si="981"/>
        <v>0</v>
      </c>
      <c r="BX301" s="30">
        <f t="shared" si="981"/>
        <v>0</v>
      </c>
      <c r="BY301" s="30">
        <f t="shared" si="981"/>
        <v>0</v>
      </c>
      <c r="BZ301" s="30">
        <f t="shared" si="981"/>
        <v>0</v>
      </c>
      <c r="CA301" s="30">
        <f t="shared" si="981"/>
        <v>0</v>
      </c>
      <c r="CB301" s="30">
        <f t="shared" si="981"/>
        <v>0</v>
      </c>
      <c r="CC301" s="30">
        <f t="shared" si="981"/>
        <v>0</v>
      </c>
      <c r="CD301" s="30">
        <f t="shared" si="981"/>
        <v>0</v>
      </c>
      <c r="CE301" s="30">
        <f t="shared" si="981"/>
        <v>0</v>
      </c>
      <c r="CF301" s="30">
        <f t="shared" si="981"/>
        <v>0</v>
      </c>
      <c r="CG301" s="30">
        <f t="shared" si="981"/>
        <v>0</v>
      </c>
      <c r="CH301" s="30">
        <f t="shared" si="981"/>
        <v>0</v>
      </c>
      <c r="CI301" s="30">
        <f t="shared" si="981"/>
        <v>0</v>
      </c>
      <c r="CJ301" s="30">
        <f t="shared" si="981"/>
        <v>0</v>
      </c>
      <c r="CK301" s="30">
        <f t="shared" si="981"/>
        <v>0</v>
      </c>
      <c r="CL301" s="30">
        <f t="shared" si="981"/>
        <v>0</v>
      </c>
      <c r="CM301" s="30">
        <f t="shared" ref="CM301:CT301" si="982">IF(CM$5="",0,IF(CM$5=1,SUMIFS(224:224,$5:$5,"&lt;="&amp;(CM$5-$S301)),SUMIFS(224:224,$5:$5,CM$5-$S301)))</f>
        <v>0</v>
      </c>
      <c r="CN301" s="30">
        <f t="shared" si="982"/>
        <v>0</v>
      </c>
      <c r="CO301" s="30">
        <f t="shared" si="982"/>
        <v>0</v>
      </c>
      <c r="CP301" s="30">
        <f t="shared" si="982"/>
        <v>0</v>
      </c>
      <c r="CQ301" s="30">
        <f t="shared" si="982"/>
        <v>0</v>
      </c>
      <c r="CR301" s="30">
        <f t="shared" si="982"/>
        <v>0</v>
      </c>
      <c r="CS301" s="30">
        <f t="shared" si="982"/>
        <v>0</v>
      </c>
      <c r="CT301" s="30">
        <f t="shared" si="982"/>
        <v>0</v>
      </c>
    </row>
    <row r="302" spans="1:98" s="27" customFormat="1" ht="12" x14ac:dyDescent="0.25">
      <c r="A302" s="26">
        <f>ROW()</f>
        <v>302</v>
      </c>
      <c r="B302" s="145"/>
      <c r="C302" s="142"/>
      <c r="E302" s="24"/>
      <c r="F302" s="66" t="str">
        <f t="shared" ref="F302:F305" si="983">$F$223</f>
        <v>Постоянные расходы</v>
      </c>
      <c r="G302" s="27" t="s">
        <v>46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Q302" s="124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14100000</v>
      </c>
      <c r="Z302" s="30">
        <f t="shared" ref="Z302:CK302" si="984">IF(Z$5="",0,IF(Z$5=1,SUMIFS(225:225,$5:$5,"&lt;="&amp;(Z$5-$S302)),SUMIFS(225:225,$5:$5,Z$5-$S302)))</f>
        <v>0</v>
      </c>
      <c r="AA302" s="30">
        <f t="shared" si="984"/>
        <v>300000</v>
      </c>
      <c r="AB302" s="30">
        <f t="shared" si="984"/>
        <v>300000</v>
      </c>
      <c r="AC302" s="30">
        <f t="shared" si="984"/>
        <v>300000</v>
      </c>
      <c r="AD302" s="30">
        <f t="shared" si="984"/>
        <v>300000</v>
      </c>
      <c r="AE302" s="30">
        <f t="shared" si="984"/>
        <v>300000</v>
      </c>
      <c r="AF302" s="30">
        <f t="shared" si="984"/>
        <v>300000</v>
      </c>
      <c r="AG302" s="30">
        <f t="shared" si="984"/>
        <v>300000</v>
      </c>
      <c r="AH302" s="30">
        <f t="shared" si="984"/>
        <v>300000</v>
      </c>
      <c r="AI302" s="30">
        <f t="shared" si="984"/>
        <v>300000</v>
      </c>
      <c r="AJ302" s="30">
        <f t="shared" si="984"/>
        <v>300000</v>
      </c>
      <c r="AK302" s="30">
        <f t="shared" si="984"/>
        <v>300000</v>
      </c>
      <c r="AL302" s="30">
        <f t="shared" si="984"/>
        <v>300000</v>
      </c>
      <c r="AM302" s="30">
        <f t="shared" si="984"/>
        <v>300000</v>
      </c>
      <c r="AN302" s="30">
        <f t="shared" si="984"/>
        <v>300000</v>
      </c>
      <c r="AO302" s="30">
        <f t="shared" si="984"/>
        <v>300000</v>
      </c>
      <c r="AP302" s="30">
        <f t="shared" si="984"/>
        <v>300000</v>
      </c>
      <c r="AQ302" s="30">
        <f t="shared" si="984"/>
        <v>300000</v>
      </c>
      <c r="AR302" s="30">
        <f t="shared" si="984"/>
        <v>300000</v>
      </c>
      <c r="AS302" s="30">
        <f t="shared" si="984"/>
        <v>300000</v>
      </c>
      <c r="AT302" s="30">
        <f t="shared" si="984"/>
        <v>300000</v>
      </c>
      <c r="AU302" s="30">
        <f t="shared" si="984"/>
        <v>300000</v>
      </c>
      <c r="AV302" s="30">
        <f t="shared" si="984"/>
        <v>300000</v>
      </c>
      <c r="AW302" s="30">
        <f t="shared" si="984"/>
        <v>300000</v>
      </c>
      <c r="AX302" s="30">
        <f t="shared" si="984"/>
        <v>300000</v>
      </c>
      <c r="AY302" s="30">
        <f t="shared" si="984"/>
        <v>300000</v>
      </c>
      <c r="AZ302" s="30">
        <f t="shared" si="984"/>
        <v>300000</v>
      </c>
      <c r="BA302" s="30">
        <f t="shared" si="984"/>
        <v>300000</v>
      </c>
      <c r="BB302" s="30">
        <f t="shared" si="984"/>
        <v>300000</v>
      </c>
      <c r="BC302" s="30">
        <f t="shared" si="984"/>
        <v>300000</v>
      </c>
      <c r="BD302" s="30">
        <f t="shared" si="984"/>
        <v>300000</v>
      </c>
      <c r="BE302" s="30">
        <f t="shared" si="984"/>
        <v>300000</v>
      </c>
      <c r="BF302" s="30">
        <f t="shared" si="984"/>
        <v>300000</v>
      </c>
      <c r="BG302" s="30">
        <f t="shared" si="984"/>
        <v>300000</v>
      </c>
      <c r="BH302" s="30">
        <f t="shared" si="984"/>
        <v>300000</v>
      </c>
      <c r="BI302" s="30">
        <f t="shared" si="984"/>
        <v>300000</v>
      </c>
      <c r="BJ302" s="30">
        <f t="shared" si="984"/>
        <v>300000</v>
      </c>
      <c r="BK302" s="30">
        <f t="shared" si="984"/>
        <v>300000</v>
      </c>
      <c r="BL302" s="30">
        <f t="shared" si="984"/>
        <v>300000</v>
      </c>
      <c r="BM302" s="30">
        <f t="shared" si="984"/>
        <v>300000</v>
      </c>
      <c r="BN302" s="30">
        <f t="shared" si="984"/>
        <v>300000</v>
      </c>
      <c r="BO302" s="30">
        <f t="shared" si="984"/>
        <v>300000</v>
      </c>
      <c r="BP302" s="30">
        <f t="shared" si="984"/>
        <v>300000</v>
      </c>
      <c r="BQ302" s="30">
        <f t="shared" si="984"/>
        <v>300000</v>
      </c>
      <c r="BR302" s="30">
        <f t="shared" si="984"/>
        <v>300000</v>
      </c>
      <c r="BS302" s="30">
        <f t="shared" si="984"/>
        <v>300000</v>
      </c>
      <c r="BT302" s="30">
        <f t="shared" si="984"/>
        <v>300000</v>
      </c>
      <c r="BU302" s="30">
        <f t="shared" si="984"/>
        <v>300000</v>
      </c>
      <c r="BV302" s="30">
        <f t="shared" si="984"/>
        <v>0</v>
      </c>
      <c r="BW302" s="30">
        <f t="shared" si="984"/>
        <v>0</v>
      </c>
      <c r="BX302" s="30">
        <f t="shared" si="984"/>
        <v>0</v>
      </c>
      <c r="BY302" s="30">
        <f t="shared" si="984"/>
        <v>0</v>
      </c>
      <c r="BZ302" s="30">
        <f t="shared" si="984"/>
        <v>0</v>
      </c>
      <c r="CA302" s="30">
        <f t="shared" si="984"/>
        <v>0</v>
      </c>
      <c r="CB302" s="30">
        <f t="shared" si="984"/>
        <v>0</v>
      </c>
      <c r="CC302" s="30">
        <f t="shared" si="984"/>
        <v>0</v>
      </c>
      <c r="CD302" s="30">
        <f t="shared" si="984"/>
        <v>0</v>
      </c>
      <c r="CE302" s="30">
        <f t="shared" si="984"/>
        <v>0</v>
      </c>
      <c r="CF302" s="30">
        <f t="shared" si="984"/>
        <v>0</v>
      </c>
      <c r="CG302" s="30">
        <f t="shared" si="984"/>
        <v>0</v>
      </c>
      <c r="CH302" s="30">
        <f t="shared" si="984"/>
        <v>0</v>
      </c>
      <c r="CI302" s="30">
        <f t="shared" si="984"/>
        <v>0</v>
      </c>
      <c r="CJ302" s="30">
        <f t="shared" si="984"/>
        <v>0</v>
      </c>
      <c r="CK302" s="30">
        <f t="shared" si="984"/>
        <v>0</v>
      </c>
      <c r="CL302" s="30">
        <f t="shared" ref="CL302:CT302" si="985">IF(CL$5="",0,IF(CL$5=1,SUMIFS(225:225,$5:$5,"&lt;="&amp;(CL$5-$S302)),SUMIFS(225:225,$5:$5,CL$5-$S302)))</f>
        <v>0</v>
      </c>
      <c r="CM302" s="30">
        <f t="shared" si="985"/>
        <v>0</v>
      </c>
      <c r="CN302" s="30">
        <f t="shared" si="985"/>
        <v>0</v>
      </c>
      <c r="CO302" s="30">
        <f t="shared" si="985"/>
        <v>0</v>
      </c>
      <c r="CP302" s="30">
        <f t="shared" si="985"/>
        <v>0</v>
      </c>
      <c r="CQ302" s="30">
        <f t="shared" si="985"/>
        <v>0</v>
      </c>
      <c r="CR302" s="30">
        <f t="shared" si="985"/>
        <v>0</v>
      </c>
      <c r="CS302" s="30">
        <f t="shared" si="985"/>
        <v>0</v>
      </c>
      <c r="CT302" s="30">
        <f t="shared" si="985"/>
        <v>0</v>
      </c>
    </row>
    <row r="303" spans="1:98" s="27" customFormat="1" ht="12" x14ac:dyDescent="0.25">
      <c r="A303" s="26">
        <f>ROW()</f>
        <v>303</v>
      </c>
      <c r="B303" s="145"/>
      <c r="C303" s="142"/>
      <c r="E303" s="24"/>
      <c r="F303" s="66" t="str">
        <f t="shared" si="983"/>
        <v>Постоянные расходы</v>
      </c>
      <c r="G303" s="27" t="s">
        <v>129</v>
      </c>
      <c r="M303" s="27" t="str">
        <f>Lists!$R$8</f>
        <v>руб.</v>
      </c>
      <c r="P303" s="30"/>
      <c r="R303" s="44" t="s">
        <v>24</v>
      </c>
      <c r="S303" s="123">
        <v>-1</v>
      </c>
      <c r="V303" s="85"/>
      <c r="W303" s="29">
        <f ca="1">SUM(INDIRECT(ADDRESS(ROW(),SUMIFS($1:$1,$5:$5,1))):INDIRECT(ADDRESS(ROW(),SUMIFS($1:$1,$5:$5,MAX($5:$5)))))</f>
        <v>14400000</v>
      </c>
      <c r="Z303" s="30">
        <f t="shared" ref="Z303:CK303" si="986">IF(Z$5="",0,IF(Z$5=1,SUMIFS(226:226,$5:$5,"&lt;="&amp;(Z$5-$S303)),SUMIFS(226:226,$5:$5,Z$5-$S303)))</f>
        <v>600000</v>
      </c>
      <c r="AA303" s="30">
        <f t="shared" si="986"/>
        <v>300000</v>
      </c>
      <c r="AB303" s="30">
        <f t="shared" si="986"/>
        <v>300000</v>
      </c>
      <c r="AC303" s="30">
        <f t="shared" si="986"/>
        <v>300000</v>
      </c>
      <c r="AD303" s="30">
        <f t="shared" si="986"/>
        <v>300000</v>
      </c>
      <c r="AE303" s="30">
        <f t="shared" si="986"/>
        <v>300000</v>
      </c>
      <c r="AF303" s="30">
        <f t="shared" si="986"/>
        <v>300000</v>
      </c>
      <c r="AG303" s="30">
        <f t="shared" si="986"/>
        <v>300000</v>
      </c>
      <c r="AH303" s="30">
        <f t="shared" si="986"/>
        <v>300000</v>
      </c>
      <c r="AI303" s="30">
        <f t="shared" si="986"/>
        <v>300000</v>
      </c>
      <c r="AJ303" s="30">
        <f t="shared" si="986"/>
        <v>300000</v>
      </c>
      <c r="AK303" s="30">
        <f t="shared" si="986"/>
        <v>300000</v>
      </c>
      <c r="AL303" s="30">
        <f t="shared" si="986"/>
        <v>300000</v>
      </c>
      <c r="AM303" s="30">
        <f t="shared" si="986"/>
        <v>300000</v>
      </c>
      <c r="AN303" s="30">
        <f t="shared" si="986"/>
        <v>300000</v>
      </c>
      <c r="AO303" s="30">
        <f t="shared" si="986"/>
        <v>300000</v>
      </c>
      <c r="AP303" s="30">
        <f t="shared" si="986"/>
        <v>300000</v>
      </c>
      <c r="AQ303" s="30">
        <f t="shared" si="986"/>
        <v>300000</v>
      </c>
      <c r="AR303" s="30">
        <f t="shared" si="986"/>
        <v>300000</v>
      </c>
      <c r="AS303" s="30">
        <f t="shared" si="986"/>
        <v>300000</v>
      </c>
      <c r="AT303" s="30">
        <f t="shared" si="986"/>
        <v>300000</v>
      </c>
      <c r="AU303" s="30">
        <f t="shared" si="986"/>
        <v>300000</v>
      </c>
      <c r="AV303" s="30">
        <f t="shared" si="986"/>
        <v>300000</v>
      </c>
      <c r="AW303" s="30">
        <f t="shared" si="986"/>
        <v>300000</v>
      </c>
      <c r="AX303" s="30">
        <f t="shared" si="986"/>
        <v>300000</v>
      </c>
      <c r="AY303" s="30">
        <f t="shared" si="986"/>
        <v>300000</v>
      </c>
      <c r="AZ303" s="30">
        <f t="shared" si="986"/>
        <v>300000</v>
      </c>
      <c r="BA303" s="30">
        <f t="shared" si="986"/>
        <v>300000</v>
      </c>
      <c r="BB303" s="30">
        <f t="shared" si="986"/>
        <v>300000</v>
      </c>
      <c r="BC303" s="30">
        <f t="shared" si="986"/>
        <v>300000</v>
      </c>
      <c r="BD303" s="30">
        <f t="shared" si="986"/>
        <v>300000</v>
      </c>
      <c r="BE303" s="30">
        <f t="shared" si="986"/>
        <v>300000</v>
      </c>
      <c r="BF303" s="30">
        <f t="shared" si="986"/>
        <v>300000</v>
      </c>
      <c r="BG303" s="30">
        <f t="shared" si="986"/>
        <v>300000</v>
      </c>
      <c r="BH303" s="30">
        <f t="shared" si="986"/>
        <v>300000</v>
      </c>
      <c r="BI303" s="30">
        <f t="shared" si="986"/>
        <v>300000</v>
      </c>
      <c r="BJ303" s="30">
        <f t="shared" si="986"/>
        <v>300000</v>
      </c>
      <c r="BK303" s="30">
        <f t="shared" si="986"/>
        <v>300000</v>
      </c>
      <c r="BL303" s="30">
        <f t="shared" si="986"/>
        <v>300000</v>
      </c>
      <c r="BM303" s="30">
        <f t="shared" si="986"/>
        <v>300000</v>
      </c>
      <c r="BN303" s="30">
        <f t="shared" si="986"/>
        <v>300000</v>
      </c>
      <c r="BO303" s="30">
        <f t="shared" si="986"/>
        <v>300000</v>
      </c>
      <c r="BP303" s="30">
        <f t="shared" si="986"/>
        <v>300000</v>
      </c>
      <c r="BQ303" s="30">
        <f t="shared" si="986"/>
        <v>300000</v>
      </c>
      <c r="BR303" s="30">
        <f t="shared" si="986"/>
        <v>300000</v>
      </c>
      <c r="BS303" s="30">
        <f t="shared" si="986"/>
        <v>300000</v>
      </c>
      <c r="BT303" s="30">
        <f t="shared" si="986"/>
        <v>300000</v>
      </c>
      <c r="BU303" s="30">
        <f t="shared" si="986"/>
        <v>0</v>
      </c>
      <c r="BV303" s="30">
        <f t="shared" si="986"/>
        <v>0</v>
      </c>
      <c r="BW303" s="30">
        <f t="shared" si="986"/>
        <v>0</v>
      </c>
      <c r="BX303" s="30">
        <f t="shared" si="986"/>
        <v>0</v>
      </c>
      <c r="BY303" s="30">
        <f t="shared" si="986"/>
        <v>0</v>
      </c>
      <c r="BZ303" s="30">
        <f t="shared" si="986"/>
        <v>0</v>
      </c>
      <c r="CA303" s="30">
        <f t="shared" si="986"/>
        <v>0</v>
      </c>
      <c r="CB303" s="30">
        <f t="shared" si="986"/>
        <v>0</v>
      </c>
      <c r="CC303" s="30">
        <f t="shared" si="986"/>
        <v>0</v>
      </c>
      <c r="CD303" s="30">
        <f t="shared" si="986"/>
        <v>0</v>
      </c>
      <c r="CE303" s="30">
        <f t="shared" si="986"/>
        <v>0</v>
      </c>
      <c r="CF303" s="30">
        <f t="shared" si="986"/>
        <v>0</v>
      </c>
      <c r="CG303" s="30">
        <f t="shared" si="986"/>
        <v>0</v>
      </c>
      <c r="CH303" s="30">
        <f t="shared" si="986"/>
        <v>0</v>
      </c>
      <c r="CI303" s="30">
        <f t="shared" si="986"/>
        <v>0</v>
      </c>
      <c r="CJ303" s="30">
        <f t="shared" si="986"/>
        <v>0</v>
      </c>
      <c r="CK303" s="30">
        <f t="shared" si="986"/>
        <v>0</v>
      </c>
      <c r="CL303" s="30">
        <f t="shared" ref="CL303:CT303" si="987">IF(CL$5="",0,IF(CL$5=1,SUMIFS(226:226,$5:$5,"&lt;="&amp;(CL$5-$S303)),SUMIFS(226:226,$5:$5,CL$5-$S303)))</f>
        <v>0</v>
      </c>
      <c r="CM303" s="30">
        <f t="shared" si="987"/>
        <v>0</v>
      </c>
      <c r="CN303" s="30">
        <f t="shared" si="987"/>
        <v>0</v>
      </c>
      <c r="CO303" s="30">
        <f t="shared" si="987"/>
        <v>0</v>
      </c>
      <c r="CP303" s="30">
        <f t="shared" si="987"/>
        <v>0</v>
      </c>
      <c r="CQ303" s="30">
        <f t="shared" si="987"/>
        <v>0</v>
      </c>
      <c r="CR303" s="30">
        <f t="shared" si="987"/>
        <v>0</v>
      </c>
      <c r="CS303" s="30">
        <f t="shared" si="987"/>
        <v>0</v>
      </c>
      <c r="CT303" s="30">
        <f t="shared" si="987"/>
        <v>0</v>
      </c>
    </row>
    <row r="304" spans="1:98" s="27" customFormat="1" ht="12" x14ac:dyDescent="0.25">
      <c r="A304" s="26">
        <f>ROW()</f>
        <v>304</v>
      </c>
      <c r="B304" s="145"/>
      <c r="C304" s="142"/>
      <c r="E304" s="24"/>
      <c r="F304" s="66" t="str">
        <f t="shared" si="983"/>
        <v>Постоянные расходы</v>
      </c>
      <c r="G304" s="27" t="s">
        <v>130</v>
      </c>
      <c r="M304" s="27" t="str">
        <f>Lists!$R$8</f>
        <v>руб.</v>
      </c>
      <c r="P304" s="30"/>
      <c r="R304" s="44" t="s">
        <v>24</v>
      </c>
      <c r="S304" s="123">
        <v>0</v>
      </c>
      <c r="V304" s="85"/>
      <c r="W304" s="29">
        <f ca="1">SUM(INDIRECT(ADDRESS(ROW(),SUMIFS($1:$1,$5:$5,1))):INDIRECT(ADDRESS(ROW(),SUMIFS($1:$1,$5:$5,MAX($5:$5)))))</f>
        <v>4800000</v>
      </c>
      <c r="Z304" s="30">
        <f t="shared" ref="Z304:CK304" si="988">IF(Z$5="",0,IF(Z$5=1,SUMIFS(227:227,$5:$5,"&lt;="&amp;(Z$5-$S304)),SUMIFS(227:227,$5:$5,Z$5-$S304)))</f>
        <v>100000</v>
      </c>
      <c r="AA304" s="30">
        <f t="shared" si="988"/>
        <v>100000</v>
      </c>
      <c r="AB304" s="30">
        <f t="shared" si="988"/>
        <v>100000</v>
      </c>
      <c r="AC304" s="30">
        <f t="shared" si="988"/>
        <v>100000</v>
      </c>
      <c r="AD304" s="30">
        <f t="shared" si="988"/>
        <v>100000</v>
      </c>
      <c r="AE304" s="30">
        <f t="shared" si="988"/>
        <v>100000</v>
      </c>
      <c r="AF304" s="30">
        <f t="shared" si="988"/>
        <v>100000</v>
      </c>
      <c r="AG304" s="30">
        <f t="shared" si="988"/>
        <v>100000</v>
      </c>
      <c r="AH304" s="30">
        <f t="shared" si="988"/>
        <v>100000</v>
      </c>
      <c r="AI304" s="30">
        <f t="shared" si="988"/>
        <v>100000</v>
      </c>
      <c r="AJ304" s="30">
        <f t="shared" si="988"/>
        <v>100000</v>
      </c>
      <c r="AK304" s="30">
        <f t="shared" si="988"/>
        <v>100000</v>
      </c>
      <c r="AL304" s="30">
        <f t="shared" si="988"/>
        <v>100000</v>
      </c>
      <c r="AM304" s="30">
        <f t="shared" si="988"/>
        <v>100000</v>
      </c>
      <c r="AN304" s="30">
        <f t="shared" si="988"/>
        <v>100000</v>
      </c>
      <c r="AO304" s="30">
        <f t="shared" si="988"/>
        <v>100000</v>
      </c>
      <c r="AP304" s="30">
        <f t="shared" si="988"/>
        <v>100000</v>
      </c>
      <c r="AQ304" s="30">
        <f t="shared" si="988"/>
        <v>100000</v>
      </c>
      <c r="AR304" s="30">
        <f t="shared" si="988"/>
        <v>100000</v>
      </c>
      <c r="AS304" s="30">
        <f t="shared" si="988"/>
        <v>100000</v>
      </c>
      <c r="AT304" s="30">
        <f t="shared" si="988"/>
        <v>100000</v>
      </c>
      <c r="AU304" s="30">
        <f t="shared" si="988"/>
        <v>100000</v>
      </c>
      <c r="AV304" s="30">
        <f t="shared" si="988"/>
        <v>100000</v>
      </c>
      <c r="AW304" s="30">
        <f t="shared" si="988"/>
        <v>100000</v>
      </c>
      <c r="AX304" s="30">
        <f t="shared" si="988"/>
        <v>100000</v>
      </c>
      <c r="AY304" s="30">
        <f t="shared" si="988"/>
        <v>100000</v>
      </c>
      <c r="AZ304" s="30">
        <f t="shared" si="988"/>
        <v>100000</v>
      </c>
      <c r="BA304" s="30">
        <f t="shared" si="988"/>
        <v>100000</v>
      </c>
      <c r="BB304" s="30">
        <f t="shared" si="988"/>
        <v>100000</v>
      </c>
      <c r="BC304" s="30">
        <f t="shared" si="988"/>
        <v>100000</v>
      </c>
      <c r="BD304" s="30">
        <f t="shared" si="988"/>
        <v>100000</v>
      </c>
      <c r="BE304" s="30">
        <f t="shared" si="988"/>
        <v>100000</v>
      </c>
      <c r="BF304" s="30">
        <f t="shared" si="988"/>
        <v>100000</v>
      </c>
      <c r="BG304" s="30">
        <f t="shared" si="988"/>
        <v>100000</v>
      </c>
      <c r="BH304" s="30">
        <f t="shared" si="988"/>
        <v>100000</v>
      </c>
      <c r="BI304" s="30">
        <f t="shared" si="988"/>
        <v>100000</v>
      </c>
      <c r="BJ304" s="30">
        <f t="shared" si="988"/>
        <v>100000</v>
      </c>
      <c r="BK304" s="30">
        <f t="shared" si="988"/>
        <v>100000</v>
      </c>
      <c r="BL304" s="30">
        <f t="shared" si="988"/>
        <v>100000</v>
      </c>
      <c r="BM304" s="30">
        <f t="shared" si="988"/>
        <v>100000</v>
      </c>
      <c r="BN304" s="30">
        <f t="shared" si="988"/>
        <v>100000</v>
      </c>
      <c r="BO304" s="30">
        <f t="shared" si="988"/>
        <v>100000</v>
      </c>
      <c r="BP304" s="30">
        <f t="shared" si="988"/>
        <v>100000</v>
      </c>
      <c r="BQ304" s="30">
        <f t="shared" si="988"/>
        <v>100000</v>
      </c>
      <c r="BR304" s="30">
        <f t="shared" si="988"/>
        <v>100000</v>
      </c>
      <c r="BS304" s="30">
        <f t="shared" si="988"/>
        <v>100000</v>
      </c>
      <c r="BT304" s="30">
        <f t="shared" si="988"/>
        <v>100000</v>
      </c>
      <c r="BU304" s="30">
        <f t="shared" si="988"/>
        <v>100000</v>
      </c>
      <c r="BV304" s="30">
        <f t="shared" si="988"/>
        <v>0</v>
      </c>
      <c r="BW304" s="30">
        <f t="shared" si="988"/>
        <v>0</v>
      </c>
      <c r="BX304" s="30">
        <f t="shared" si="988"/>
        <v>0</v>
      </c>
      <c r="BY304" s="30">
        <f t="shared" si="988"/>
        <v>0</v>
      </c>
      <c r="BZ304" s="30">
        <f t="shared" si="988"/>
        <v>0</v>
      </c>
      <c r="CA304" s="30">
        <f t="shared" si="988"/>
        <v>0</v>
      </c>
      <c r="CB304" s="30">
        <f t="shared" si="988"/>
        <v>0</v>
      </c>
      <c r="CC304" s="30">
        <f t="shared" si="988"/>
        <v>0</v>
      </c>
      <c r="CD304" s="30">
        <f t="shared" si="988"/>
        <v>0</v>
      </c>
      <c r="CE304" s="30">
        <f t="shared" si="988"/>
        <v>0</v>
      </c>
      <c r="CF304" s="30">
        <f t="shared" si="988"/>
        <v>0</v>
      </c>
      <c r="CG304" s="30">
        <f t="shared" si="988"/>
        <v>0</v>
      </c>
      <c r="CH304" s="30">
        <f t="shared" si="988"/>
        <v>0</v>
      </c>
      <c r="CI304" s="30">
        <f t="shared" si="988"/>
        <v>0</v>
      </c>
      <c r="CJ304" s="30">
        <f t="shared" si="988"/>
        <v>0</v>
      </c>
      <c r="CK304" s="30">
        <f t="shared" si="988"/>
        <v>0</v>
      </c>
      <c r="CL304" s="30">
        <f t="shared" ref="CL304:CT304" si="989">IF(CL$5="",0,IF(CL$5=1,SUMIFS(227:227,$5:$5,"&lt;="&amp;(CL$5-$S304)),SUMIFS(227:227,$5:$5,CL$5-$S304)))</f>
        <v>0</v>
      </c>
      <c r="CM304" s="30">
        <f t="shared" si="989"/>
        <v>0</v>
      </c>
      <c r="CN304" s="30">
        <f t="shared" si="989"/>
        <v>0</v>
      </c>
      <c r="CO304" s="30">
        <f t="shared" si="989"/>
        <v>0</v>
      </c>
      <c r="CP304" s="30">
        <f t="shared" si="989"/>
        <v>0</v>
      </c>
      <c r="CQ304" s="30">
        <f t="shared" si="989"/>
        <v>0</v>
      </c>
      <c r="CR304" s="30">
        <f t="shared" si="989"/>
        <v>0</v>
      </c>
      <c r="CS304" s="30">
        <f t="shared" si="989"/>
        <v>0</v>
      </c>
      <c r="CT304" s="30">
        <f t="shared" si="989"/>
        <v>0</v>
      </c>
    </row>
    <row r="305" spans="1:98" s="27" customFormat="1" ht="12" x14ac:dyDescent="0.25">
      <c r="A305" s="26">
        <f>ROW()</f>
        <v>305</v>
      </c>
      <c r="B305" s="145"/>
      <c r="C305" s="142"/>
      <c r="E305" s="24"/>
      <c r="F305" s="66" t="str">
        <f t="shared" si="983"/>
        <v>Постоянные расходы</v>
      </c>
      <c r="G305" s="27" t="s">
        <v>131</v>
      </c>
      <c r="M305" s="27" t="str">
        <f>Lists!$R$8</f>
        <v>руб.</v>
      </c>
      <c r="P305" s="30"/>
      <c r="R305" s="44" t="s">
        <v>24</v>
      </c>
      <c r="S305" s="123">
        <v>0</v>
      </c>
      <c r="V305" s="85"/>
      <c r="W305" s="29">
        <f ca="1">SUM(INDIRECT(ADDRESS(ROW(),SUMIFS($1:$1,$5:$5,1))):INDIRECT(ADDRESS(ROW(),SUMIFS($1:$1,$5:$5,MAX($5:$5)))))</f>
        <v>2400000</v>
      </c>
      <c r="Z305" s="30">
        <f t="shared" ref="Z305:CK305" si="990">IF(Z$5="",0,IF(Z$5=1,SUMIFS(228:228,$5:$5,"&lt;="&amp;(Z$5-$S305)),SUMIFS(228:228,$5:$5,Z$5-$S305)))</f>
        <v>50000</v>
      </c>
      <c r="AA305" s="30">
        <f t="shared" si="990"/>
        <v>50000</v>
      </c>
      <c r="AB305" s="30">
        <f t="shared" si="990"/>
        <v>50000</v>
      </c>
      <c r="AC305" s="30">
        <f t="shared" si="990"/>
        <v>50000</v>
      </c>
      <c r="AD305" s="30">
        <f t="shared" si="990"/>
        <v>50000</v>
      </c>
      <c r="AE305" s="30">
        <f t="shared" si="990"/>
        <v>50000</v>
      </c>
      <c r="AF305" s="30">
        <f t="shared" si="990"/>
        <v>50000</v>
      </c>
      <c r="AG305" s="30">
        <f t="shared" si="990"/>
        <v>50000</v>
      </c>
      <c r="AH305" s="30">
        <f t="shared" si="990"/>
        <v>50000</v>
      </c>
      <c r="AI305" s="30">
        <f t="shared" si="990"/>
        <v>50000</v>
      </c>
      <c r="AJ305" s="30">
        <f t="shared" si="990"/>
        <v>50000</v>
      </c>
      <c r="AK305" s="30">
        <f t="shared" si="990"/>
        <v>50000</v>
      </c>
      <c r="AL305" s="30">
        <f t="shared" si="990"/>
        <v>50000</v>
      </c>
      <c r="AM305" s="30">
        <f t="shared" si="990"/>
        <v>50000</v>
      </c>
      <c r="AN305" s="30">
        <f t="shared" si="990"/>
        <v>50000</v>
      </c>
      <c r="AO305" s="30">
        <f t="shared" si="990"/>
        <v>50000</v>
      </c>
      <c r="AP305" s="30">
        <f t="shared" si="990"/>
        <v>50000</v>
      </c>
      <c r="AQ305" s="30">
        <f t="shared" si="990"/>
        <v>50000</v>
      </c>
      <c r="AR305" s="30">
        <f t="shared" si="990"/>
        <v>50000</v>
      </c>
      <c r="AS305" s="30">
        <f t="shared" si="990"/>
        <v>50000</v>
      </c>
      <c r="AT305" s="30">
        <f t="shared" si="990"/>
        <v>50000</v>
      </c>
      <c r="AU305" s="30">
        <f t="shared" si="990"/>
        <v>50000</v>
      </c>
      <c r="AV305" s="30">
        <f t="shared" si="990"/>
        <v>50000</v>
      </c>
      <c r="AW305" s="30">
        <f t="shared" si="990"/>
        <v>50000</v>
      </c>
      <c r="AX305" s="30">
        <f t="shared" si="990"/>
        <v>50000</v>
      </c>
      <c r="AY305" s="30">
        <f t="shared" si="990"/>
        <v>50000</v>
      </c>
      <c r="AZ305" s="30">
        <f t="shared" si="990"/>
        <v>50000</v>
      </c>
      <c r="BA305" s="30">
        <f t="shared" si="990"/>
        <v>50000</v>
      </c>
      <c r="BB305" s="30">
        <f t="shared" si="990"/>
        <v>50000</v>
      </c>
      <c r="BC305" s="30">
        <f t="shared" si="990"/>
        <v>50000</v>
      </c>
      <c r="BD305" s="30">
        <f t="shared" si="990"/>
        <v>50000</v>
      </c>
      <c r="BE305" s="30">
        <f t="shared" si="990"/>
        <v>50000</v>
      </c>
      <c r="BF305" s="30">
        <f t="shared" si="990"/>
        <v>50000</v>
      </c>
      <c r="BG305" s="30">
        <f t="shared" si="990"/>
        <v>50000</v>
      </c>
      <c r="BH305" s="30">
        <f t="shared" si="990"/>
        <v>50000</v>
      </c>
      <c r="BI305" s="30">
        <f t="shared" si="990"/>
        <v>50000</v>
      </c>
      <c r="BJ305" s="30">
        <f t="shared" si="990"/>
        <v>50000</v>
      </c>
      <c r="BK305" s="30">
        <f t="shared" si="990"/>
        <v>50000</v>
      </c>
      <c r="BL305" s="30">
        <f t="shared" si="990"/>
        <v>50000</v>
      </c>
      <c r="BM305" s="30">
        <f t="shared" si="990"/>
        <v>50000</v>
      </c>
      <c r="BN305" s="30">
        <f t="shared" si="990"/>
        <v>50000</v>
      </c>
      <c r="BO305" s="30">
        <f t="shared" si="990"/>
        <v>50000</v>
      </c>
      <c r="BP305" s="30">
        <f t="shared" si="990"/>
        <v>50000</v>
      </c>
      <c r="BQ305" s="30">
        <f t="shared" si="990"/>
        <v>50000</v>
      </c>
      <c r="BR305" s="30">
        <f t="shared" si="990"/>
        <v>50000</v>
      </c>
      <c r="BS305" s="30">
        <f t="shared" si="990"/>
        <v>50000</v>
      </c>
      <c r="BT305" s="30">
        <f t="shared" si="990"/>
        <v>50000</v>
      </c>
      <c r="BU305" s="30">
        <f t="shared" si="990"/>
        <v>50000</v>
      </c>
      <c r="BV305" s="30">
        <f t="shared" si="990"/>
        <v>0</v>
      </c>
      <c r="BW305" s="30">
        <f t="shared" si="990"/>
        <v>0</v>
      </c>
      <c r="BX305" s="30">
        <f t="shared" si="990"/>
        <v>0</v>
      </c>
      <c r="BY305" s="30">
        <f t="shared" si="990"/>
        <v>0</v>
      </c>
      <c r="BZ305" s="30">
        <f t="shared" si="990"/>
        <v>0</v>
      </c>
      <c r="CA305" s="30">
        <f t="shared" si="990"/>
        <v>0</v>
      </c>
      <c r="CB305" s="30">
        <f t="shared" si="990"/>
        <v>0</v>
      </c>
      <c r="CC305" s="30">
        <f t="shared" si="990"/>
        <v>0</v>
      </c>
      <c r="CD305" s="30">
        <f t="shared" si="990"/>
        <v>0</v>
      </c>
      <c r="CE305" s="30">
        <f t="shared" si="990"/>
        <v>0</v>
      </c>
      <c r="CF305" s="30">
        <f t="shared" si="990"/>
        <v>0</v>
      </c>
      <c r="CG305" s="30">
        <f t="shared" si="990"/>
        <v>0</v>
      </c>
      <c r="CH305" s="30">
        <f t="shared" si="990"/>
        <v>0</v>
      </c>
      <c r="CI305" s="30">
        <f t="shared" si="990"/>
        <v>0</v>
      </c>
      <c r="CJ305" s="30">
        <f t="shared" si="990"/>
        <v>0</v>
      </c>
      <c r="CK305" s="30">
        <f t="shared" si="990"/>
        <v>0</v>
      </c>
      <c r="CL305" s="30">
        <f t="shared" ref="CL305:CT305" si="991">IF(CL$5="",0,IF(CL$5=1,SUMIFS(228:228,$5:$5,"&lt;="&amp;(CL$5-$S305)),SUMIFS(228:228,$5:$5,CL$5-$S305)))</f>
        <v>0</v>
      </c>
      <c r="CM305" s="30">
        <f t="shared" si="991"/>
        <v>0</v>
      </c>
      <c r="CN305" s="30">
        <f t="shared" si="991"/>
        <v>0</v>
      </c>
      <c r="CO305" s="30">
        <f t="shared" si="991"/>
        <v>0</v>
      </c>
      <c r="CP305" s="30">
        <f t="shared" si="991"/>
        <v>0</v>
      </c>
      <c r="CQ305" s="30">
        <f t="shared" si="991"/>
        <v>0</v>
      </c>
      <c r="CR305" s="30">
        <f t="shared" si="991"/>
        <v>0</v>
      </c>
      <c r="CS305" s="30">
        <f t="shared" si="991"/>
        <v>0</v>
      </c>
      <c r="CT305" s="30">
        <f t="shared" si="991"/>
        <v>0</v>
      </c>
    </row>
    <row r="306" spans="1:98" s="2" customFormat="1" ht="12" x14ac:dyDescent="0.25">
      <c r="A306" s="11">
        <f>ROW()</f>
        <v>306</v>
      </c>
      <c r="B306" s="146"/>
      <c r="C306" s="142"/>
      <c r="E306" s="23" t="str">
        <f>Lists!$N$9</f>
        <v>пустая строка</v>
      </c>
      <c r="P306" s="3"/>
      <c r="R306" s="23"/>
      <c r="S306" s="3"/>
      <c r="V306" s="74"/>
      <c r="W306" s="5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</row>
    <row r="307" spans="1:98" s="13" customFormat="1" x14ac:dyDescent="0.3">
      <c r="A307" s="12">
        <f>ROW()</f>
        <v>307</v>
      </c>
      <c r="B307" s="148"/>
      <c r="C307" s="142"/>
      <c r="E307" s="92"/>
      <c r="F307" s="13" t="s">
        <v>167</v>
      </c>
      <c r="M307" s="4" t="str">
        <f>Lists!$R$8</f>
        <v>руб.</v>
      </c>
      <c r="P307" s="10"/>
      <c r="R307" s="92"/>
      <c r="S307" s="10"/>
      <c r="V307" s="80">
        <f ca="1">W307-(W294-W295-W300)</f>
        <v>0</v>
      </c>
      <c r="W307" s="10">
        <f ca="1">SUM(INDIRECT(ADDRESS(ROW(),SUMIFS($1:$1,$5:$5,1))):INDIRECT(ADDRESS(ROW(),SUMIFS($1:$1,$5:$5,MAX($5:$5)))))</f>
        <v>243784160.361426</v>
      </c>
      <c r="Z307" s="10">
        <f ca="1">Z294-Z295-Z300</f>
        <v>-900000</v>
      </c>
      <c r="AA307" s="10">
        <f t="shared" ref="AA307:CL307" ca="1" si="992">AA294-AA295-AA300</f>
        <v>-2140000</v>
      </c>
      <c r="AB307" s="10">
        <f t="shared" ca="1" si="992"/>
        <v>-2304680</v>
      </c>
      <c r="AC307" s="10">
        <f t="shared" ca="1" si="992"/>
        <v>-2470320</v>
      </c>
      <c r="AD307" s="10">
        <f t="shared" ca="1" si="992"/>
        <v>-2590656</v>
      </c>
      <c r="AE307" s="10">
        <f t="shared" ca="1" si="992"/>
        <v>-2613925.7999999998</v>
      </c>
      <c r="AF307" s="10">
        <f t="shared" ca="1" si="992"/>
        <v>-2643936.2000000002</v>
      </c>
      <c r="AG307" s="10">
        <f t="shared" ca="1" si="992"/>
        <v>-2698249.16</v>
      </c>
      <c r="AH307" s="10">
        <f t="shared" ca="1" si="992"/>
        <v>-2799719.0420000004</v>
      </c>
      <c r="AI307" s="10">
        <f t="shared" ca="1" si="992"/>
        <v>-2946391.1740000001</v>
      </c>
      <c r="AJ307" s="10">
        <f t="shared" ca="1" si="992"/>
        <v>-3106813.3004000001</v>
      </c>
      <c r="AK307" s="10">
        <f t="shared" ca="1" si="992"/>
        <v>-3263592.9142499999</v>
      </c>
      <c r="AL307" s="10">
        <f t="shared" ca="1" si="992"/>
        <v>-3484892.5133000002</v>
      </c>
      <c r="AM307" s="10">
        <f t="shared" ca="1" si="992"/>
        <v>-3813908.5681699999</v>
      </c>
      <c r="AN307" s="10">
        <f t="shared" ca="1" si="992"/>
        <v>-4265063.6644649999</v>
      </c>
      <c r="AO307" s="10">
        <f t="shared" ca="1" si="992"/>
        <v>-4755419.3060774999</v>
      </c>
      <c r="AP307" s="10">
        <f t="shared" ca="1" si="992"/>
        <v>-5084280.7605400002</v>
      </c>
      <c r="AQ307" s="10">
        <f t="shared" ca="1" si="992"/>
        <v>-5137872.0984730003</v>
      </c>
      <c r="AR307" s="10">
        <f t="shared" ca="1" si="992"/>
        <v>-4859256.0975129995</v>
      </c>
      <c r="AS307" s="10">
        <f t="shared" ca="1" si="992"/>
        <v>-4266170.6149265002</v>
      </c>
      <c r="AT307" s="10">
        <f t="shared" ca="1" si="992"/>
        <v>-3448852.9246277488</v>
      </c>
      <c r="AU307" s="10">
        <f t="shared" ca="1" si="992"/>
        <v>-2488244.4473337503</v>
      </c>
      <c r="AV307" s="10">
        <f t="shared" ca="1" si="992"/>
        <v>-1445447.8959227495</v>
      </c>
      <c r="AW307" s="10">
        <f t="shared" ca="1" si="992"/>
        <v>-358393.34975475026</v>
      </c>
      <c r="AX307" s="10">
        <f t="shared" ca="1" si="992"/>
        <v>750158.40669624927</v>
      </c>
      <c r="AY307" s="10">
        <f t="shared" ca="1" si="992"/>
        <v>1878860.9324599998</v>
      </c>
      <c r="AZ307" s="10">
        <f t="shared" ca="1" si="992"/>
        <v>3050027.2552349987</v>
      </c>
      <c r="BA307" s="10">
        <f t="shared" ca="1" si="992"/>
        <v>4273245.8227750016</v>
      </c>
      <c r="BB307" s="10">
        <f t="shared" ca="1" si="992"/>
        <v>5554942.0039412491</v>
      </c>
      <c r="BC307" s="10">
        <f t="shared" ca="1" si="992"/>
        <v>6911735.0510099996</v>
      </c>
      <c r="BD307" s="10">
        <f t="shared" ca="1" si="992"/>
        <v>8375071.7060600035</v>
      </c>
      <c r="BE307" s="10">
        <f t="shared" ca="1" si="992"/>
        <v>9965083.06611</v>
      </c>
      <c r="BF307" s="10">
        <f t="shared" ca="1" si="992"/>
        <v>11667674.75616</v>
      </c>
      <c r="BG307" s="10">
        <f t="shared" ca="1" si="992"/>
        <v>13371785.512209997</v>
      </c>
      <c r="BH307" s="10">
        <f t="shared" ca="1" si="992"/>
        <v>14880744.052885007</v>
      </c>
      <c r="BI307" s="10">
        <f t="shared" ca="1" si="992"/>
        <v>16089519.341185</v>
      </c>
      <c r="BJ307" s="10">
        <f t="shared" ca="1" si="992"/>
        <v>16950715.754160002</v>
      </c>
      <c r="BK307" s="10">
        <f t="shared" ca="1" si="992"/>
        <v>17488230.070372503</v>
      </c>
      <c r="BL307" s="10">
        <f t="shared" ca="1" si="992"/>
        <v>17796265.988116257</v>
      </c>
      <c r="BM307" s="10">
        <f t="shared" ca="1" si="992"/>
        <v>17958968.577953748</v>
      </c>
      <c r="BN307" s="10">
        <f t="shared" ca="1" si="992"/>
        <v>18038620.679498751</v>
      </c>
      <c r="BO307" s="10">
        <f t="shared" ca="1" si="992"/>
        <v>18073651.133831251</v>
      </c>
      <c r="BP307" s="10">
        <f t="shared" ca="1" si="992"/>
        <v>18087091.478791244</v>
      </c>
      <c r="BQ307" s="10">
        <f t="shared" ca="1" si="992"/>
        <v>18092057.191270001</v>
      </c>
      <c r="BR307" s="10">
        <f t="shared" ca="1" si="992"/>
        <v>18093654.62354501</v>
      </c>
      <c r="BS307" s="10">
        <f t="shared" ca="1" si="992"/>
        <v>18094039.811055005</v>
      </c>
      <c r="BT307" s="10">
        <f t="shared" ca="1" si="992"/>
        <v>18094121.884938758</v>
      </c>
      <c r="BU307" s="10">
        <f t="shared" ca="1" si="992"/>
        <v>24133981.092920009</v>
      </c>
      <c r="BV307" s="10">
        <f t="shared" si="992"/>
        <v>0</v>
      </c>
      <c r="BW307" s="10">
        <f t="shared" si="992"/>
        <v>0</v>
      </c>
      <c r="BX307" s="10">
        <f t="shared" si="992"/>
        <v>0</v>
      </c>
      <c r="BY307" s="10">
        <f t="shared" si="992"/>
        <v>0</v>
      </c>
      <c r="BZ307" s="10">
        <f t="shared" si="992"/>
        <v>0</v>
      </c>
      <c r="CA307" s="10">
        <f t="shared" si="992"/>
        <v>0</v>
      </c>
      <c r="CB307" s="10">
        <f t="shared" si="992"/>
        <v>0</v>
      </c>
      <c r="CC307" s="10">
        <f t="shared" si="992"/>
        <v>0</v>
      </c>
      <c r="CD307" s="10">
        <f t="shared" si="992"/>
        <v>0</v>
      </c>
      <c r="CE307" s="10">
        <f t="shared" si="992"/>
        <v>0</v>
      </c>
      <c r="CF307" s="10">
        <f t="shared" si="992"/>
        <v>0</v>
      </c>
      <c r="CG307" s="10">
        <f t="shared" si="992"/>
        <v>0</v>
      </c>
      <c r="CH307" s="10">
        <f t="shared" si="992"/>
        <v>0</v>
      </c>
      <c r="CI307" s="10">
        <f t="shared" si="992"/>
        <v>0</v>
      </c>
      <c r="CJ307" s="10">
        <f t="shared" si="992"/>
        <v>0</v>
      </c>
      <c r="CK307" s="10">
        <f t="shared" si="992"/>
        <v>0</v>
      </c>
      <c r="CL307" s="10">
        <f t="shared" si="992"/>
        <v>0</v>
      </c>
      <c r="CM307" s="10">
        <f t="shared" ref="CM307:CT307" si="993">CM294-CM295-CM300</f>
        <v>0</v>
      </c>
      <c r="CN307" s="10">
        <f t="shared" si="993"/>
        <v>0</v>
      </c>
      <c r="CO307" s="10">
        <f t="shared" si="993"/>
        <v>0</v>
      </c>
      <c r="CP307" s="10">
        <f t="shared" si="993"/>
        <v>0</v>
      </c>
      <c r="CQ307" s="10">
        <f t="shared" si="993"/>
        <v>0</v>
      </c>
      <c r="CR307" s="10">
        <f t="shared" si="993"/>
        <v>0</v>
      </c>
      <c r="CS307" s="10">
        <f t="shared" si="993"/>
        <v>0</v>
      </c>
      <c r="CT307" s="10">
        <f t="shared" si="993"/>
        <v>0</v>
      </c>
    </row>
    <row r="308" spans="1:98" x14ac:dyDescent="0.3">
      <c r="A308" s="11">
        <f>ROW()</f>
        <v>308</v>
      </c>
      <c r="B308" s="144"/>
      <c r="F308" s="104" t="s">
        <v>168</v>
      </c>
    </row>
    <row r="309" spans="1:98" s="13" customFormat="1" x14ac:dyDescent="0.3">
      <c r="A309" s="12">
        <f>ROW()</f>
        <v>309</v>
      </c>
      <c r="B309" s="144"/>
      <c r="C309" s="142" t="str">
        <f>Lists!$N$10</f>
        <v>с ндс</v>
      </c>
      <c r="E309" s="92"/>
      <c r="F309" s="13" t="s">
        <v>169</v>
      </c>
      <c r="M309" s="14" t="str">
        <f>Lists!$R$8</f>
        <v>руб.</v>
      </c>
      <c r="P309" s="10"/>
      <c r="R309" s="44" t="s">
        <v>24</v>
      </c>
      <c r="S309" s="123">
        <v>-1</v>
      </c>
      <c r="V309" s="74"/>
      <c r="W309" s="10">
        <f ca="1">SUM(INDIRECT(ADDRESS(ROW(),SUMIFS($1:$1,$5:$5,1))):INDIRECT(ADDRESS(ROW(),SUMIFS($1:$1,$5:$5,MAX($5:$5)))))</f>
        <v>60000000</v>
      </c>
      <c r="Z309" s="10">
        <f ca="1">IF(Z$5="",0,IF(Z$5=1,SUMIFS($104:$104,$5:$5,"&lt;="&amp;(Z$5-$S309)),SUMIFS($104:$104,$5:$5,Z$5-$S309)))</f>
        <v>20000000</v>
      </c>
      <c r="AA309" s="10">
        <f t="shared" ref="AA309:CL309" ca="1" si="994">IF(AA$5="",0,IF(AA$5=1,SUMIFS($104:$104,$5:$5,"&lt;="&amp;(AA$5-$S309)),SUMIFS($104:$104,$5:$5,AA$5-$S309)))</f>
        <v>10000000</v>
      </c>
      <c r="AB309" s="10">
        <f t="shared" ca="1" si="994"/>
        <v>0</v>
      </c>
      <c r="AC309" s="10">
        <f t="shared" ca="1" si="994"/>
        <v>0</v>
      </c>
      <c r="AD309" s="10">
        <f t="shared" ca="1" si="994"/>
        <v>0</v>
      </c>
      <c r="AE309" s="10">
        <f t="shared" ca="1" si="994"/>
        <v>0</v>
      </c>
      <c r="AF309" s="10">
        <f t="shared" ca="1" si="994"/>
        <v>0</v>
      </c>
      <c r="AG309" s="10">
        <f t="shared" ca="1" si="994"/>
        <v>0</v>
      </c>
      <c r="AH309" s="10">
        <f t="shared" ca="1" si="994"/>
        <v>0</v>
      </c>
      <c r="AI309" s="10">
        <f t="shared" ca="1" si="994"/>
        <v>0</v>
      </c>
      <c r="AJ309" s="10">
        <f t="shared" ca="1" si="994"/>
        <v>0</v>
      </c>
      <c r="AK309" s="10">
        <f t="shared" ca="1" si="994"/>
        <v>0</v>
      </c>
      <c r="AL309" s="10">
        <f t="shared" ca="1" si="994"/>
        <v>0</v>
      </c>
      <c r="AM309" s="10">
        <f t="shared" ca="1" si="994"/>
        <v>0</v>
      </c>
      <c r="AN309" s="10">
        <f t="shared" ca="1" si="994"/>
        <v>0</v>
      </c>
      <c r="AO309" s="10">
        <f t="shared" ca="1" si="994"/>
        <v>0</v>
      </c>
      <c r="AP309" s="10">
        <f t="shared" ca="1" si="994"/>
        <v>0</v>
      </c>
      <c r="AQ309" s="10">
        <f t="shared" ca="1" si="994"/>
        <v>0</v>
      </c>
      <c r="AR309" s="10">
        <f t="shared" ca="1" si="994"/>
        <v>0</v>
      </c>
      <c r="AS309" s="10">
        <f t="shared" ca="1" si="994"/>
        <v>0</v>
      </c>
      <c r="AT309" s="10">
        <f t="shared" ca="1" si="994"/>
        <v>5000000</v>
      </c>
      <c r="AU309" s="10">
        <f t="shared" ca="1" si="994"/>
        <v>15000000</v>
      </c>
      <c r="AV309" s="10">
        <f t="shared" ca="1" si="994"/>
        <v>10000000</v>
      </c>
      <c r="AW309" s="10">
        <f t="shared" ca="1" si="994"/>
        <v>0</v>
      </c>
      <c r="AX309" s="10">
        <f t="shared" ca="1" si="994"/>
        <v>0</v>
      </c>
      <c r="AY309" s="10">
        <f t="shared" ca="1" si="994"/>
        <v>0</v>
      </c>
      <c r="AZ309" s="10">
        <f t="shared" ca="1" si="994"/>
        <v>0</v>
      </c>
      <c r="BA309" s="10">
        <f t="shared" ca="1" si="994"/>
        <v>0</v>
      </c>
      <c r="BB309" s="10">
        <f t="shared" ca="1" si="994"/>
        <v>0</v>
      </c>
      <c r="BC309" s="10">
        <f t="shared" ca="1" si="994"/>
        <v>0</v>
      </c>
      <c r="BD309" s="10">
        <f t="shared" ca="1" si="994"/>
        <v>0</v>
      </c>
      <c r="BE309" s="10">
        <f t="shared" ca="1" si="994"/>
        <v>0</v>
      </c>
      <c r="BF309" s="10">
        <f t="shared" ca="1" si="994"/>
        <v>0</v>
      </c>
      <c r="BG309" s="10">
        <f t="shared" ca="1" si="994"/>
        <v>0</v>
      </c>
      <c r="BH309" s="10">
        <f t="shared" ca="1" si="994"/>
        <v>0</v>
      </c>
      <c r="BI309" s="10">
        <f t="shared" ca="1" si="994"/>
        <v>0</v>
      </c>
      <c r="BJ309" s="10">
        <f t="shared" ca="1" si="994"/>
        <v>0</v>
      </c>
      <c r="BK309" s="10">
        <f t="shared" ca="1" si="994"/>
        <v>0</v>
      </c>
      <c r="BL309" s="10">
        <f t="shared" ca="1" si="994"/>
        <v>0</v>
      </c>
      <c r="BM309" s="10">
        <f t="shared" ca="1" si="994"/>
        <v>0</v>
      </c>
      <c r="BN309" s="10">
        <f t="shared" ca="1" si="994"/>
        <v>0</v>
      </c>
      <c r="BO309" s="10">
        <f t="shared" ca="1" si="994"/>
        <v>0</v>
      </c>
      <c r="BP309" s="10">
        <f t="shared" ca="1" si="994"/>
        <v>0</v>
      </c>
      <c r="BQ309" s="10">
        <f t="shared" ca="1" si="994"/>
        <v>0</v>
      </c>
      <c r="BR309" s="10">
        <f t="shared" ca="1" si="994"/>
        <v>0</v>
      </c>
      <c r="BS309" s="10">
        <f t="shared" ca="1" si="994"/>
        <v>0</v>
      </c>
      <c r="BT309" s="10">
        <f t="shared" ca="1" si="994"/>
        <v>0</v>
      </c>
      <c r="BU309" s="10">
        <f t="shared" si="994"/>
        <v>0</v>
      </c>
      <c r="BV309" s="10">
        <f t="shared" si="994"/>
        <v>0</v>
      </c>
      <c r="BW309" s="10">
        <f t="shared" si="994"/>
        <v>0</v>
      </c>
      <c r="BX309" s="10">
        <f t="shared" si="994"/>
        <v>0</v>
      </c>
      <c r="BY309" s="10">
        <f t="shared" si="994"/>
        <v>0</v>
      </c>
      <c r="BZ309" s="10">
        <f t="shared" si="994"/>
        <v>0</v>
      </c>
      <c r="CA309" s="10">
        <f t="shared" si="994"/>
        <v>0</v>
      </c>
      <c r="CB309" s="10">
        <f t="shared" si="994"/>
        <v>0</v>
      </c>
      <c r="CC309" s="10">
        <f t="shared" si="994"/>
        <v>0</v>
      </c>
      <c r="CD309" s="10">
        <f t="shared" si="994"/>
        <v>0</v>
      </c>
      <c r="CE309" s="10">
        <f t="shared" si="994"/>
        <v>0</v>
      </c>
      <c r="CF309" s="10">
        <f t="shared" si="994"/>
        <v>0</v>
      </c>
      <c r="CG309" s="10">
        <f t="shared" si="994"/>
        <v>0</v>
      </c>
      <c r="CH309" s="10">
        <f t="shared" si="994"/>
        <v>0</v>
      </c>
      <c r="CI309" s="10">
        <f t="shared" si="994"/>
        <v>0</v>
      </c>
      <c r="CJ309" s="10">
        <f t="shared" si="994"/>
        <v>0</v>
      </c>
      <c r="CK309" s="10">
        <f t="shared" si="994"/>
        <v>0</v>
      </c>
      <c r="CL309" s="10">
        <f t="shared" si="994"/>
        <v>0</v>
      </c>
      <c r="CM309" s="10">
        <f t="shared" ref="CM309:CT309" si="995">IF(CM$5="",0,IF(CM$5=1,SUMIFS($104:$104,$5:$5,"&lt;="&amp;(CM$5-$S309)),SUMIFS($104:$104,$5:$5,CM$5-$S309)))</f>
        <v>0</v>
      </c>
      <c r="CN309" s="10">
        <f t="shared" si="995"/>
        <v>0</v>
      </c>
      <c r="CO309" s="10">
        <f t="shared" si="995"/>
        <v>0</v>
      </c>
      <c r="CP309" s="10">
        <f t="shared" si="995"/>
        <v>0</v>
      </c>
      <c r="CQ309" s="10">
        <f t="shared" si="995"/>
        <v>0</v>
      </c>
      <c r="CR309" s="10">
        <f t="shared" si="995"/>
        <v>0</v>
      </c>
      <c r="CS309" s="10">
        <f t="shared" si="995"/>
        <v>0</v>
      </c>
      <c r="CT309" s="10">
        <f t="shared" si="995"/>
        <v>0</v>
      </c>
    </row>
    <row r="310" spans="1:98" s="13" customFormat="1" x14ac:dyDescent="0.3">
      <c r="A310" s="12">
        <f>ROW()</f>
        <v>310</v>
      </c>
      <c r="B310" s="148"/>
      <c r="C310" s="142"/>
      <c r="E310" s="92"/>
      <c r="F310" s="13" t="s">
        <v>171</v>
      </c>
      <c r="M310" s="4" t="str">
        <f>Lists!$R$8</f>
        <v>руб.</v>
      </c>
      <c r="P310" s="10"/>
      <c r="R310" s="92"/>
      <c r="S310" s="10"/>
      <c r="V310" s="80"/>
      <c r="W310" s="10">
        <f ca="1">SUM(INDIRECT(ADDRESS(ROW(),SUMIFS($1:$1,$5:$5,1))):INDIRECT(ADDRESS(ROW(),SUMIFS($1:$1,$5:$5,MAX($5:$5)))))</f>
        <v>-60000000</v>
      </c>
      <c r="Z310" s="10">
        <f ca="1">-Z309</f>
        <v>-20000000</v>
      </c>
      <c r="AA310" s="10">
        <f t="shared" ref="AA310:CL310" ca="1" si="996">-AA309</f>
        <v>-10000000</v>
      </c>
      <c r="AB310" s="10">
        <f t="shared" ca="1" si="996"/>
        <v>0</v>
      </c>
      <c r="AC310" s="10">
        <f t="shared" ca="1" si="996"/>
        <v>0</v>
      </c>
      <c r="AD310" s="10">
        <f t="shared" ca="1" si="996"/>
        <v>0</v>
      </c>
      <c r="AE310" s="10">
        <f t="shared" ca="1" si="996"/>
        <v>0</v>
      </c>
      <c r="AF310" s="10">
        <f t="shared" ca="1" si="996"/>
        <v>0</v>
      </c>
      <c r="AG310" s="10">
        <f t="shared" ca="1" si="996"/>
        <v>0</v>
      </c>
      <c r="AH310" s="10">
        <f t="shared" ca="1" si="996"/>
        <v>0</v>
      </c>
      <c r="AI310" s="10">
        <f t="shared" ca="1" si="996"/>
        <v>0</v>
      </c>
      <c r="AJ310" s="10">
        <f t="shared" ca="1" si="996"/>
        <v>0</v>
      </c>
      <c r="AK310" s="10">
        <f t="shared" ca="1" si="996"/>
        <v>0</v>
      </c>
      <c r="AL310" s="10">
        <f t="shared" ca="1" si="996"/>
        <v>0</v>
      </c>
      <c r="AM310" s="10">
        <f t="shared" ca="1" si="996"/>
        <v>0</v>
      </c>
      <c r="AN310" s="10">
        <f t="shared" ca="1" si="996"/>
        <v>0</v>
      </c>
      <c r="AO310" s="10">
        <f t="shared" ca="1" si="996"/>
        <v>0</v>
      </c>
      <c r="AP310" s="10">
        <f t="shared" ca="1" si="996"/>
        <v>0</v>
      </c>
      <c r="AQ310" s="10">
        <f t="shared" ca="1" si="996"/>
        <v>0</v>
      </c>
      <c r="AR310" s="10">
        <f t="shared" ca="1" si="996"/>
        <v>0</v>
      </c>
      <c r="AS310" s="10">
        <f t="shared" ca="1" si="996"/>
        <v>0</v>
      </c>
      <c r="AT310" s="10">
        <f t="shared" ca="1" si="996"/>
        <v>-5000000</v>
      </c>
      <c r="AU310" s="10">
        <f t="shared" ca="1" si="996"/>
        <v>-15000000</v>
      </c>
      <c r="AV310" s="10">
        <f t="shared" ca="1" si="996"/>
        <v>-10000000</v>
      </c>
      <c r="AW310" s="10">
        <f t="shared" ca="1" si="996"/>
        <v>0</v>
      </c>
      <c r="AX310" s="10">
        <f t="shared" ca="1" si="996"/>
        <v>0</v>
      </c>
      <c r="AY310" s="10">
        <f t="shared" ca="1" si="996"/>
        <v>0</v>
      </c>
      <c r="AZ310" s="10">
        <f t="shared" ca="1" si="996"/>
        <v>0</v>
      </c>
      <c r="BA310" s="10">
        <f t="shared" ca="1" si="996"/>
        <v>0</v>
      </c>
      <c r="BB310" s="10">
        <f t="shared" ca="1" si="996"/>
        <v>0</v>
      </c>
      <c r="BC310" s="10">
        <f t="shared" ca="1" si="996"/>
        <v>0</v>
      </c>
      <c r="BD310" s="10">
        <f t="shared" ca="1" si="996"/>
        <v>0</v>
      </c>
      <c r="BE310" s="10">
        <f t="shared" ca="1" si="996"/>
        <v>0</v>
      </c>
      <c r="BF310" s="10">
        <f t="shared" ca="1" si="996"/>
        <v>0</v>
      </c>
      <c r="BG310" s="10">
        <f t="shared" ca="1" si="996"/>
        <v>0</v>
      </c>
      <c r="BH310" s="10">
        <f t="shared" ca="1" si="996"/>
        <v>0</v>
      </c>
      <c r="BI310" s="10">
        <f t="shared" ca="1" si="996"/>
        <v>0</v>
      </c>
      <c r="BJ310" s="10">
        <f t="shared" ca="1" si="996"/>
        <v>0</v>
      </c>
      <c r="BK310" s="10">
        <f t="shared" ca="1" si="996"/>
        <v>0</v>
      </c>
      <c r="BL310" s="10">
        <f t="shared" ca="1" si="996"/>
        <v>0</v>
      </c>
      <c r="BM310" s="10">
        <f t="shared" ca="1" si="996"/>
        <v>0</v>
      </c>
      <c r="BN310" s="10">
        <f t="shared" ca="1" si="996"/>
        <v>0</v>
      </c>
      <c r="BO310" s="10">
        <f t="shared" ca="1" si="996"/>
        <v>0</v>
      </c>
      <c r="BP310" s="10">
        <f t="shared" ca="1" si="996"/>
        <v>0</v>
      </c>
      <c r="BQ310" s="10">
        <f t="shared" ca="1" si="996"/>
        <v>0</v>
      </c>
      <c r="BR310" s="10">
        <f t="shared" ca="1" si="996"/>
        <v>0</v>
      </c>
      <c r="BS310" s="10">
        <f t="shared" ca="1" si="996"/>
        <v>0</v>
      </c>
      <c r="BT310" s="10">
        <f t="shared" ca="1" si="996"/>
        <v>0</v>
      </c>
      <c r="BU310" s="10">
        <f t="shared" si="996"/>
        <v>0</v>
      </c>
      <c r="BV310" s="10">
        <f t="shared" si="996"/>
        <v>0</v>
      </c>
      <c r="BW310" s="10">
        <f t="shared" si="996"/>
        <v>0</v>
      </c>
      <c r="BX310" s="10">
        <f t="shared" si="996"/>
        <v>0</v>
      </c>
      <c r="BY310" s="10">
        <f t="shared" si="996"/>
        <v>0</v>
      </c>
      <c r="BZ310" s="10">
        <f t="shared" si="996"/>
        <v>0</v>
      </c>
      <c r="CA310" s="10">
        <f t="shared" si="996"/>
        <v>0</v>
      </c>
      <c r="CB310" s="10">
        <f t="shared" si="996"/>
        <v>0</v>
      </c>
      <c r="CC310" s="10">
        <f t="shared" si="996"/>
        <v>0</v>
      </c>
      <c r="CD310" s="10">
        <f t="shared" si="996"/>
        <v>0</v>
      </c>
      <c r="CE310" s="10">
        <f t="shared" si="996"/>
        <v>0</v>
      </c>
      <c r="CF310" s="10">
        <f t="shared" si="996"/>
        <v>0</v>
      </c>
      <c r="CG310" s="10">
        <f t="shared" si="996"/>
        <v>0</v>
      </c>
      <c r="CH310" s="10">
        <f t="shared" si="996"/>
        <v>0</v>
      </c>
      <c r="CI310" s="10">
        <f t="shared" si="996"/>
        <v>0</v>
      </c>
      <c r="CJ310" s="10">
        <f t="shared" si="996"/>
        <v>0</v>
      </c>
      <c r="CK310" s="10">
        <f t="shared" si="996"/>
        <v>0</v>
      </c>
      <c r="CL310" s="10">
        <f t="shared" si="996"/>
        <v>0</v>
      </c>
      <c r="CM310" s="10">
        <f t="shared" ref="CM310:CT310" si="997">-CM309</f>
        <v>0</v>
      </c>
      <c r="CN310" s="10">
        <f t="shared" si="997"/>
        <v>0</v>
      </c>
      <c r="CO310" s="10">
        <f t="shared" si="997"/>
        <v>0</v>
      </c>
      <c r="CP310" s="10">
        <f t="shared" si="997"/>
        <v>0</v>
      </c>
      <c r="CQ310" s="10">
        <f t="shared" si="997"/>
        <v>0</v>
      </c>
      <c r="CR310" s="10">
        <f t="shared" si="997"/>
        <v>0</v>
      </c>
      <c r="CS310" s="10">
        <f t="shared" si="997"/>
        <v>0</v>
      </c>
      <c r="CT310" s="10">
        <f t="shared" si="997"/>
        <v>0</v>
      </c>
    </row>
    <row r="311" spans="1:98" s="13" customFormat="1" x14ac:dyDescent="0.3">
      <c r="A311" s="12">
        <f>ROW()</f>
        <v>311</v>
      </c>
      <c r="B311" s="101"/>
      <c r="C311" s="142"/>
      <c r="E311" s="92"/>
      <c r="F311" s="13" t="s">
        <v>170</v>
      </c>
      <c r="M311" s="4" t="str">
        <f>Lists!$R$8</f>
        <v>руб.</v>
      </c>
      <c r="P311" s="10"/>
      <c r="R311" s="92"/>
      <c r="S311" s="10"/>
      <c r="V311" s="80">
        <f ca="1">(W312-W313-W314)-W311</f>
        <v>0</v>
      </c>
      <c r="W311" s="10">
        <f ca="1">SUM(INDIRECT(ADDRESS(ROW(),SUMIFS($1:$1,$5:$5,1))):INDIRECT(ADDRESS(ROW(),SUMIFS($1:$1,$5:$5,MAX($5:$5)))))</f>
        <v>-130346359.07962497</v>
      </c>
      <c r="Z311" s="10">
        <f>Z312-Z313-Z314</f>
        <v>0</v>
      </c>
      <c r="AA311" s="10">
        <f t="shared" ref="AA311:CL311" ca="1" si="998">AA312-AA313-AA314</f>
        <v>57878.78787878788</v>
      </c>
      <c r="AB311" s="10">
        <f t="shared" ca="1" si="998"/>
        <v>76212.121212121216</v>
      </c>
      <c r="AC311" s="10">
        <f t="shared" ca="1" si="998"/>
        <v>952878.78787878808</v>
      </c>
      <c r="AD311" s="10">
        <f t="shared" ca="1" si="998"/>
        <v>2646992.1212121211</v>
      </c>
      <c r="AE311" s="10">
        <f t="shared" ca="1" si="998"/>
        <v>1841380.2545454549</v>
      </c>
      <c r="AF311" s="10">
        <f t="shared" ca="1" si="998"/>
        <v>195020.65454545457</v>
      </c>
      <c r="AG311" s="10">
        <f t="shared" ca="1" si="998"/>
        <v>198834.8478787879</v>
      </c>
      <c r="AH311" s="10">
        <f t="shared" ca="1" si="998"/>
        <v>202374.42454545456</v>
      </c>
      <c r="AI311" s="10">
        <f t="shared" ca="1" si="998"/>
        <v>205801.53306060607</v>
      </c>
      <c r="AJ311" s="10">
        <f t="shared" ca="1" si="998"/>
        <v>208422.77078787884</v>
      </c>
      <c r="AK311" s="10">
        <f t="shared" ca="1" si="998"/>
        <v>208406.81521818181</v>
      </c>
      <c r="AL311" s="10">
        <f t="shared" ca="1" si="998"/>
        <v>212702.81391287877</v>
      </c>
      <c r="AM311" s="10">
        <f t="shared" ca="1" si="998"/>
        <v>223996.30253106062</v>
      </c>
      <c r="AN311" s="10">
        <f t="shared" ca="1" si="998"/>
        <v>241387.45056242423</v>
      </c>
      <c r="AO311" s="10">
        <f t="shared" ca="1" si="998"/>
        <v>250211.20114037883</v>
      </c>
      <c r="AP311" s="10">
        <f t="shared" ca="1" si="998"/>
        <v>220256.58541897728</v>
      </c>
      <c r="AQ311" s="10">
        <f t="shared" ca="1" si="998"/>
        <v>136843.62074132569</v>
      </c>
      <c r="AR311" s="10">
        <f t="shared" ca="1" si="998"/>
        <v>-6329.1380202197679</v>
      </c>
      <c r="AS311" s="10">
        <f t="shared" ca="1" si="998"/>
        <v>-204300.48272400751</v>
      </c>
      <c r="AT311" s="10">
        <f t="shared" ca="1" si="998"/>
        <v>-440835.08079031849</v>
      </c>
      <c r="AU311" s="10">
        <f t="shared" ca="1" si="998"/>
        <v>-701725.85664435208</v>
      </c>
      <c r="AV311" s="10">
        <f t="shared" ca="1" si="998"/>
        <v>-976477.63961901562</v>
      </c>
      <c r="AW311" s="10">
        <f t="shared" ca="1" si="998"/>
        <v>-1258663.0190903372</v>
      </c>
      <c r="AX311" s="10">
        <f t="shared" ca="1" si="998"/>
        <v>-711110.64555453043</v>
      </c>
      <c r="AY311" s="10">
        <f t="shared" ca="1" si="998"/>
        <v>668366.37394695031</v>
      </c>
      <c r="AZ311" s="10">
        <f t="shared" ca="1" si="998"/>
        <v>-452716.14055573847</v>
      </c>
      <c r="BA311" s="10">
        <f t="shared" ca="1" si="998"/>
        <v>-2409283.3991714595</v>
      </c>
      <c r="BB311" s="10">
        <f t="shared" ca="1" si="998"/>
        <v>-2706038.0104821022</v>
      </c>
      <c r="BC311" s="10">
        <f t="shared" ca="1" si="998"/>
        <v>-3011905.3845124631</v>
      </c>
      <c r="BD311" s="10">
        <f t="shared" ca="1" si="998"/>
        <v>-3992963.4346065912</v>
      </c>
      <c r="BE311" s="10">
        <f t="shared" ca="1" si="998"/>
        <v>-5441121.6609490495</v>
      </c>
      <c r="BF311" s="10">
        <f t="shared" ca="1" si="998"/>
        <v>-5934386.031697534</v>
      </c>
      <c r="BG311" s="10">
        <f t="shared" ca="1" si="998"/>
        <v>-6401364.8579005627</v>
      </c>
      <c r="BH311" s="10">
        <f t="shared" ca="1" si="998"/>
        <v>-6797712.6831642035</v>
      </c>
      <c r="BI311" s="10">
        <f t="shared" ca="1" si="998"/>
        <v>-7105382.0377005665</v>
      </c>
      <c r="BJ311" s="10">
        <f t="shared" ca="1" si="998"/>
        <v>-7318870.9410399571</v>
      </c>
      <c r="BK311" s="10">
        <f t="shared" ca="1" si="998"/>
        <v>-7448722.0260596592</v>
      </c>
      <c r="BL311" s="10">
        <f t="shared" ca="1" si="998"/>
        <v>-7521357.6374414759</v>
      </c>
      <c r="BM311" s="10">
        <f t="shared" ca="1" si="998"/>
        <v>-7558927.7290543551</v>
      </c>
      <c r="BN311" s="10">
        <f t="shared" ca="1" si="998"/>
        <v>-7577013.1744248057</v>
      </c>
      <c r="BO311" s="10">
        <f t="shared" ca="1" si="998"/>
        <v>-7584757.4456598097</v>
      </c>
      <c r="BP311" s="10">
        <f t="shared" ca="1" si="998"/>
        <v>-7587614.708675107</v>
      </c>
      <c r="BQ311" s="10">
        <f t="shared" ca="1" si="998"/>
        <v>-7588644.882672538</v>
      </c>
      <c r="BR311" s="10">
        <f t="shared" ca="1" si="998"/>
        <v>-7588966.1820722353</v>
      </c>
      <c r="BS311" s="10">
        <f t="shared" ca="1" si="998"/>
        <v>-7589036.8234328423</v>
      </c>
      <c r="BT311" s="10">
        <f t="shared" ca="1" si="998"/>
        <v>-7589049.1322628427</v>
      </c>
      <c r="BU311" s="10">
        <f t="shared" ca="1" si="998"/>
        <v>-7589050.3606639039</v>
      </c>
      <c r="BV311" s="10">
        <f t="shared" si="998"/>
        <v>0</v>
      </c>
      <c r="BW311" s="10">
        <f t="shared" si="998"/>
        <v>0</v>
      </c>
      <c r="BX311" s="10">
        <f t="shared" si="998"/>
        <v>0</v>
      </c>
      <c r="BY311" s="10">
        <f t="shared" si="998"/>
        <v>0</v>
      </c>
      <c r="BZ311" s="10">
        <f t="shared" si="998"/>
        <v>0</v>
      </c>
      <c r="CA311" s="10">
        <f t="shared" si="998"/>
        <v>0</v>
      </c>
      <c r="CB311" s="10">
        <f t="shared" si="998"/>
        <v>0</v>
      </c>
      <c r="CC311" s="10">
        <f t="shared" si="998"/>
        <v>0</v>
      </c>
      <c r="CD311" s="10">
        <f t="shared" si="998"/>
        <v>0</v>
      </c>
      <c r="CE311" s="10">
        <f t="shared" si="998"/>
        <v>0</v>
      </c>
      <c r="CF311" s="10">
        <f t="shared" si="998"/>
        <v>0</v>
      </c>
      <c r="CG311" s="10">
        <f t="shared" si="998"/>
        <v>0</v>
      </c>
      <c r="CH311" s="10">
        <f t="shared" si="998"/>
        <v>0</v>
      </c>
      <c r="CI311" s="10">
        <f t="shared" si="998"/>
        <v>0</v>
      </c>
      <c r="CJ311" s="10">
        <f t="shared" si="998"/>
        <v>0</v>
      </c>
      <c r="CK311" s="10">
        <f t="shared" si="998"/>
        <v>0</v>
      </c>
      <c r="CL311" s="10">
        <f t="shared" si="998"/>
        <v>0</v>
      </c>
      <c r="CM311" s="10">
        <f t="shared" ref="CM311:CT311" si="999">CM312-CM313-CM314</f>
        <v>0</v>
      </c>
      <c r="CN311" s="10">
        <f t="shared" si="999"/>
        <v>0</v>
      </c>
      <c r="CO311" s="10">
        <f t="shared" si="999"/>
        <v>0</v>
      </c>
      <c r="CP311" s="10">
        <f t="shared" si="999"/>
        <v>0</v>
      </c>
      <c r="CQ311" s="10">
        <f t="shared" si="999"/>
        <v>0</v>
      </c>
      <c r="CR311" s="10">
        <f t="shared" si="999"/>
        <v>0</v>
      </c>
      <c r="CS311" s="10">
        <f t="shared" si="999"/>
        <v>0</v>
      </c>
      <c r="CT311" s="10">
        <f t="shared" si="999"/>
        <v>0</v>
      </c>
    </row>
    <row r="312" spans="1:98" s="27" customFormat="1" ht="12" x14ac:dyDescent="0.25">
      <c r="A312" s="26">
        <f>ROW()</f>
        <v>312</v>
      </c>
      <c r="B312" s="145"/>
      <c r="C312" s="142"/>
      <c r="E312" s="24"/>
      <c r="F312" s="66" t="str">
        <f>$F$216</f>
        <v>Переменные расходы</v>
      </c>
      <c r="G312" s="27" t="s">
        <v>172</v>
      </c>
      <c r="M312" s="27" t="str">
        <f>Lists!$R$8</f>
        <v>руб.</v>
      </c>
      <c r="P312" s="30"/>
      <c r="R312" s="44" t="s">
        <v>24</v>
      </c>
      <c r="S312" s="123">
        <v>3</v>
      </c>
      <c r="V312" s="85"/>
      <c r="W312" s="29">
        <f ca="1">SUM(INDIRECT(ADDRESS(ROW(),SUMIFS($1:$1,$5:$5,1))):INDIRECT(ADDRESS(ROW(),SUMIFS($1:$1,$5:$5,MAX($5:$5)))))</f>
        <v>10000000</v>
      </c>
      <c r="Z312" s="30">
        <f>IF(Z$5="",0,IF(Z$5=1,SUMIFS(278:278,$5:$5,"&lt;="&amp;(Z$5-$S312)),SUMIFS(278:278,$5:$5,Z$5-$S312)))</f>
        <v>0</v>
      </c>
      <c r="AA312" s="30">
        <f t="shared" ref="AA312:CL313" si="1000">IF(AA$5="",0,IF(AA$5=1,SUMIFS(278:278,$5:$5,"&lt;="&amp;(AA$5-$S312)),SUMIFS(278:278,$5:$5,AA$5-$S312)))</f>
        <v>0</v>
      </c>
      <c r="AB312" s="30">
        <f t="shared" si="1000"/>
        <v>0</v>
      </c>
      <c r="AC312" s="30">
        <f t="shared" ca="1" si="1000"/>
        <v>833333.33333333349</v>
      </c>
      <c r="AD312" s="30">
        <f t="shared" ca="1" si="1000"/>
        <v>2500000</v>
      </c>
      <c r="AE312" s="30">
        <f t="shared" ca="1" si="1000"/>
        <v>1666666.666666667</v>
      </c>
      <c r="AF312" s="30">
        <f t="shared" ca="1" si="1000"/>
        <v>0</v>
      </c>
      <c r="AG312" s="30">
        <f t="shared" ca="1" si="1000"/>
        <v>0</v>
      </c>
      <c r="AH312" s="30">
        <f t="shared" ca="1" si="1000"/>
        <v>0</v>
      </c>
      <c r="AI312" s="30">
        <f t="shared" ca="1" si="1000"/>
        <v>0</v>
      </c>
      <c r="AJ312" s="30">
        <f t="shared" ca="1" si="1000"/>
        <v>0</v>
      </c>
      <c r="AK312" s="30">
        <f t="shared" ca="1" si="1000"/>
        <v>0</v>
      </c>
      <c r="AL312" s="30">
        <f t="shared" ca="1" si="1000"/>
        <v>0</v>
      </c>
      <c r="AM312" s="30">
        <f t="shared" ca="1" si="1000"/>
        <v>0</v>
      </c>
      <c r="AN312" s="30">
        <f t="shared" ca="1" si="1000"/>
        <v>0</v>
      </c>
      <c r="AO312" s="30">
        <f t="shared" ca="1" si="1000"/>
        <v>0</v>
      </c>
      <c r="AP312" s="30">
        <f t="shared" ca="1" si="1000"/>
        <v>0</v>
      </c>
      <c r="AQ312" s="30">
        <f t="shared" ca="1" si="1000"/>
        <v>0</v>
      </c>
      <c r="AR312" s="30">
        <f t="shared" ca="1" si="1000"/>
        <v>0</v>
      </c>
      <c r="AS312" s="30">
        <f t="shared" ca="1" si="1000"/>
        <v>0</v>
      </c>
      <c r="AT312" s="30">
        <f t="shared" ca="1" si="1000"/>
        <v>0</v>
      </c>
      <c r="AU312" s="30">
        <f t="shared" ca="1" si="1000"/>
        <v>0</v>
      </c>
      <c r="AV312" s="30">
        <f t="shared" ca="1" si="1000"/>
        <v>0</v>
      </c>
      <c r="AW312" s="30">
        <f t="shared" ca="1" si="1000"/>
        <v>0</v>
      </c>
      <c r="AX312" s="30">
        <f t="shared" ca="1" si="1000"/>
        <v>833333.33333333349</v>
      </c>
      <c r="AY312" s="30">
        <f t="shared" ca="1" si="1000"/>
        <v>2500000</v>
      </c>
      <c r="AZ312" s="30">
        <f t="shared" ca="1" si="1000"/>
        <v>1666666.666666667</v>
      </c>
      <c r="BA312" s="30">
        <f t="shared" ca="1" si="1000"/>
        <v>0</v>
      </c>
      <c r="BB312" s="30">
        <f t="shared" ca="1" si="1000"/>
        <v>0</v>
      </c>
      <c r="BC312" s="30">
        <f t="shared" ca="1" si="1000"/>
        <v>0</v>
      </c>
      <c r="BD312" s="30">
        <f t="shared" ca="1" si="1000"/>
        <v>0</v>
      </c>
      <c r="BE312" s="30">
        <f t="shared" ca="1" si="1000"/>
        <v>0</v>
      </c>
      <c r="BF312" s="30">
        <f t="shared" ca="1" si="1000"/>
        <v>0</v>
      </c>
      <c r="BG312" s="30">
        <f t="shared" ca="1" si="1000"/>
        <v>0</v>
      </c>
      <c r="BH312" s="30">
        <f t="shared" ca="1" si="1000"/>
        <v>0</v>
      </c>
      <c r="BI312" s="30">
        <f t="shared" ca="1" si="1000"/>
        <v>0</v>
      </c>
      <c r="BJ312" s="30">
        <f t="shared" ca="1" si="1000"/>
        <v>0</v>
      </c>
      <c r="BK312" s="30">
        <f t="shared" ca="1" si="1000"/>
        <v>0</v>
      </c>
      <c r="BL312" s="30">
        <f t="shared" ca="1" si="1000"/>
        <v>0</v>
      </c>
      <c r="BM312" s="30">
        <f t="shared" ca="1" si="1000"/>
        <v>0</v>
      </c>
      <c r="BN312" s="30">
        <f t="shared" ca="1" si="1000"/>
        <v>0</v>
      </c>
      <c r="BO312" s="30">
        <f t="shared" ca="1" si="1000"/>
        <v>0</v>
      </c>
      <c r="BP312" s="30">
        <f t="shared" ca="1" si="1000"/>
        <v>0</v>
      </c>
      <c r="BQ312" s="30">
        <f t="shared" ca="1" si="1000"/>
        <v>0</v>
      </c>
      <c r="BR312" s="30">
        <f t="shared" ca="1" si="1000"/>
        <v>0</v>
      </c>
      <c r="BS312" s="30">
        <f t="shared" ca="1" si="1000"/>
        <v>0</v>
      </c>
      <c r="BT312" s="30">
        <f t="shared" ca="1" si="1000"/>
        <v>0</v>
      </c>
      <c r="BU312" s="30">
        <f t="shared" ca="1" si="1000"/>
        <v>0</v>
      </c>
      <c r="BV312" s="30">
        <f t="shared" si="1000"/>
        <v>0</v>
      </c>
      <c r="BW312" s="30">
        <f t="shared" si="1000"/>
        <v>0</v>
      </c>
      <c r="BX312" s="30">
        <f t="shared" si="1000"/>
        <v>0</v>
      </c>
      <c r="BY312" s="30">
        <f t="shared" si="1000"/>
        <v>0</v>
      </c>
      <c r="BZ312" s="30">
        <f t="shared" si="1000"/>
        <v>0</v>
      </c>
      <c r="CA312" s="30">
        <f t="shared" si="1000"/>
        <v>0</v>
      </c>
      <c r="CB312" s="30">
        <f t="shared" si="1000"/>
        <v>0</v>
      </c>
      <c r="CC312" s="30">
        <f t="shared" si="1000"/>
        <v>0</v>
      </c>
      <c r="CD312" s="30">
        <f t="shared" si="1000"/>
        <v>0</v>
      </c>
      <c r="CE312" s="30">
        <f t="shared" si="1000"/>
        <v>0</v>
      </c>
      <c r="CF312" s="30">
        <f t="shared" si="1000"/>
        <v>0</v>
      </c>
      <c r="CG312" s="30">
        <f t="shared" si="1000"/>
        <v>0</v>
      </c>
      <c r="CH312" s="30">
        <f t="shared" si="1000"/>
        <v>0</v>
      </c>
      <c r="CI312" s="30">
        <f t="shared" si="1000"/>
        <v>0</v>
      </c>
      <c r="CJ312" s="30">
        <f t="shared" si="1000"/>
        <v>0</v>
      </c>
      <c r="CK312" s="30">
        <f t="shared" si="1000"/>
        <v>0</v>
      </c>
      <c r="CL312" s="30">
        <f t="shared" si="1000"/>
        <v>0</v>
      </c>
      <c r="CM312" s="30">
        <f t="shared" ref="CM312:CT313" si="1001">IF(CM$5="",0,IF(CM$5=1,SUMIFS(278:278,$5:$5,"&lt;="&amp;(CM$5-$S312)),SUMIFS(278:278,$5:$5,CM$5-$S312)))</f>
        <v>0</v>
      </c>
      <c r="CN312" s="30">
        <f t="shared" si="1001"/>
        <v>0</v>
      </c>
      <c r="CO312" s="30">
        <f t="shared" si="1001"/>
        <v>0</v>
      </c>
      <c r="CP312" s="30">
        <f t="shared" si="1001"/>
        <v>0</v>
      </c>
      <c r="CQ312" s="30">
        <f t="shared" si="1001"/>
        <v>0</v>
      </c>
      <c r="CR312" s="30">
        <f t="shared" si="1001"/>
        <v>0</v>
      </c>
      <c r="CS312" s="30">
        <f t="shared" si="1001"/>
        <v>0</v>
      </c>
      <c r="CT312" s="30">
        <f t="shared" si="1001"/>
        <v>0</v>
      </c>
    </row>
    <row r="313" spans="1:98" s="27" customFormat="1" ht="12" x14ac:dyDescent="0.25">
      <c r="A313" s="26">
        <f>ROW()</f>
        <v>313</v>
      </c>
      <c r="B313" s="145"/>
      <c r="C313" s="142"/>
      <c r="E313" s="24"/>
      <c r="F313" s="66" t="str">
        <f t="shared" ref="F313:F314" si="1002">$F$216</f>
        <v>Переменные расходы</v>
      </c>
      <c r="G313" s="27" t="s">
        <v>173</v>
      </c>
      <c r="H313" s="67"/>
      <c r="I313" s="67"/>
      <c r="J313" s="67"/>
      <c r="K313" s="67"/>
      <c r="L313" s="67"/>
      <c r="M313" s="27" t="str">
        <f>Lists!$R$8</f>
        <v>руб.</v>
      </c>
      <c r="P313" s="30"/>
      <c r="R313" s="44" t="s">
        <v>24</v>
      </c>
      <c r="S313" s="123">
        <v>1</v>
      </c>
      <c r="V313" s="85"/>
      <c r="W313" s="29">
        <f ca="1">SUM(INDIRECT(ADDRESS(ROW(),SUMIFS($1:$1,$5:$5,1))):INDIRECT(ADDRESS(ROW(),SUMIFS($1:$1,$5:$5,MAX($5:$5)))))</f>
        <v>99669023.093248695</v>
      </c>
      <c r="Z313" s="30">
        <f t="shared" ref="Z313:AO313" si="1003">IF(Z$5="",0,IF(Z$5=1,SUMIFS(279:279,$5:$5,"&lt;="&amp;(Z$5-$S313)),SUMIFS(279:279,$5:$5,Z$5-$S313)))</f>
        <v>0</v>
      </c>
      <c r="AA313" s="30">
        <f t="shared" ca="1" si="1003"/>
        <v>-57878.78787878788</v>
      </c>
      <c r="AB313" s="30">
        <f t="shared" ca="1" si="1003"/>
        <v>-76212.121212121216</v>
      </c>
      <c r="AC313" s="30">
        <f t="shared" ca="1" si="1003"/>
        <v>-119545.45454545454</v>
      </c>
      <c r="AD313" s="30">
        <f t="shared" ca="1" si="1003"/>
        <v>-146992.12121212124</v>
      </c>
      <c r="AE313" s="30">
        <f t="shared" ca="1" si="1003"/>
        <v>-174713.58787878792</v>
      </c>
      <c r="AF313" s="30">
        <f t="shared" ca="1" si="1003"/>
        <v>-195020.65454545457</v>
      </c>
      <c r="AG313" s="30">
        <f t="shared" ca="1" si="1003"/>
        <v>-198834.8478787879</v>
      </c>
      <c r="AH313" s="30">
        <f t="shared" ca="1" si="1003"/>
        <v>-202374.42454545456</v>
      </c>
      <c r="AI313" s="30">
        <f t="shared" ca="1" si="1003"/>
        <v>-205801.53306060607</v>
      </c>
      <c r="AJ313" s="30">
        <f t="shared" ca="1" si="1003"/>
        <v>-208422.77078787884</v>
      </c>
      <c r="AK313" s="30">
        <f t="shared" ca="1" si="1003"/>
        <v>-208406.81521818181</v>
      </c>
      <c r="AL313" s="30">
        <f t="shared" ca="1" si="1003"/>
        <v>-212702.81391287877</v>
      </c>
      <c r="AM313" s="30">
        <f t="shared" ca="1" si="1003"/>
        <v>-223996.30253106062</v>
      </c>
      <c r="AN313" s="30">
        <f t="shared" ca="1" si="1003"/>
        <v>-241387.45056242423</v>
      </c>
      <c r="AO313" s="30">
        <f t="shared" ca="1" si="1003"/>
        <v>-250211.20114037883</v>
      </c>
      <c r="AP313" s="30">
        <f t="shared" ca="1" si="1000"/>
        <v>-220256.58541897728</v>
      </c>
      <c r="AQ313" s="30">
        <f t="shared" ca="1" si="1000"/>
        <v>-136843.62074132569</v>
      </c>
      <c r="AR313" s="30">
        <f t="shared" ca="1" si="1000"/>
        <v>6329.1380202197679</v>
      </c>
      <c r="AS313" s="30">
        <f t="shared" ca="1" si="1000"/>
        <v>204300.48272400751</v>
      </c>
      <c r="AT313" s="30">
        <f t="shared" ca="1" si="1000"/>
        <v>440835.08079031849</v>
      </c>
      <c r="AU313" s="30">
        <f t="shared" ca="1" si="1000"/>
        <v>701725.85664435208</v>
      </c>
      <c r="AV313" s="30">
        <f t="shared" ca="1" si="1000"/>
        <v>976477.63961901562</v>
      </c>
      <c r="AW313" s="30">
        <f t="shared" ca="1" si="1000"/>
        <v>1258663.0190903372</v>
      </c>
      <c r="AX313" s="30">
        <f t="shared" ca="1" si="1000"/>
        <v>1544443.9788878639</v>
      </c>
      <c r="AY313" s="30">
        <f t="shared" ca="1" si="1000"/>
        <v>1831633.6260530497</v>
      </c>
      <c r="AZ313" s="30">
        <f t="shared" ca="1" si="1000"/>
        <v>2119382.8072224054</v>
      </c>
      <c r="BA313" s="30">
        <f t="shared" ca="1" si="1000"/>
        <v>2409283.3991714595</v>
      </c>
      <c r="BB313" s="30">
        <f t="shared" ca="1" si="1000"/>
        <v>2706038.0104821022</v>
      </c>
      <c r="BC313" s="30">
        <f t="shared" ca="1" si="1000"/>
        <v>3011905.3845124631</v>
      </c>
      <c r="BD313" s="30">
        <f t="shared" ca="1" si="1000"/>
        <v>3327310.09914769</v>
      </c>
      <c r="BE313" s="30">
        <f t="shared" ca="1" si="1000"/>
        <v>3651563.7554495847</v>
      </c>
      <c r="BF313" s="30">
        <f t="shared" ca="1" si="1000"/>
        <v>3979510.183039357</v>
      </c>
      <c r="BG313" s="30">
        <f t="shared" ca="1" si="1000"/>
        <v>4292125.5382806445</v>
      </c>
      <c r="BH313" s="30">
        <f t="shared" ca="1" si="1000"/>
        <v>4560064.3379310258</v>
      </c>
      <c r="BI313" s="30">
        <f t="shared" ca="1" si="1000"/>
        <v>4770267.7593181459</v>
      </c>
      <c r="BJ313" s="30">
        <f t="shared" ca="1" si="1000"/>
        <v>4918107.1730840541</v>
      </c>
      <c r="BK313" s="30">
        <f t="shared" ca="1" si="1000"/>
        <v>5009594.7995420117</v>
      </c>
      <c r="BL313" s="30">
        <f t="shared" ca="1" si="1000"/>
        <v>5061639.8259297004</v>
      </c>
      <c r="BM313" s="30">
        <f t="shared" ca="1" si="1000"/>
        <v>5088987.7254760051</v>
      </c>
      <c r="BN313" s="30">
        <f t="shared" ca="1" si="1000"/>
        <v>5102331.07144845</v>
      </c>
      <c r="BO313" s="30">
        <f t="shared" ca="1" si="1000"/>
        <v>5108180.3976903232</v>
      </c>
      <c r="BP313" s="30">
        <f t="shared" ca="1" si="1000"/>
        <v>5110418.7076159101</v>
      </c>
      <c r="BQ313" s="30">
        <f t="shared" ca="1" si="1000"/>
        <v>5111244.3679945664</v>
      </c>
      <c r="BR313" s="30">
        <f t="shared" ca="1" si="1000"/>
        <v>5111509.7514604386</v>
      </c>
      <c r="BS313" s="30">
        <f t="shared" ca="1" si="1000"/>
        <v>5111573.7241466139</v>
      </c>
      <c r="BT313" s="30">
        <f t="shared" ca="1" si="1000"/>
        <v>5111587.3441378642</v>
      </c>
      <c r="BU313" s="30">
        <f t="shared" ca="1" si="1000"/>
        <v>5111589.2014093976</v>
      </c>
      <c r="BV313" s="30">
        <f t="shared" si="1000"/>
        <v>0</v>
      </c>
      <c r="BW313" s="30">
        <f t="shared" si="1000"/>
        <v>0</v>
      </c>
      <c r="BX313" s="30">
        <f t="shared" si="1000"/>
        <v>0</v>
      </c>
      <c r="BY313" s="30">
        <f t="shared" si="1000"/>
        <v>0</v>
      </c>
      <c r="BZ313" s="30">
        <f t="shared" si="1000"/>
        <v>0</v>
      </c>
      <c r="CA313" s="30">
        <f t="shared" si="1000"/>
        <v>0</v>
      </c>
      <c r="CB313" s="30">
        <f t="shared" si="1000"/>
        <v>0</v>
      </c>
      <c r="CC313" s="30">
        <f t="shared" si="1000"/>
        <v>0</v>
      </c>
      <c r="CD313" s="30">
        <f t="shared" si="1000"/>
        <v>0</v>
      </c>
      <c r="CE313" s="30">
        <f t="shared" si="1000"/>
        <v>0</v>
      </c>
      <c r="CF313" s="30">
        <f t="shared" si="1000"/>
        <v>0</v>
      </c>
      <c r="CG313" s="30">
        <f t="shared" si="1000"/>
        <v>0</v>
      </c>
      <c r="CH313" s="30">
        <f t="shared" si="1000"/>
        <v>0</v>
      </c>
      <c r="CI313" s="30">
        <f t="shared" si="1000"/>
        <v>0</v>
      </c>
      <c r="CJ313" s="30">
        <f t="shared" si="1000"/>
        <v>0</v>
      </c>
      <c r="CK313" s="30">
        <f t="shared" si="1000"/>
        <v>0</v>
      </c>
      <c r="CL313" s="30">
        <f t="shared" si="1000"/>
        <v>0</v>
      </c>
      <c r="CM313" s="30">
        <f t="shared" si="1001"/>
        <v>0</v>
      </c>
      <c r="CN313" s="30">
        <f t="shared" si="1001"/>
        <v>0</v>
      </c>
      <c r="CO313" s="30">
        <f t="shared" si="1001"/>
        <v>0</v>
      </c>
      <c r="CP313" s="30">
        <f t="shared" si="1001"/>
        <v>0</v>
      </c>
      <c r="CQ313" s="30">
        <f t="shared" si="1001"/>
        <v>0</v>
      </c>
      <c r="CR313" s="30">
        <f t="shared" si="1001"/>
        <v>0</v>
      </c>
      <c r="CS313" s="30">
        <f t="shared" si="1001"/>
        <v>0</v>
      </c>
      <c r="CT313" s="30">
        <f t="shared" si="1001"/>
        <v>0</v>
      </c>
    </row>
    <row r="314" spans="1:98" s="27" customFormat="1" ht="12" x14ac:dyDescent="0.25">
      <c r="A314" s="26">
        <f>ROW()</f>
        <v>314</v>
      </c>
      <c r="B314" s="145"/>
      <c r="C314" s="142"/>
      <c r="E314" s="24"/>
      <c r="F314" s="66" t="str">
        <f t="shared" si="1002"/>
        <v>Переменные расходы</v>
      </c>
      <c r="G314" s="27" t="s">
        <v>174</v>
      </c>
      <c r="M314" s="27" t="str">
        <f>Lists!$R$8</f>
        <v>руб.</v>
      </c>
      <c r="P314" s="30"/>
      <c r="R314" s="44" t="s">
        <v>24</v>
      </c>
      <c r="S314" s="123">
        <v>1</v>
      </c>
      <c r="V314" s="85"/>
      <c r="W314" s="29">
        <f ca="1">SUM(INDIRECT(ADDRESS(ROW(),SUMIFS($1:$1,$5:$5,1))):INDIRECT(ADDRESS(ROW(),SUMIFS($1:$1,$5:$5,MAX($5:$5)))))</f>
        <v>40677335.986376256</v>
      </c>
      <c r="Z314" s="30">
        <f>IF(Z$5="",0,IF(Z$5=1,SUMIFS(273:273,$5:$5,"&lt;="&amp;(Z$5-$S314)),SUMIFS(273:273,$5:$5,Z$5-$S314)))</f>
        <v>0</v>
      </c>
      <c r="AA314" s="30">
        <f t="shared" ref="AA314:CL314" ca="1" si="1004">IF(AA$5="",0,IF(AA$5=1,SUMIFS(273:273,$5:$5,"&lt;="&amp;(AA$5-$S314)),SUMIFS(273:273,$5:$5,AA$5-$S314)))</f>
        <v>0</v>
      </c>
      <c r="AB314" s="30">
        <f t="shared" ca="1" si="1004"/>
        <v>0</v>
      </c>
      <c r="AC314" s="30">
        <f t="shared" ca="1" si="1004"/>
        <v>0</v>
      </c>
      <c r="AD314" s="30">
        <f t="shared" ca="1" si="1004"/>
        <v>0</v>
      </c>
      <c r="AE314" s="30">
        <f t="shared" ca="1" si="1004"/>
        <v>0</v>
      </c>
      <c r="AF314" s="30">
        <f t="shared" ca="1" si="1004"/>
        <v>0</v>
      </c>
      <c r="AG314" s="30">
        <f t="shared" ca="1" si="1004"/>
        <v>0</v>
      </c>
      <c r="AH314" s="30">
        <f t="shared" ca="1" si="1004"/>
        <v>0</v>
      </c>
      <c r="AI314" s="30">
        <f t="shared" ca="1" si="1004"/>
        <v>0</v>
      </c>
      <c r="AJ314" s="30">
        <f t="shared" ca="1" si="1004"/>
        <v>0</v>
      </c>
      <c r="AK314" s="30">
        <f t="shared" ca="1" si="1004"/>
        <v>0</v>
      </c>
      <c r="AL314" s="30">
        <f t="shared" ca="1" si="1004"/>
        <v>0</v>
      </c>
      <c r="AM314" s="30">
        <f t="shared" ca="1" si="1004"/>
        <v>0</v>
      </c>
      <c r="AN314" s="30">
        <f t="shared" ca="1" si="1004"/>
        <v>0</v>
      </c>
      <c r="AO314" s="30">
        <f t="shared" ca="1" si="1004"/>
        <v>0</v>
      </c>
      <c r="AP314" s="30">
        <f t="shared" ca="1" si="1004"/>
        <v>0</v>
      </c>
      <c r="AQ314" s="30">
        <f t="shared" ca="1" si="1004"/>
        <v>0</v>
      </c>
      <c r="AR314" s="30">
        <f t="shared" ca="1" si="1004"/>
        <v>0</v>
      </c>
      <c r="AS314" s="30">
        <f t="shared" ca="1" si="1004"/>
        <v>0</v>
      </c>
      <c r="AT314" s="30">
        <f t="shared" ca="1" si="1004"/>
        <v>0</v>
      </c>
      <c r="AU314" s="30">
        <f t="shared" ca="1" si="1004"/>
        <v>0</v>
      </c>
      <c r="AV314" s="30">
        <f t="shared" ca="1" si="1004"/>
        <v>0</v>
      </c>
      <c r="AW314" s="30">
        <f t="shared" ca="1" si="1004"/>
        <v>0</v>
      </c>
      <c r="AX314" s="30">
        <f t="shared" ca="1" si="1004"/>
        <v>0</v>
      </c>
      <c r="AY314" s="30">
        <f t="shared" ca="1" si="1004"/>
        <v>0</v>
      </c>
      <c r="AZ314" s="30">
        <f t="shared" ca="1" si="1004"/>
        <v>0</v>
      </c>
      <c r="BA314" s="30">
        <f t="shared" ca="1" si="1004"/>
        <v>0</v>
      </c>
      <c r="BB314" s="30">
        <f t="shared" ca="1" si="1004"/>
        <v>0</v>
      </c>
      <c r="BC314" s="30">
        <f t="shared" ca="1" si="1004"/>
        <v>0</v>
      </c>
      <c r="BD314" s="30">
        <f t="shared" ca="1" si="1004"/>
        <v>665653.33545890125</v>
      </c>
      <c r="BE314" s="30">
        <f t="shared" ca="1" si="1004"/>
        <v>1789557.9054994648</v>
      </c>
      <c r="BF314" s="30">
        <f t="shared" ca="1" si="1004"/>
        <v>1954875.8486581766</v>
      </c>
      <c r="BG314" s="30">
        <f t="shared" ca="1" si="1004"/>
        <v>2109239.3196199182</v>
      </c>
      <c r="BH314" s="30">
        <f t="shared" ca="1" si="1004"/>
        <v>2237648.3452331778</v>
      </c>
      <c r="BI314" s="30">
        <f t="shared" ca="1" si="1004"/>
        <v>2335114.2783824205</v>
      </c>
      <c r="BJ314" s="30">
        <f t="shared" ca="1" si="1004"/>
        <v>2400763.767955903</v>
      </c>
      <c r="BK314" s="30">
        <f t="shared" ca="1" si="1004"/>
        <v>2439127.2265176475</v>
      </c>
      <c r="BL314" s="30">
        <f t="shared" ca="1" si="1004"/>
        <v>2459717.8115117755</v>
      </c>
      <c r="BM314" s="30">
        <f t="shared" ca="1" si="1004"/>
        <v>2469940.0035783499</v>
      </c>
      <c r="BN314" s="30">
        <f t="shared" ca="1" si="1004"/>
        <v>2474682.1029763557</v>
      </c>
      <c r="BO314" s="30">
        <f t="shared" ca="1" si="1004"/>
        <v>2476577.0479694866</v>
      </c>
      <c r="BP314" s="30">
        <f t="shared" ca="1" si="1004"/>
        <v>2477196.0010591969</v>
      </c>
      <c r="BQ314" s="30">
        <f t="shared" ca="1" si="1004"/>
        <v>2477400.5146779716</v>
      </c>
      <c r="BR314" s="30">
        <f t="shared" ca="1" si="1004"/>
        <v>2477456.4306117967</v>
      </c>
      <c r="BS314" s="30">
        <f t="shared" ca="1" si="1004"/>
        <v>2477463.0992862284</v>
      </c>
      <c r="BT314" s="30">
        <f t="shared" ca="1" si="1004"/>
        <v>2477461.7881249785</v>
      </c>
      <c r="BU314" s="30">
        <f t="shared" ca="1" si="1004"/>
        <v>2477461.1592545062</v>
      </c>
      <c r="BV314" s="30">
        <f t="shared" si="1004"/>
        <v>0</v>
      </c>
      <c r="BW314" s="30">
        <f t="shared" si="1004"/>
        <v>0</v>
      </c>
      <c r="BX314" s="30">
        <f t="shared" si="1004"/>
        <v>0</v>
      </c>
      <c r="BY314" s="30">
        <f t="shared" si="1004"/>
        <v>0</v>
      </c>
      <c r="BZ314" s="30">
        <f t="shared" si="1004"/>
        <v>0</v>
      </c>
      <c r="CA314" s="30">
        <f t="shared" si="1004"/>
        <v>0</v>
      </c>
      <c r="CB314" s="30">
        <f t="shared" si="1004"/>
        <v>0</v>
      </c>
      <c r="CC314" s="30">
        <f t="shared" si="1004"/>
        <v>0</v>
      </c>
      <c r="CD314" s="30">
        <f t="shared" si="1004"/>
        <v>0</v>
      </c>
      <c r="CE314" s="30">
        <f t="shared" si="1004"/>
        <v>0</v>
      </c>
      <c r="CF314" s="30">
        <f t="shared" si="1004"/>
        <v>0</v>
      </c>
      <c r="CG314" s="30">
        <f t="shared" si="1004"/>
        <v>0</v>
      </c>
      <c r="CH314" s="30">
        <f t="shared" si="1004"/>
        <v>0</v>
      </c>
      <c r="CI314" s="30">
        <f t="shared" si="1004"/>
        <v>0</v>
      </c>
      <c r="CJ314" s="30">
        <f t="shared" si="1004"/>
        <v>0</v>
      </c>
      <c r="CK314" s="30">
        <f t="shared" si="1004"/>
        <v>0</v>
      </c>
      <c r="CL314" s="30">
        <f t="shared" si="1004"/>
        <v>0</v>
      </c>
      <c r="CM314" s="30">
        <f t="shared" ref="CM314:CT314" si="1005">IF(CM$5="",0,IF(CM$5=1,SUMIFS(273:273,$5:$5,"&lt;="&amp;(CM$5-$S314)),SUMIFS(273:273,$5:$5,CM$5-$S314)))</f>
        <v>0</v>
      </c>
      <c r="CN314" s="30">
        <f t="shared" si="1005"/>
        <v>0</v>
      </c>
      <c r="CO314" s="30">
        <f t="shared" si="1005"/>
        <v>0</v>
      </c>
      <c r="CP314" s="30">
        <f t="shared" si="1005"/>
        <v>0</v>
      </c>
      <c r="CQ314" s="30">
        <f t="shared" si="1005"/>
        <v>0</v>
      </c>
      <c r="CR314" s="30">
        <f t="shared" si="1005"/>
        <v>0</v>
      </c>
      <c r="CS314" s="30">
        <f t="shared" si="1005"/>
        <v>0</v>
      </c>
      <c r="CT314" s="30">
        <f t="shared" si="1005"/>
        <v>0</v>
      </c>
    </row>
    <row r="315" spans="1:98" s="2" customFormat="1" ht="12" x14ac:dyDescent="0.25">
      <c r="A315" s="11">
        <f>ROW()</f>
        <v>315</v>
      </c>
      <c r="B315" s="146"/>
      <c r="C315" s="142"/>
      <c r="E315" s="23" t="str">
        <f>Lists!$N$9</f>
        <v>пустая строка</v>
      </c>
      <c r="P315" s="3"/>
      <c r="R315" s="23"/>
      <c r="S315" s="3"/>
      <c r="V315" s="74"/>
      <c r="W315" s="5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</row>
    <row r="316" spans="1:98" s="13" customFormat="1" x14ac:dyDescent="0.3">
      <c r="A316" s="12">
        <f>ROW()</f>
        <v>316</v>
      </c>
      <c r="B316" s="147"/>
      <c r="C316" s="142"/>
      <c r="E316" s="92"/>
      <c r="F316" s="13" t="s">
        <v>175</v>
      </c>
      <c r="M316" s="4" t="str">
        <f>Lists!$R$8</f>
        <v>руб.</v>
      </c>
      <c r="P316" s="10"/>
      <c r="R316" s="92"/>
      <c r="S316" s="10"/>
      <c r="V316" s="80"/>
      <c r="W316" s="10">
        <f ca="1">SUM(INDIRECT(ADDRESS(ROW(),SUMIFS($1:$1,$5:$5,1))):INDIRECT(ADDRESS(ROW(),SUMIFS($1:$1,$5:$5,MAX($5:$5)))))</f>
        <v>53437801.281801082</v>
      </c>
      <c r="Z316" s="10">
        <f ca="1">Z307+Z310+Z311</f>
        <v>-20900000</v>
      </c>
      <c r="AA316" s="10">
        <f t="shared" ref="AA316:CL316" ca="1" si="1006">AA307+AA310+AA311</f>
        <v>-12082121.212121213</v>
      </c>
      <c r="AB316" s="10">
        <f t="shared" ca="1" si="1006"/>
        <v>-2228467.8787878789</v>
      </c>
      <c r="AC316" s="10">
        <f t="shared" ca="1" si="1006"/>
        <v>-1517441.2121212119</v>
      </c>
      <c r="AD316" s="10">
        <f t="shared" ca="1" si="1006"/>
        <v>56336.121212121099</v>
      </c>
      <c r="AE316" s="10">
        <f t="shared" ca="1" si="1006"/>
        <v>-772545.54545454495</v>
      </c>
      <c r="AF316" s="10">
        <f t="shared" ca="1" si="1006"/>
        <v>-2448915.5454545454</v>
      </c>
      <c r="AG316" s="10">
        <f t="shared" ca="1" si="1006"/>
        <v>-2499414.3121212125</v>
      </c>
      <c r="AH316" s="10">
        <f t="shared" ca="1" si="1006"/>
        <v>-2597344.6174545456</v>
      </c>
      <c r="AI316" s="10">
        <f t="shared" ca="1" si="1006"/>
        <v>-2740589.640939394</v>
      </c>
      <c r="AJ316" s="10">
        <f t="shared" ca="1" si="1006"/>
        <v>-2898390.5296121212</v>
      </c>
      <c r="AK316" s="10">
        <f t="shared" ca="1" si="1006"/>
        <v>-3055186.0990318181</v>
      </c>
      <c r="AL316" s="10">
        <f t="shared" ca="1" si="1006"/>
        <v>-3272189.6993871215</v>
      </c>
      <c r="AM316" s="10">
        <f t="shared" ca="1" si="1006"/>
        <v>-3589912.2656389391</v>
      </c>
      <c r="AN316" s="10">
        <f t="shared" ca="1" si="1006"/>
        <v>-4023676.2139025759</v>
      </c>
      <c r="AO316" s="10">
        <f t="shared" ca="1" si="1006"/>
        <v>-4505208.1049371213</v>
      </c>
      <c r="AP316" s="10">
        <f t="shared" ca="1" si="1006"/>
        <v>-4864024.1751210233</v>
      </c>
      <c r="AQ316" s="10">
        <f t="shared" ca="1" si="1006"/>
        <v>-5001028.4777316749</v>
      </c>
      <c r="AR316" s="10">
        <f t="shared" ca="1" si="1006"/>
        <v>-4865585.2355332198</v>
      </c>
      <c r="AS316" s="10">
        <f t="shared" ca="1" si="1006"/>
        <v>-4470471.0976505075</v>
      </c>
      <c r="AT316" s="10">
        <f t="shared" ca="1" si="1006"/>
        <v>-8889688.0054180678</v>
      </c>
      <c r="AU316" s="10">
        <f t="shared" ca="1" si="1006"/>
        <v>-18189970.3039781</v>
      </c>
      <c r="AV316" s="10">
        <f t="shared" ca="1" si="1006"/>
        <v>-12421925.535541765</v>
      </c>
      <c r="AW316" s="10">
        <f t="shared" ca="1" si="1006"/>
        <v>-1617056.3688450875</v>
      </c>
      <c r="AX316" s="10">
        <f t="shared" ca="1" si="1006"/>
        <v>39047.761141718831</v>
      </c>
      <c r="AY316" s="10">
        <f t="shared" ca="1" si="1006"/>
        <v>2547227.3064069501</v>
      </c>
      <c r="AZ316" s="10">
        <f t="shared" ca="1" si="1006"/>
        <v>2597311.1146792602</v>
      </c>
      <c r="BA316" s="10">
        <f t="shared" ca="1" si="1006"/>
        <v>1863962.4236035421</v>
      </c>
      <c r="BB316" s="10">
        <f t="shared" ca="1" si="1006"/>
        <v>2848903.9934591469</v>
      </c>
      <c r="BC316" s="10">
        <f t="shared" ca="1" si="1006"/>
        <v>3899829.6664975365</v>
      </c>
      <c r="BD316" s="10">
        <f t="shared" ca="1" si="1006"/>
        <v>4382108.2714534122</v>
      </c>
      <c r="BE316" s="10">
        <f t="shared" ca="1" si="1006"/>
        <v>4523961.4051609505</v>
      </c>
      <c r="BF316" s="10">
        <f t="shared" ca="1" si="1006"/>
        <v>5733288.7244624663</v>
      </c>
      <c r="BG316" s="10">
        <f t="shared" ca="1" si="1006"/>
        <v>6970420.6543094339</v>
      </c>
      <c r="BH316" s="10">
        <f t="shared" ca="1" si="1006"/>
        <v>8083031.3697208036</v>
      </c>
      <c r="BI316" s="10">
        <f t="shared" ca="1" si="1006"/>
        <v>8984137.3034844324</v>
      </c>
      <c r="BJ316" s="10">
        <f t="shared" ca="1" si="1006"/>
        <v>9631844.8131200448</v>
      </c>
      <c r="BK316" s="10">
        <f t="shared" ca="1" si="1006"/>
        <v>10039508.044312844</v>
      </c>
      <c r="BL316" s="10">
        <f t="shared" ca="1" si="1006"/>
        <v>10274908.350674782</v>
      </c>
      <c r="BM316" s="10">
        <f t="shared" ca="1" si="1006"/>
        <v>10400040.848899394</v>
      </c>
      <c r="BN316" s="10">
        <f t="shared" ca="1" si="1006"/>
        <v>10461607.505073946</v>
      </c>
      <c r="BO316" s="10">
        <f t="shared" ca="1" si="1006"/>
        <v>10488893.688171443</v>
      </c>
      <c r="BP316" s="10">
        <f t="shared" ca="1" si="1006"/>
        <v>10499476.770116137</v>
      </c>
      <c r="BQ316" s="10">
        <f t="shared" ca="1" si="1006"/>
        <v>10503412.308597464</v>
      </c>
      <c r="BR316" s="10">
        <f t="shared" ca="1" si="1006"/>
        <v>10504688.441472774</v>
      </c>
      <c r="BS316" s="10">
        <f t="shared" ca="1" si="1006"/>
        <v>10505002.987622162</v>
      </c>
      <c r="BT316" s="10">
        <f t="shared" ca="1" si="1006"/>
        <v>10505072.752675915</v>
      </c>
      <c r="BU316" s="10">
        <f t="shared" ca="1" si="1006"/>
        <v>16544930.732256105</v>
      </c>
      <c r="BV316" s="10">
        <f t="shared" si="1006"/>
        <v>0</v>
      </c>
      <c r="BW316" s="10">
        <f t="shared" si="1006"/>
        <v>0</v>
      </c>
      <c r="BX316" s="10">
        <f t="shared" si="1006"/>
        <v>0</v>
      </c>
      <c r="BY316" s="10">
        <f t="shared" si="1006"/>
        <v>0</v>
      </c>
      <c r="BZ316" s="10">
        <f t="shared" si="1006"/>
        <v>0</v>
      </c>
      <c r="CA316" s="10">
        <f t="shared" si="1006"/>
        <v>0</v>
      </c>
      <c r="CB316" s="10">
        <f t="shared" si="1006"/>
        <v>0</v>
      </c>
      <c r="CC316" s="10">
        <f t="shared" si="1006"/>
        <v>0</v>
      </c>
      <c r="CD316" s="10">
        <f t="shared" si="1006"/>
        <v>0</v>
      </c>
      <c r="CE316" s="10">
        <f t="shared" si="1006"/>
        <v>0</v>
      </c>
      <c r="CF316" s="10">
        <f t="shared" si="1006"/>
        <v>0</v>
      </c>
      <c r="CG316" s="10">
        <f t="shared" si="1006"/>
        <v>0</v>
      </c>
      <c r="CH316" s="10">
        <f t="shared" si="1006"/>
        <v>0</v>
      </c>
      <c r="CI316" s="10">
        <f t="shared" si="1006"/>
        <v>0</v>
      </c>
      <c r="CJ316" s="10">
        <f t="shared" si="1006"/>
        <v>0</v>
      </c>
      <c r="CK316" s="10">
        <f t="shared" si="1006"/>
        <v>0</v>
      </c>
      <c r="CL316" s="10">
        <f t="shared" si="1006"/>
        <v>0</v>
      </c>
      <c r="CM316" s="10">
        <f t="shared" ref="CM316:CT316" si="1007">CM307+CM310+CM311</f>
        <v>0</v>
      </c>
      <c r="CN316" s="10">
        <f t="shared" si="1007"/>
        <v>0</v>
      </c>
      <c r="CO316" s="10">
        <f t="shared" si="1007"/>
        <v>0</v>
      </c>
      <c r="CP316" s="10">
        <f t="shared" si="1007"/>
        <v>0</v>
      </c>
      <c r="CQ316" s="10">
        <f t="shared" si="1007"/>
        <v>0</v>
      </c>
      <c r="CR316" s="10">
        <f t="shared" si="1007"/>
        <v>0</v>
      </c>
      <c r="CS316" s="10">
        <f t="shared" si="1007"/>
        <v>0</v>
      </c>
      <c r="CT316" s="10">
        <f t="shared" si="1007"/>
        <v>0</v>
      </c>
    </row>
    <row r="317" spans="1:98" s="13" customFormat="1" x14ac:dyDescent="0.3">
      <c r="A317" s="12">
        <f>ROW()</f>
        <v>317</v>
      </c>
      <c r="B317" s="147"/>
      <c r="C317" s="142"/>
      <c r="E317" s="92"/>
      <c r="F317" s="38" t="s">
        <v>176</v>
      </c>
      <c r="M317" s="4" t="str">
        <f>Lists!$R$8</f>
        <v>руб.</v>
      </c>
      <c r="P317" s="10"/>
      <c r="R317" s="92"/>
      <c r="S317" s="10"/>
      <c r="V317" s="80"/>
      <c r="W317" s="10">
        <f ca="1">INDIRECT(ADDRESS(ROW(),SUMIFS($1:$1,$5:$5,MAX($5:$5))))</f>
        <v>53437801.281801082</v>
      </c>
      <c r="Z317" s="10">
        <f ca="1">IF(Z$5="",0,SUM($Y316:Z316))</f>
        <v>-20900000</v>
      </c>
      <c r="AA317" s="10">
        <f ca="1">IF(AA$5="",0,SUM($Y316:AA316))</f>
        <v>-32982121.212121211</v>
      </c>
      <c r="AB317" s="10">
        <f ca="1">IF(AB$5="",0,SUM($Y316:AB316))</f>
        <v>-35210589.090909094</v>
      </c>
      <c r="AC317" s="10">
        <f ca="1">IF(AC$5="",0,SUM($Y316:AC316))</f>
        <v>-36728030.303030305</v>
      </c>
      <c r="AD317" s="10">
        <f ca="1">IF(AD$5="",0,SUM($Y316:AD316))</f>
        <v>-36671694.181818187</v>
      </c>
      <c r="AE317" s="10">
        <f ca="1">IF(AE$5="",0,SUM($Y316:AE316))</f>
        <v>-37444239.727272734</v>
      </c>
      <c r="AF317" s="10">
        <f ca="1">IF(AF$5="",0,SUM($Y316:AF316))</f>
        <v>-39893155.272727281</v>
      </c>
      <c r="AG317" s="10">
        <f ca="1">IF(AG$5="",0,SUM($Y316:AG316))</f>
        <v>-42392569.584848493</v>
      </c>
      <c r="AH317" s="10">
        <f ca="1">IF(AH$5="",0,SUM($Y316:AH316))</f>
        <v>-44989914.202303037</v>
      </c>
      <c r="AI317" s="10">
        <f ca="1">IF(AI$5="",0,SUM($Y316:AI316))</f>
        <v>-47730503.843242429</v>
      </c>
      <c r="AJ317" s="10">
        <f ca="1">IF(AJ$5="",0,SUM($Y316:AJ316))</f>
        <v>-50628894.372854553</v>
      </c>
      <c r="AK317" s="10">
        <f ca="1">IF(AK$5="",0,SUM($Y316:AK316))</f>
        <v>-53684080.471886374</v>
      </c>
      <c r="AL317" s="10">
        <f ca="1">IF(AL$5="",0,SUM($Y316:AL316))</f>
        <v>-56956270.171273492</v>
      </c>
      <c r="AM317" s="10">
        <f ca="1">IF(AM$5="",0,SUM($Y316:AM316))</f>
        <v>-60546182.436912432</v>
      </c>
      <c r="AN317" s="10">
        <f ca="1">IF(AN$5="",0,SUM($Y316:AN316))</f>
        <v>-64569858.65081501</v>
      </c>
      <c r="AO317" s="10">
        <f ca="1">IF(AO$5="",0,SUM($Y316:AO316))</f>
        <v>-69075066.755752131</v>
      </c>
      <c r="AP317" s="10">
        <f ca="1">IF(AP$5="",0,SUM($Y316:AP316))</f>
        <v>-73939090.930873156</v>
      </c>
      <c r="AQ317" s="10">
        <f ca="1">IF(AQ$5="",0,SUM($Y316:AQ316))</f>
        <v>-78940119.408604831</v>
      </c>
      <c r="AR317" s="10">
        <f ca="1">IF(AR$5="",0,SUM($Y316:AR316))</f>
        <v>-83805704.644138053</v>
      </c>
      <c r="AS317" s="10">
        <f ca="1">IF(AS$5="",0,SUM($Y316:AS316))</f>
        <v>-88276175.741788566</v>
      </c>
      <c r="AT317" s="10">
        <f ca="1">IF(AT$5="",0,SUM($Y316:AT316))</f>
        <v>-97165863.747206628</v>
      </c>
      <c r="AU317" s="10">
        <f ca="1">IF(AU$5="",0,SUM($Y316:AU316))</f>
        <v>-115355834.05118473</v>
      </c>
      <c r="AV317" s="10">
        <f ca="1">IF(AV$5="",0,SUM($Y316:AV316))</f>
        <v>-127777759.58672649</v>
      </c>
      <c r="AW317" s="10">
        <f ca="1">IF(AW$5="",0,SUM($Y316:AW316))</f>
        <v>-129394815.95557158</v>
      </c>
      <c r="AX317" s="10">
        <f ca="1">IF(AX$5="",0,SUM($Y316:AX316))</f>
        <v>-129355768.19442986</v>
      </c>
      <c r="AY317" s="10">
        <f ca="1">IF(AY$5="",0,SUM($Y316:AY316))</f>
        <v>-126808540.88802291</v>
      </c>
      <c r="AZ317" s="10">
        <f ca="1">IF(AZ$5="",0,SUM($Y316:AZ316))</f>
        <v>-124211229.77334365</v>
      </c>
      <c r="BA317" s="10">
        <f ca="1">IF(BA$5="",0,SUM($Y316:BA316))</f>
        <v>-122347267.34974012</v>
      </c>
      <c r="BB317" s="10">
        <f ca="1">IF(BB$5="",0,SUM($Y316:BB316))</f>
        <v>-119498363.35628097</v>
      </c>
      <c r="BC317" s="10">
        <f ca="1">IF(BC$5="",0,SUM($Y316:BC316))</f>
        <v>-115598533.68978342</v>
      </c>
      <c r="BD317" s="10">
        <f ca="1">IF(BD$5="",0,SUM($Y316:BD316))</f>
        <v>-111216425.41833001</v>
      </c>
      <c r="BE317" s="10">
        <f ca="1">IF(BE$5="",0,SUM($Y316:BE316))</f>
        <v>-106692464.01316907</v>
      </c>
      <c r="BF317" s="10">
        <f ca="1">IF(BF$5="",0,SUM($Y316:BF316))</f>
        <v>-100959175.2887066</v>
      </c>
      <c r="BG317" s="10">
        <f ca="1">IF(BG$5="",0,SUM($Y316:BG316))</f>
        <v>-93988754.634397164</v>
      </c>
      <c r="BH317" s="10">
        <f ca="1">IF(BH$5="",0,SUM($Y316:BH316))</f>
        <v>-85905723.264676362</v>
      </c>
      <c r="BI317" s="10">
        <f ca="1">IF(BI$5="",0,SUM($Y316:BI316))</f>
        <v>-76921585.961191922</v>
      </c>
      <c r="BJ317" s="10">
        <f ca="1">IF(BJ$5="",0,SUM($Y316:BJ316))</f>
        <v>-67289741.148071885</v>
      </c>
      <c r="BK317" s="10">
        <f ca="1">IF(BK$5="",0,SUM($Y316:BK316))</f>
        <v>-57250233.103759043</v>
      </c>
      <c r="BL317" s="10">
        <f ca="1">IF(BL$5="",0,SUM($Y316:BL316))</f>
        <v>-46975324.753084257</v>
      </c>
      <c r="BM317" s="10">
        <f ca="1">IF(BM$5="",0,SUM($Y316:BM316))</f>
        <v>-36575283.904184863</v>
      </c>
      <c r="BN317" s="10">
        <f ca="1">IF(BN$5="",0,SUM($Y316:BN316))</f>
        <v>-26113676.399110917</v>
      </c>
      <c r="BO317" s="10">
        <f ca="1">IF(BO$5="",0,SUM($Y316:BO316))</f>
        <v>-15624782.710939474</v>
      </c>
      <c r="BP317" s="10">
        <f ca="1">IF(BP$5="",0,SUM($Y316:BP316))</f>
        <v>-5125305.9408233371</v>
      </c>
      <c r="BQ317" s="10">
        <f ca="1">IF(BQ$5="",0,SUM($Y316:BQ316))</f>
        <v>5378106.3677741271</v>
      </c>
      <c r="BR317" s="10">
        <f ca="1">IF(BR$5="",0,SUM($Y316:BR316))</f>
        <v>15882794.809246901</v>
      </c>
      <c r="BS317" s="10">
        <f ca="1">IF(BS$5="",0,SUM($Y316:BS316))</f>
        <v>26387797.796869062</v>
      </c>
      <c r="BT317" s="10">
        <f ca="1">IF(BT$5="",0,SUM($Y316:BT316))</f>
        <v>36892870.549544975</v>
      </c>
      <c r="BU317" s="10">
        <f ca="1">IF(BU$5="",0,SUM($Y316:BU316))</f>
        <v>53437801.281801082</v>
      </c>
      <c r="BV317" s="10">
        <f>IF(BV$5="",0,SUM($Y316:BV316))</f>
        <v>0</v>
      </c>
      <c r="BW317" s="10">
        <f>IF(BW$5="",0,SUM($Y316:BW316))</f>
        <v>0</v>
      </c>
      <c r="BX317" s="10">
        <f>IF(BX$5="",0,SUM($Y316:BX316))</f>
        <v>0</v>
      </c>
      <c r="BY317" s="10">
        <f>IF(BY$5="",0,SUM($Y316:BY316))</f>
        <v>0</v>
      </c>
      <c r="BZ317" s="10">
        <f>IF(BZ$5="",0,SUM($Y316:BZ316))</f>
        <v>0</v>
      </c>
      <c r="CA317" s="10">
        <f>IF(CA$5="",0,SUM($Y316:CA316))</f>
        <v>0</v>
      </c>
      <c r="CB317" s="10">
        <f>IF(CB$5="",0,SUM($Y316:CB316))</f>
        <v>0</v>
      </c>
      <c r="CC317" s="10">
        <f>IF(CC$5="",0,SUM($Y316:CC316))</f>
        <v>0</v>
      </c>
      <c r="CD317" s="10">
        <f>IF(CD$5="",0,SUM($Y316:CD316))</f>
        <v>0</v>
      </c>
      <c r="CE317" s="10">
        <f>IF(CE$5="",0,SUM($Y316:CE316))</f>
        <v>0</v>
      </c>
      <c r="CF317" s="10">
        <f>IF(CF$5="",0,SUM($Y316:CF316))</f>
        <v>0</v>
      </c>
      <c r="CG317" s="10">
        <f>IF(CG$5="",0,SUM($Y316:CG316))</f>
        <v>0</v>
      </c>
      <c r="CH317" s="10">
        <f>IF(CH$5="",0,SUM($Y316:CH316))</f>
        <v>0</v>
      </c>
      <c r="CI317" s="10">
        <f>IF(CI$5="",0,SUM($Y316:CI316))</f>
        <v>0</v>
      </c>
      <c r="CJ317" s="10">
        <f>IF(CJ$5="",0,SUM($Y316:CJ316))</f>
        <v>0</v>
      </c>
      <c r="CK317" s="10">
        <f>IF(CK$5="",0,SUM($Y316:CK316))</f>
        <v>0</v>
      </c>
      <c r="CL317" s="10">
        <f>IF(CL$5="",0,SUM($Y316:CL316))</f>
        <v>0</v>
      </c>
      <c r="CM317" s="10">
        <f>IF(CM$5="",0,SUM($Y316:CM316))</f>
        <v>0</v>
      </c>
      <c r="CN317" s="10">
        <f>IF(CN$5="",0,SUM($Y316:CN316))</f>
        <v>0</v>
      </c>
      <c r="CO317" s="10">
        <f>IF(CO$5="",0,SUM($Y316:CO316))</f>
        <v>0</v>
      </c>
      <c r="CP317" s="10">
        <f>IF(CP$5="",0,SUM($Y316:CP316))</f>
        <v>0</v>
      </c>
      <c r="CQ317" s="10">
        <f>IF(CQ$5="",0,SUM($Y316:CQ316))</f>
        <v>0</v>
      </c>
      <c r="CR317" s="10">
        <f>IF(CR$5="",0,SUM($Y316:CR316))</f>
        <v>0</v>
      </c>
      <c r="CS317" s="10">
        <f>IF(CS$5="",0,SUM($Y316:CS316))</f>
        <v>0</v>
      </c>
      <c r="CT317" s="10">
        <f>IF(CT$5="",0,SUM($Y316:CT316))</f>
        <v>0</v>
      </c>
    </row>
    <row r="318" spans="1:98" s="13" customFormat="1" x14ac:dyDescent="0.3">
      <c r="A318" s="12">
        <f>ROW()</f>
        <v>318</v>
      </c>
      <c r="B318" s="147"/>
      <c r="C318" s="142"/>
      <c r="E318" s="92"/>
      <c r="F318" s="13" t="s">
        <v>178</v>
      </c>
      <c r="M318" s="4" t="str">
        <f>Lists!$R$8</f>
        <v>руб.</v>
      </c>
      <c r="P318" s="10"/>
      <c r="R318" s="92"/>
      <c r="S318" s="10"/>
      <c r="V318" s="80"/>
      <c r="W318" s="10">
        <f ca="1">IF(MIN(INDIRECT(ADDRESS(A317,SUMIFS($1:$1,$5:$5,1))):INDIRECT(ADDRESS(A317,SUMIFS($1:$1,$5:$5,MAX($5:$5)))))&lt;0,-MIN(INDIRECT(ADDRESS(A317,SUMIFS($1:$1,$5:$5,1))):INDIRECT(ADDRESS(A317,SUMIFS($1:$1,$5:$5,MAX($5:$5))))),0)</f>
        <v>129394815.95557158</v>
      </c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</row>
    <row r="319" spans="1:98" s="27" customFormat="1" ht="12" x14ac:dyDescent="0.25">
      <c r="A319" s="26">
        <f>ROW()</f>
        <v>319</v>
      </c>
      <c r="B319" s="145"/>
      <c r="C319" s="142"/>
      <c r="E319" s="24"/>
      <c r="F319" s="127" t="s">
        <v>179</v>
      </c>
      <c r="M319" s="27" t="s">
        <v>180</v>
      </c>
      <c r="P319" s="30"/>
      <c r="R319" s="44"/>
      <c r="S319" s="149"/>
      <c r="V319" s="85"/>
      <c r="W319" s="29">
        <f ca="1">SUM(INDIRECT(ADDRESS(ROW(),SUMIFS($1:$1,$5:$5,1))):INDIRECT(ADDRESS(ROW(),SUMIFS($1:$1,$5:$5,MAX($5:$5)))))</f>
        <v>1</v>
      </c>
      <c r="Z319" s="30">
        <f ca="1">IF(Z$5="",0,IF(SUM($Y319:Y319)&gt;=1,0,IF($W318=0,1,IF(AND(Y317&lt;0,Z317&gt;=0,MIN(Z317:INDIRECT(ADDRESS($A317,SUMIFS($1:$1,$5:$5,MAX($5:$5)))))&gt;=0),1,0))))</f>
        <v>0</v>
      </c>
      <c r="AA319" s="30">
        <f ca="1">IF(AA$5="",0,IF(SUM($Y319:Z319)&gt;=1,0,IF($W318=0,1,IF(AND(Z317&lt;0,AA317&gt;=0,MIN(AA317:INDIRECT(ADDRESS($A317,SUMIFS($1:$1,$5:$5,MAX($5:$5)))))&gt;=0),1,0))))</f>
        <v>0</v>
      </c>
      <c r="AB319" s="30">
        <f ca="1">IF(AB$5="",0,IF(SUM($Y319:AA319)&gt;=1,0,IF($W318=0,1,IF(AND(AA317&lt;0,AB317&gt;=0,MIN(AB317:INDIRECT(ADDRESS($A317,SUMIFS($1:$1,$5:$5,MAX($5:$5)))))&gt;=0),1,0))))</f>
        <v>0</v>
      </c>
      <c r="AC319" s="30">
        <f ca="1">IF(AC$5="",0,IF(SUM($Y319:AB319)&gt;=1,0,IF($W318=0,1,IF(AND(AB317&lt;0,AC317&gt;=0,MIN(AC317:INDIRECT(ADDRESS($A317,SUMIFS($1:$1,$5:$5,MAX($5:$5)))))&gt;=0),1,0))))</f>
        <v>0</v>
      </c>
      <c r="AD319" s="30">
        <f ca="1">IF(AD$5="",0,IF(SUM($Y319:AC319)&gt;=1,0,IF($W318=0,1,IF(AND(AC317&lt;0,AD317&gt;=0,MIN(AD317:INDIRECT(ADDRESS($A317,SUMIFS($1:$1,$5:$5,MAX($5:$5)))))&gt;=0),1,0))))</f>
        <v>0</v>
      </c>
      <c r="AE319" s="30">
        <f ca="1">IF(AE$5="",0,IF(SUM($Y319:AD319)&gt;=1,0,IF($W318=0,1,IF(AND(AD317&lt;0,AE317&gt;=0,MIN(AE317:INDIRECT(ADDRESS($A317,SUMIFS($1:$1,$5:$5,MAX($5:$5)))))&gt;=0),1,0))))</f>
        <v>0</v>
      </c>
      <c r="AF319" s="30">
        <f ca="1">IF(AF$5="",0,IF(SUM($Y319:AE319)&gt;=1,0,IF($W318=0,1,IF(AND(AE317&lt;0,AF317&gt;=0,MIN(AF317:INDIRECT(ADDRESS($A317,SUMIFS($1:$1,$5:$5,MAX($5:$5)))))&gt;=0),1,0))))</f>
        <v>0</v>
      </c>
      <c r="AG319" s="30">
        <f ca="1">IF(AG$5="",0,IF(SUM($Y319:AF319)&gt;=1,0,IF($W318=0,1,IF(AND(AF317&lt;0,AG317&gt;=0,MIN(AG317:INDIRECT(ADDRESS($A317,SUMIFS($1:$1,$5:$5,MAX($5:$5)))))&gt;=0),1,0))))</f>
        <v>0</v>
      </c>
      <c r="AH319" s="30">
        <f ca="1">IF(AH$5="",0,IF(SUM($Y319:AG319)&gt;=1,0,IF($W318=0,1,IF(AND(AG317&lt;0,AH317&gt;=0,MIN(AH317:INDIRECT(ADDRESS($A317,SUMIFS($1:$1,$5:$5,MAX($5:$5)))))&gt;=0),1,0))))</f>
        <v>0</v>
      </c>
      <c r="AI319" s="30">
        <f ca="1">IF(AI$5="",0,IF(SUM($Y319:AH319)&gt;=1,0,IF($W318=0,1,IF(AND(AH317&lt;0,AI317&gt;=0,MIN(AI317:INDIRECT(ADDRESS($A317,SUMIFS($1:$1,$5:$5,MAX($5:$5)))))&gt;=0),1,0))))</f>
        <v>0</v>
      </c>
      <c r="AJ319" s="30">
        <f ca="1">IF(AJ$5="",0,IF(SUM($Y319:AI319)&gt;=1,0,IF($W318=0,1,IF(AND(AI317&lt;0,AJ317&gt;=0,MIN(AJ317:INDIRECT(ADDRESS($A317,SUMIFS($1:$1,$5:$5,MAX($5:$5)))))&gt;=0),1,0))))</f>
        <v>0</v>
      </c>
      <c r="AK319" s="30">
        <f ca="1">IF(AK$5="",0,IF(SUM($Y319:AJ319)&gt;=1,0,IF($W318=0,1,IF(AND(AJ317&lt;0,AK317&gt;=0,MIN(AK317:INDIRECT(ADDRESS($A317,SUMIFS($1:$1,$5:$5,MAX($5:$5)))))&gt;=0),1,0))))</f>
        <v>0</v>
      </c>
      <c r="AL319" s="30">
        <f ca="1">IF(AL$5="",0,IF(SUM($Y319:AK319)&gt;=1,0,IF($W318=0,1,IF(AND(AK317&lt;0,AL317&gt;=0,MIN(AL317:INDIRECT(ADDRESS($A317,SUMIFS($1:$1,$5:$5,MAX($5:$5)))))&gt;=0),1,0))))</f>
        <v>0</v>
      </c>
      <c r="AM319" s="30">
        <f ca="1">IF(AM$5="",0,IF(SUM($Y319:AL319)&gt;=1,0,IF($W318=0,1,IF(AND(AL317&lt;0,AM317&gt;=0,MIN(AM317:INDIRECT(ADDRESS($A317,SUMIFS($1:$1,$5:$5,MAX($5:$5)))))&gt;=0),1,0))))</f>
        <v>0</v>
      </c>
      <c r="AN319" s="30">
        <f ca="1">IF(AN$5="",0,IF(SUM($Y319:AM319)&gt;=1,0,IF($W318=0,1,IF(AND(AM317&lt;0,AN317&gt;=0,MIN(AN317:INDIRECT(ADDRESS($A317,SUMIFS($1:$1,$5:$5,MAX($5:$5)))))&gt;=0),1,0))))</f>
        <v>0</v>
      </c>
      <c r="AO319" s="30">
        <f ca="1">IF(AO$5="",0,IF(SUM($Y319:AN319)&gt;=1,0,IF($W318=0,1,IF(AND(AN317&lt;0,AO317&gt;=0,MIN(AO317:INDIRECT(ADDRESS($A317,SUMIFS($1:$1,$5:$5,MAX($5:$5)))))&gt;=0),1,0))))</f>
        <v>0</v>
      </c>
      <c r="AP319" s="30">
        <f ca="1">IF(AP$5="",0,IF(SUM($Y319:AO319)&gt;=1,0,IF($W318=0,1,IF(AND(AO317&lt;0,AP317&gt;=0,MIN(AP317:INDIRECT(ADDRESS($A317,SUMIFS($1:$1,$5:$5,MAX($5:$5)))))&gt;=0),1,0))))</f>
        <v>0</v>
      </c>
      <c r="AQ319" s="30">
        <f ca="1">IF(AQ$5="",0,IF(SUM($Y319:AP319)&gt;=1,0,IF($W318=0,1,IF(AND(AP317&lt;0,AQ317&gt;=0,MIN(AQ317:INDIRECT(ADDRESS($A317,SUMIFS($1:$1,$5:$5,MAX($5:$5)))))&gt;=0),1,0))))</f>
        <v>0</v>
      </c>
      <c r="AR319" s="30">
        <f ca="1">IF(AR$5="",0,IF(SUM($Y319:AQ319)&gt;=1,0,IF($W318=0,1,IF(AND(AQ317&lt;0,AR317&gt;=0,MIN(AR317:INDIRECT(ADDRESS($A317,SUMIFS($1:$1,$5:$5,MAX($5:$5)))))&gt;=0),1,0))))</f>
        <v>0</v>
      </c>
      <c r="AS319" s="30">
        <f ca="1">IF(AS$5="",0,IF(SUM($Y319:AR319)&gt;=1,0,IF($W318=0,1,IF(AND(AR317&lt;0,AS317&gt;=0,MIN(AS317:INDIRECT(ADDRESS($A317,SUMIFS($1:$1,$5:$5,MAX($5:$5)))))&gt;=0),1,0))))</f>
        <v>0</v>
      </c>
      <c r="AT319" s="30">
        <f ca="1">IF(AT$5="",0,IF(SUM($Y319:AS319)&gt;=1,0,IF($W318=0,1,IF(AND(AS317&lt;0,AT317&gt;=0,MIN(AT317:INDIRECT(ADDRESS($A317,SUMIFS($1:$1,$5:$5,MAX($5:$5)))))&gt;=0),1,0))))</f>
        <v>0</v>
      </c>
      <c r="AU319" s="30">
        <f ca="1">IF(AU$5="",0,IF(SUM($Y319:AT319)&gt;=1,0,IF($W318=0,1,IF(AND(AT317&lt;0,AU317&gt;=0,MIN(AU317:INDIRECT(ADDRESS($A317,SUMIFS($1:$1,$5:$5,MAX($5:$5)))))&gt;=0),1,0))))</f>
        <v>0</v>
      </c>
      <c r="AV319" s="30">
        <f ca="1">IF(AV$5="",0,IF(SUM($Y319:AU319)&gt;=1,0,IF($W318=0,1,IF(AND(AU317&lt;0,AV317&gt;=0,MIN(AV317:INDIRECT(ADDRESS($A317,SUMIFS($1:$1,$5:$5,MAX($5:$5)))))&gt;=0),1,0))))</f>
        <v>0</v>
      </c>
      <c r="AW319" s="30">
        <f ca="1">IF(AW$5="",0,IF(SUM($Y319:AV319)&gt;=1,0,IF($W318=0,1,IF(AND(AV317&lt;0,AW317&gt;=0,MIN(AW317:INDIRECT(ADDRESS($A317,SUMIFS($1:$1,$5:$5,MAX($5:$5)))))&gt;=0),1,0))))</f>
        <v>0</v>
      </c>
      <c r="AX319" s="30">
        <f ca="1">IF(AX$5="",0,IF(SUM($Y319:AW319)&gt;=1,0,IF($W318=0,1,IF(AND(AW317&lt;0,AX317&gt;=0,MIN(AX317:INDIRECT(ADDRESS($A317,SUMIFS($1:$1,$5:$5,MAX($5:$5)))))&gt;=0),1,0))))</f>
        <v>0</v>
      </c>
      <c r="AY319" s="30">
        <f ca="1">IF(AY$5="",0,IF(SUM($Y319:AX319)&gt;=1,0,IF($W318=0,1,IF(AND(AX317&lt;0,AY317&gt;=0,MIN(AY317:INDIRECT(ADDRESS($A317,SUMIFS($1:$1,$5:$5,MAX($5:$5)))))&gt;=0),1,0))))</f>
        <v>0</v>
      </c>
      <c r="AZ319" s="30">
        <f ca="1">IF(AZ$5="",0,IF(SUM($Y319:AY319)&gt;=1,0,IF($W318=0,1,IF(AND(AY317&lt;0,AZ317&gt;=0,MIN(AZ317:INDIRECT(ADDRESS($A317,SUMIFS($1:$1,$5:$5,MAX($5:$5)))))&gt;=0),1,0))))</f>
        <v>0</v>
      </c>
      <c r="BA319" s="30">
        <f ca="1">IF(BA$5="",0,IF(SUM($Y319:AZ319)&gt;=1,0,IF($W318=0,1,IF(AND(AZ317&lt;0,BA317&gt;=0,MIN(BA317:INDIRECT(ADDRESS($A317,SUMIFS($1:$1,$5:$5,MAX($5:$5)))))&gt;=0),1,0))))</f>
        <v>0</v>
      </c>
      <c r="BB319" s="30">
        <f ca="1">IF(BB$5="",0,IF(SUM($Y319:BA319)&gt;=1,0,IF($W318=0,1,IF(AND(BA317&lt;0,BB317&gt;=0,MIN(BB317:INDIRECT(ADDRESS($A317,SUMIFS($1:$1,$5:$5,MAX($5:$5)))))&gt;=0),1,0))))</f>
        <v>0</v>
      </c>
      <c r="BC319" s="30">
        <f ca="1">IF(BC$5="",0,IF(SUM($Y319:BB319)&gt;=1,0,IF($W318=0,1,IF(AND(BB317&lt;0,BC317&gt;=0,MIN(BC317:INDIRECT(ADDRESS($A317,SUMIFS($1:$1,$5:$5,MAX($5:$5)))))&gt;=0),1,0))))</f>
        <v>0</v>
      </c>
      <c r="BD319" s="30">
        <f ca="1">IF(BD$5="",0,IF(SUM($Y319:BC319)&gt;=1,0,IF($W318=0,1,IF(AND(BC317&lt;0,BD317&gt;=0,MIN(BD317:INDIRECT(ADDRESS($A317,SUMIFS($1:$1,$5:$5,MAX($5:$5)))))&gt;=0),1,0))))</f>
        <v>0</v>
      </c>
      <c r="BE319" s="30">
        <f ca="1">IF(BE$5="",0,IF(SUM($Y319:BD319)&gt;=1,0,IF($W318=0,1,IF(AND(BD317&lt;0,BE317&gt;=0,MIN(BE317:INDIRECT(ADDRESS($A317,SUMIFS($1:$1,$5:$5,MAX($5:$5)))))&gt;=0),1,0))))</f>
        <v>0</v>
      </c>
      <c r="BF319" s="30">
        <f ca="1">IF(BF$5="",0,IF(SUM($Y319:BE319)&gt;=1,0,IF($W318=0,1,IF(AND(BE317&lt;0,BF317&gt;=0,MIN(BF317:INDIRECT(ADDRESS($A317,SUMIFS($1:$1,$5:$5,MAX($5:$5)))))&gt;=0),1,0))))</f>
        <v>0</v>
      </c>
      <c r="BG319" s="30">
        <f ca="1">IF(BG$5="",0,IF(SUM($Y319:BF319)&gt;=1,0,IF($W318=0,1,IF(AND(BF317&lt;0,BG317&gt;=0,MIN(BG317:INDIRECT(ADDRESS($A317,SUMIFS($1:$1,$5:$5,MAX($5:$5)))))&gt;=0),1,0))))</f>
        <v>0</v>
      </c>
      <c r="BH319" s="30">
        <f ca="1">IF(BH$5="",0,IF(SUM($Y319:BG319)&gt;=1,0,IF($W318=0,1,IF(AND(BG317&lt;0,BH317&gt;=0,MIN(BH317:INDIRECT(ADDRESS($A317,SUMIFS($1:$1,$5:$5,MAX($5:$5)))))&gt;=0),1,0))))</f>
        <v>0</v>
      </c>
      <c r="BI319" s="30">
        <f ca="1">IF(BI$5="",0,IF(SUM($Y319:BH319)&gt;=1,0,IF($W318=0,1,IF(AND(BH317&lt;0,BI317&gt;=0,MIN(BI317:INDIRECT(ADDRESS($A317,SUMIFS($1:$1,$5:$5,MAX($5:$5)))))&gt;=0),1,0))))</f>
        <v>0</v>
      </c>
      <c r="BJ319" s="30">
        <f ca="1">IF(BJ$5="",0,IF(SUM($Y319:BI319)&gt;=1,0,IF($W318=0,1,IF(AND(BI317&lt;0,BJ317&gt;=0,MIN(BJ317:INDIRECT(ADDRESS($A317,SUMIFS($1:$1,$5:$5,MAX($5:$5)))))&gt;=0),1,0))))</f>
        <v>0</v>
      </c>
      <c r="BK319" s="30">
        <f ca="1">IF(BK$5="",0,IF(SUM($Y319:BJ319)&gt;=1,0,IF($W318=0,1,IF(AND(BJ317&lt;0,BK317&gt;=0,MIN(BK317:INDIRECT(ADDRESS($A317,SUMIFS($1:$1,$5:$5,MAX($5:$5)))))&gt;=0),1,0))))</f>
        <v>0</v>
      </c>
      <c r="BL319" s="30">
        <f ca="1">IF(BL$5="",0,IF(SUM($Y319:BK319)&gt;=1,0,IF($W318=0,1,IF(AND(BK317&lt;0,BL317&gt;=0,MIN(BL317:INDIRECT(ADDRESS($A317,SUMIFS($1:$1,$5:$5,MAX($5:$5)))))&gt;=0),1,0))))</f>
        <v>0</v>
      </c>
      <c r="BM319" s="30">
        <f ca="1">IF(BM$5="",0,IF(SUM($Y319:BL319)&gt;=1,0,IF($W318=0,1,IF(AND(BL317&lt;0,BM317&gt;=0,MIN(BM317:INDIRECT(ADDRESS($A317,SUMIFS($1:$1,$5:$5,MAX($5:$5)))))&gt;=0),1,0))))</f>
        <v>0</v>
      </c>
      <c r="BN319" s="30">
        <f ca="1">IF(BN$5="",0,IF(SUM($Y319:BM319)&gt;=1,0,IF($W318=0,1,IF(AND(BM317&lt;0,BN317&gt;=0,MIN(BN317:INDIRECT(ADDRESS($A317,SUMIFS($1:$1,$5:$5,MAX($5:$5)))))&gt;=0),1,0))))</f>
        <v>0</v>
      </c>
      <c r="BO319" s="30">
        <f ca="1">IF(BO$5="",0,IF(SUM($Y319:BN319)&gt;=1,0,IF($W318=0,1,IF(AND(BN317&lt;0,BO317&gt;=0,MIN(BO317:INDIRECT(ADDRESS($A317,SUMIFS($1:$1,$5:$5,MAX($5:$5)))))&gt;=0),1,0))))</f>
        <v>0</v>
      </c>
      <c r="BP319" s="30">
        <f ca="1">IF(BP$5="",0,IF(SUM($Y319:BO319)&gt;=1,0,IF($W318=0,1,IF(AND(BO317&lt;0,BP317&gt;=0,MIN(BP317:INDIRECT(ADDRESS($A317,SUMIFS($1:$1,$5:$5,MAX($5:$5)))))&gt;=0),1,0))))</f>
        <v>0</v>
      </c>
      <c r="BQ319" s="30">
        <f ca="1">IF(BQ$5="",0,IF(SUM($Y319:BP319)&gt;=1,0,IF($W318=0,1,IF(AND(BP317&lt;0,BQ317&gt;=0,MIN(BQ317:INDIRECT(ADDRESS($A317,SUMIFS($1:$1,$5:$5,MAX($5:$5)))))&gt;=0),1,0))))</f>
        <v>1</v>
      </c>
      <c r="BR319" s="30">
        <f ca="1">IF(BR$5="",0,IF(SUM($Y319:BQ319)&gt;=1,0,IF($W318=0,1,IF(AND(BQ317&lt;0,BR317&gt;=0,MIN(BR317:INDIRECT(ADDRESS($A317,SUMIFS($1:$1,$5:$5,MAX($5:$5)))))&gt;=0),1,0))))</f>
        <v>0</v>
      </c>
      <c r="BS319" s="30">
        <f ca="1">IF(BS$5="",0,IF(SUM($Y319:BR319)&gt;=1,0,IF($W318=0,1,IF(AND(BR317&lt;0,BS317&gt;=0,MIN(BS317:INDIRECT(ADDRESS($A317,SUMIFS($1:$1,$5:$5,MAX($5:$5)))))&gt;=0),1,0))))</f>
        <v>0</v>
      </c>
      <c r="BT319" s="30">
        <f ca="1">IF(BT$5="",0,IF(SUM($Y319:BS319)&gt;=1,0,IF($W318=0,1,IF(AND(BS317&lt;0,BT317&gt;=0,MIN(BT317:INDIRECT(ADDRESS($A317,SUMIFS($1:$1,$5:$5,MAX($5:$5)))))&gt;=0),1,0))))</f>
        <v>0</v>
      </c>
      <c r="BU319" s="30">
        <f ca="1">IF(BU$5="",0,IF(SUM($Y319:BT319)&gt;=1,0,IF($W318=0,1,IF(AND(BT317&lt;0,BU317&gt;=0,MIN(BU317:INDIRECT(ADDRESS($A317,SUMIFS($1:$1,$5:$5,MAX($5:$5)))))&gt;=0),1,0))))</f>
        <v>0</v>
      </c>
      <c r="BV319" s="30">
        <f ca="1">IF(BV$5="",0,IF(SUM($Y319:BU319)&gt;=1,0,IF($W318=0,1,IF(AND(BU317&lt;0,BV317&gt;=0,MIN(BV317:INDIRECT(ADDRESS($A317,SUMIFS($1:$1,$5:$5,MAX($5:$5)))))&gt;=0),1,0))))</f>
        <v>0</v>
      </c>
      <c r="BW319" s="30">
        <f ca="1">IF(BW$5="",0,IF(SUM($Y319:BV319)&gt;=1,0,IF($W318=0,1,IF(AND(BV317&lt;0,BW317&gt;=0,MIN(BW317:INDIRECT(ADDRESS($A317,SUMIFS($1:$1,$5:$5,MAX($5:$5)))))&gt;=0),1,0))))</f>
        <v>0</v>
      </c>
      <c r="BX319" s="30">
        <f ca="1">IF(BX$5="",0,IF(SUM($Y319:BW319)&gt;=1,0,IF($W318=0,1,IF(AND(BW317&lt;0,BX317&gt;=0,MIN(BX317:INDIRECT(ADDRESS($A317,SUMIFS($1:$1,$5:$5,MAX($5:$5)))))&gt;=0),1,0))))</f>
        <v>0</v>
      </c>
      <c r="BY319" s="30">
        <f ca="1">IF(BY$5="",0,IF(SUM($Y319:BX319)&gt;=1,0,IF($W318=0,1,IF(AND(BX317&lt;0,BY317&gt;=0,MIN(BY317:INDIRECT(ADDRESS($A317,SUMIFS($1:$1,$5:$5,MAX($5:$5)))))&gt;=0),1,0))))</f>
        <v>0</v>
      </c>
      <c r="BZ319" s="30">
        <f ca="1">IF(BZ$5="",0,IF(SUM($Y319:BY319)&gt;=1,0,IF($W318=0,1,IF(AND(BY317&lt;0,BZ317&gt;=0,MIN(BZ317:INDIRECT(ADDRESS($A317,SUMIFS($1:$1,$5:$5,MAX($5:$5)))))&gt;=0),1,0))))</f>
        <v>0</v>
      </c>
      <c r="CA319" s="30">
        <f ca="1">IF(CA$5="",0,IF(SUM($Y319:BZ319)&gt;=1,0,IF($W318=0,1,IF(AND(BZ317&lt;0,CA317&gt;=0,MIN(CA317:INDIRECT(ADDRESS($A317,SUMIFS($1:$1,$5:$5,MAX($5:$5)))))&gt;=0),1,0))))</f>
        <v>0</v>
      </c>
      <c r="CB319" s="30">
        <f ca="1">IF(CB$5="",0,IF(SUM($Y319:CA319)&gt;=1,0,IF($W318=0,1,IF(AND(CA317&lt;0,CB317&gt;=0,MIN(CB317:INDIRECT(ADDRESS($A317,SUMIFS($1:$1,$5:$5,MAX($5:$5)))))&gt;=0),1,0))))</f>
        <v>0</v>
      </c>
      <c r="CC319" s="30">
        <f ca="1">IF(CC$5="",0,IF(SUM($Y319:CB319)&gt;=1,0,IF($W318=0,1,IF(AND(CB317&lt;0,CC317&gt;=0,MIN(CC317:INDIRECT(ADDRESS($A317,SUMIFS($1:$1,$5:$5,MAX($5:$5)))))&gt;=0),1,0))))</f>
        <v>0</v>
      </c>
      <c r="CD319" s="30">
        <f ca="1">IF(CD$5="",0,IF(SUM($Y319:CC319)&gt;=1,0,IF($W318=0,1,IF(AND(CC317&lt;0,CD317&gt;=0,MIN(CD317:INDIRECT(ADDRESS($A317,SUMIFS($1:$1,$5:$5,MAX($5:$5)))))&gt;=0),1,0))))</f>
        <v>0</v>
      </c>
      <c r="CE319" s="30">
        <f ca="1">IF(CE$5="",0,IF(SUM($Y319:CD319)&gt;=1,0,IF($W318=0,1,IF(AND(CD317&lt;0,CE317&gt;=0,MIN(CE317:INDIRECT(ADDRESS($A317,SUMIFS($1:$1,$5:$5,MAX($5:$5)))))&gt;=0),1,0))))</f>
        <v>0</v>
      </c>
      <c r="CF319" s="30">
        <f ca="1">IF(CF$5="",0,IF(SUM($Y319:CE319)&gt;=1,0,IF($W318=0,1,IF(AND(CE317&lt;0,CF317&gt;=0,MIN(CF317:INDIRECT(ADDRESS($A317,SUMIFS($1:$1,$5:$5,MAX($5:$5)))))&gt;=0),1,0))))</f>
        <v>0</v>
      </c>
      <c r="CG319" s="30">
        <f ca="1">IF(CG$5="",0,IF(SUM($Y319:CF319)&gt;=1,0,IF($W318=0,1,IF(AND(CF317&lt;0,CG317&gt;=0,MIN(CG317:INDIRECT(ADDRESS($A317,SUMIFS($1:$1,$5:$5,MAX($5:$5)))))&gt;=0),1,0))))</f>
        <v>0</v>
      </c>
      <c r="CH319" s="30">
        <f ca="1">IF(CH$5="",0,IF(SUM($Y319:CG319)&gt;=1,0,IF($W318=0,1,IF(AND(CG317&lt;0,CH317&gt;=0,MIN(CH317:INDIRECT(ADDRESS($A317,SUMIFS($1:$1,$5:$5,MAX($5:$5)))))&gt;=0),1,0))))</f>
        <v>0</v>
      </c>
      <c r="CI319" s="30">
        <f ca="1">IF(CI$5="",0,IF(SUM($Y319:CH319)&gt;=1,0,IF($W318=0,1,IF(AND(CH317&lt;0,CI317&gt;=0,MIN(CI317:INDIRECT(ADDRESS($A317,SUMIFS($1:$1,$5:$5,MAX($5:$5)))))&gt;=0),1,0))))</f>
        <v>0</v>
      </c>
      <c r="CJ319" s="30">
        <f ca="1">IF(CJ$5="",0,IF(SUM($Y319:CI319)&gt;=1,0,IF($W318=0,1,IF(AND(CI317&lt;0,CJ317&gt;=0,MIN(CJ317:INDIRECT(ADDRESS($A317,SUMIFS($1:$1,$5:$5,MAX($5:$5)))))&gt;=0),1,0))))</f>
        <v>0</v>
      </c>
      <c r="CK319" s="30">
        <f ca="1">IF(CK$5="",0,IF(SUM($Y319:CJ319)&gt;=1,0,IF($W318=0,1,IF(AND(CJ317&lt;0,CK317&gt;=0,MIN(CK317:INDIRECT(ADDRESS($A317,SUMIFS($1:$1,$5:$5,MAX($5:$5)))))&gt;=0),1,0))))</f>
        <v>0</v>
      </c>
      <c r="CL319" s="30">
        <f ca="1">IF(CL$5="",0,IF(SUM($Y319:CK319)&gt;=1,0,IF($W318=0,1,IF(AND(CK317&lt;0,CL317&gt;=0,MIN(CL317:INDIRECT(ADDRESS($A317,SUMIFS($1:$1,$5:$5,MAX($5:$5)))))&gt;=0),1,0))))</f>
        <v>0</v>
      </c>
      <c r="CM319" s="30">
        <f ca="1">IF(CM$5="",0,IF(SUM($Y319:CL319)&gt;=1,0,IF($W318=0,1,IF(AND(CL317&lt;0,CM317&gt;=0,MIN(CM317:INDIRECT(ADDRESS($A317,SUMIFS($1:$1,$5:$5,MAX($5:$5)))))&gt;=0),1,0))))</f>
        <v>0</v>
      </c>
      <c r="CN319" s="30">
        <f ca="1">IF(CN$5="",0,IF(SUM($Y319:CM319)&gt;=1,0,IF($W318=0,1,IF(AND(CM317&lt;0,CN317&gt;=0,MIN(CN317:INDIRECT(ADDRESS($A317,SUMIFS($1:$1,$5:$5,MAX($5:$5)))))&gt;=0),1,0))))</f>
        <v>0</v>
      </c>
      <c r="CO319" s="30">
        <f ca="1">IF(CO$5="",0,IF(SUM($Y319:CN319)&gt;=1,0,IF($W318=0,1,IF(AND(CN317&lt;0,CO317&gt;=0,MIN(CO317:INDIRECT(ADDRESS($A317,SUMIFS($1:$1,$5:$5,MAX($5:$5)))))&gt;=0),1,0))))</f>
        <v>0</v>
      </c>
      <c r="CP319" s="30">
        <f ca="1">IF(CP$5="",0,IF(SUM($Y319:CO319)&gt;=1,0,IF($W318=0,1,IF(AND(CO317&lt;0,CP317&gt;=0,MIN(CP317:INDIRECT(ADDRESS($A317,SUMIFS($1:$1,$5:$5,MAX($5:$5)))))&gt;=0),1,0))))</f>
        <v>0</v>
      </c>
      <c r="CQ319" s="30">
        <f ca="1">IF(CQ$5="",0,IF(SUM($Y319:CP319)&gt;=1,0,IF($W318=0,1,IF(AND(CP317&lt;0,CQ317&gt;=0,MIN(CQ317:INDIRECT(ADDRESS($A317,SUMIFS($1:$1,$5:$5,MAX($5:$5)))))&gt;=0),1,0))))</f>
        <v>0</v>
      </c>
      <c r="CR319" s="30">
        <f ca="1">IF(CR$5="",0,IF(SUM($Y319:CQ319)&gt;=1,0,IF($W318=0,1,IF(AND(CQ317&lt;0,CR317&gt;=0,MIN(CR317:INDIRECT(ADDRESS($A317,SUMIFS($1:$1,$5:$5,MAX($5:$5)))))&gt;=0),1,0))))</f>
        <v>0</v>
      </c>
      <c r="CS319" s="30">
        <f ca="1">IF(CS$5="",0,IF(SUM($Y319:CR319)&gt;=1,0,IF($W318=0,1,IF(AND(CR317&lt;0,CS317&gt;=0,MIN(CS317:INDIRECT(ADDRESS($A317,SUMIFS($1:$1,$5:$5,MAX($5:$5)))))&gt;=0),1,0))))</f>
        <v>0</v>
      </c>
      <c r="CT319" s="30">
        <f ca="1">IF(CT$5="",0,IF(SUM($Y319:CS319)&gt;=1,0,IF($W318=0,1,IF(AND(CS317&lt;0,CT317&gt;=0,MIN(CT317:INDIRECT(ADDRESS($A317,SUMIFS($1:$1,$5:$5,MAX($5:$5)))))&gt;=0),1,0))))</f>
        <v>0</v>
      </c>
    </row>
    <row r="320" spans="1:98" s="13" customFormat="1" x14ac:dyDescent="0.3">
      <c r="A320" s="78">
        <f>ROW()</f>
        <v>320</v>
      </c>
      <c r="B320" s="144"/>
      <c r="E320" s="43"/>
      <c r="F320" s="161" t="s">
        <v>181</v>
      </c>
      <c r="M320" s="13" t="s">
        <v>182</v>
      </c>
      <c r="P320" s="10"/>
      <c r="R320" s="43"/>
      <c r="S320" s="64"/>
      <c r="V320" s="162"/>
      <c r="W320" s="57">
        <f ca="1">SUMIFS($5:$5,319:319,1)/12</f>
        <v>3.6666666666666665</v>
      </c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</row>
    <row r="321" spans="1:99" x14ac:dyDescent="0.3">
      <c r="A321" s="11">
        <f>ROW()</f>
        <v>321</v>
      </c>
      <c r="B321" s="144"/>
      <c r="F321" s="104" t="s">
        <v>183</v>
      </c>
    </row>
    <row r="322" spans="1:99" s="13" customFormat="1" x14ac:dyDescent="0.3">
      <c r="A322" s="12">
        <f>ROW()</f>
        <v>322</v>
      </c>
      <c r="B322" s="113"/>
      <c r="C322" s="142"/>
      <c r="E322" s="92"/>
      <c r="F322" s="13" t="s">
        <v>184</v>
      </c>
      <c r="M322" s="4" t="str">
        <f>Lists!$R$8</f>
        <v>руб.</v>
      </c>
      <c r="P322" s="10"/>
      <c r="R322" s="92"/>
      <c r="S322" s="10"/>
      <c r="V322" s="80"/>
      <c r="W322" s="10">
        <f ca="1">SUM(INDIRECT(ADDRESS(ROW(),SUMIFS($1:$1,$5:$5,1))):INDIRECT(ADDRESS(ROW(),SUMIFS($1:$1,$5:$5,MAX($5:$5)))))</f>
        <v>15000000</v>
      </c>
      <c r="Z322" s="114">
        <v>10000000</v>
      </c>
      <c r="AA322" s="114">
        <v>3000000</v>
      </c>
      <c r="AB322" s="114">
        <v>1000000</v>
      </c>
      <c r="AC322" s="114">
        <v>1000000</v>
      </c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</row>
    <row r="323" spans="1:99" s="13" customFormat="1" x14ac:dyDescent="0.3">
      <c r="A323" s="12">
        <f>ROW()</f>
        <v>323</v>
      </c>
      <c r="B323" s="147"/>
      <c r="C323" s="142"/>
      <c r="E323" s="92"/>
      <c r="F323" s="13" t="s">
        <v>185</v>
      </c>
      <c r="M323" s="4" t="str">
        <f>Lists!$R$8</f>
        <v>руб.</v>
      </c>
      <c r="P323" s="10"/>
      <c r="R323" s="92"/>
      <c r="S323" s="10"/>
      <c r="V323" s="80"/>
      <c r="W323" s="10">
        <f ca="1">SUM(INDIRECT(ADDRESS(ROW(),SUMIFS($1:$1,$5:$5,1))):INDIRECT(ADDRESS(ROW(),SUMIFS($1:$1,$5:$5,MAX($5:$5)))))</f>
        <v>68437801.281801075</v>
      </c>
      <c r="Z323" s="10">
        <f ca="1">Z316+Z322</f>
        <v>-10900000</v>
      </c>
      <c r="AA323" s="10">
        <f t="shared" ref="AA323:CL323" ca="1" si="1008">AA316+AA322</f>
        <v>-9082121.2121212129</v>
      </c>
      <c r="AB323" s="10">
        <f t="shared" ca="1" si="1008"/>
        <v>-1228467.8787878789</v>
      </c>
      <c r="AC323" s="10">
        <f t="shared" ca="1" si="1008"/>
        <v>-517441.21212121192</v>
      </c>
      <c r="AD323" s="10">
        <f t="shared" ca="1" si="1008"/>
        <v>56336.121212121099</v>
      </c>
      <c r="AE323" s="10">
        <f t="shared" ca="1" si="1008"/>
        <v>-772545.54545454495</v>
      </c>
      <c r="AF323" s="10">
        <f t="shared" ca="1" si="1008"/>
        <v>-2448915.5454545454</v>
      </c>
      <c r="AG323" s="10">
        <f t="shared" ca="1" si="1008"/>
        <v>-2499414.3121212125</v>
      </c>
      <c r="AH323" s="10">
        <f t="shared" ca="1" si="1008"/>
        <v>-2597344.6174545456</v>
      </c>
      <c r="AI323" s="10">
        <f t="shared" ca="1" si="1008"/>
        <v>-2740589.640939394</v>
      </c>
      <c r="AJ323" s="10">
        <f t="shared" ca="1" si="1008"/>
        <v>-2898390.5296121212</v>
      </c>
      <c r="AK323" s="10">
        <f t="shared" ca="1" si="1008"/>
        <v>-3055186.0990318181</v>
      </c>
      <c r="AL323" s="10">
        <f t="shared" ca="1" si="1008"/>
        <v>-3272189.6993871215</v>
      </c>
      <c r="AM323" s="10">
        <f t="shared" ca="1" si="1008"/>
        <v>-3589912.2656389391</v>
      </c>
      <c r="AN323" s="10">
        <f t="shared" ca="1" si="1008"/>
        <v>-4023676.2139025759</v>
      </c>
      <c r="AO323" s="10">
        <f t="shared" ca="1" si="1008"/>
        <v>-4505208.1049371213</v>
      </c>
      <c r="AP323" s="10">
        <f t="shared" ca="1" si="1008"/>
        <v>-4864024.1751210233</v>
      </c>
      <c r="AQ323" s="10">
        <f t="shared" ca="1" si="1008"/>
        <v>-5001028.4777316749</v>
      </c>
      <c r="AR323" s="10">
        <f t="shared" ca="1" si="1008"/>
        <v>-4865585.2355332198</v>
      </c>
      <c r="AS323" s="10">
        <f t="shared" ca="1" si="1008"/>
        <v>-4470471.0976505075</v>
      </c>
      <c r="AT323" s="10">
        <f t="shared" ca="1" si="1008"/>
        <v>-8889688.0054180678</v>
      </c>
      <c r="AU323" s="10">
        <f t="shared" ca="1" si="1008"/>
        <v>-18189970.3039781</v>
      </c>
      <c r="AV323" s="10">
        <f t="shared" ca="1" si="1008"/>
        <v>-12421925.535541765</v>
      </c>
      <c r="AW323" s="10">
        <f t="shared" ca="1" si="1008"/>
        <v>-1617056.3688450875</v>
      </c>
      <c r="AX323" s="10">
        <f t="shared" ca="1" si="1008"/>
        <v>39047.761141718831</v>
      </c>
      <c r="AY323" s="10">
        <f t="shared" ca="1" si="1008"/>
        <v>2547227.3064069501</v>
      </c>
      <c r="AZ323" s="10">
        <f t="shared" ca="1" si="1008"/>
        <v>2597311.1146792602</v>
      </c>
      <c r="BA323" s="10">
        <f t="shared" ca="1" si="1008"/>
        <v>1863962.4236035421</v>
      </c>
      <c r="BB323" s="10">
        <f t="shared" ca="1" si="1008"/>
        <v>2848903.9934591469</v>
      </c>
      <c r="BC323" s="10">
        <f t="shared" ca="1" si="1008"/>
        <v>3899829.6664975365</v>
      </c>
      <c r="BD323" s="10">
        <f t="shared" ca="1" si="1008"/>
        <v>4382108.2714534122</v>
      </c>
      <c r="BE323" s="10">
        <f t="shared" ca="1" si="1008"/>
        <v>4523961.4051609505</v>
      </c>
      <c r="BF323" s="10">
        <f t="shared" ca="1" si="1008"/>
        <v>5733288.7244624663</v>
      </c>
      <c r="BG323" s="10">
        <f t="shared" ca="1" si="1008"/>
        <v>6970420.6543094339</v>
      </c>
      <c r="BH323" s="10">
        <f t="shared" ca="1" si="1008"/>
        <v>8083031.3697208036</v>
      </c>
      <c r="BI323" s="10">
        <f t="shared" ca="1" si="1008"/>
        <v>8984137.3034844324</v>
      </c>
      <c r="BJ323" s="10">
        <f t="shared" ca="1" si="1008"/>
        <v>9631844.8131200448</v>
      </c>
      <c r="BK323" s="10">
        <f t="shared" ca="1" si="1008"/>
        <v>10039508.044312844</v>
      </c>
      <c r="BL323" s="10">
        <f t="shared" ca="1" si="1008"/>
        <v>10274908.350674782</v>
      </c>
      <c r="BM323" s="10">
        <f t="shared" ca="1" si="1008"/>
        <v>10400040.848899394</v>
      </c>
      <c r="BN323" s="10">
        <f t="shared" ca="1" si="1008"/>
        <v>10461607.505073946</v>
      </c>
      <c r="BO323" s="10">
        <f t="shared" ca="1" si="1008"/>
        <v>10488893.688171443</v>
      </c>
      <c r="BP323" s="10">
        <f t="shared" ca="1" si="1008"/>
        <v>10499476.770116137</v>
      </c>
      <c r="BQ323" s="10">
        <f t="shared" ca="1" si="1008"/>
        <v>10503412.308597464</v>
      </c>
      <c r="BR323" s="10">
        <f t="shared" ca="1" si="1008"/>
        <v>10504688.441472774</v>
      </c>
      <c r="BS323" s="10">
        <f t="shared" ca="1" si="1008"/>
        <v>10505002.987622162</v>
      </c>
      <c r="BT323" s="10">
        <f t="shared" ca="1" si="1008"/>
        <v>10505072.752675915</v>
      </c>
      <c r="BU323" s="10">
        <f t="shared" ca="1" si="1008"/>
        <v>16544930.732256105</v>
      </c>
      <c r="BV323" s="10">
        <f t="shared" si="1008"/>
        <v>0</v>
      </c>
      <c r="BW323" s="10">
        <f t="shared" si="1008"/>
        <v>0</v>
      </c>
      <c r="BX323" s="10">
        <f t="shared" si="1008"/>
        <v>0</v>
      </c>
      <c r="BY323" s="10">
        <f t="shared" si="1008"/>
        <v>0</v>
      </c>
      <c r="BZ323" s="10">
        <f t="shared" si="1008"/>
        <v>0</v>
      </c>
      <c r="CA323" s="10">
        <f t="shared" si="1008"/>
        <v>0</v>
      </c>
      <c r="CB323" s="10">
        <f t="shared" si="1008"/>
        <v>0</v>
      </c>
      <c r="CC323" s="10">
        <f t="shared" si="1008"/>
        <v>0</v>
      </c>
      <c r="CD323" s="10">
        <f t="shared" si="1008"/>
        <v>0</v>
      </c>
      <c r="CE323" s="10">
        <f t="shared" si="1008"/>
        <v>0</v>
      </c>
      <c r="CF323" s="10">
        <f t="shared" si="1008"/>
        <v>0</v>
      </c>
      <c r="CG323" s="10">
        <f t="shared" si="1008"/>
        <v>0</v>
      </c>
      <c r="CH323" s="10">
        <f t="shared" si="1008"/>
        <v>0</v>
      </c>
      <c r="CI323" s="10">
        <f t="shared" si="1008"/>
        <v>0</v>
      </c>
      <c r="CJ323" s="10">
        <f t="shared" si="1008"/>
        <v>0</v>
      </c>
      <c r="CK323" s="10">
        <f t="shared" si="1008"/>
        <v>0</v>
      </c>
      <c r="CL323" s="10">
        <f t="shared" si="1008"/>
        <v>0</v>
      </c>
      <c r="CM323" s="10">
        <f t="shared" ref="CM323:CT323" si="1009">CM316+CM322</f>
        <v>0</v>
      </c>
      <c r="CN323" s="10">
        <f t="shared" si="1009"/>
        <v>0</v>
      </c>
      <c r="CO323" s="10">
        <f t="shared" si="1009"/>
        <v>0</v>
      </c>
      <c r="CP323" s="10">
        <f t="shared" si="1009"/>
        <v>0</v>
      </c>
      <c r="CQ323" s="10">
        <f t="shared" si="1009"/>
        <v>0</v>
      </c>
      <c r="CR323" s="10">
        <f t="shared" si="1009"/>
        <v>0</v>
      </c>
      <c r="CS323" s="10">
        <f t="shared" si="1009"/>
        <v>0</v>
      </c>
      <c r="CT323" s="10">
        <f t="shared" si="1009"/>
        <v>0</v>
      </c>
    </row>
    <row r="324" spans="1:99" s="13" customFormat="1" x14ac:dyDescent="0.3">
      <c r="A324" s="12">
        <f>ROW()</f>
        <v>324</v>
      </c>
      <c r="B324" s="147"/>
      <c r="C324" s="142"/>
      <c r="E324" s="92"/>
      <c r="F324" s="38" t="s">
        <v>186</v>
      </c>
      <c r="M324" s="4" t="str">
        <f>Lists!$R$8</f>
        <v>руб.</v>
      </c>
      <c r="P324" s="10"/>
      <c r="R324" s="92"/>
      <c r="S324" s="10"/>
      <c r="V324" s="80"/>
      <c r="W324" s="10">
        <f ca="1">INDIRECT(ADDRESS(ROW(),SUMIFS($1:$1,$5:$5,MAX($5:$5))))</f>
        <v>68437801.281801075</v>
      </c>
      <c r="Z324" s="10">
        <f ca="1">IF(Z$5="",0,SUM($Y323:Z323))</f>
        <v>-10900000</v>
      </c>
      <c r="AA324" s="10">
        <f ca="1">IF(AA$5="",0,SUM($Y323:AA323))</f>
        <v>-19982121.212121211</v>
      </c>
      <c r="AB324" s="10">
        <f ca="1">IF(AB$5="",0,SUM($Y323:AB323))</f>
        <v>-21210589.09090909</v>
      </c>
      <c r="AC324" s="10">
        <f ca="1">IF(AC$5="",0,SUM($Y323:AC323))</f>
        <v>-21728030.303030301</v>
      </c>
      <c r="AD324" s="10">
        <f ca="1">IF(AD$5="",0,SUM($Y323:AD323))</f>
        <v>-21671694.18181818</v>
      </c>
      <c r="AE324" s="10">
        <f ca="1">IF(AE$5="",0,SUM($Y323:AE323))</f>
        <v>-22444239.727272727</v>
      </c>
      <c r="AF324" s="10">
        <f ca="1">IF(AF$5="",0,SUM($Y323:AF323))</f>
        <v>-24893155.272727273</v>
      </c>
      <c r="AG324" s="10">
        <f ca="1">IF(AG$5="",0,SUM($Y323:AG323))</f>
        <v>-27392569.584848486</v>
      </c>
      <c r="AH324" s="10">
        <f ca="1">IF(AH$5="",0,SUM($Y323:AH323))</f>
        <v>-29989914.20230303</v>
      </c>
      <c r="AI324" s="10">
        <f ca="1">IF(AI$5="",0,SUM($Y323:AI323))</f>
        <v>-32730503.843242422</v>
      </c>
      <c r="AJ324" s="10">
        <f ca="1">IF(AJ$5="",0,SUM($Y323:AJ323))</f>
        <v>-35628894.372854546</v>
      </c>
      <c r="AK324" s="10">
        <f ca="1">IF(AK$5="",0,SUM($Y323:AK323))</f>
        <v>-38684080.471886367</v>
      </c>
      <c r="AL324" s="10">
        <f ca="1">IF(AL$5="",0,SUM($Y323:AL323))</f>
        <v>-41956270.171273485</v>
      </c>
      <c r="AM324" s="10">
        <f ca="1">IF(AM$5="",0,SUM($Y323:AM323))</f>
        <v>-45546182.436912425</v>
      </c>
      <c r="AN324" s="10">
        <f ca="1">IF(AN$5="",0,SUM($Y323:AN323))</f>
        <v>-49569858.650815003</v>
      </c>
      <c r="AO324" s="10">
        <f ca="1">IF(AO$5="",0,SUM($Y323:AO323))</f>
        <v>-54075066.755752124</v>
      </c>
      <c r="AP324" s="10">
        <f ca="1">IF(AP$5="",0,SUM($Y323:AP323))</f>
        <v>-58939090.930873148</v>
      </c>
      <c r="AQ324" s="10">
        <f ca="1">IF(AQ$5="",0,SUM($Y323:AQ323))</f>
        <v>-63940119.408604823</v>
      </c>
      <c r="AR324" s="10">
        <f ca="1">IF(AR$5="",0,SUM($Y323:AR323))</f>
        <v>-68805704.644138038</v>
      </c>
      <c r="AS324" s="10">
        <f ca="1">IF(AS$5="",0,SUM($Y323:AS323))</f>
        <v>-73276175.741788551</v>
      </c>
      <c r="AT324" s="10">
        <f ca="1">IF(AT$5="",0,SUM($Y323:AT323))</f>
        <v>-82165863.747206613</v>
      </c>
      <c r="AU324" s="10">
        <f ca="1">IF(AU$5="",0,SUM($Y323:AU323))</f>
        <v>-100355834.05118471</v>
      </c>
      <c r="AV324" s="10">
        <f ca="1">IF(AV$5="",0,SUM($Y323:AV323))</f>
        <v>-112777759.58672649</v>
      </c>
      <c r="AW324" s="10">
        <f ca="1">IF(AW$5="",0,SUM($Y323:AW323))</f>
        <v>-114394815.95557158</v>
      </c>
      <c r="AX324" s="10">
        <f ca="1">IF(AX$5="",0,SUM($Y323:AX323))</f>
        <v>-114355768.19442986</v>
      </c>
      <c r="AY324" s="10">
        <f ca="1">IF(AY$5="",0,SUM($Y323:AY323))</f>
        <v>-111808540.88802291</v>
      </c>
      <c r="AZ324" s="10">
        <f ca="1">IF(AZ$5="",0,SUM($Y323:AZ323))</f>
        <v>-109211229.77334365</v>
      </c>
      <c r="BA324" s="10">
        <f ca="1">IF(BA$5="",0,SUM($Y323:BA323))</f>
        <v>-107347267.34974012</v>
      </c>
      <c r="BB324" s="10">
        <f ca="1">IF(BB$5="",0,SUM($Y323:BB323))</f>
        <v>-104498363.35628097</v>
      </c>
      <c r="BC324" s="10">
        <f ca="1">IF(BC$5="",0,SUM($Y323:BC323))</f>
        <v>-100598533.68978342</v>
      </c>
      <c r="BD324" s="10">
        <f ca="1">IF(BD$5="",0,SUM($Y323:BD323))</f>
        <v>-96216425.418330014</v>
      </c>
      <c r="BE324" s="10">
        <f ca="1">IF(BE$5="",0,SUM($Y323:BE323))</f>
        <v>-91692464.013169065</v>
      </c>
      <c r="BF324" s="10">
        <f ca="1">IF(BF$5="",0,SUM($Y323:BF323))</f>
        <v>-85959175.288706601</v>
      </c>
      <c r="BG324" s="10">
        <f ca="1">IF(BG$5="",0,SUM($Y323:BG323))</f>
        <v>-78988754.634397164</v>
      </c>
      <c r="BH324" s="10">
        <f ca="1">IF(BH$5="",0,SUM($Y323:BH323))</f>
        <v>-70905723.264676362</v>
      </c>
      <c r="BI324" s="10">
        <f ca="1">IF(BI$5="",0,SUM($Y323:BI323))</f>
        <v>-61921585.96119193</v>
      </c>
      <c r="BJ324" s="10">
        <f ca="1">IF(BJ$5="",0,SUM($Y323:BJ323))</f>
        <v>-52289741.148071885</v>
      </c>
      <c r="BK324" s="10">
        <f ca="1">IF(BK$5="",0,SUM($Y323:BK323))</f>
        <v>-42250233.103759043</v>
      </c>
      <c r="BL324" s="10">
        <f ca="1">IF(BL$5="",0,SUM($Y323:BL323))</f>
        <v>-31975324.753084261</v>
      </c>
      <c r="BM324" s="10">
        <f ca="1">IF(BM$5="",0,SUM($Y323:BM323))</f>
        <v>-21575283.904184867</v>
      </c>
      <c r="BN324" s="10">
        <f ca="1">IF(BN$5="",0,SUM($Y323:BN323))</f>
        <v>-11113676.399110921</v>
      </c>
      <c r="BO324" s="10">
        <f ca="1">IF(BO$5="",0,SUM($Y323:BO323))</f>
        <v>-624782.71093947813</v>
      </c>
      <c r="BP324" s="10">
        <f ca="1">IF(BP$5="",0,SUM($Y323:BP323))</f>
        <v>9874694.0591766592</v>
      </c>
      <c r="BQ324" s="10">
        <f ca="1">IF(BQ$5="",0,SUM($Y323:BQ323))</f>
        <v>20378106.367774121</v>
      </c>
      <c r="BR324" s="10">
        <f ca="1">IF(BR$5="",0,SUM($Y323:BR323))</f>
        <v>30882794.809246898</v>
      </c>
      <c r="BS324" s="10">
        <f ca="1">IF(BS$5="",0,SUM($Y323:BS323))</f>
        <v>41387797.796869062</v>
      </c>
      <c r="BT324" s="10">
        <f ca="1">IF(BT$5="",0,SUM($Y323:BT323))</f>
        <v>51892870.549544975</v>
      </c>
      <c r="BU324" s="10">
        <f ca="1">IF(BU$5="",0,SUM($Y323:BU323))</f>
        <v>68437801.281801075</v>
      </c>
      <c r="BV324" s="10">
        <f>IF(BV$5="",0,SUM($Y323:BV323))</f>
        <v>0</v>
      </c>
      <c r="BW324" s="10">
        <f>IF(BW$5="",0,SUM($Y323:BW323))</f>
        <v>0</v>
      </c>
      <c r="BX324" s="10">
        <f>IF(BX$5="",0,SUM($Y323:BX323))</f>
        <v>0</v>
      </c>
      <c r="BY324" s="10">
        <f>IF(BY$5="",0,SUM($Y323:BY323))</f>
        <v>0</v>
      </c>
      <c r="BZ324" s="10">
        <f>IF(BZ$5="",0,SUM($Y323:BZ323))</f>
        <v>0</v>
      </c>
      <c r="CA324" s="10">
        <f>IF(CA$5="",0,SUM($Y323:CA323))</f>
        <v>0</v>
      </c>
      <c r="CB324" s="10">
        <f>IF(CB$5="",0,SUM($Y323:CB323))</f>
        <v>0</v>
      </c>
      <c r="CC324" s="10">
        <f>IF(CC$5="",0,SUM($Y323:CC323))</f>
        <v>0</v>
      </c>
      <c r="CD324" s="10">
        <f>IF(CD$5="",0,SUM($Y323:CD323))</f>
        <v>0</v>
      </c>
      <c r="CE324" s="10">
        <f>IF(CE$5="",0,SUM($Y323:CE323))</f>
        <v>0</v>
      </c>
      <c r="CF324" s="10">
        <f>IF(CF$5="",0,SUM($Y323:CF323))</f>
        <v>0</v>
      </c>
      <c r="CG324" s="10">
        <f>IF(CG$5="",0,SUM($Y323:CG323))</f>
        <v>0</v>
      </c>
      <c r="CH324" s="10">
        <f>IF(CH$5="",0,SUM($Y323:CH323))</f>
        <v>0</v>
      </c>
      <c r="CI324" s="10">
        <f>IF(CI$5="",0,SUM($Y323:CI323))</f>
        <v>0</v>
      </c>
      <c r="CJ324" s="10">
        <f>IF(CJ$5="",0,SUM($Y323:CJ323))</f>
        <v>0</v>
      </c>
      <c r="CK324" s="10">
        <f>IF(CK$5="",0,SUM($Y323:CK323))</f>
        <v>0</v>
      </c>
      <c r="CL324" s="10">
        <f>IF(CL$5="",0,SUM($Y323:CL323))</f>
        <v>0</v>
      </c>
      <c r="CM324" s="10">
        <f>IF(CM$5="",0,SUM($Y323:CM323))</f>
        <v>0</v>
      </c>
      <c r="CN324" s="10">
        <f>IF(CN$5="",0,SUM($Y323:CN323))</f>
        <v>0</v>
      </c>
      <c r="CO324" s="10">
        <f>IF(CO$5="",0,SUM($Y323:CO323))</f>
        <v>0</v>
      </c>
      <c r="CP324" s="10">
        <f>IF(CP$5="",0,SUM($Y323:CP323))</f>
        <v>0</v>
      </c>
      <c r="CQ324" s="10">
        <f>IF(CQ$5="",0,SUM($Y323:CQ323))</f>
        <v>0</v>
      </c>
      <c r="CR324" s="10">
        <f>IF(CR$5="",0,SUM($Y323:CR323))</f>
        <v>0</v>
      </c>
      <c r="CS324" s="10">
        <f>IF(CS$5="",0,SUM($Y323:CS323))</f>
        <v>0</v>
      </c>
      <c r="CT324" s="10">
        <f>IF(CT$5="",0,SUM($Y323:CT323))</f>
        <v>0</v>
      </c>
    </row>
    <row r="325" spans="1:99" s="13" customFormat="1" x14ac:dyDescent="0.3">
      <c r="A325" s="12">
        <f>ROW()</f>
        <v>325</v>
      </c>
      <c r="B325" s="147"/>
      <c r="C325" s="142"/>
      <c r="E325" s="92"/>
      <c r="F325" s="13" t="s">
        <v>178</v>
      </c>
      <c r="M325" s="4" t="str">
        <f>Lists!$R$8</f>
        <v>руб.</v>
      </c>
      <c r="P325" s="10"/>
      <c r="R325" s="92"/>
      <c r="S325" s="10"/>
      <c r="V325" s="80"/>
      <c r="W325" s="10">
        <f ca="1">IF(MIN(INDIRECT(ADDRESS(A324,SUMIFS($1:$1,$5:$5,1))):INDIRECT(ADDRESS(A324,SUMIFS($1:$1,$5:$5,MAX($5:$5)))))&lt;0,-MIN(INDIRECT(ADDRESS(A324,SUMIFS($1:$1,$5:$5,1))):INDIRECT(ADDRESS(A324,SUMIFS($1:$1,$5:$5,MAX($5:$5))))),0)</f>
        <v>114394815.95557158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9" s="27" customFormat="1" ht="12" x14ac:dyDescent="0.25">
      <c r="A326" s="26">
        <f>ROW()</f>
        <v>326</v>
      </c>
      <c r="B326" s="145"/>
      <c r="C326" s="142"/>
      <c r="E326" s="24"/>
      <c r="F326" s="127" t="s">
        <v>207</v>
      </c>
      <c r="M326" s="27" t="s">
        <v>74</v>
      </c>
      <c r="P326" s="30"/>
      <c r="R326" s="44" t="s">
        <v>24</v>
      </c>
      <c r="S326" s="122">
        <v>0.15</v>
      </c>
      <c r="V326" s="85"/>
      <c r="W326" s="29"/>
      <c r="Z326" s="160">
        <f>IF(Z$5="",0,POWER(1+$S326,Z$5/12))</f>
        <v>1.0117149169198534</v>
      </c>
      <c r="AA326" s="160">
        <f t="shared" ref="AA326:CL326" si="1010">IF(AA$5="",0,POWER(1+$S326,AA$5/12))</f>
        <v>1.0235670731181457</v>
      </c>
      <c r="AB326" s="160">
        <f t="shared" si="1010"/>
        <v>1.0355580763416221</v>
      </c>
      <c r="AC326" s="160">
        <f t="shared" si="1010"/>
        <v>1.0476895531716472</v>
      </c>
      <c r="AD326" s="160">
        <f t="shared" si="1010"/>
        <v>1.0599631492448514</v>
      </c>
      <c r="AE326" s="160">
        <f t="shared" si="1010"/>
        <v>1.0723805294763609</v>
      </c>
      <c r="AF326" s="160">
        <f t="shared" si="1010"/>
        <v>1.0849433782856446</v>
      </c>
      <c r="AG326" s="160">
        <f t="shared" si="1010"/>
        <v>1.097653399825006</v>
      </c>
      <c r="AH326" s="160">
        <f t="shared" si="1010"/>
        <v>1.1105123182107504</v>
      </c>
      <c r="AI326" s="160">
        <f t="shared" si="1010"/>
        <v>1.123521877757063</v>
      </c>
      <c r="AJ326" s="160">
        <f t="shared" si="1010"/>
        <v>1.1366838432126245</v>
      </c>
      <c r="AK326" s="160">
        <f t="shared" si="1010"/>
        <v>1.1499999999999999</v>
      </c>
      <c r="AL326" s="160">
        <f t="shared" si="1010"/>
        <v>1.1634721544578313</v>
      </c>
      <c r="AM326" s="160">
        <f t="shared" si="1010"/>
        <v>1.1771021340858674</v>
      </c>
      <c r="AN326" s="160">
        <f t="shared" si="1010"/>
        <v>1.1908917877928653</v>
      </c>
      <c r="AO326" s="160">
        <f t="shared" si="1010"/>
        <v>1.2048429861473944</v>
      </c>
      <c r="AP326" s="160">
        <f t="shared" si="1010"/>
        <v>1.2189576216315789</v>
      </c>
      <c r="AQ326" s="160">
        <f t="shared" si="1010"/>
        <v>1.2332376088978148</v>
      </c>
      <c r="AR326" s="160">
        <f t="shared" si="1010"/>
        <v>1.2476848850284912</v>
      </c>
      <c r="AS326" s="160">
        <f t="shared" si="1010"/>
        <v>1.2623014097987566</v>
      </c>
      <c r="AT326" s="160">
        <f t="shared" si="1010"/>
        <v>1.2770891659423629</v>
      </c>
      <c r="AU326" s="160">
        <f t="shared" si="1010"/>
        <v>1.2920501594206222</v>
      </c>
      <c r="AV326" s="160">
        <f t="shared" si="1010"/>
        <v>1.3071864196945182</v>
      </c>
      <c r="AW326" s="160">
        <f t="shared" si="1010"/>
        <v>1.3224999999999998</v>
      </c>
      <c r="AX326" s="160">
        <f t="shared" si="1010"/>
        <v>1.3379929776265058</v>
      </c>
      <c r="AY326" s="160">
        <f t="shared" si="1010"/>
        <v>1.3536674541987472</v>
      </c>
      <c r="AZ326" s="160">
        <f t="shared" si="1010"/>
        <v>1.3695255559617949</v>
      </c>
      <c r="BA326" s="160">
        <f t="shared" si="1010"/>
        <v>1.3855694340695033</v>
      </c>
      <c r="BB326" s="160">
        <f t="shared" si="1010"/>
        <v>1.4018012648763156</v>
      </c>
      <c r="BC326" s="160">
        <f t="shared" si="1010"/>
        <v>1.418223250232487</v>
      </c>
      <c r="BD326" s="160">
        <f t="shared" si="1010"/>
        <v>1.4348376177827649</v>
      </c>
      <c r="BE326" s="160">
        <f t="shared" si="1010"/>
        <v>1.4516466212685701</v>
      </c>
      <c r="BF326" s="160">
        <f t="shared" si="1010"/>
        <v>1.468652540833717</v>
      </c>
      <c r="BG326" s="160">
        <f t="shared" si="1010"/>
        <v>1.4858576833337156</v>
      </c>
      <c r="BH326" s="160">
        <f t="shared" si="1010"/>
        <v>1.5032643826486958</v>
      </c>
      <c r="BI326" s="160">
        <f t="shared" si="1010"/>
        <v>1.5208749999999995</v>
      </c>
      <c r="BJ326" s="160">
        <f t="shared" si="1010"/>
        <v>1.5386919242704815</v>
      </c>
      <c r="BK326" s="160">
        <f t="shared" si="1010"/>
        <v>1.5567175723285593</v>
      </c>
      <c r="BL326" s="160">
        <f t="shared" si="1010"/>
        <v>1.5749543893560642</v>
      </c>
      <c r="BM326" s="160">
        <f t="shared" si="1010"/>
        <v>1.5934048491799286</v>
      </c>
      <c r="BN326" s="160">
        <f t="shared" si="1010"/>
        <v>1.6120714546077628</v>
      </c>
      <c r="BO326" s="160">
        <f t="shared" si="1010"/>
        <v>1.6309567377673599</v>
      </c>
      <c r="BP326" s="160">
        <f t="shared" si="1010"/>
        <v>1.6500632604501795</v>
      </c>
      <c r="BQ326" s="160">
        <f t="shared" si="1010"/>
        <v>1.6693936144588555</v>
      </c>
      <c r="BR326" s="160">
        <f t="shared" si="1010"/>
        <v>1.6889504219587745</v>
      </c>
      <c r="BS326" s="160">
        <f t="shared" si="1010"/>
        <v>1.7087363358337728</v>
      </c>
      <c r="BT326" s="160">
        <f t="shared" si="1010"/>
        <v>1.728754040046</v>
      </c>
      <c r="BU326" s="160">
        <f t="shared" si="1010"/>
        <v>1.7490062499999994</v>
      </c>
      <c r="BV326" s="160">
        <f t="shared" si="1010"/>
        <v>0</v>
      </c>
      <c r="BW326" s="160">
        <f t="shared" si="1010"/>
        <v>0</v>
      </c>
      <c r="BX326" s="160">
        <f t="shared" si="1010"/>
        <v>0</v>
      </c>
      <c r="BY326" s="160">
        <f t="shared" si="1010"/>
        <v>0</v>
      </c>
      <c r="BZ326" s="160">
        <f t="shared" si="1010"/>
        <v>0</v>
      </c>
      <c r="CA326" s="160">
        <f t="shared" si="1010"/>
        <v>0</v>
      </c>
      <c r="CB326" s="160">
        <f t="shared" si="1010"/>
        <v>0</v>
      </c>
      <c r="CC326" s="160">
        <f t="shared" si="1010"/>
        <v>0</v>
      </c>
      <c r="CD326" s="160">
        <f t="shared" si="1010"/>
        <v>0</v>
      </c>
      <c r="CE326" s="160">
        <f t="shared" si="1010"/>
        <v>0</v>
      </c>
      <c r="CF326" s="160">
        <f t="shared" si="1010"/>
        <v>0</v>
      </c>
      <c r="CG326" s="160">
        <f t="shared" si="1010"/>
        <v>0</v>
      </c>
      <c r="CH326" s="160">
        <f t="shared" si="1010"/>
        <v>0</v>
      </c>
      <c r="CI326" s="160">
        <f t="shared" si="1010"/>
        <v>0</v>
      </c>
      <c r="CJ326" s="160">
        <f t="shared" si="1010"/>
        <v>0</v>
      </c>
      <c r="CK326" s="160">
        <f t="shared" si="1010"/>
        <v>0</v>
      </c>
      <c r="CL326" s="160">
        <f t="shared" si="1010"/>
        <v>0</v>
      </c>
      <c r="CM326" s="160">
        <f t="shared" ref="CM326:CT326" si="1011">IF(CM$5="",0,POWER(1+$S326,CM$5/12))</f>
        <v>0</v>
      </c>
      <c r="CN326" s="160">
        <f t="shared" si="1011"/>
        <v>0</v>
      </c>
      <c r="CO326" s="160">
        <f t="shared" si="1011"/>
        <v>0</v>
      </c>
      <c r="CP326" s="160">
        <f t="shared" si="1011"/>
        <v>0</v>
      </c>
      <c r="CQ326" s="160">
        <f t="shared" si="1011"/>
        <v>0</v>
      </c>
      <c r="CR326" s="160">
        <f t="shared" si="1011"/>
        <v>0</v>
      </c>
      <c r="CS326" s="160">
        <f t="shared" si="1011"/>
        <v>0</v>
      </c>
      <c r="CT326" s="160">
        <f t="shared" si="1011"/>
        <v>0</v>
      </c>
    </row>
    <row r="327" spans="1:99" s="13" customFormat="1" x14ac:dyDescent="0.3">
      <c r="A327" s="12">
        <f>ROW()</f>
        <v>327</v>
      </c>
      <c r="B327" s="147"/>
      <c r="C327" s="142"/>
      <c r="E327" s="92"/>
      <c r="F327" s="13" t="s">
        <v>208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3743359.4634670038</v>
      </c>
      <c r="Z327" s="10">
        <f ca="1">IF(Z$5="",0,IF(Z326=0,0,Z316/Z326))</f>
        <v>-20657993.324472915</v>
      </c>
      <c r="AA327" s="10">
        <f t="shared" ref="AA327:CL327" ca="1" si="1012">IF(AA$5="",0,IF(AA326=0,0,AA316/AA326))</f>
        <v>-11803936.966548581</v>
      </c>
      <c r="AB327" s="10">
        <f t="shared" ca="1" si="1012"/>
        <v>-2151948.7218529745</v>
      </c>
      <c r="AC327" s="10">
        <f t="shared" ca="1" si="1012"/>
        <v>-1448369.1352342837</v>
      </c>
      <c r="AD327" s="10">
        <f t="shared" ca="1" si="1012"/>
        <v>53149.131884685419</v>
      </c>
      <c r="AE327" s="10">
        <f t="shared" ca="1" si="1012"/>
        <v>-720402.43572099903</v>
      </c>
      <c r="AF327" s="10">
        <f t="shared" ca="1" si="1012"/>
        <v>-2257182.811995368</v>
      </c>
      <c r="AG327" s="10">
        <f t="shared" ca="1" si="1012"/>
        <v>-2277052.4033539942</v>
      </c>
      <c r="AH327" s="10">
        <f t="shared" ca="1" si="1012"/>
        <v>-2338870.6049108659</v>
      </c>
      <c r="AI327" s="10">
        <f t="shared" ca="1" si="1012"/>
        <v>-2439284.623821083</v>
      </c>
      <c r="AJ327" s="10">
        <f t="shared" ca="1" si="1012"/>
        <v>-2549865.1598850582</v>
      </c>
      <c r="AK327" s="10">
        <f t="shared" ca="1" si="1012"/>
        <v>-2656683.5643754941</v>
      </c>
      <c r="AL327" s="10">
        <f t="shared" ca="1" si="1012"/>
        <v>-2812434.9060265529</v>
      </c>
      <c r="AM327" s="10">
        <f t="shared" ca="1" si="1012"/>
        <v>-3049788.2568421727</v>
      </c>
      <c r="AN327" s="10">
        <f t="shared" ca="1" si="1012"/>
        <v>-3378708.5066392478</v>
      </c>
      <c r="AO327" s="10">
        <f t="shared" ca="1" si="1012"/>
        <v>-3739249.1442747852</v>
      </c>
      <c r="AP327" s="10">
        <f t="shared" ca="1" si="1012"/>
        <v>-3990314.4201276745</v>
      </c>
      <c r="AQ327" s="10">
        <f t="shared" ca="1" si="1012"/>
        <v>-4055202.697070891</v>
      </c>
      <c r="AR327" s="10">
        <f t="shared" ca="1" si="1012"/>
        <v>-3899690.774423474</v>
      </c>
      <c r="AS327" s="10">
        <f t="shared" ca="1" si="1012"/>
        <v>-3541524.2848878824</v>
      </c>
      <c r="AT327" s="10">
        <f t="shared" ca="1" si="1012"/>
        <v>-6960898.4575938955</v>
      </c>
      <c r="AU327" s="10">
        <f t="shared" ca="1" si="1012"/>
        <v>-14078377.817881931</v>
      </c>
      <c r="AV327" s="10">
        <f t="shared" ca="1" si="1012"/>
        <v>-9502795.7362383679</v>
      </c>
      <c r="AW327" s="10">
        <f t="shared" ca="1" si="1012"/>
        <v>-1222726.9329641496</v>
      </c>
      <c r="AX327" s="10">
        <f t="shared" ca="1" si="1012"/>
        <v>29183.831152078605</v>
      </c>
      <c r="AY327" s="10">
        <f t="shared" ca="1" si="1012"/>
        <v>1881723.0912260397</v>
      </c>
      <c r="AZ327" s="10">
        <f t="shared" ca="1" si="1012"/>
        <v>1896504.3064532024</v>
      </c>
      <c r="BA327" s="10">
        <f t="shared" ca="1" si="1012"/>
        <v>1345268.1459123769</v>
      </c>
      <c r="BB327" s="10">
        <f t="shared" ca="1" si="1012"/>
        <v>2032316.609238124</v>
      </c>
      <c r="BC327" s="10">
        <f t="shared" ca="1" si="1012"/>
        <v>2749799.5579033443</v>
      </c>
      <c r="BD327" s="10">
        <f t="shared" ca="1" si="1012"/>
        <v>3054079.5816498208</v>
      </c>
      <c r="BE327" s="10">
        <f t="shared" ca="1" si="1012"/>
        <v>3116434.3572869925</v>
      </c>
      <c r="BF327" s="10">
        <f t="shared" ca="1" si="1012"/>
        <v>3903774.7629591292</v>
      </c>
      <c r="BG327" s="10">
        <f t="shared" ca="1" si="1012"/>
        <v>4691176.5053234342</v>
      </c>
      <c r="BH327" s="10">
        <f t="shared" ca="1" si="1012"/>
        <v>5376985.8868596377</v>
      </c>
      <c r="BI327" s="10">
        <f t="shared" ca="1" si="1012"/>
        <v>5907216.1114387671</v>
      </c>
      <c r="BJ327" s="10">
        <f t="shared" ca="1" si="1012"/>
        <v>6259761.7243534029</v>
      </c>
      <c r="BK327" s="10">
        <f t="shared" ca="1" si="1012"/>
        <v>6449151.8710716497</v>
      </c>
      <c r="BL327" s="10">
        <f t="shared" ca="1" si="1012"/>
        <v>6523940.2614546698</v>
      </c>
      <c r="BM327" s="10">
        <f t="shared" ca="1" si="1012"/>
        <v>6526929.3326501055</v>
      </c>
      <c r="BN327" s="10">
        <f t="shared" ca="1" si="1012"/>
        <v>6489543.2985750539</v>
      </c>
      <c r="BO327" s="10">
        <f t="shared" ca="1" si="1012"/>
        <v>6431129.3152569085</v>
      </c>
      <c r="BP327" s="10">
        <f t="shared" ca="1" si="1012"/>
        <v>6363075.2964293091</v>
      </c>
      <c r="BQ327" s="10">
        <f t="shared" ca="1" si="1012"/>
        <v>6291753.0159609551</v>
      </c>
      <c r="BR327" s="10">
        <f t="shared" ca="1" si="1012"/>
        <v>6219654.7067911401</v>
      </c>
      <c r="BS327" s="10">
        <f t="shared" ca="1" si="1012"/>
        <v>6147819.7468635663</v>
      </c>
      <c r="BT327" s="10">
        <f t="shared" ca="1" si="1012"/>
        <v>6076672.8576358892</v>
      </c>
      <c r="BU327" s="10">
        <f t="shared" ca="1" si="1012"/>
        <v>9459617.8442793507</v>
      </c>
      <c r="BV327" s="10">
        <f t="shared" si="1012"/>
        <v>0</v>
      </c>
      <c r="BW327" s="10">
        <f t="shared" si="1012"/>
        <v>0</v>
      </c>
      <c r="BX327" s="10">
        <f t="shared" si="1012"/>
        <v>0</v>
      </c>
      <c r="BY327" s="10">
        <f t="shared" si="1012"/>
        <v>0</v>
      </c>
      <c r="BZ327" s="10">
        <f t="shared" si="1012"/>
        <v>0</v>
      </c>
      <c r="CA327" s="10">
        <f t="shared" si="1012"/>
        <v>0</v>
      </c>
      <c r="CB327" s="10">
        <f t="shared" si="1012"/>
        <v>0</v>
      </c>
      <c r="CC327" s="10">
        <f t="shared" si="1012"/>
        <v>0</v>
      </c>
      <c r="CD327" s="10">
        <f t="shared" si="1012"/>
        <v>0</v>
      </c>
      <c r="CE327" s="10">
        <f t="shared" si="1012"/>
        <v>0</v>
      </c>
      <c r="CF327" s="10">
        <f t="shared" si="1012"/>
        <v>0</v>
      </c>
      <c r="CG327" s="10">
        <f t="shared" si="1012"/>
        <v>0</v>
      </c>
      <c r="CH327" s="10">
        <f t="shared" si="1012"/>
        <v>0</v>
      </c>
      <c r="CI327" s="10">
        <f t="shared" si="1012"/>
        <v>0</v>
      </c>
      <c r="CJ327" s="10">
        <f t="shared" si="1012"/>
        <v>0</v>
      </c>
      <c r="CK327" s="10">
        <f t="shared" si="1012"/>
        <v>0</v>
      </c>
      <c r="CL327" s="10">
        <f t="shared" si="1012"/>
        <v>0</v>
      </c>
      <c r="CM327" s="10">
        <f t="shared" ref="CM327:CT327" si="1013">IF(CM$5="",0,IF(CM326=0,0,CM316/CM326))</f>
        <v>0</v>
      </c>
      <c r="CN327" s="10">
        <f t="shared" si="1013"/>
        <v>0</v>
      </c>
      <c r="CO327" s="10">
        <f t="shared" si="1013"/>
        <v>0</v>
      </c>
      <c r="CP327" s="10">
        <f t="shared" si="1013"/>
        <v>0</v>
      </c>
      <c r="CQ327" s="10">
        <f t="shared" si="1013"/>
        <v>0</v>
      </c>
      <c r="CR327" s="10">
        <f t="shared" si="1013"/>
        <v>0</v>
      </c>
      <c r="CS327" s="10">
        <f t="shared" si="1013"/>
        <v>0</v>
      </c>
      <c r="CT327" s="10">
        <f t="shared" si="1013"/>
        <v>0</v>
      </c>
    </row>
    <row r="328" spans="1:99" s="13" customFormat="1" x14ac:dyDescent="0.3">
      <c r="A328" s="12">
        <f>ROW()</f>
        <v>328</v>
      </c>
      <c r="B328" s="147"/>
      <c r="C328" s="142"/>
      <c r="E328" s="92"/>
      <c r="F328" s="38" t="s">
        <v>211</v>
      </c>
      <c r="M328" s="4" t="str">
        <f>Lists!$R$8</f>
        <v>руб.</v>
      </c>
      <c r="P328" s="10"/>
      <c r="R328" s="92"/>
      <c r="S328" s="10"/>
      <c r="V328" s="80"/>
      <c r="W328" s="10">
        <f ca="1">INDIRECT(ADDRESS(ROW(),SUMIFS($1:$1,$5:$5,MAX($5:$5))))</f>
        <v>3743359.4634670038</v>
      </c>
      <c r="Z328" s="10">
        <f ca="1">IF(Z$5="",0,SUM($Y327:Z327))</f>
        <v>-20657993.324472915</v>
      </c>
      <c r="AA328" s="10">
        <f ca="1">IF(AA$5="",0,SUM($Y327:AA327))</f>
        <v>-32461930.291021496</v>
      </c>
      <c r="AB328" s="10">
        <f ca="1">IF(AB$5="",0,SUM($Y327:AB327))</f>
        <v>-34613879.012874469</v>
      </c>
      <c r="AC328" s="10">
        <f ca="1">IF(AC$5="",0,SUM($Y327:AC327))</f>
        <v>-36062248.148108751</v>
      </c>
      <c r="AD328" s="10">
        <f ca="1">IF(AD$5="",0,SUM($Y327:AD327))</f>
        <v>-36009099.016224064</v>
      </c>
      <c r="AE328" s="10">
        <f ca="1">IF(AE$5="",0,SUM($Y327:AE327))</f>
        <v>-36729501.451945066</v>
      </c>
      <c r="AF328" s="10">
        <f ca="1">IF(AF$5="",0,SUM($Y327:AF327))</f>
        <v>-38986684.263940431</v>
      </c>
      <c r="AG328" s="10">
        <f ca="1">IF(AG$5="",0,SUM($Y327:AG327))</f>
        <v>-41263736.667294428</v>
      </c>
      <c r="AH328" s="10">
        <f ca="1">IF(AH$5="",0,SUM($Y327:AH327))</f>
        <v>-43602607.272205293</v>
      </c>
      <c r="AI328" s="10">
        <f ca="1">IF(AI$5="",0,SUM($Y327:AI327))</f>
        <v>-46041891.896026373</v>
      </c>
      <c r="AJ328" s="10">
        <f ca="1">IF(AJ$5="",0,SUM($Y327:AJ327))</f>
        <v>-48591757.055911429</v>
      </c>
      <c r="AK328" s="10">
        <f ca="1">IF(AK$5="",0,SUM($Y327:AK327))</f>
        <v>-51248440.620286927</v>
      </c>
      <c r="AL328" s="10">
        <f ca="1">IF(AL$5="",0,SUM($Y327:AL327))</f>
        <v>-54060875.526313476</v>
      </c>
      <c r="AM328" s="10">
        <f ca="1">IF(AM$5="",0,SUM($Y327:AM327))</f>
        <v>-57110663.78315565</v>
      </c>
      <c r="AN328" s="10">
        <f ca="1">IF(AN$5="",0,SUM($Y327:AN327))</f>
        <v>-60489372.2897949</v>
      </c>
      <c r="AO328" s="10">
        <f ca="1">IF(AO$5="",0,SUM($Y327:AO327))</f>
        <v>-64228621.434069686</v>
      </c>
      <c r="AP328" s="10">
        <f ca="1">IF(AP$5="",0,SUM($Y327:AP327))</f>
        <v>-68218935.854197353</v>
      </c>
      <c r="AQ328" s="10">
        <f ca="1">IF(AQ$5="",0,SUM($Y327:AQ327))</f>
        <v>-72274138.55126825</v>
      </c>
      <c r="AR328" s="10">
        <f ca="1">IF(AR$5="",0,SUM($Y327:AR327))</f>
        <v>-76173829.32569173</v>
      </c>
      <c r="AS328" s="10">
        <f ca="1">IF(AS$5="",0,SUM($Y327:AS327))</f>
        <v>-79715353.61057961</v>
      </c>
      <c r="AT328" s="10">
        <f ca="1">IF(AT$5="",0,SUM($Y327:AT327))</f>
        <v>-86676252.068173498</v>
      </c>
      <c r="AU328" s="10">
        <f ca="1">IF(AU$5="",0,SUM($Y327:AU327))</f>
        <v>-100754629.88605542</v>
      </c>
      <c r="AV328" s="10">
        <f ca="1">IF(AV$5="",0,SUM($Y327:AV327))</f>
        <v>-110257425.6222938</v>
      </c>
      <c r="AW328" s="10">
        <f ca="1">IF(AW$5="",0,SUM($Y327:AW327))</f>
        <v>-111480152.55525795</v>
      </c>
      <c r="AX328" s="10">
        <f ca="1">IF(AX$5="",0,SUM($Y327:AX327))</f>
        <v>-111450968.72410586</v>
      </c>
      <c r="AY328" s="10">
        <f ca="1">IF(AY$5="",0,SUM($Y327:AY327))</f>
        <v>-109569245.63287982</v>
      </c>
      <c r="AZ328" s="10">
        <f ca="1">IF(AZ$5="",0,SUM($Y327:AZ327))</f>
        <v>-107672741.32642663</v>
      </c>
      <c r="BA328" s="10">
        <f ca="1">IF(BA$5="",0,SUM($Y327:BA327))</f>
        <v>-106327473.18051425</v>
      </c>
      <c r="BB328" s="10">
        <f ca="1">IF(BB$5="",0,SUM($Y327:BB327))</f>
        <v>-104295156.57127613</v>
      </c>
      <c r="BC328" s="10">
        <f ca="1">IF(BC$5="",0,SUM($Y327:BC327))</f>
        <v>-101545357.01337278</v>
      </c>
      <c r="BD328" s="10">
        <f ca="1">IF(BD$5="",0,SUM($Y327:BD327))</f>
        <v>-98491277.431722954</v>
      </c>
      <c r="BE328" s="10">
        <f ca="1">IF(BE$5="",0,SUM($Y327:BE327))</f>
        <v>-95374843.074435964</v>
      </c>
      <c r="BF328" s="10">
        <f ca="1">IF(BF$5="",0,SUM($Y327:BF327))</f>
        <v>-91471068.311476842</v>
      </c>
      <c r="BG328" s="10">
        <f ca="1">IF(BG$5="",0,SUM($Y327:BG327))</f>
        <v>-86779891.806153402</v>
      </c>
      <c r="BH328" s="10">
        <f ca="1">IF(BH$5="",0,SUM($Y327:BH327))</f>
        <v>-81402905.919293761</v>
      </c>
      <c r="BI328" s="10">
        <f ca="1">IF(BI$5="",0,SUM($Y327:BI327))</f>
        <v>-75495689.807854995</v>
      </c>
      <c r="BJ328" s="10">
        <f ca="1">IF(BJ$5="",0,SUM($Y327:BJ327))</f>
        <v>-69235928.083501592</v>
      </c>
      <c r="BK328" s="10">
        <f ca="1">IF(BK$5="",0,SUM($Y327:BK327))</f>
        <v>-62786776.212429941</v>
      </c>
      <c r="BL328" s="10">
        <f ca="1">IF(BL$5="",0,SUM($Y327:BL327))</f>
        <v>-56262835.950975269</v>
      </c>
      <c r="BM328" s="10">
        <f ca="1">IF(BM$5="",0,SUM($Y327:BM327))</f>
        <v>-49735906.618325166</v>
      </c>
      <c r="BN328" s="10">
        <f ca="1">IF(BN$5="",0,SUM($Y327:BN327))</f>
        <v>-43246363.319750115</v>
      </c>
      <c r="BO328" s="10">
        <f ca="1">IF(BO$5="",0,SUM($Y327:BO327))</f>
        <v>-36815234.004493207</v>
      </c>
      <c r="BP328" s="10">
        <f ca="1">IF(BP$5="",0,SUM($Y327:BP327))</f>
        <v>-30452158.708063897</v>
      </c>
      <c r="BQ328" s="10">
        <f ca="1">IF(BQ$5="",0,SUM($Y327:BQ327))</f>
        <v>-24160405.692102943</v>
      </c>
      <c r="BR328" s="10">
        <f ca="1">IF(BR$5="",0,SUM($Y327:BR327))</f>
        <v>-17940750.985311802</v>
      </c>
      <c r="BS328" s="10">
        <f ca="1">IF(BS$5="",0,SUM($Y327:BS327))</f>
        <v>-11792931.238448236</v>
      </c>
      <c r="BT328" s="10">
        <f ca="1">IF(BT$5="",0,SUM($Y327:BT327))</f>
        <v>-5716258.3808123469</v>
      </c>
      <c r="BU328" s="10">
        <f ca="1">IF(BU$5="",0,SUM($Y327:BU327))</f>
        <v>3743359.4634670038</v>
      </c>
      <c r="BV328" s="10">
        <f>IF(BV$5="",0,SUM($Y327:BV327))</f>
        <v>0</v>
      </c>
      <c r="BW328" s="10">
        <f>IF(BW$5="",0,SUM($Y327:BW327))</f>
        <v>0</v>
      </c>
      <c r="BX328" s="10">
        <f>IF(BX$5="",0,SUM($Y327:BX327))</f>
        <v>0</v>
      </c>
      <c r="BY328" s="10">
        <f>IF(BY$5="",0,SUM($Y327:BY327))</f>
        <v>0</v>
      </c>
      <c r="BZ328" s="10">
        <f>IF(BZ$5="",0,SUM($Y327:BZ327))</f>
        <v>0</v>
      </c>
      <c r="CA328" s="10">
        <f>IF(CA$5="",0,SUM($Y327:CA327))</f>
        <v>0</v>
      </c>
      <c r="CB328" s="10">
        <f>IF(CB$5="",0,SUM($Y327:CB327))</f>
        <v>0</v>
      </c>
      <c r="CC328" s="10">
        <f>IF(CC$5="",0,SUM($Y327:CC327))</f>
        <v>0</v>
      </c>
      <c r="CD328" s="10">
        <f>IF(CD$5="",0,SUM($Y327:CD327))</f>
        <v>0</v>
      </c>
      <c r="CE328" s="10">
        <f>IF(CE$5="",0,SUM($Y327:CE327))</f>
        <v>0</v>
      </c>
      <c r="CF328" s="10">
        <f>IF(CF$5="",0,SUM($Y327:CF327))</f>
        <v>0</v>
      </c>
      <c r="CG328" s="10">
        <f>IF(CG$5="",0,SUM($Y327:CG327))</f>
        <v>0</v>
      </c>
      <c r="CH328" s="10">
        <f>IF(CH$5="",0,SUM($Y327:CH327))</f>
        <v>0</v>
      </c>
      <c r="CI328" s="10">
        <f>IF(CI$5="",0,SUM($Y327:CI327))</f>
        <v>0</v>
      </c>
      <c r="CJ328" s="10">
        <f>IF(CJ$5="",0,SUM($Y327:CJ327))</f>
        <v>0</v>
      </c>
      <c r="CK328" s="10">
        <f>IF(CK$5="",0,SUM($Y327:CK327))</f>
        <v>0</v>
      </c>
      <c r="CL328" s="10">
        <f>IF(CL$5="",0,SUM($Y327:CL327))</f>
        <v>0</v>
      </c>
      <c r="CM328" s="10">
        <f>IF(CM$5="",0,SUM($Y327:CM327))</f>
        <v>0</v>
      </c>
      <c r="CN328" s="10">
        <f>IF(CN$5="",0,SUM($Y327:CN327))</f>
        <v>0</v>
      </c>
      <c r="CO328" s="10">
        <f>IF(CO$5="",0,SUM($Y327:CO327))</f>
        <v>0</v>
      </c>
      <c r="CP328" s="10">
        <f>IF(CP$5="",0,SUM($Y327:CP327))</f>
        <v>0</v>
      </c>
      <c r="CQ328" s="10">
        <f>IF(CQ$5="",0,SUM($Y327:CQ327))</f>
        <v>0</v>
      </c>
      <c r="CR328" s="10">
        <f>IF(CR$5="",0,SUM($Y327:CR327))</f>
        <v>0</v>
      </c>
      <c r="CS328" s="10">
        <f>IF(CS$5="",0,SUM($Y327:CS327))</f>
        <v>0</v>
      </c>
      <c r="CT328" s="10">
        <f>IF(CT$5="",0,SUM($Y327:CT327))</f>
        <v>0</v>
      </c>
    </row>
    <row r="329" spans="1:99" s="13" customFormat="1" x14ac:dyDescent="0.3">
      <c r="A329" s="12">
        <f>ROW()</f>
        <v>329</v>
      </c>
      <c r="B329" s="147"/>
      <c r="C329" s="142"/>
      <c r="E329" s="92"/>
      <c r="F329" s="13" t="s">
        <v>212</v>
      </c>
      <c r="M329" s="4" t="str">
        <f>Lists!$R$8</f>
        <v>руб.</v>
      </c>
      <c r="P329" s="10"/>
      <c r="R329" s="92"/>
      <c r="S329" s="10"/>
      <c r="V329" s="80"/>
      <c r="W329" s="10">
        <f ca="1">IF(MIN(INDIRECT(ADDRESS(A328,SUMIFS($1:$1,$5:$5,1))):INDIRECT(ADDRESS(A328,SUMIFS($1:$1,$5:$5,MAX($5:$5)))))&lt;0,-MIN(INDIRECT(ADDRESS(A328,SUMIFS($1:$1,$5:$5,1))):INDIRECT(ADDRESS(A328,SUMIFS($1:$1,$5:$5,MAX($5:$5))))),0)</f>
        <v>111480152.55525795</v>
      </c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</row>
    <row r="330" spans="1:99" s="27" customFormat="1" ht="12" x14ac:dyDescent="0.25">
      <c r="A330" s="26">
        <f>ROW()</f>
        <v>330</v>
      </c>
      <c r="B330" s="145"/>
      <c r="C330" s="142"/>
      <c r="E330" s="24"/>
      <c r="F330" s="127" t="s">
        <v>209</v>
      </c>
      <c r="M330" s="27" t="s">
        <v>180</v>
      </c>
      <c r="P330" s="30"/>
      <c r="R330" s="44"/>
      <c r="S330" s="149"/>
      <c r="V330" s="85"/>
      <c r="W330" s="29">
        <f ca="1">SUM(INDIRECT(ADDRESS(ROW(),SUMIFS($1:$1,$5:$5,1))):INDIRECT(ADDRESS(ROW(),SUMIFS($1:$1,$5:$5,MAX($5:$5)))))</f>
        <v>1</v>
      </c>
      <c r="Z330" s="30">
        <f ca="1">IF(Z$5="",0,IF(SUM($Y330:Y330)&gt;=1,0,IF($W329=0,1,IF(AND(Y328&lt;0,Z328&gt;=0,MIN(Z328:INDIRECT(ADDRESS($A328,SUMIFS($1:$1,$5:$5,MAX($5:$5)))))&gt;=0),1,0))))</f>
        <v>0</v>
      </c>
      <c r="AA330" s="30">
        <f ca="1">IF(AA$5="",0,IF(SUM($Y330:Z330)&gt;=1,0,IF($W329=0,1,IF(AND(Z328&lt;0,AA328&gt;=0,MIN(AA328:INDIRECT(ADDRESS($A328,SUMIFS($1:$1,$5:$5,MAX($5:$5)))))&gt;=0),1,0))))</f>
        <v>0</v>
      </c>
      <c r="AB330" s="30">
        <f ca="1">IF(AB$5="",0,IF(SUM($Y330:AA330)&gt;=1,0,IF($W329=0,1,IF(AND(AA328&lt;0,AB328&gt;=0,MIN(AB328:INDIRECT(ADDRESS($A328,SUMIFS($1:$1,$5:$5,MAX($5:$5)))))&gt;=0),1,0))))</f>
        <v>0</v>
      </c>
      <c r="AC330" s="30">
        <f ca="1">IF(AC$5="",0,IF(SUM($Y330:AB330)&gt;=1,0,IF($W329=0,1,IF(AND(AB328&lt;0,AC328&gt;=0,MIN(AC328:INDIRECT(ADDRESS($A328,SUMIFS($1:$1,$5:$5,MAX($5:$5)))))&gt;=0),1,0))))</f>
        <v>0</v>
      </c>
      <c r="AD330" s="30">
        <f ca="1">IF(AD$5="",0,IF(SUM($Y330:AC330)&gt;=1,0,IF($W329=0,1,IF(AND(AC328&lt;0,AD328&gt;=0,MIN(AD328:INDIRECT(ADDRESS($A328,SUMIFS($1:$1,$5:$5,MAX($5:$5)))))&gt;=0),1,0))))</f>
        <v>0</v>
      </c>
      <c r="AE330" s="30">
        <f ca="1">IF(AE$5="",0,IF(SUM($Y330:AD330)&gt;=1,0,IF($W329=0,1,IF(AND(AD328&lt;0,AE328&gt;=0,MIN(AE328:INDIRECT(ADDRESS($A328,SUMIFS($1:$1,$5:$5,MAX($5:$5)))))&gt;=0),1,0))))</f>
        <v>0</v>
      </c>
      <c r="AF330" s="30">
        <f ca="1">IF(AF$5="",0,IF(SUM($Y330:AE330)&gt;=1,0,IF($W329=0,1,IF(AND(AE328&lt;0,AF328&gt;=0,MIN(AF328:INDIRECT(ADDRESS($A328,SUMIFS($1:$1,$5:$5,MAX($5:$5)))))&gt;=0),1,0))))</f>
        <v>0</v>
      </c>
      <c r="AG330" s="30">
        <f ca="1">IF(AG$5="",0,IF(SUM($Y330:AF330)&gt;=1,0,IF($W329=0,1,IF(AND(AF328&lt;0,AG328&gt;=0,MIN(AG328:INDIRECT(ADDRESS($A328,SUMIFS($1:$1,$5:$5,MAX($5:$5)))))&gt;=0),1,0))))</f>
        <v>0</v>
      </c>
      <c r="AH330" s="30">
        <f ca="1">IF(AH$5="",0,IF(SUM($Y330:AG330)&gt;=1,0,IF($W329=0,1,IF(AND(AG328&lt;0,AH328&gt;=0,MIN(AH328:INDIRECT(ADDRESS($A328,SUMIFS($1:$1,$5:$5,MAX($5:$5)))))&gt;=0),1,0))))</f>
        <v>0</v>
      </c>
      <c r="AI330" s="30">
        <f ca="1">IF(AI$5="",0,IF(SUM($Y330:AH330)&gt;=1,0,IF($W329=0,1,IF(AND(AH328&lt;0,AI328&gt;=0,MIN(AI328:INDIRECT(ADDRESS($A328,SUMIFS($1:$1,$5:$5,MAX($5:$5)))))&gt;=0),1,0))))</f>
        <v>0</v>
      </c>
      <c r="AJ330" s="30">
        <f ca="1">IF(AJ$5="",0,IF(SUM($Y330:AI330)&gt;=1,0,IF($W329=0,1,IF(AND(AI328&lt;0,AJ328&gt;=0,MIN(AJ328:INDIRECT(ADDRESS($A328,SUMIFS($1:$1,$5:$5,MAX($5:$5)))))&gt;=0),1,0))))</f>
        <v>0</v>
      </c>
      <c r="AK330" s="30">
        <f ca="1">IF(AK$5="",0,IF(SUM($Y330:AJ330)&gt;=1,0,IF($W329=0,1,IF(AND(AJ328&lt;0,AK328&gt;=0,MIN(AK328:INDIRECT(ADDRESS($A328,SUMIFS($1:$1,$5:$5,MAX($5:$5)))))&gt;=0),1,0))))</f>
        <v>0</v>
      </c>
      <c r="AL330" s="30">
        <f ca="1">IF(AL$5="",0,IF(SUM($Y330:AK330)&gt;=1,0,IF($W329=0,1,IF(AND(AK328&lt;0,AL328&gt;=0,MIN(AL328:INDIRECT(ADDRESS($A328,SUMIFS($1:$1,$5:$5,MAX($5:$5)))))&gt;=0),1,0))))</f>
        <v>0</v>
      </c>
      <c r="AM330" s="30">
        <f ca="1">IF(AM$5="",0,IF(SUM($Y330:AL330)&gt;=1,0,IF($W329=0,1,IF(AND(AL328&lt;0,AM328&gt;=0,MIN(AM328:INDIRECT(ADDRESS($A328,SUMIFS($1:$1,$5:$5,MAX($5:$5)))))&gt;=0),1,0))))</f>
        <v>0</v>
      </c>
      <c r="AN330" s="30">
        <f ca="1">IF(AN$5="",0,IF(SUM($Y330:AM330)&gt;=1,0,IF($W329=0,1,IF(AND(AM328&lt;0,AN328&gt;=0,MIN(AN328:INDIRECT(ADDRESS($A328,SUMIFS($1:$1,$5:$5,MAX($5:$5)))))&gt;=0),1,0))))</f>
        <v>0</v>
      </c>
      <c r="AO330" s="30">
        <f ca="1">IF(AO$5="",0,IF(SUM($Y330:AN330)&gt;=1,0,IF($W329=0,1,IF(AND(AN328&lt;0,AO328&gt;=0,MIN(AO328:INDIRECT(ADDRESS($A328,SUMIFS($1:$1,$5:$5,MAX($5:$5)))))&gt;=0),1,0))))</f>
        <v>0</v>
      </c>
      <c r="AP330" s="30">
        <f ca="1">IF(AP$5="",0,IF(SUM($Y330:AO330)&gt;=1,0,IF($W329=0,1,IF(AND(AO328&lt;0,AP328&gt;=0,MIN(AP328:INDIRECT(ADDRESS($A328,SUMIFS($1:$1,$5:$5,MAX($5:$5)))))&gt;=0),1,0))))</f>
        <v>0</v>
      </c>
      <c r="AQ330" s="30">
        <f ca="1">IF(AQ$5="",0,IF(SUM($Y330:AP330)&gt;=1,0,IF($W329=0,1,IF(AND(AP328&lt;0,AQ328&gt;=0,MIN(AQ328:INDIRECT(ADDRESS($A328,SUMIFS($1:$1,$5:$5,MAX($5:$5)))))&gt;=0),1,0))))</f>
        <v>0</v>
      </c>
      <c r="AR330" s="30">
        <f ca="1">IF(AR$5="",0,IF(SUM($Y330:AQ330)&gt;=1,0,IF($W329=0,1,IF(AND(AQ328&lt;0,AR328&gt;=0,MIN(AR328:INDIRECT(ADDRESS($A328,SUMIFS($1:$1,$5:$5,MAX($5:$5)))))&gt;=0),1,0))))</f>
        <v>0</v>
      </c>
      <c r="AS330" s="30">
        <f ca="1">IF(AS$5="",0,IF(SUM($Y330:AR330)&gt;=1,0,IF($W329=0,1,IF(AND(AR328&lt;0,AS328&gt;=0,MIN(AS328:INDIRECT(ADDRESS($A328,SUMIFS($1:$1,$5:$5,MAX($5:$5)))))&gt;=0),1,0))))</f>
        <v>0</v>
      </c>
      <c r="AT330" s="30">
        <f ca="1">IF(AT$5="",0,IF(SUM($Y330:AS330)&gt;=1,0,IF($W329=0,1,IF(AND(AS328&lt;0,AT328&gt;=0,MIN(AT328:INDIRECT(ADDRESS($A328,SUMIFS($1:$1,$5:$5,MAX($5:$5)))))&gt;=0),1,0))))</f>
        <v>0</v>
      </c>
      <c r="AU330" s="30">
        <f ca="1">IF(AU$5="",0,IF(SUM($Y330:AT330)&gt;=1,0,IF($W329=0,1,IF(AND(AT328&lt;0,AU328&gt;=0,MIN(AU328:INDIRECT(ADDRESS($A328,SUMIFS($1:$1,$5:$5,MAX($5:$5)))))&gt;=0),1,0))))</f>
        <v>0</v>
      </c>
      <c r="AV330" s="30">
        <f ca="1">IF(AV$5="",0,IF(SUM($Y330:AU330)&gt;=1,0,IF($W329=0,1,IF(AND(AU328&lt;0,AV328&gt;=0,MIN(AV328:INDIRECT(ADDRESS($A328,SUMIFS($1:$1,$5:$5,MAX($5:$5)))))&gt;=0),1,0))))</f>
        <v>0</v>
      </c>
      <c r="AW330" s="30">
        <f ca="1">IF(AW$5="",0,IF(SUM($Y330:AV330)&gt;=1,0,IF($W329=0,1,IF(AND(AV328&lt;0,AW328&gt;=0,MIN(AW328:INDIRECT(ADDRESS($A328,SUMIFS($1:$1,$5:$5,MAX($5:$5)))))&gt;=0),1,0))))</f>
        <v>0</v>
      </c>
      <c r="AX330" s="30">
        <f ca="1">IF(AX$5="",0,IF(SUM($Y330:AW330)&gt;=1,0,IF($W329=0,1,IF(AND(AW328&lt;0,AX328&gt;=0,MIN(AX328:INDIRECT(ADDRESS($A328,SUMIFS($1:$1,$5:$5,MAX($5:$5)))))&gt;=0),1,0))))</f>
        <v>0</v>
      </c>
      <c r="AY330" s="30">
        <f ca="1">IF(AY$5="",0,IF(SUM($Y330:AX330)&gt;=1,0,IF($W329=0,1,IF(AND(AX328&lt;0,AY328&gt;=0,MIN(AY328:INDIRECT(ADDRESS($A328,SUMIFS($1:$1,$5:$5,MAX($5:$5)))))&gt;=0),1,0))))</f>
        <v>0</v>
      </c>
      <c r="AZ330" s="30">
        <f ca="1">IF(AZ$5="",0,IF(SUM($Y330:AY330)&gt;=1,0,IF($W329=0,1,IF(AND(AY328&lt;0,AZ328&gt;=0,MIN(AZ328:INDIRECT(ADDRESS($A328,SUMIFS($1:$1,$5:$5,MAX($5:$5)))))&gt;=0),1,0))))</f>
        <v>0</v>
      </c>
      <c r="BA330" s="30">
        <f ca="1">IF(BA$5="",0,IF(SUM($Y330:AZ330)&gt;=1,0,IF($W329=0,1,IF(AND(AZ328&lt;0,BA328&gt;=0,MIN(BA328:INDIRECT(ADDRESS($A328,SUMIFS($1:$1,$5:$5,MAX($5:$5)))))&gt;=0),1,0))))</f>
        <v>0</v>
      </c>
      <c r="BB330" s="30">
        <f ca="1">IF(BB$5="",0,IF(SUM($Y330:BA330)&gt;=1,0,IF($W329=0,1,IF(AND(BA328&lt;0,BB328&gt;=0,MIN(BB328:INDIRECT(ADDRESS($A328,SUMIFS($1:$1,$5:$5,MAX($5:$5)))))&gt;=0),1,0))))</f>
        <v>0</v>
      </c>
      <c r="BC330" s="30">
        <f ca="1">IF(BC$5="",0,IF(SUM($Y330:BB330)&gt;=1,0,IF($W329=0,1,IF(AND(BB328&lt;0,BC328&gt;=0,MIN(BC328:INDIRECT(ADDRESS($A328,SUMIFS($1:$1,$5:$5,MAX($5:$5)))))&gt;=0),1,0))))</f>
        <v>0</v>
      </c>
      <c r="BD330" s="30">
        <f ca="1">IF(BD$5="",0,IF(SUM($Y330:BC330)&gt;=1,0,IF($W329=0,1,IF(AND(BC328&lt;0,BD328&gt;=0,MIN(BD328:INDIRECT(ADDRESS($A328,SUMIFS($1:$1,$5:$5,MAX($5:$5)))))&gt;=0),1,0))))</f>
        <v>0</v>
      </c>
      <c r="BE330" s="30">
        <f ca="1">IF(BE$5="",0,IF(SUM($Y330:BD330)&gt;=1,0,IF($W329=0,1,IF(AND(BD328&lt;0,BE328&gt;=0,MIN(BE328:INDIRECT(ADDRESS($A328,SUMIFS($1:$1,$5:$5,MAX($5:$5)))))&gt;=0),1,0))))</f>
        <v>0</v>
      </c>
      <c r="BF330" s="30">
        <f ca="1">IF(BF$5="",0,IF(SUM($Y330:BE330)&gt;=1,0,IF($W329=0,1,IF(AND(BE328&lt;0,BF328&gt;=0,MIN(BF328:INDIRECT(ADDRESS($A328,SUMIFS($1:$1,$5:$5,MAX($5:$5)))))&gt;=0),1,0))))</f>
        <v>0</v>
      </c>
      <c r="BG330" s="30">
        <f ca="1">IF(BG$5="",0,IF(SUM($Y330:BF330)&gt;=1,0,IF($W329=0,1,IF(AND(BF328&lt;0,BG328&gt;=0,MIN(BG328:INDIRECT(ADDRESS($A328,SUMIFS($1:$1,$5:$5,MAX($5:$5)))))&gt;=0),1,0))))</f>
        <v>0</v>
      </c>
      <c r="BH330" s="30">
        <f ca="1">IF(BH$5="",0,IF(SUM($Y330:BG330)&gt;=1,0,IF($W329=0,1,IF(AND(BG328&lt;0,BH328&gt;=0,MIN(BH328:INDIRECT(ADDRESS($A328,SUMIFS($1:$1,$5:$5,MAX($5:$5)))))&gt;=0),1,0))))</f>
        <v>0</v>
      </c>
      <c r="BI330" s="30">
        <f ca="1">IF(BI$5="",0,IF(SUM($Y330:BH330)&gt;=1,0,IF($W329=0,1,IF(AND(BH328&lt;0,BI328&gt;=0,MIN(BI328:INDIRECT(ADDRESS($A328,SUMIFS($1:$1,$5:$5,MAX($5:$5)))))&gt;=0),1,0))))</f>
        <v>0</v>
      </c>
      <c r="BJ330" s="30">
        <f ca="1">IF(BJ$5="",0,IF(SUM($Y330:BI330)&gt;=1,0,IF($W329=0,1,IF(AND(BI328&lt;0,BJ328&gt;=0,MIN(BJ328:INDIRECT(ADDRESS($A328,SUMIFS($1:$1,$5:$5,MAX($5:$5)))))&gt;=0),1,0))))</f>
        <v>0</v>
      </c>
      <c r="BK330" s="30">
        <f ca="1">IF(BK$5="",0,IF(SUM($Y330:BJ330)&gt;=1,0,IF($W329=0,1,IF(AND(BJ328&lt;0,BK328&gt;=0,MIN(BK328:INDIRECT(ADDRESS($A328,SUMIFS($1:$1,$5:$5,MAX($5:$5)))))&gt;=0),1,0))))</f>
        <v>0</v>
      </c>
      <c r="BL330" s="30">
        <f ca="1">IF(BL$5="",0,IF(SUM($Y330:BK330)&gt;=1,0,IF($W329=0,1,IF(AND(BK328&lt;0,BL328&gt;=0,MIN(BL328:INDIRECT(ADDRESS($A328,SUMIFS($1:$1,$5:$5,MAX($5:$5)))))&gt;=0),1,0))))</f>
        <v>0</v>
      </c>
      <c r="BM330" s="30">
        <f ca="1">IF(BM$5="",0,IF(SUM($Y330:BL330)&gt;=1,0,IF($W329=0,1,IF(AND(BL328&lt;0,BM328&gt;=0,MIN(BM328:INDIRECT(ADDRESS($A328,SUMIFS($1:$1,$5:$5,MAX($5:$5)))))&gt;=0),1,0))))</f>
        <v>0</v>
      </c>
      <c r="BN330" s="30">
        <f ca="1">IF(BN$5="",0,IF(SUM($Y330:BM330)&gt;=1,0,IF($W329=0,1,IF(AND(BM328&lt;0,BN328&gt;=0,MIN(BN328:INDIRECT(ADDRESS($A328,SUMIFS($1:$1,$5:$5,MAX($5:$5)))))&gt;=0),1,0))))</f>
        <v>0</v>
      </c>
      <c r="BO330" s="30">
        <f ca="1">IF(BO$5="",0,IF(SUM($Y330:BN330)&gt;=1,0,IF($W329=0,1,IF(AND(BN328&lt;0,BO328&gt;=0,MIN(BO328:INDIRECT(ADDRESS($A328,SUMIFS($1:$1,$5:$5,MAX($5:$5)))))&gt;=0),1,0))))</f>
        <v>0</v>
      </c>
      <c r="BP330" s="30">
        <f ca="1">IF(BP$5="",0,IF(SUM($Y330:BO330)&gt;=1,0,IF($W329=0,1,IF(AND(BO328&lt;0,BP328&gt;=0,MIN(BP328:INDIRECT(ADDRESS($A328,SUMIFS($1:$1,$5:$5,MAX($5:$5)))))&gt;=0),1,0))))</f>
        <v>0</v>
      </c>
      <c r="BQ330" s="30">
        <f ca="1">IF(BQ$5="",0,IF(SUM($Y330:BP330)&gt;=1,0,IF($W329=0,1,IF(AND(BP328&lt;0,BQ328&gt;=0,MIN(BQ328:INDIRECT(ADDRESS($A328,SUMIFS($1:$1,$5:$5,MAX($5:$5)))))&gt;=0),1,0))))</f>
        <v>0</v>
      </c>
      <c r="BR330" s="30">
        <f ca="1">IF(BR$5="",0,IF(SUM($Y330:BQ330)&gt;=1,0,IF($W329=0,1,IF(AND(BQ328&lt;0,BR328&gt;=0,MIN(BR328:INDIRECT(ADDRESS($A328,SUMIFS($1:$1,$5:$5,MAX($5:$5)))))&gt;=0),1,0))))</f>
        <v>0</v>
      </c>
      <c r="BS330" s="30">
        <f ca="1">IF(BS$5="",0,IF(SUM($Y330:BR330)&gt;=1,0,IF($W329=0,1,IF(AND(BR328&lt;0,BS328&gt;=0,MIN(BS328:INDIRECT(ADDRESS($A328,SUMIFS($1:$1,$5:$5,MAX($5:$5)))))&gt;=0),1,0))))</f>
        <v>0</v>
      </c>
      <c r="BT330" s="30">
        <f ca="1">IF(BT$5="",0,IF(SUM($Y330:BS330)&gt;=1,0,IF($W329=0,1,IF(AND(BS328&lt;0,BT328&gt;=0,MIN(BT328:INDIRECT(ADDRESS($A328,SUMIFS($1:$1,$5:$5,MAX($5:$5)))))&gt;=0),1,0))))</f>
        <v>0</v>
      </c>
      <c r="BU330" s="30">
        <f ca="1">IF(BU$5="",0,IF(SUM($Y330:BT330)&gt;=1,0,IF($W329=0,1,IF(AND(BT328&lt;0,BU328&gt;=0,MIN(BU328:INDIRECT(ADDRESS($A328,SUMIFS($1:$1,$5:$5,MAX($5:$5)))))&gt;=0),1,0))))</f>
        <v>1</v>
      </c>
      <c r="BV330" s="30">
        <f ca="1">IF(BV$5="",0,IF(SUM($Y330:BU330)&gt;=1,0,IF($W329=0,1,IF(AND(BU328&lt;0,BV328&gt;=0,MIN(BV328:INDIRECT(ADDRESS($A328,SUMIFS($1:$1,$5:$5,MAX($5:$5)))))&gt;=0),1,0))))</f>
        <v>0</v>
      </c>
      <c r="BW330" s="30">
        <f ca="1">IF(BW$5="",0,IF(SUM($Y330:BV330)&gt;=1,0,IF($W329=0,1,IF(AND(BV328&lt;0,BW328&gt;=0,MIN(BW328:INDIRECT(ADDRESS($A328,SUMIFS($1:$1,$5:$5,MAX($5:$5)))))&gt;=0),1,0))))</f>
        <v>0</v>
      </c>
      <c r="BX330" s="30">
        <f ca="1">IF(BX$5="",0,IF(SUM($Y330:BW330)&gt;=1,0,IF($W329=0,1,IF(AND(BW328&lt;0,BX328&gt;=0,MIN(BX328:INDIRECT(ADDRESS($A328,SUMIFS($1:$1,$5:$5,MAX($5:$5)))))&gt;=0),1,0))))</f>
        <v>0</v>
      </c>
      <c r="BY330" s="30">
        <f ca="1">IF(BY$5="",0,IF(SUM($Y330:BX330)&gt;=1,0,IF($W329=0,1,IF(AND(BX328&lt;0,BY328&gt;=0,MIN(BY328:INDIRECT(ADDRESS($A328,SUMIFS($1:$1,$5:$5,MAX($5:$5)))))&gt;=0),1,0))))</f>
        <v>0</v>
      </c>
      <c r="BZ330" s="30">
        <f ca="1">IF(BZ$5="",0,IF(SUM($Y330:BY330)&gt;=1,0,IF($W329=0,1,IF(AND(BY328&lt;0,BZ328&gt;=0,MIN(BZ328:INDIRECT(ADDRESS($A328,SUMIFS($1:$1,$5:$5,MAX($5:$5)))))&gt;=0),1,0))))</f>
        <v>0</v>
      </c>
      <c r="CA330" s="30">
        <f ca="1">IF(CA$5="",0,IF(SUM($Y330:BZ330)&gt;=1,0,IF($W329=0,1,IF(AND(BZ328&lt;0,CA328&gt;=0,MIN(CA328:INDIRECT(ADDRESS($A328,SUMIFS($1:$1,$5:$5,MAX($5:$5)))))&gt;=0),1,0))))</f>
        <v>0</v>
      </c>
      <c r="CB330" s="30">
        <f ca="1">IF(CB$5="",0,IF(SUM($Y330:CA330)&gt;=1,0,IF($W329=0,1,IF(AND(CA328&lt;0,CB328&gt;=0,MIN(CB328:INDIRECT(ADDRESS($A328,SUMIFS($1:$1,$5:$5,MAX($5:$5)))))&gt;=0),1,0))))</f>
        <v>0</v>
      </c>
      <c r="CC330" s="30">
        <f ca="1">IF(CC$5="",0,IF(SUM($Y330:CB330)&gt;=1,0,IF($W329=0,1,IF(AND(CB328&lt;0,CC328&gt;=0,MIN(CC328:INDIRECT(ADDRESS($A328,SUMIFS($1:$1,$5:$5,MAX($5:$5)))))&gt;=0),1,0))))</f>
        <v>0</v>
      </c>
      <c r="CD330" s="30">
        <f ca="1">IF(CD$5="",0,IF(SUM($Y330:CC330)&gt;=1,0,IF($W329=0,1,IF(AND(CC328&lt;0,CD328&gt;=0,MIN(CD328:INDIRECT(ADDRESS($A328,SUMIFS($1:$1,$5:$5,MAX($5:$5)))))&gt;=0),1,0))))</f>
        <v>0</v>
      </c>
      <c r="CE330" s="30">
        <f ca="1">IF(CE$5="",0,IF(SUM($Y330:CD330)&gt;=1,0,IF($W329=0,1,IF(AND(CD328&lt;0,CE328&gt;=0,MIN(CE328:INDIRECT(ADDRESS($A328,SUMIFS($1:$1,$5:$5,MAX($5:$5)))))&gt;=0),1,0))))</f>
        <v>0</v>
      </c>
      <c r="CF330" s="30">
        <f ca="1">IF(CF$5="",0,IF(SUM($Y330:CE330)&gt;=1,0,IF($W329=0,1,IF(AND(CE328&lt;0,CF328&gt;=0,MIN(CF328:INDIRECT(ADDRESS($A328,SUMIFS($1:$1,$5:$5,MAX($5:$5)))))&gt;=0),1,0))))</f>
        <v>0</v>
      </c>
      <c r="CG330" s="30">
        <f ca="1">IF(CG$5="",0,IF(SUM($Y330:CF330)&gt;=1,0,IF($W329=0,1,IF(AND(CF328&lt;0,CG328&gt;=0,MIN(CG328:INDIRECT(ADDRESS($A328,SUMIFS($1:$1,$5:$5,MAX($5:$5)))))&gt;=0),1,0))))</f>
        <v>0</v>
      </c>
      <c r="CH330" s="30">
        <f ca="1">IF(CH$5="",0,IF(SUM($Y330:CG330)&gt;=1,0,IF($W329=0,1,IF(AND(CG328&lt;0,CH328&gt;=0,MIN(CH328:INDIRECT(ADDRESS($A328,SUMIFS($1:$1,$5:$5,MAX($5:$5)))))&gt;=0),1,0))))</f>
        <v>0</v>
      </c>
      <c r="CI330" s="30">
        <f ca="1">IF(CI$5="",0,IF(SUM($Y330:CH330)&gt;=1,0,IF($W329=0,1,IF(AND(CH328&lt;0,CI328&gt;=0,MIN(CI328:INDIRECT(ADDRESS($A328,SUMIFS($1:$1,$5:$5,MAX($5:$5)))))&gt;=0),1,0))))</f>
        <v>0</v>
      </c>
      <c r="CJ330" s="30">
        <f ca="1">IF(CJ$5="",0,IF(SUM($Y330:CI330)&gt;=1,0,IF($W329=0,1,IF(AND(CI328&lt;0,CJ328&gt;=0,MIN(CJ328:INDIRECT(ADDRESS($A328,SUMIFS($1:$1,$5:$5,MAX($5:$5)))))&gt;=0),1,0))))</f>
        <v>0</v>
      </c>
      <c r="CK330" s="30">
        <f ca="1">IF(CK$5="",0,IF(SUM($Y330:CJ330)&gt;=1,0,IF($W329=0,1,IF(AND(CJ328&lt;0,CK328&gt;=0,MIN(CK328:INDIRECT(ADDRESS($A328,SUMIFS($1:$1,$5:$5,MAX($5:$5)))))&gt;=0),1,0))))</f>
        <v>0</v>
      </c>
      <c r="CL330" s="30">
        <f ca="1">IF(CL$5="",0,IF(SUM($Y330:CK330)&gt;=1,0,IF($W329=0,1,IF(AND(CK328&lt;0,CL328&gt;=0,MIN(CL328:INDIRECT(ADDRESS($A328,SUMIFS($1:$1,$5:$5,MAX($5:$5)))))&gt;=0),1,0))))</f>
        <v>0</v>
      </c>
      <c r="CM330" s="30">
        <f ca="1">IF(CM$5="",0,IF(SUM($Y330:CL330)&gt;=1,0,IF($W329=0,1,IF(AND(CL328&lt;0,CM328&gt;=0,MIN(CM328:INDIRECT(ADDRESS($A328,SUMIFS($1:$1,$5:$5,MAX($5:$5)))))&gt;=0),1,0))))</f>
        <v>0</v>
      </c>
      <c r="CN330" s="30">
        <f ca="1">IF(CN$5="",0,IF(SUM($Y330:CM330)&gt;=1,0,IF($W329=0,1,IF(AND(CM328&lt;0,CN328&gt;=0,MIN(CN328:INDIRECT(ADDRESS($A328,SUMIFS($1:$1,$5:$5,MAX($5:$5)))))&gt;=0),1,0))))</f>
        <v>0</v>
      </c>
      <c r="CO330" s="30">
        <f ca="1">IF(CO$5="",0,IF(SUM($Y330:CN330)&gt;=1,0,IF($W329=0,1,IF(AND(CN328&lt;0,CO328&gt;=0,MIN(CO328:INDIRECT(ADDRESS($A328,SUMIFS($1:$1,$5:$5,MAX($5:$5)))))&gt;=0),1,0))))</f>
        <v>0</v>
      </c>
      <c r="CP330" s="30">
        <f ca="1">IF(CP$5="",0,IF(SUM($Y330:CO330)&gt;=1,0,IF($W329=0,1,IF(AND(CO328&lt;0,CP328&gt;=0,MIN(CP328:INDIRECT(ADDRESS($A328,SUMIFS($1:$1,$5:$5,MAX($5:$5)))))&gt;=0),1,0))))</f>
        <v>0</v>
      </c>
      <c r="CQ330" s="30">
        <f ca="1">IF(CQ$5="",0,IF(SUM($Y330:CP330)&gt;=1,0,IF($W329=0,1,IF(AND(CP328&lt;0,CQ328&gt;=0,MIN(CQ328:INDIRECT(ADDRESS($A328,SUMIFS($1:$1,$5:$5,MAX($5:$5)))))&gt;=0),1,0))))</f>
        <v>0</v>
      </c>
      <c r="CR330" s="30">
        <f ca="1">IF(CR$5="",0,IF(SUM($Y330:CQ330)&gt;=1,0,IF($W329=0,1,IF(AND(CQ328&lt;0,CR328&gt;=0,MIN(CR328:INDIRECT(ADDRESS($A328,SUMIFS($1:$1,$5:$5,MAX($5:$5)))))&gt;=0),1,0))))</f>
        <v>0</v>
      </c>
      <c r="CS330" s="30">
        <f ca="1">IF(CS$5="",0,IF(SUM($Y330:CR330)&gt;=1,0,IF($W329=0,1,IF(AND(CR328&lt;0,CS328&gt;=0,MIN(CS328:INDIRECT(ADDRESS($A328,SUMIFS($1:$1,$5:$5,MAX($5:$5)))))&gt;=0),1,0))))</f>
        <v>0</v>
      </c>
      <c r="CT330" s="30">
        <f ca="1">IF(CT$5="",0,IF(SUM($Y330:CS330)&gt;=1,0,IF($W329=0,1,IF(AND(CS328&lt;0,CT328&gt;=0,MIN(CT328:INDIRECT(ADDRESS($A328,SUMIFS($1:$1,$5:$5,MAX($5:$5)))))&gt;=0),1,0))))</f>
        <v>0</v>
      </c>
    </row>
    <row r="331" spans="1:99" s="13" customFormat="1" x14ac:dyDescent="0.3">
      <c r="A331" s="78">
        <f>ROW()</f>
        <v>331</v>
      </c>
      <c r="B331" s="144"/>
      <c r="E331" s="43"/>
      <c r="F331" s="161" t="s">
        <v>210</v>
      </c>
      <c r="M331" s="13" t="s">
        <v>182</v>
      </c>
      <c r="P331" s="10"/>
      <c r="R331" s="43"/>
      <c r="S331" s="64"/>
      <c r="V331" s="162"/>
      <c r="W331" s="57">
        <f ca="1">SUMIFS($5:$5,330:330,1)/12</f>
        <v>4</v>
      </c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</row>
    <row r="332" spans="1:99" x14ac:dyDescent="0.3">
      <c r="A332" s="11">
        <f>ROW()</f>
        <v>332</v>
      </c>
    </row>
    <row r="333" spans="1:99" s="2" customFormat="1" ht="4.95" customHeight="1" x14ac:dyDescent="0.25">
      <c r="A333" s="11">
        <f>ROW()</f>
        <v>333</v>
      </c>
      <c r="C333" s="142"/>
      <c r="E333" s="87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9"/>
      <c r="Q333" s="88"/>
      <c r="R333" s="87"/>
      <c r="S333" s="89"/>
      <c r="T333" s="88"/>
      <c r="U333" s="88"/>
      <c r="V333" s="90"/>
      <c r="W333" s="91"/>
      <c r="X333" s="88"/>
      <c r="Y333" s="88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8"/>
    </row>
    <row r="334" spans="1:99" s="31" customFormat="1" ht="12" x14ac:dyDescent="0.25">
      <c r="A334" s="77">
        <f>ROW()</f>
        <v>334</v>
      </c>
      <c r="C334" s="142"/>
      <c r="E334" s="44"/>
      <c r="F334" s="31" t="s">
        <v>177</v>
      </c>
      <c r="P334" s="81"/>
      <c r="R334" s="44"/>
      <c r="S334" s="81"/>
      <c r="V334" s="86"/>
      <c r="W334" s="81">
        <f ca="1">SUM(INDIRECT(ADDRESS(ROW(),SUMIFS($1:$1,$5:$5,1))):INDIRECT(ADDRESS(ROW(),SUMIFS($1:$1,$5:$5,MAX($5:$5)))))</f>
        <v>0</v>
      </c>
      <c r="Z334" s="81">
        <f ca="1">IF(ABS(Z335-Z390)&lt;0.0001,0,Z335-Z390)</f>
        <v>0</v>
      </c>
      <c r="AA334" s="81">
        <f t="shared" ref="AA334:CL334" ca="1" si="1014">IF(ABS(AA335-AA390)&lt;0.0001,0,AA335-AA390)</f>
        <v>0</v>
      </c>
      <c r="AB334" s="81">
        <f t="shared" ca="1" si="1014"/>
        <v>0</v>
      </c>
      <c r="AC334" s="81">
        <f t="shared" ca="1" si="1014"/>
        <v>0</v>
      </c>
      <c r="AD334" s="81">
        <f t="shared" ca="1" si="1014"/>
        <v>0</v>
      </c>
      <c r="AE334" s="81">
        <f t="shared" ca="1" si="1014"/>
        <v>0</v>
      </c>
      <c r="AF334" s="81">
        <f t="shared" ca="1" si="1014"/>
        <v>0</v>
      </c>
      <c r="AG334" s="81">
        <f t="shared" ca="1" si="1014"/>
        <v>0</v>
      </c>
      <c r="AH334" s="81">
        <f t="shared" ca="1" si="1014"/>
        <v>0</v>
      </c>
      <c r="AI334" s="81">
        <f t="shared" ca="1" si="1014"/>
        <v>0</v>
      </c>
      <c r="AJ334" s="81">
        <f t="shared" ca="1" si="1014"/>
        <v>0</v>
      </c>
      <c r="AK334" s="81">
        <f t="shared" ca="1" si="1014"/>
        <v>0</v>
      </c>
      <c r="AL334" s="81">
        <f t="shared" ca="1" si="1014"/>
        <v>0</v>
      </c>
      <c r="AM334" s="81">
        <f t="shared" ca="1" si="1014"/>
        <v>0</v>
      </c>
      <c r="AN334" s="81">
        <f t="shared" ca="1" si="1014"/>
        <v>0</v>
      </c>
      <c r="AO334" s="81">
        <f t="shared" ca="1" si="1014"/>
        <v>0</v>
      </c>
      <c r="AP334" s="81">
        <f t="shared" ca="1" si="1014"/>
        <v>0</v>
      </c>
      <c r="AQ334" s="81">
        <f t="shared" ca="1" si="1014"/>
        <v>0</v>
      </c>
      <c r="AR334" s="81">
        <f t="shared" ca="1" si="1014"/>
        <v>0</v>
      </c>
      <c r="AS334" s="81">
        <f t="shared" ca="1" si="1014"/>
        <v>0</v>
      </c>
      <c r="AT334" s="81">
        <f t="shared" ca="1" si="1014"/>
        <v>0</v>
      </c>
      <c r="AU334" s="81">
        <f t="shared" ca="1" si="1014"/>
        <v>0</v>
      </c>
      <c r="AV334" s="81">
        <f t="shared" ca="1" si="1014"/>
        <v>0</v>
      </c>
      <c r="AW334" s="81">
        <f t="shared" ca="1" si="1014"/>
        <v>0</v>
      </c>
      <c r="AX334" s="81">
        <f t="shared" ca="1" si="1014"/>
        <v>0</v>
      </c>
      <c r="AY334" s="81">
        <f t="shared" ca="1" si="1014"/>
        <v>0</v>
      </c>
      <c r="AZ334" s="81">
        <f t="shared" ca="1" si="1014"/>
        <v>0</v>
      </c>
      <c r="BA334" s="81">
        <f t="shared" ca="1" si="1014"/>
        <v>0</v>
      </c>
      <c r="BB334" s="81">
        <f t="shared" ca="1" si="1014"/>
        <v>0</v>
      </c>
      <c r="BC334" s="81">
        <f t="shared" ca="1" si="1014"/>
        <v>0</v>
      </c>
      <c r="BD334" s="81">
        <f t="shared" ca="1" si="1014"/>
        <v>0</v>
      </c>
      <c r="BE334" s="81">
        <f t="shared" ca="1" si="1014"/>
        <v>0</v>
      </c>
      <c r="BF334" s="81">
        <f t="shared" ca="1" si="1014"/>
        <v>0</v>
      </c>
      <c r="BG334" s="81">
        <f t="shared" ca="1" si="1014"/>
        <v>0</v>
      </c>
      <c r="BH334" s="81">
        <f t="shared" ca="1" si="1014"/>
        <v>0</v>
      </c>
      <c r="BI334" s="81">
        <f t="shared" ca="1" si="1014"/>
        <v>0</v>
      </c>
      <c r="BJ334" s="81">
        <f t="shared" ca="1" si="1014"/>
        <v>0</v>
      </c>
      <c r="BK334" s="81">
        <f t="shared" ca="1" si="1014"/>
        <v>0</v>
      </c>
      <c r="BL334" s="81">
        <f t="shared" ca="1" si="1014"/>
        <v>0</v>
      </c>
      <c r="BM334" s="81">
        <f t="shared" ca="1" si="1014"/>
        <v>0</v>
      </c>
      <c r="BN334" s="81">
        <f t="shared" ca="1" si="1014"/>
        <v>0</v>
      </c>
      <c r="BO334" s="81">
        <f t="shared" ca="1" si="1014"/>
        <v>0</v>
      </c>
      <c r="BP334" s="81">
        <f t="shared" ca="1" si="1014"/>
        <v>0</v>
      </c>
      <c r="BQ334" s="81">
        <f t="shared" ca="1" si="1014"/>
        <v>0</v>
      </c>
      <c r="BR334" s="81">
        <f t="shared" ca="1" si="1014"/>
        <v>0</v>
      </c>
      <c r="BS334" s="81">
        <f t="shared" ca="1" si="1014"/>
        <v>0</v>
      </c>
      <c r="BT334" s="81">
        <f t="shared" ca="1" si="1014"/>
        <v>0</v>
      </c>
      <c r="BU334" s="81">
        <f t="shared" ca="1" si="1014"/>
        <v>0</v>
      </c>
      <c r="BV334" s="81">
        <f t="shared" ca="1" si="1014"/>
        <v>0</v>
      </c>
      <c r="BW334" s="81">
        <f t="shared" ca="1" si="1014"/>
        <v>0</v>
      </c>
      <c r="BX334" s="81">
        <f t="shared" ca="1" si="1014"/>
        <v>0</v>
      </c>
      <c r="BY334" s="81">
        <f t="shared" ca="1" si="1014"/>
        <v>0</v>
      </c>
      <c r="BZ334" s="81">
        <f t="shared" ca="1" si="1014"/>
        <v>0</v>
      </c>
      <c r="CA334" s="81">
        <f t="shared" ca="1" si="1014"/>
        <v>0</v>
      </c>
      <c r="CB334" s="81">
        <f t="shared" ca="1" si="1014"/>
        <v>0</v>
      </c>
      <c r="CC334" s="81">
        <f t="shared" ca="1" si="1014"/>
        <v>0</v>
      </c>
      <c r="CD334" s="81">
        <f t="shared" ca="1" si="1014"/>
        <v>0</v>
      </c>
      <c r="CE334" s="81">
        <f t="shared" ca="1" si="1014"/>
        <v>0</v>
      </c>
      <c r="CF334" s="81">
        <f t="shared" ca="1" si="1014"/>
        <v>0</v>
      </c>
      <c r="CG334" s="81">
        <f t="shared" ca="1" si="1014"/>
        <v>0</v>
      </c>
      <c r="CH334" s="81">
        <f t="shared" ca="1" si="1014"/>
        <v>0</v>
      </c>
      <c r="CI334" s="81">
        <f t="shared" ca="1" si="1014"/>
        <v>0</v>
      </c>
      <c r="CJ334" s="81">
        <f t="shared" ca="1" si="1014"/>
        <v>0</v>
      </c>
      <c r="CK334" s="81">
        <f t="shared" ca="1" si="1014"/>
        <v>0</v>
      </c>
      <c r="CL334" s="81">
        <f t="shared" ca="1" si="1014"/>
        <v>0</v>
      </c>
      <c r="CM334" s="81">
        <f t="shared" ref="CM334:CT334" ca="1" si="1015">IF(ABS(CM335-CM390)&lt;0.0001,0,CM335-CM390)</f>
        <v>0</v>
      </c>
      <c r="CN334" s="81">
        <f t="shared" ca="1" si="1015"/>
        <v>0</v>
      </c>
      <c r="CO334" s="81">
        <f t="shared" ca="1" si="1015"/>
        <v>0</v>
      </c>
      <c r="CP334" s="81">
        <f t="shared" ca="1" si="1015"/>
        <v>0</v>
      </c>
      <c r="CQ334" s="81">
        <f t="shared" ca="1" si="1015"/>
        <v>0</v>
      </c>
      <c r="CR334" s="81">
        <f t="shared" ca="1" si="1015"/>
        <v>0</v>
      </c>
      <c r="CS334" s="81">
        <f t="shared" ca="1" si="1015"/>
        <v>0</v>
      </c>
      <c r="CT334" s="81">
        <f t="shared" ca="1" si="1015"/>
        <v>0</v>
      </c>
    </row>
    <row r="335" spans="1:99" s="13" customFormat="1" x14ac:dyDescent="0.3">
      <c r="A335" s="12">
        <f>ROW()</f>
        <v>335</v>
      </c>
      <c r="C335" s="142"/>
      <c r="E335" s="92"/>
      <c r="F335" s="13" t="s">
        <v>79</v>
      </c>
      <c r="M335" s="14"/>
      <c r="P335" s="10"/>
      <c r="R335" s="92"/>
      <c r="S335" s="10"/>
      <c r="V335" s="80"/>
      <c r="W335" s="10"/>
      <c r="Z335" s="10">
        <f t="shared" ref="Z335:AB335" ca="1" si="1016">Z337+Z341+Z342+Z348+Z375+Z386+Z387+Z388</f>
        <v>-899999.9999999986</v>
      </c>
      <c r="AA335" s="10">
        <f t="shared" ca="1" si="1016"/>
        <v>2017878.7878787904</v>
      </c>
      <c r="AB335" s="10">
        <f t="shared" ca="1" si="1016"/>
        <v>9789410.9090909064</v>
      </c>
      <c r="AC335" s="10">
        <f ca="1">AC337+AC341+AC342+AC348+AC375+AC386+AC387+AC388</f>
        <v>7144917.3160173129</v>
      </c>
      <c r="AD335" s="10">
        <f t="shared" ref="AD335:CO335" ca="1" si="1017">AD337+AD341+AD342+AD348+AD375+AD386+AD387+AD388</f>
        <v>4421921.7229437158</v>
      </c>
      <c r="AE335" s="10">
        <f t="shared" ca="1" si="1017"/>
        <v>1730519.7965367865</v>
      </c>
      <c r="AF335" s="10">
        <f t="shared" ca="1" si="1017"/>
        <v>-923818.49653680809</v>
      </c>
      <c r="AG335" s="10">
        <f t="shared" ca="1" si="1017"/>
        <v>-3569874.1729437374</v>
      </c>
      <c r="AH335" s="10">
        <f t="shared" ca="1" si="1017"/>
        <v>-6242463.0213506622</v>
      </c>
      <c r="AI335" s="10">
        <f t="shared" ca="1" si="1017"/>
        <v>-8936991.6865757685</v>
      </c>
      <c r="AJ335" s="10">
        <f t="shared" ca="1" si="1017"/>
        <v>-11610563.633806942</v>
      </c>
      <c r="AK335" s="10">
        <f t="shared" ca="1" si="1017"/>
        <v>-14212933.517124478</v>
      </c>
      <c r="AL335" s="10">
        <f t="shared" ca="1" si="1017"/>
        <v>-16693854.56246398</v>
      </c>
      <c r="AM335" s="10">
        <f t="shared" ca="1" si="1017"/>
        <v>-19028667.436221965</v>
      </c>
      <c r="AN335" s="10">
        <f t="shared" ca="1" si="1017"/>
        <v>-21159974.427410264</v>
      </c>
      <c r="AO335" s="10">
        <f t="shared" ca="1" si="1017"/>
        <v>-22954082.882883087</v>
      </c>
      <c r="AP335" s="10">
        <f t="shared" ca="1" si="1017"/>
        <v>-24273458.9539565</v>
      </c>
      <c r="AQ335" s="10">
        <f t="shared" ca="1" si="1017"/>
        <v>-24975679.727673899</v>
      </c>
      <c r="AR335" s="10">
        <f t="shared" ca="1" si="1017"/>
        <v>-24946458.834576163</v>
      </c>
      <c r="AS335" s="10">
        <f t="shared" ca="1" si="1017"/>
        <v>-24127383.535162389</v>
      </c>
      <c r="AT335" s="10">
        <f t="shared" ca="1" si="1017"/>
        <v>-27490105.878157832</v>
      </c>
      <c r="AU335" s="10">
        <f t="shared" ca="1" si="1017"/>
        <v>-35023193.777696647</v>
      </c>
      <c r="AV335" s="10">
        <f t="shared" ca="1" si="1017"/>
        <v>-26721619.538915791</v>
      </c>
      <c r="AW335" s="10">
        <f t="shared" ca="1" si="1017"/>
        <v>-12584341.101471595</v>
      </c>
      <c r="AX335" s="10">
        <f t="shared" ca="1" si="1017"/>
        <v>-7909884.8906262983</v>
      </c>
      <c r="AY335" s="10">
        <f t="shared" ca="1" si="1017"/>
        <v>-2389321.8197074584</v>
      </c>
      <c r="AZ335" s="10">
        <f t="shared" ca="1" si="1017"/>
        <v>4006472.4797337204</v>
      </c>
      <c r="BA335" s="10">
        <f t="shared" ca="1" si="1017"/>
        <v>11290260.537432477</v>
      </c>
      <c r="BB335" s="10">
        <f t="shared" ca="1" si="1017"/>
        <v>19445503.928611878</v>
      </c>
      <c r="BC335" s="10">
        <f t="shared" ca="1" si="1017"/>
        <v>28421194.040704649</v>
      </c>
      <c r="BD335" s="10">
        <f t="shared" ca="1" si="1017"/>
        <v>37501718.549419969</v>
      </c>
      <c r="BE335" s="10">
        <f t="shared" ca="1" si="1017"/>
        <v>46192534.150176138</v>
      </c>
      <c r="BF335" s="10">
        <f t="shared" ca="1" si="1017"/>
        <v>55372147.845233843</v>
      </c>
      <c r="BG335" s="10">
        <f t="shared" ca="1" si="1017"/>
        <v>64905403.561805189</v>
      </c>
      <c r="BH335" s="10">
        <f t="shared" ca="1" si="1017"/>
        <v>74674012.87712124</v>
      </c>
      <c r="BI335" s="10">
        <f t="shared" ca="1" si="1017"/>
        <v>84563950.434534252</v>
      </c>
      <c r="BJ335" s="10">
        <f t="shared" ca="1" si="1017"/>
        <v>94491146.069499522</v>
      </c>
      <c r="BK335" s="10">
        <f t="shared" ca="1" si="1017"/>
        <v>104423703.98899093</v>
      </c>
      <c r="BL335" s="10">
        <f t="shared" ca="1" si="1017"/>
        <v>114351259.97213593</v>
      </c>
      <c r="BM335" s="10">
        <f t="shared" ca="1" si="1017"/>
        <v>124272817.86600557</v>
      </c>
      <c r="BN335" s="10">
        <f t="shared" ca="1" si="1017"/>
        <v>134188857.05779976</v>
      </c>
      <c r="BO335" s="10">
        <f t="shared" ca="1" si="1017"/>
        <v>144101224.59310809</v>
      </c>
      <c r="BP335" s="10">
        <f t="shared" ca="1" si="1017"/>
        <v>154012119.06636113</v>
      </c>
      <c r="BQ335" s="10">
        <f t="shared" ca="1" si="1017"/>
        <v>163922350.37747052</v>
      </c>
      <c r="BR335" s="10">
        <f t="shared" ca="1" si="1017"/>
        <v>173832293.73453856</v>
      </c>
      <c r="BS335" s="10">
        <f t="shared" ca="1" si="1017"/>
        <v>183742157.52175593</v>
      </c>
      <c r="BT335" s="10">
        <f t="shared" ca="1" si="1017"/>
        <v>193652003.97706872</v>
      </c>
      <c r="BU335" s="10">
        <f t="shared" ca="1" si="1017"/>
        <v>209601696.61408675</v>
      </c>
      <c r="BV335" s="10">
        <f t="shared" ca="1" si="1017"/>
        <v>0</v>
      </c>
      <c r="BW335" s="10">
        <f t="shared" ca="1" si="1017"/>
        <v>0</v>
      </c>
      <c r="BX335" s="10">
        <f t="shared" ca="1" si="1017"/>
        <v>0</v>
      </c>
      <c r="BY335" s="10">
        <f t="shared" ca="1" si="1017"/>
        <v>0</v>
      </c>
      <c r="BZ335" s="10">
        <f t="shared" ca="1" si="1017"/>
        <v>0</v>
      </c>
      <c r="CA335" s="10">
        <f t="shared" ca="1" si="1017"/>
        <v>0</v>
      </c>
      <c r="CB335" s="10">
        <f t="shared" ca="1" si="1017"/>
        <v>0</v>
      </c>
      <c r="CC335" s="10">
        <f t="shared" ca="1" si="1017"/>
        <v>0</v>
      </c>
      <c r="CD335" s="10">
        <f t="shared" ca="1" si="1017"/>
        <v>0</v>
      </c>
      <c r="CE335" s="10">
        <f t="shared" ca="1" si="1017"/>
        <v>0</v>
      </c>
      <c r="CF335" s="10">
        <f t="shared" ca="1" si="1017"/>
        <v>0</v>
      </c>
      <c r="CG335" s="10">
        <f t="shared" ca="1" si="1017"/>
        <v>0</v>
      </c>
      <c r="CH335" s="10">
        <f t="shared" ca="1" si="1017"/>
        <v>0</v>
      </c>
      <c r="CI335" s="10">
        <f t="shared" ca="1" si="1017"/>
        <v>0</v>
      </c>
      <c r="CJ335" s="10">
        <f t="shared" ca="1" si="1017"/>
        <v>0</v>
      </c>
      <c r="CK335" s="10">
        <f t="shared" ca="1" si="1017"/>
        <v>0</v>
      </c>
      <c r="CL335" s="10">
        <f t="shared" ca="1" si="1017"/>
        <v>0</v>
      </c>
      <c r="CM335" s="10">
        <f t="shared" ca="1" si="1017"/>
        <v>0</v>
      </c>
      <c r="CN335" s="10">
        <f t="shared" ca="1" si="1017"/>
        <v>0</v>
      </c>
      <c r="CO335" s="10">
        <f t="shared" ca="1" si="1017"/>
        <v>0</v>
      </c>
      <c r="CP335" s="10">
        <f t="shared" ref="CP335:CT335" ca="1" si="1018">CP337+CP341+CP342+CP348+CP375+CP386+CP387+CP388</f>
        <v>0</v>
      </c>
      <c r="CQ335" s="10">
        <f t="shared" ca="1" si="1018"/>
        <v>0</v>
      </c>
      <c r="CR335" s="10">
        <f t="shared" ca="1" si="1018"/>
        <v>0</v>
      </c>
      <c r="CS335" s="10">
        <f t="shared" ca="1" si="1018"/>
        <v>0</v>
      </c>
      <c r="CT335" s="10">
        <f t="shared" ca="1" si="1018"/>
        <v>0</v>
      </c>
    </row>
    <row r="336" spans="1:99" x14ac:dyDescent="0.3">
      <c r="A336" s="11">
        <f>ROW()</f>
        <v>336</v>
      </c>
      <c r="F336" s="66" t="str">
        <f>$F$335</f>
        <v>АКТИВЫ</v>
      </c>
    </row>
    <row r="337" spans="1:98" x14ac:dyDescent="0.3">
      <c r="A337" s="11">
        <f>ROW()</f>
        <v>337</v>
      </c>
      <c r="F337" s="66" t="str">
        <f>$F$335</f>
        <v>АКТИВЫ</v>
      </c>
      <c r="G337" s="6" t="s">
        <v>118</v>
      </c>
      <c r="Z337" s="7">
        <f t="shared" ref="Z337:BE337" ca="1" si="1019">SUM(Z338:Z340)</f>
        <v>4166666.666666667</v>
      </c>
      <c r="AA337" s="7">
        <f t="shared" ca="1" si="1019"/>
        <v>16666666.666666668</v>
      </c>
      <c r="AB337" s="7">
        <f t="shared" ca="1" si="1019"/>
        <v>25000000</v>
      </c>
      <c r="AC337" s="7">
        <f t="shared" ca="1" si="1019"/>
        <v>24702380.952380951</v>
      </c>
      <c r="AD337" s="7">
        <f t="shared" ca="1" si="1019"/>
        <v>24404761.904761903</v>
      </c>
      <c r="AE337" s="7">
        <f t="shared" ca="1" si="1019"/>
        <v>24107142.857142854</v>
      </c>
      <c r="AF337" s="7">
        <f t="shared" ca="1" si="1019"/>
        <v>23809523.809523806</v>
      </c>
      <c r="AG337" s="7">
        <f t="shared" ca="1" si="1019"/>
        <v>23511904.761904757</v>
      </c>
      <c r="AH337" s="7">
        <f t="shared" ca="1" si="1019"/>
        <v>23214285.714285709</v>
      </c>
      <c r="AI337" s="7">
        <f t="shared" ca="1" si="1019"/>
        <v>22916666.66666666</v>
      </c>
      <c r="AJ337" s="7">
        <f t="shared" ca="1" si="1019"/>
        <v>22619047.619047612</v>
      </c>
      <c r="AK337" s="7">
        <f t="shared" ca="1" si="1019"/>
        <v>22321428.571428563</v>
      </c>
      <c r="AL337" s="7">
        <f t="shared" ca="1" si="1019"/>
        <v>22023809.523809515</v>
      </c>
      <c r="AM337" s="7">
        <f t="shared" ca="1" si="1019"/>
        <v>21726190.476190466</v>
      </c>
      <c r="AN337" s="7">
        <f t="shared" ca="1" si="1019"/>
        <v>21428571.428571418</v>
      </c>
      <c r="AO337" s="7">
        <f t="shared" ca="1" si="1019"/>
        <v>21130952.380952369</v>
      </c>
      <c r="AP337" s="7">
        <f t="shared" ca="1" si="1019"/>
        <v>20833333.333333321</v>
      </c>
      <c r="AQ337" s="7">
        <f t="shared" ca="1" si="1019"/>
        <v>20535714.285714272</v>
      </c>
      <c r="AR337" s="7">
        <f t="shared" ca="1" si="1019"/>
        <v>20238095.238095224</v>
      </c>
      <c r="AS337" s="7">
        <f t="shared" ca="1" si="1019"/>
        <v>19940476.190476175</v>
      </c>
      <c r="AT337" s="7">
        <f t="shared" ca="1" si="1019"/>
        <v>19642857.142857127</v>
      </c>
      <c r="AU337" s="7">
        <f t="shared" ca="1" si="1019"/>
        <v>23511904.761904746</v>
      </c>
      <c r="AV337" s="7">
        <f t="shared" ca="1" si="1019"/>
        <v>35714285.714285702</v>
      </c>
      <c r="AW337" s="7">
        <f t="shared" ca="1" si="1019"/>
        <v>43749999.999999985</v>
      </c>
      <c r="AX337" s="7">
        <f t="shared" ca="1" si="1019"/>
        <v>43154761.904761888</v>
      </c>
      <c r="AY337" s="7">
        <f t="shared" ca="1" si="1019"/>
        <v>42559523.809523791</v>
      </c>
      <c r="AZ337" s="7">
        <f t="shared" ca="1" si="1019"/>
        <v>41964285.714285694</v>
      </c>
      <c r="BA337" s="7">
        <f t="shared" ca="1" si="1019"/>
        <v>41369047.619047597</v>
      </c>
      <c r="BB337" s="7">
        <f t="shared" ca="1" si="1019"/>
        <v>40773809.5238095</v>
      </c>
      <c r="BC337" s="7">
        <f t="shared" ca="1" si="1019"/>
        <v>40178571.428571403</v>
      </c>
      <c r="BD337" s="7">
        <f t="shared" ca="1" si="1019"/>
        <v>39583333.333333306</v>
      </c>
      <c r="BE337" s="7">
        <f t="shared" ca="1" si="1019"/>
        <v>38988095.238095209</v>
      </c>
      <c r="BF337" s="7">
        <f t="shared" ref="BF337:CK337" ca="1" si="1020">SUM(BF338:BF340)</f>
        <v>38392857.142857112</v>
      </c>
      <c r="BG337" s="7">
        <f t="shared" ca="1" si="1020"/>
        <v>37797619.047619015</v>
      </c>
      <c r="BH337" s="7">
        <f t="shared" ca="1" si="1020"/>
        <v>37202380.952380918</v>
      </c>
      <c r="BI337" s="7">
        <f t="shared" ca="1" si="1020"/>
        <v>36607142.857142821</v>
      </c>
      <c r="BJ337" s="7">
        <f t="shared" ca="1" si="1020"/>
        <v>36011904.761904724</v>
      </c>
      <c r="BK337" s="7">
        <f t="shared" ca="1" si="1020"/>
        <v>35416666.666666627</v>
      </c>
      <c r="BL337" s="7">
        <f t="shared" ca="1" si="1020"/>
        <v>34821428.57142853</v>
      </c>
      <c r="BM337" s="7">
        <f t="shared" ca="1" si="1020"/>
        <v>34226190.476190433</v>
      </c>
      <c r="BN337" s="7">
        <f t="shared" ca="1" si="1020"/>
        <v>33630952.380952336</v>
      </c>
      <c r="BO337" s="7">
        <f t="shared" ca="1" si="1020"/>
        <v>33035714.285714239</v>
      </c>
      <c r="BP337" s="7">
        <f t="shared" ca="1" si="1020"/>
        <v>32440476.190476142</v>
      </c>
      <c r="BQ337" s="7">
        <f t="shared" ca="1" si="1020"/>
        <v>31845238.095238045</v>
      </c>
      <c r="BR337" s="7">
        <f t="shared" ca="1" si="1020"/>
        <v>31249999.999999948</v>
      </c>
      <c r="BS337" s="7">
        <f t="shared" ca="1" si="1020"/>
        <v>30654761.904761851</v>
      </c>
      <c r="BT337" s="7">
        <f t="shared" ca="1" si="1020"/>
        <v>30059523.809523754</v>
      </c>
      <c r="BU337" s="7">
        <f t="shared" ca="1" si="1020"/>
        <v>29464285.714285657</v>
      </c>
      <c r="BV337" s="7">
        <f t="shared" ca="1" si="1020"/>
        <v>0</v>
      </c>
      <c r="BW337" s="7">
        <f t="shared" ca="1" si="1020"/>
        <v>0</v>
      </c>
      <c r="BX337" s="7">
        <f t="shared" ca="1" si="1020"/>
        <v>0</v>
      </c>
      <c r="BY337" s="7">
        <f t="shared" ca="1" si="1020"/>
        <v>0</v>
      </c>
      <c r="BZ337" s="7">
        <f t="shared" ca="1" si="1020"/>
        <v>0</v>
      </c>
      <c r="CA337" s="7">
        <f t="shared" ca="1" si="1020"/>
        <v>0</v>
      </c>
      <c r="CB337" s="7">
        <f t="shared" ca="1" si="1020"/>
        <v>0</v>
      </c>
      <c r="CC337" s="7">
        <f t="shared" ca="1" si="1020"/>
        <v>0</v>
      </c>
      <c r="CD337" s="7">
        <f t="shared" ca="1" si="1020"/>
        <v>0</v>
      </c>
      <c r="CE337" s="7">
        <f t="shared" ca="1" si="1020"/>
        <v>0</v>
      </c>
      <c r="CF337" s="7">
        <f t="shared" ca="1" si="1020"/>
        <v>0</v>
      </c>
      <c r="CG337" s="7">
        <f t="shared" ca="1" si="1020"/>
        <v>0</v>
      </c>
      <c r="CH337" s="7">
        <f t="shared" ca="1" si="1020"/>
        <v>0</v>
      </c>
      <c r="CI337" s="7">
        <f t="shared" ca="1" si="1020"/>
        <v>0</v>
      </c>
      <c r="CJ337" s="7">
        <f t="shared" ca="1" si="1020"/>
        <v>0</v>
      </c>
      <c r="CK337" s="7">
        <f t="shared" ca="1" si="1020"/>
        <v>0</v>
      </c>
      <c r="CL337" s="7">
        <f t="shared" ref="CL337:CT337" ca="1" si="1021">SUM(CL338:CL340)</f>
        <v>0</v>
      </c>
      <c r="CM337" s="7">
        <f t="shared" ca="1" si="1021"/>
        <v>0</v>
      </c>
      <c r="CN337" s="7">
        <f t="shared" ca="1" si="1021"/>
        <v>0</v>
      </c>
      <c r="CO337" s="7">
        <f t="shared" ca="1" si="1021"/>
        <v>0</v>
      </c>
      <c r="CP337" s="7">
        <f t="shared" ca="1" si="1021"/>
        <v>0</v>
      </c>
      <c r="CQ337" s="7">
        <f t="shared" ca="1" si="1021"/>
        <v>0</v>
      </c>
      <c r="CR337" s="7">
        <f t="shared" ca="1" si="1021"/>
        <v>0</v>
      </c>
      <c r="CS337" s="7">
        <f t="shared" ca="1" si="1021"/>
        <v>0</v>
      </c>
      <c r="CT337" s="7">
        <f t="shared" ca="1" si="1021"/>
        <v>0</v>
      </c>
    </row>
    <row r="338" spans="1:98" s="27" customFormat="1" ht="12" x14ac:dyDescent="0.25">
      <c r="A338" s="26">
        <f>ROW()</f>
        <v>338</v>
      </c>
      <c r="C338" s="142"/>
      <c r="E338" s="24"/>
      <c r="F338" s="66" t="str">
        <f>$F$335</f>
        <v>АКТИВЫ</v>
      </c>
      <c r="G338" s="66" t="str">
        <f>$G$342</f>
        <v>Запасы СиМ</v>
      </c>
      <c r="H338" s="27" t="s">
        <v>119</v>
      </c>
      <c r="P338" s="30"/>
      <c r="R338" s="24"/>
      <c r="S338" s="30"/>
      <c r="V338" s="85"/>
      <c r="W338" s="29"/>
      <c r="Z338" s="30">
        <f t="shared" ref="Z338:BE338" ca="1" si="1022">Z12+Z107-Z108</f>
        <v>4166666.666666667</v>
      </c>
      <c r="AA338" s="30">
        <f t="shared" ca="1" si="1022"/>
        <v>16666666.666666668</v>
      </c>
      <c r="AB338" s="30">
        <f t="shared" ca="1" si="1022"/>
        <v>0</v>
      </c>
      <c r="AC338" s="30">
        <f t="shared" ca="1" si="1022"/>
        <v>0</v>
      </c>
      <c r="AD338" s="30">
        <f t="shared" ca="1" si="1022"/>
        <v>0</v>
      </c>
      <c r="AE338" s="30">
        <f t="shared" ca="1" si="1022"/>
        <v>0</v>
      </c>
      <c r="AF338" s="30">
        <f t="shared" ca="1" si="1022"/>
        <v>0</v>
      </c>
      <c r="AG338" s="30">
        <f t="shared" ca="1" si="1022"/>
        <v>0</v>
      </c>
      <c r="AH338" s="30">
        <f t="shared" ca="1" si="1022"/>
        <v>0</v>
      </c>
      <c r="AI338" s="30">
        <f t="shared" ca="1" si="1022"/>
        <v>0</v>
      </c>
      <c r="AJ338" s="30">
        <f t="shared" ca="1" si="1022"/>
        <v>0</v>
      </c>
      <c r="AK338" s="30">
        <f t="shared" ca="1" si="1022"/>
        <v>0</v>
      </c>
      <c r="AL338" s="30">
        <f t="shared" ca="1" si="1022"/>
        <v>0</v>
      </c>
      <c r="AM338" s="30">
        <f t="shared" ca="1" si="1022"/>
        <v>0</v>
      </c>
      <c r="AN338" s="30">
        <f t="shared" ca="1" si="1022"/>
        <v>0</v>
      </c>
      <c r="AO338" s="30">
        <f t="shared" ca="1" si="1022"/>
        <v>0</v>
      </c>
      <c r="AP338" s="30">
        <f t="shared" ca="1" si="1022"/>
        <v>0</v>
      </c>
      <c r="AQ338" s="30">
        <f t="shared" ca="1" si="1022"/>
        <v>0</v>
      </c>
      <c r="AR338" s="30">
        <f t="shared" ca="1" si="1022"/>
        <v>0</v>
      </c>
      <c r="AS338" s="30">
        <f t="shared" ca="1" si="1022"/>
        <v>0</v>
      </c>
      <c r="AT338" s="30">
        <f t="shared" ca="1" si="1022"/>
        <v>0</v>
      </c>
      <c r="AU338" s="30">
        <f t="shared" ca="1" si="1022"/>
        <v>4166666.666666667</v>
      </c>
      <c r="AV338" s="30">
        <f t="shared" ca="1" si="1022"/>
        <v>16666666.666666668</v>
      </c>
      <c r="AW338" s="30">
        <f t="shared" ca="1" si="1022"/>
        <v>0</v>
      </c>
      <c r="AX338" s="30">
        <f t="shared" ca="1" si="1022"/>
        <v>0</v>
      </c>
      <c r="AY338" s="30">
        <f t="shared" ca="1" si="1022"/>
        <v>0</v>
      </c>
      <c r="AZ338" s="30">
        <f t="shared" ca="1" si="1022"/>
        <v>0</v>
      </c>
      <c r="BA338" s="30">
        <f t="shared" ca="1" si="1022"/>
        <v>0</v>
      </c>
      <c r="BB338" s="30">
        <f t="shared" ca="1" si="1022"/>
        <v>0</v>
      </c>
      <c r="BC338" s="30">
        <f t="shared" ca="1" si="1022"/>
        <v>0</v>
      </c>
      <c r="BD338" s="30">
        <f t="shared" ca="1" si="1022"/>
        <v>0</v>
      </c>
      <c r="BE338" s="30">
        <f t="shared" ca="1" si="1022"/>
        <v>0</v>
      </c>
      <c r="BF338" s="30">
        <f t="shared" ref="BF338:CK338" ca="1" si="1023">BF12+BF107-BF108</f>
        <v>0</v>
      </c>
      <c r="BG338" s="30">
        <f t="shared" ca="1" si="1023"/>
        <v>0</v>
      </c>
      <c r="BH338" s="30">
        <f t="shared" ca="1" si="1023"/>
        <v>0</v>
      </c>
      <c r="BI338" s="30">
        <f t="shared" ca="1" si="1023"/>
        <v>0</v>
      </c>
      <c r="BJ338" s="30">
        <f t="shared" ca="1" si="1023"/>
        <v>0</v>
      </c>
      <c r="BK338" s="30">
        <f t="shared" ca="1" si="1023"/>
        <v>0</v>
      </c>
      <c r="BL338" s="30">
        <f t="shared" ca="1" si="1023"/>
        <v>0</v>
      </c>
      <c r="BM338" s="30">
        <f t="shared" ca="1" si="1023"/>
        <v>0</v>
      </c>
      <c r="BN338" s="30">
        <f t="shared" ca="1" si="1023"/>
        <v>0</v>
      </c>
      <c r="BO338" s="30">
        <f t="shared" ca="1" si="1023"/>
        <v>0</v>
      </c>
      <c r="BP338" s="30">
        <f t="shared" ca="1" si="1023"/>
        <v>0</v>
      </c>
      <c r="BQ338" s="30">
        <f t="shared" ca="1" si="1023"/>
        <v>0</v>
      </c>
      <c r="BR338" s="30">
        <f t="shared" ca="1" si="1023"/>
        <v>0</v>
      </c>
      <c r="BS338" s="30">
        <f t="shared" ca="1" si="1023"/>
        <v>0</v>
      </c>
      <c r="BT338" s="30">
        <f t="shared" ca="1" si="1023"/>
        <v>0</v>
      </c>
      <c r="BU338" s="30">
        <f t="shared" ca="1" si="1023"/>
        <v>0</v>
      </c>
      <c r="BV338" s="30">
        <f t="shared" si="1023"/>
        <v>0</v>
      </c>
      <c r="BW338" s="30">
        <f t="shared" si="1023"/>
        <v>0</v>
      </c>
      <c r="BX338" s="30">
        <f t="shared" si="1023"/>
        <v>0</v>
      </c>
      <c r="BY338" s="30">
        <f t="shared" si="1023"/>
        <v>0</v>
      </c>
      <c r="BZ338" s="30">
        <f t="shared" si="1023"/>
        <v>0</v>
      </c>
      <c r="CA338" s="30">
        <f t="shared" si="1023"/>
        <v>0</v>
      </c>
      <c r="CB338" s="30">
        <f t="shared" si="1023"/>
        <v>0</v>
      </c>
      <c r="CC338" s="30">
        <f t="shared" si="1023"/>
        <v>0</v>
      </c>
      <c r="CD338" s="30">
        <f t="shared" si="1023"/>
        <v>0</v>
      </c>
      <c r="CE338" s="30">
        <f t="shared" si="1023"/>
        <v>0</v>
      </c>
      <c r="CF338" s="30">
        <f t="shared" si="1023"/>
        <v>0</v>
      </c>
      <c r="CG338" s="30">
        <f t="shared" si="1023"/>
        <v>0</v>
      </c>
      <c r="CH338" s="30">
        <f t="shared" si="1023"/>
        <v>0</v>
      </c>
      <c r="CI338" s="30">
        <f t="shared" si="1023"/>
        <v>0</v>
      </c>
      <c r="CJ338" s="30">
        <f t="shared" si="1023"/>
        <v>0</v>
      </c>
      <c r="CK338" s="30">
        <f t="shared" si="1023"/>
        <v>0</v>
      </c>
      <c r="CL338" s="30">
        <f t="shared" ref="CL338:CT338" si="1024">CL12+CL107-CL108</f>
        <v>0</v>
      </c>
      <c r="CM338" s="30">
        <f t="shared" si="1024"/>
        <v>0</v>
      </c>
      <c r="CN338" s="30">
        <f t="shared" si="1024"/>
        <v>0</v>
      </c>
      <c r="CO338" s="30">
        <f t="shared" si="1024"/>
        <v>0</v>
      </c>
      <c r="CP338" s="30">
        <f t="shared" si="1024"/>
        <v>0</v>
      </c>
      <c r="CQ338" s="30">
        <f t="shared" si="1024"/>
        <v>0</v>
      </c>
      <c r="CR338" s="30">
        <f t="shared" si="1024"/>
        <v>0</v>
      </c>
      <c r="CS338" s="30">
        <f t="shared" si="1024"/>
        <v>0</v>
      </c>
      <c r="CT338" s="30">
        <f t="shared" si="1024"/>
        <v>0</v>
      </c>
    </row>
    <row r="339" spans="1:98" s="27" customFormat="1" ht="12" x14ac:dyDescent="0.25">
      <c r="A339" s="26">
        <f>ROW()</f>
        <v>339</v>
      </c>
      <c r="C339" s="142"/>
      <c r="E339" s="24"/>
      <c r="F339" s="66" t="str">
        <f>$F$335</f>
        <v>АКТИВЫ</v>
      </c>
      <c r="G339" s="66" t="str">
        <f>$G$342</f>
        <v>Запасы СиМ</v>
      </c>
      <c r="H339" s="27" t="s">
        <v>120</v>
      </c>
      <c r="P339" s="30"/>
      <c r="R339" s="24"/>
      <c r="S339" s="30"/>
      <c r="V339" s="85"/>
      <c r="W339" s="29"/>
      <c r="Z339" s="30">
        <f t="shared" ref="Z339:BE339" ca="1" si="1025">Z13+Z108-Z269</f>
        <v>0</v>
      </c>
      <c r="AA339" s="30">
        <f t="shared" ca="1" si="1025"/>
        <v>0</v>
      </c>
      <c r="AB339" s="30">
        <f t="shared" ca="1" si="1025"/>
        <v>25000000</v>
      </c>
      <c r="AC339" s="30">
        <f t="shared" ca="1" si="1025"/>
        <v>24702380.952380951</v>
      </c>
      <c r="AD339" s="30">
        <f t="shared" ca="1" si="1025"/>
        <v>24404761.904761903</v>
      </c>
      <c r="AE339" s="30">
        <f t="shared" ca="1" si="1025"/>
        <v>24107142.857142854</v>
      </c>
      <c r="AF339" s="30">
        <f t="shared" ca="1" si="1025"/>
        <v>23809523.809523806</v>
      </c>
      <c r="AG339" s="30">
        <f t="shared" ca="1" si="1025"/>
        <v>23511904.761904757</v>
      </c>
      <c r="AH339" s="30">
        <f t="shared" ca="1" si="1025"/>
        <v>23214285.714285709</v>
      </c>
      <c r="AI339" s="30">
        <f t="shared" ca="1" si="1025"/>
        <v>22916666.66666666</v>
      </c>
      <c r="AJ339" s="30">
        <f t="shared" ca="1" si="1025"/>
        <v>22619047.619047612</v>
      </c>
      <c r="AK339" s="30">
        <f t="shared" ca="1" si="1025"/>
        <v>22321428.571428563</v>
      </c>
      <c r="AL339" s="30">
        <f t="shared" ca="1" si="1025"/>
        <v>22023809.523809515</v>
      </c>
      <c r="AM339" s="30">
        <f t="shared" ca="1" si="1025"/>
        <v>21726190.476190466</v>
      </c>
      <c r="AN339" s="30">
        <f t="shared" ca="1" si="1025"/>
        <v>21428571.428571418</v>
      </c>
      <c r="AO339" s="30">
        <f t="shared" ca="1" si="1025"/>
        <v>21130952.380952369</v>
      </c>
      <c r="AP339" s="30">
        <f t="shared" ca="1" si="1025"/>
        <v>20833333.333333321</v>
      </c>
      <c r="AQ339" s="30">
        <f t="shared" ca="1" si="1025"/>
        <v>20535714.285714272</v>
      </c>
      <c r="AR339" s="30">
        <f t="shared" ca="1" si="1025"/>
        <v>20238095.238095224</v>
      </c>
      <c r="AS339" s="30">
        <f t="shared" ca="1" si="1025"/>
        <v>19940476.190476175</v>
      </c>
      <c r="AT339" s="30">
        <f t="shared" ca="1" si="1025"/>
        <v>19642857.142857127</v>
      </c>
      <c r="AU339" s="30">
        <f t="shared" ca="1" si="1025"/>
        <v>19345238.095238078</v>
      </c>
      <c r="AV339" s="30">
        <f t="shared" ca="1" si="1025"/>
        <v>19047619.04761903</v>
      </c>
      <c r="AW339" s="30">
        <f t="shared" ca="1" si="1025"/>
        <v>43749999.999999985</v>
      </c>
      <c r="AX339" s="30">
        <f t="shared" ca="1" si="1025"/>
        <v>43154761.904761888</v>
      </c>
      <c r="AY339" s="30">
        <f t="shared" ca="1" si="1025"/>
        <v>42559523.809523791</v>
      </c>
      <c r="AZ339" s="30">
        <f t="shared" ca="1" si="1025"/>
        <v>41964285.714285694</v>
      </c>
      <c r="BA339" s="30">
        <f t="shared" ca="1" si="1025"/>
        <v>41369047.619047597</v>
      </c>
      <c r="BB339" s="30">
        <f t="shared" ca="1" si="1025"/>
        <v>40773809.5238095</v>
      </c>
      <c r="BC339" s="30">
        <f t="shared" ca="1" si="1025"/>
        <v>40178571.428571403</v>
      </c>
      <c r="BD339" s="30">
        <f t="shared" ca="1" si="1025"/>
        <v>39583333.333333306</v>
      </c>
      <c r="BE339" s="30">
        <f t="shared" ca="1" si="1025"/>
        <v>38988095.238095209</v>
      </c>
      <c r="BF339" s="30">
        <f t="shared" ref="BF339:CK339" ca="1" si="1026">BF13+BF108-BF269</f>
        <v>38392857.142857112</v>
      </c>
      <c r="BG339" s="30">
        <f t="shared" ca="1" si="1026"/>
        <v>37797619.047619015</v>
      </c>
      <c r="BH339" s="30">
        <f t="shared" ca="1" si="1026"/>
        <v>37202380.952380918</v>
      </c>
      <c r="BI339" s="30">
        <f t="shared" ca="1" si="1026"/>
        <v>36607142.857142821</v>
      </c>
      <c r="BJ339" s="30">
        <f t="shared" ca="1" si="1026"/>
        <v>36011904.761904724</v>
      </c>
      <c r="BK339" s="30">
        <f t="shared" ca="1" si="1026"/>
        <v>35416666.666666627</v>
      </c>
      <c r="BL339" s="30">
        <f t="shared" ca="1" si="1026"/>
        <v>34821428.57142853</v>
      </c>
      <c r="BM339" s="30">
        <f t="shared" ca="1" si="1026"/>
        <v>34226190.476190433</v>
      </c>
      <c r="BN339" s="30">
        <f t="shared" ca="1" si="1026"/>
        <v>33630952.380952336</v>
      </c>
      <c r="BO339" s="30">
        <f t="shared" ca="1" si="1026"/>
        <v>33035714.285714239</v>
      </c>
      <c r="BP339" s="30">
        <f t="shared" ca="1" si="1026"/>
        <v>32440476.190476142</v>
      </c>
      <c r="BQ339" s="30">
        <f t="shared" ca="1" si="1026"/>
        <v>31845238.095238045</v>
      </c>
      <c r="BR339" s="30">
        <f t="shared" ca="1" si="1026"/>
        <v>31249999.999999948</v>
      </c>
      <c r="BS339" s="30">
        <f t="shared" ca="1" si="1026"/>
        <v>30654761.904761851</v>
      </c>
      <c r="BT339" s="30">
        <f t="shared" ca="1" si="1026"/>
        <v>30059523.809523754</v>
      </c>
      <c r="BU339" s="30">
        <f t="shared" ca="1" si="1026"/>
        <v>29464285.714285657</v>
      </c>
      <c r="BV339" s="30">
        <f t="shared" ca="1" si="1026"/>
        <v>0</v>
      </c>
      <c r="BW339" s="30">
        <f t="shared" ca="1" si="1026"/>
        <v>0</v>
      </c>
      <c r="BX339" s="30">
        <f t="shared" ca="1" si="1026"/>
        <v>0</v>
      </c>
      <c r="BY339" s="30">
        <f t="shared" ca="1" si="1026"/>
        <v>0</v>
      </c>
      <c r="BZ339" s="30">
        <f t="shared" ca="1" si="1026"/>
        <v>0</v>
      </c>
      <c r="CA339" s="30">
        <f t="shared" ca="1" si="1026"/>
        <v>0</v>
      </c>
      <c r="CB339" s="30">
        <f t="shared" ca="1" si="1026"/>
        <v>0</v>
      </c>
      <c r="CC339" s="30">
        <f t="shared" ca="1" si="1026"/>
        <v>0</v>
      </c>
      <c r="CD339" s="30">
        <f t="shared" ca="1" si="1026"/>
        <v>0</v>
      </c>
      <c r="CE339" s="30">
        <f t="shared" ca="1" si="1026"/>
        <v>0</v>
      </c>
      <c r="CF339" s="30">
        <f t="shared" ca="1" si="1026"/>
        <v>0</v>
      </c>
      <c r="CG339" s="30">
        <f t="shared" ca="1" si="1026"/>
        <v>0</v>
      </c>
      <c r="CH339" s="30">
        <f t="shared" ca="1" si="1026"/>
        <v>0</v>
      </c>
      <c r="CI339" s="30">
        <f t="shared" ca="1" si="1026"/>
        <v>0</v>
      </c>
      <c r="CJ339" s="30">
        <f t="shared" ca="1" si="1026"/>
        <v>0</v>
      </c>
      <c r="CK339" s="30">
        <f t="shared" ca="1" si="1026"/>
        <v>0</v>
      </c>
      <c r="CL339" s="30">
        <f t="shared" ref="CL339:CT339" ca="1" si="1027">CL13+CL108-CL269</f>
        <v>0</v>
      </c>
      <c r="CM339" s="30">
        <f t="shared" ca="1" si="1027"/>
        <v>0</v>
      </c>
      <c r="CN339" s="30">
        <f t="shared" ca="1" si="1027"/>
        <v>0</v>
      </c>
      <c r="CO339" s="30">
        <f t="shared" ca="1" si="1027"/>
        <v>0</v>
      </c>
      <c r="CP339" s="30">
        <f t="shared" ca="1" si="1027"/>
        <v>0</v>
      </c>
      <c r="CQ339" s="30">
        <f t="shared" ca="1" si="1027"/>
        <v>0</v>
      </c>
      <c r="CR339" s="30">
        <f t="shared" ca="1" si="1027"/>
        <v>0</v>
      </c>
      <c r="CS339" s="30">
        <f t="shared" ca="1" si="1027"/>
        <v>0</v>
      </c>
      <c r="CT339" s="30">
        <f t="shared" ca="1" si="1027"/>
        <v>0</v>
      </c>
    </row>
    <row r="340" spans="1:98" s="2" customFormat="1" ht="12" x14ac:dyDescent="0.25">
      <c r="A340" s="11">
        <f>ROW()</f>
        <v>340</v>
      </c>
      <c r="C340" s="142"/>
      <c r="E340" s="23" t="str">
        <f>Lists!$N$9</f>
        <v>пустая строка</v>
      </c>
      <c r="P340" s="3"/>
      <c r="R340" s="23"/>
      <c r="S340" s="3"/>
      <c r="V340" s="74"/>
      <c r="W340" s="5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</row>
    <row r="341" spans="1:98" x14ac:dyDescent="0.3">
      <c r="A341" s="11">
        <f>ROW()</f>
        <v>341</v>
      </c>
      <c r="E341" s="23" t="s">
        <v>24</v>
      </c>
      <c r="F341" s="66" t="str">
        <f t="shared" ref="F341:F346" si="1028">$F$335</f>
        <v>АКТИВЫ</v>
      </c>
      <c r="G341" s="6" t="s">
        <v>164</v>
      </c>
      <c r="Z341" s="7">
        <f ca="1">Z15+Z316</f>
        <v>-20900000</v>
      </c>
      <c r="AA341" s="7">
        <f ca="1">AA15+AA316</f>
        <v>-32982121.212121211</v>
      </c>
      <c r="AB341" s="7">
        <f ca="1">AB15+AB316</f>
        <v>-35210589.090909094</v>
      </c>
      <c r="AC341" s="7">
        <f ca="1">AC15+AC316</f>
        <v>-36728030.303030305</v>
      </c>
      <c r="AD341" s="7">
        <f ca="1">AD15+AD316</f>
        <v>-36671694.181818187</v>
      </c>
      <c r="AE341" s="7">
        <f ca="1">AE15+AE316</f>
        <v>-37444239.727272734</v>
      </c>
      <c r="AF341" s="7">
        <f ca="1">AF15+AF316</f>
        <v>-39893155.272727281</v>
      </c>
      <c r="AG341" s="7">
        <f ca="1">AG15+AG316</f>
        <v>-42392569.584848493</v>
      </c>
      <c r="AH341" s="7">
        <f ca="1">AH15+AH316</f>
        <v>-44989914.202303037</v>
      </c>
      <c r="AI341" s="7">
        <f ca="1">AI15+AI316</f>
        <v>-47730503.843242429</v>
      </c>
      <c r="AJ341" s="7">
        <f ca="1">AJ15+AJ316</f>
        <v>-50628894.372854553</v>
      </c>
      <c r="AK341" s="7">
        <f ca="1">AK15+AK316</f>
        <v>-53684080.471886374</v>
      </c>
      <c r="AL341" s="7">
        <f ca="1">AL15+AL316</f>
        <v>-56956270.171273492</v>
      </c>
      <c r="AM341" s="7">
        <f ca="1">AM15+AM316</f>
        <v>-60546182.436912432</v>
      </c>
      <c r="AN341" s="7">
        <f ca="1">AN15+AN316</f>
        <v>-64569858.65081501</v>
      </c>
      <c r="AO341" s="7">
        <f ca="1">AO15+AO316</f>
        <v>-69075066.755752131</v>
      </c>
      <c r="AP341" s="7">
        <f ca="1">AP15+AP316</f>
        <v>-73939090.930873156</v>
      </c>
      <c r="AQ341" s="7">
        <f ca="1">AQ15+AQ316</f>
        <v>-78940119.408604831</v>
      </c>
      <c r="AR341" s="7">
        <f ca="1">AR15+AR316</f>
        <v>-83805704.644138053</v>
      </c>
      <c r="AS341" s="7">
        <f ca="1">AS15+AS316</f>
        <v>-88276175.741788566</v>
      </c>
      <c r="AT341" s="7">
        <f ca="1">AT15+AT316</f>
        <v>-97165863.747206628</v>
      </c>
      <c r="AU341" s="7">
        <f ca="1">AU15+AU316</f>
        <v>-115355834.05118473</v>
      </c>
      <c r="AV341" s="7">
        <f ca="1">AV15+AV316</f>
        <v>-127777759.58672649</v>
      </c>
      <c r="AW341" s="7">
        <f ca="1">AW15+AW316</f>
        <v>-129394815.95557158</v>
      </c>
      <c r="AX341" s="7">
        <f ca="1">AX15+AX316</f>
        <v>-129355768.19442986</v>
      </c>
      <c r="AY341" s="7">
        <f ca="1">AY15+AY316</f>
        <v>-126808540.88802291</v>
      </c>
      <c r="AZ341" s="7">
        <f ca="1">AZ15+AZ316</f>
        <v>-124211229.77334365</v>
      </c>
      <c r="BA341" s="7">
        <f ca="1">BA15+BA316</f>
        <v>-122347267.34974012</v>
      </c>
      <c r="BB341" s="7">
        <f ca="1">BB15+BB316</f>
        <v>-119498363.35628097</v>
      </c>
      <c r="BC341" s="7">
        <f ca="1">BC15+BC316</f>
        <v>-115598533.68978342</v>
      </c>
      <c r="BD341" s="7">
        <f ca="1">BD15+BD316</f>
        <v>-111216425.41833001</v>
      </c>
      <c r="BE341" s="7">
        <f ca="1">BE15+BE316</f>
        <v>-106692464.01316907</v>
      </c>
      <c r="BF341" s="7">
        <f ca="1">BF15+BF316</f>
        <v>-100959175.2887066</v>
      </c>
      <c r="BG341" s="7">
        <f ca="1">BG15+BG316</f>
        <v>-93988754.634397164</v>
      </c>
      <c r="BH341" s="7">
        <f ca="1">BH15+BH316</f>
        <v>-85905723.264676362</v>
      </c>
      <c r="BI341" s="7">
        <f ca="1">BI15+BI316</f>
        <v>-76921585.961191922</v>
      </c>
      <c r="BJ341" s="7">
        <f ca="1">BJ15+BJ316</f>
        <v>-67289741.148071885</v>
      </c>
      <c r="BK341" s="7">
        <f ca="1">BK15+BK316</f>
        <v>-57250233.103759043</v>
      </c>
      <c r="BL341" s="7">
        <f ca="1">BL15+BL316</f>
        <v>-46975324.753084257</v>
      </c>
      <c r="BM341" s="7">
        <f ca="1">BM15+BM316</f>
        <v>-36575283.904184863</v>
      </c>
      <c r="BN341" s="7">
        <f ca="1">BN15+BN316</f>
        <v>-26113676.399110917</v>
      </c>
      <c r="BO341" s="7">
        <f ca="1">BO15+BO316</f>
        <v>-15624782.710939474</v>
      </c>
      <c r="BP341" s="7">
        <f ca="1">BP15+BP316</f>
        <v>-5125305.9408233371</v>
      </c>
      <c r="BQ341" s="7">
        <f ca="1">BQ15+BQ316</f>
        <v>5378106.3677741271</v>
      </c>
      <c r="BR341" s="7">
        <f ca="1">BR15+BR316</f>
        <v>15882794.809246901</v>
      </c>
      <c r="BS341" s="7">
        <f ca="1">BS15+BS316</f>
        <v>26387797.796869062</v>
      </c>
      <c r="BT341" s="7">
        <f ca="1">BT15+BT316</f>
        <v>36892870.549544975</v>
      </c>
      <c r="BU341" s="7">
        <f ca="1">BU15+BU316</f>
        <v>53437801.281801082</v>
      </c>
      <c r="BV341" s="7">
        <f>BV15+BV316</f>
        <v>0</v>
      </c>
      <c r="BW341" s="7">
        <f>BW15+BW316</f>
        <v>0</v>
      </c>
      <c r="BX341" s="7">
        <f>BX15+BX316</f>
        <v>0</v>
      </c>
      <c r="BY341" s="7">
        <f>BY15+BY316</f>
        <v>0</v>
      </c>
      <c r="BZ341" s="7">
        <f>BZ15+BZ316</f>
        <v>0</v>
      </c>
      <c r="CA341" s="7">
        <f>CA15+CA316</f>
        <v>0</v>
      </c>
      <c r="CB341" s="7">
        <f>CB15+CB316</f>
        <v>0</v>
      </c>
      <c r="CC341" s="7">
        <f>CC15+CC316</f>
        <v>0</v>
      </c>
      <c r="CD341" s="7">
        <f>CD15+CD316</f>
        <v>0</v>
      </c>
      <c r="CE341" s="7">
        <f>CE15+CE316</f>
        <v>0</v>
      </c>
      <c r="CF341" s="7">
        <f>CF15+CF316</f>
        <v>0</v>
      </c>
      <c r="CG341" s="7">
        <f>CG15+CG316</f>
        <v>0</v>
      </c>
      <c r="CH341" s="7">
        <f>CH15+CH316</f>
        <v>0</v>
      </c>
      <c r="CI341" s="7">
        <f>CI15+CI316</f>
        <v>0</v>
      </c>
      <c r="CJ341" s="7">
        <f>CJ15+CJ316</f>
        <v>0</v>
      </c>
      <c r="CK341" s="7">
        <f>CK15+CK316</f>
        <v>0</v>
      </c>
      <c r="CL341" s="7">
        <f>CL15+CL316</f>
        <v>0</v>
      </c>
      <c r="CM341" s="7">
        <f t="shared" ref="CM341:CT341" si="1029">CM15+CM316</f>
        <v>0</v>
      </c>
      <c r="CN341" s="7">
        <f t="shared" si="1029"/>
        <v>0</v>
      </c>
      <c r="CO341" s="7">
        <f t="shared" si="1029"/>
        <v>0</v>
      </c>
      <c r="CP341" s="7">
        <f t="shared" si="1029"/>
        <v>0</v>
      </c>
      <c r="CQ341" s="7">
        <f t="shared" si="1029"/>
        <v>0</v>
      </c>
      <c r="CR341" s="7">
        <f t="shared" si="1029"/>
        <v>0</v>
      </c>
      <c r="CS341" s="7">
        <f t="shared" si="1029"/>
        <v>0</v>
      </c>
      <c r="CT341" s="7">
        <f t="shared" si="1029"/>
        <v>0</v>
      </c>
    </row>
    <row r="342" spans="1:98" x14ac:dyDescent="0.3">
      <c r="A342" s="11">
        <f>ROW()</f>
        <v>342</v>
      </c>
      <c r="F342" s="66" t="str">
        <f t="shared" si="1028"/>
        <v>АКТИВЫ</v>
      </c>
      <c r="G342" s="6" t="str">
        <f>$G$16</f>
        <v>Запасы СиМ</v>
      </c>
      <c r="Z342" s="7">
        <f ca="1">SUM(Z343:Z347)</f>
        <v>0</v>
      </c>
      <c r="AA342" s="7">
        <f t="shared" ref="AA342:CL342" ca="1" si="1030">SUM(AA343:AA347)</f>
        <v>0</v>
      </c>
      <c r="AB342" s="7">
        <f t="shared" ca="1" si="1030"/>
        <v>0</v>
      </c>
      <c r="AC342" s="7">
        <f ca="1">SUM(AC343:AC347)</f>
        <v>3900</v>
      </c>
      <c r="AD342" s="7">
        <f t="shared" ca="1" si="1030"/>
        <v>17400</v>
      </c>
      <c r="AE342" s="7">
        <f t="shared" ca="1" si="1030"/>
        <v>37080</v>
      </c>
      <c r="AF342" s="7">
        <f t="shared" ca="1" si="1030"/>
        <v>63007.5</v>
      </c>
      <c r="AG342" s="7">
        <f t="shared" ca="1" si="1030"/>
        <v>91462.5</v>
      </c>
      <c r="AH342" s="7">
        <f t="shared" ca="1" si="1030"/>
        <v>124846.50000000003</v>
      </c>
      <c r="AI342" s="7">
        <f t="shared" ca="1" si="1030"/>
        <v>186529.5</v>
      </c>
      <c r="AJ342" s="7">
        <f t="shared" ca="1" si="1030"/>
        <v>291355.5</v>
      </c>
      <c r="AK342" s="7">
        <f t="shared" ca="1" si="1030"/>
        <v>455760.75000000006</v>
      </c>
      <c r="AL342" s="7">
        <f t="shared" ca="1" si="1030"/>
        <v>688116</v>
      </c>
      <c r="AM342" s="7">
        <f t="shared" ca="1" si="1030"/>
        <v>977621.25</v>
      </c>
      <c r="AN342" s="7">
        <f t="shared" ca="1" si="1030"/>
        <v>1311643.5</v>
      </c>
      <c r="AO342" s="7">
        <f t="shared" ca="1" si="1030"/>
        <v>1675473.75</v>
      </c>
      <c r="AP342" s="7">
        <f t="shared" ca="1" si="1030"/>
        <v>2056293.75</v>
      </c>
      <c r="AQ342" s="7">
        <f t="shared" ca="1" si="1030"/>
        <v>2446307.25</v>
      </c>
      <c r="AR342" s="7">
        <f t="shared" ca="1" si="1030"/>
        <v>2840703.75</v>
      </c>
      <c r="AS342" s="7">
        <f t="shared" ca="1" si="1030"/>
        <v>3237150</v>
      </c>
      <c r="AT342" s="7">
        <f t="shared" ca="1" si="1030"/>
        <v>3634387.5</v>
      </c>
      <c r="AU342" s="7">
        <f t="shared" ca="1" si="1030"/>
        <v>4031850</v>
      </c>
      <c r="AV342" s="7">
        <f t="shared" ca="1" si="1030"/>
        <v>4429402.5</v>
      </c>
      <c r="AW342" s="7">
        <f t="shared" ca="1" si="1030"/>
        <v>4826977.5</v>
      </c>
      <c r="AX342" s="7">
        <f t="shared" ca="1" si="1030"/>
        <v>5224552.5</v>
      </c>
      <c r="AY342" s="7">
        <f t="shared" ca="1" si="1030"/>
        <v>5622127.5</v>
      </c>
      <c r="AZ342" s="7">
        <f t="shared" ca="1" si="1030"/>
        <v>6009952.5</v>
      </c>
      <c r="BA342" s="7">
        <f t="shared" ca="1" si="1030"/>
        <v>6364027.5</v>
      </c>
      <c r="BB342" s="7">
        <f t="shared" ca="1" si="1030"/>
        <v>6668902.5</v>
      </c>
      <c r="BC342" s="7">
        <f t="shared" ca="1" si="1030"/>
        <v>6908958.7499999981</v>
      </c>
      <c r="BD342" s="7">
        <f t="shared" ca="1" si="1030"/>
        <v>7077877.4999999991</v>
      </c>
      <c r="BE342" s="7">
        <f t="shared" ca="1" si="1030"/>
        <v>7187711.25</v>
      </c>
      <c r="BF342" s="7">
        <f t="shared" ca="1" si="1030"/>
        <v>7252087.5</v>
      </c>
      <c r="BG342" s="7">
        <f t="shared" ca="1" si="1030"/>
        <v>7286148.75</v>
      </c>
      <c r="BH342" s="7">
        <f t="shared" ca="1" si="1030"/>
        <v>7302993.75</v>
      </c>
      <c r="BI342" s="7">
        <f t="shared" ca="1" si="1030"/>
        <v>7310591.25</v>
      </c>
      <c r="BJ342" s="7">
        <f t="shared" ca="1" si="1030"/>
        <v>7313778.75</v>
      </c>
      <c r="BK342" s="7">
        <f t="shared" ca="1" si="1030"/>
        <v>7314907.5</v>
      </c>
      <c r="BL342" s="7">
        <f t="shared" ca="1" si="1030"/>
        <v>7315245</v>
      </c>
      <c r="BM342" s="7">
        <f t="shared" ca="1" si="1030"/>
        <v>7315357.4999999991</v>
      </c>
      <c r="BN342" s="7">
        <f t="shared" ca="1" si="1030"/>
        <v>7315379.9999999981</v>
      </c>
      <c r="BO342" s="7">
        <f t="shared" ca="1" si="1030"/>
        <v>7315379.9999999991</v>
      </c>
      <c r="BP342" s="7">
        <f t="shared" ca="1" si="1030"/>
        <v>7315379.9999999991</v>
      </c>
      <c r="BQ342" s="7">
        <f t="shared" ca="1" si="1030"/>
        <v>7315379.9999999991</v>
      </c>
      <c r="BR342" s="7">
        <f t="shared" ca="1" si="1030"/>
        <v>7315379.9999999991</v>
      </c>
      <c r="BS342" s="7">
        <f t="shared" ca="1" si="1030"/>
        <v>7315379.9999999991</v>
      </c>
      <c r="BT342" s="7">
        <f t="shared" ca="1" si="1030"/>
        <v>7315379.9999999991</v>
      </c>
      <c r="BU342" s="7">
        <f t="shared" ca="1" si="1030"/>
        <v>7315379.9999999991</v>
      </c>
      <c r="BV342" s="7">
        <f t="shared" si="1030"/>
        <v>0</v>
      </c>
      <c r="BW342" s="7">
        <f t="shared" si="1030"/>
        <v>0</v>
      </c>
      <c r="BX342" s="7">
        <f t="shared" si="1030"/>
        <v>0</v>
      </c>
      <c r="BY342" s="7">
        <f t="shared" si="1030"/>
        <v>0</v>
      </c>
      <c r="BZ342" s="7">
        <f t="shared" si="1030"/>
        <v>0</v>
      </c>
      <c r="CA342" s="7">
        <f t="shared" si="1030"/>
        <v>0</v>
      </c>
      <c r="CB342" s="7">
        <f t="shared" si="1030"/>
        <v>0</v>
      </c>
      <c r="CC342" s="7">
        <f t="shared" si="1030"/>
        <v>0</v>
      </c>
      <c r="CD342" s="7">
        <f t="shared" si="1030"/>
        <v>0</v>
      </c>
      <c r="CE342" s="7">
        <f t="shared" si="1030"/>
        <v>0</v>
      </c>
      <c r="CF342" s="7">
        <f t="shared" si="1030"/>
        <v>0</v>
      </c>
      <c r="CG342" s="7">
        <f t="shared" si="1030"/>
        <v>0</v>
      </c>
      <c r="CH342" s="7">
        <f t="shared" si="1030"/>
        <v>0</v>
      </c>
      <c r="CI342" s="7">
        <f t="shared" si="1030"/>
        <v>0</v>
      </c>
      <c r="CJ342" s="7">
        <f t="shared" si="1030"/>
        <v>0</v>
      </c>
      <c r="CK342" s="7">
        <f t="shared" si="1030"/>
        <v>0</v>
      </c>
      <c r="CL342" s="7">
        <f t="shared" si="1030"/>
        <v>0</v>
      </c>
      <c r="CM342" s="7">
        <f t="shared" ref="CM342:CT342" si="1031">SUM(CM343:CM347)</f>
        <v>0</v>
      </c>
      <c r="CN342" s="7">
        <f t="shared" si="1031"/>
        <v>0</v>
      </c>
      <c r="CO342" s="7">
        <f t="shared" si="1031"/>
        <v>0</v>
      </c>
      <c r="CP342" s="7">
        <f t="shared" si="1031"/>
        <v>0</v>
      </c>
      <c r="CQ342" s="7">
        <f t="shared" si="1031"/>
        <v>0</v>
      </c>
      <c r="CR342" s="7">
        <f t="shared" si="1031"/>
        <v>0</v>
      </c>
      <c r="CS342" s="7">
        <f t="shared" si="1031"/>
        <v>0</v>
      </c>
      <c r="CT342" s="7">
        <f t="shared" si="1031"/>
        <v>0</v>
      </c>
    </row>
    <row r="343" spans="1:98" s="27" customFormat="1" ht="12" x14ac:dyDescent="0.25">
      <c r="A343" s="26">
        <f>ROW()</f>
        <v>343</v>
      </c>
      <c r="C343" s="142"/>
      <c r="E343" s="24"/>
      <c r="F343" s="66" t="str">
        <f t="shared" si="1028"/>
        <v>АКТИВЫ</v>
      </c>
      <c r="G343" s="66" t="str">
        <f>$G$342</f>
        <v>Запасы СиМ</v>
      </c>
      <c r="H343" s="27" t="str">
        <f>BP!$F$21</f>
        <v>Основа</v>
      </c>
      <c r="P343" s="30"/>
      <c r="R343" s="24"/>
      <c r="S343" s="30"/>
      <c r="V343" s="85"/>
      <c r="W343" s="29"/>
      <c r="Z343" s="30">
        <f t="shared" ref="Z343:BE343" ca="1" si="1032">IF(Z$5="",0,Z17+Z156-Z162)</f>
        <v>0</v>
      </c>
      <c r="AA343" s="30">
        <f t="shared" ca="1" si="1032"/>
        <v>0</v>
      </c>
      <c r="AB343" s="30">
        <f t="shared" ca="1" si="1032"/>
        <v>0</v>
      </c>
      <c r="AC343" s="30">
        <f t="shared" ca="1" si="1032"/>
        <v>3500</v>
      </c>
      <c r="AD343" s="30">
        <f t="shared" ca="1" si="1032"/>
        <v>14000</v>
      </c>
      <c r="AE343" s="30">
        <f t="shared" ca="1" si="1032"/>
        <v>25200</v>
      </c>
      <c r="AF343" s="30">
        <f t="shared" ca="1" si="1032"/>
        <v>36837.5</v>
      </c>
      <c r="AG343" s="30">
        <f t="shared" ca="1" si="1032"/>
        <v>46987.5</v>
      </c>
      <c r="AH343" s="30">
        <f t="shared" ca="1" si="1032"/>
        <v>61722.500000000015</v>
      </c>
      <c r="AI343" s="30">
        <f t="shared" ca="1" si="1032"/>
        <v>100222.50000000001</v>
      </c>
      <c r="AJ343" s="30">
        <f t="shared" ca="1" si="1032"/>
        <v>165042.5</v>
      </c>
      <c r="AK343" s="30">
        <f t="shared" ca="1" si="1032"/>
        <v>258098.75</v>
      </c>
      <c r="AL343" s="30">
        <f t="shared" ca="1" si="1032"/>
        <v>375987.5</v>
      </c>
      <c r="AM343" s="30">
        <f t="shared" ca="1" si="1032"/>
        <v>508523.75</v>
      </c>
      <c r="AN343" s="30">
        <f t="shared" ca="1" si="1032"/>
        <v>649757.5</v>
      </c>
      <c r="AO343" s="30">
        <f t="shared" ca="1" si="1032"/>
        <v>795506.25</v>
      </c>
      <c r="AP343" s="30">
        <f t="shared" ca="1" si="1032"/>
        <v>943643.75</v>
      </c>
      <c r="AQ343" s="30">
        <f t="shared" ca="1" si="1032"/>
        <v>1092831.25</v>
      </c>
      <c r="AR343" s="30">
        <f t="shared" ca="1" si="1032"/>
        <v>1242281.25</v>
      </c>
      <c r="AS343" s="30">
        <f t="shared" ca="1" si="1032"/>
        <v>1391862.5</v>
      </c>
      <c r="AT343" s="30">
        <f t="shared" ca="1" si="1032"/>
        <v>1541487.5</v>
      </c>
      <c r="AU343" s="30">
        <f t="shared" ca="1" si="1032"/>
        <v>1691112.5</v>
      </c>
      <c r="AV343" s="30">
        <f t="shared" ca="1" si="1032"/>
        <v>1840737.5</v>
      </c>
      <c r="AW343" s="30">
        <f t="shared" ca="1" si="1032"/>
        <v>1990362.5</v>
      </c>
      <c r="AX343" s="30">
        <f t="shared" ca="1" si="1032"/>
        <v>2139987.5</v>
      </c>
      <c r="AY343" s="30">
        <f t="shared" ca="1" si="1032"/>
        <v>2289612.5</v>
      </c>
      <c r="AZ343" s="30">
        <f t="shared" ca="1" si="1032"/>
        <v>2430487.5</v>
      </c>
      <c r="BA343" s="30">
        <f t="shared" ca="1" si="1032"/>
        <v>2545112.5</v>
      </c>
      <c r="BB343" s="30">
        <f t="shared" ca="1" si="1032"/>
        <v>2631737.5</v>
      </c>
      <c r="BC343" s="30">
        <f t="shared" ca="1" si="1032"/>
        <v>2689268.75</v>
      </c>
      <c r="BD343" s="30">
        <f t="shared" ca="1" si="1032"/>
        <v>2721425</v>
      </c>
      <c r="BE343" s="30">
        <f t="shared" ca="1" si="1032"/>
        <v>2738618.75</v>
      </c>
      <c r="BF343" s="30">
        <f t="shared" ref="BF343:CK343" ca="1" si="1033">IF(BF$5="",0,BF17+BF156-BF162)</f>
        <v>2747062.5</v>
      </c>
      <c r="BG343" s="30">
        <f t="shared" ca="1" si="1033"/>
        <v>2750956.25</v>
      </c>
      <c r="BH343" s="30">
        <f t="shared" ca="1" si="1033"/>
        <v>2752443.75</v>
      </c>
      <c r="BI343" s="30">
        <f t="shared" ca="1" si="1033"/>
        <v>2752881.25</v>
      </c>
      <c r="BJ343" s="30">
        <f t="shared" ca="1" si="1033"/>
        <v>2753056.25</v>
      </c>
      <c r="BK343" s="30">
        <f t="shared" ca="1" si="1033"/>
        <v>2753100</v>
      </c>
      <c r="BL343" s="30">
        <f t="shared" ca="1" si="1033"/>
        <v>2753099.9999999995</v>
      </c>
      <c r="BM343" s="30">
        <f t="shared" ca="1" si="1033"/>
        <v>2753099.9999999995</v>
      </c>
      <c r="BN343" s="30">
        <f t="shared" ca="1" si="1033"/>
        <v>2753099.9999999995</v>
      </c>
      <c r="BO343" s="30">
        <f t="shared" ca="1" si="1033"/>
        <v>2753099.9999999995</v>
      </c>
      <c r="BP343" s="30">
        <f t="shared" ca="1" si="1033"/>
        <v>2753099.9999999995</v>
      </c>
      <c r="BQ343" s="30">
        <f t="shared" ca="1" si="1033"/>
        <v>2753099.9999999995</v>
      </c>
      <c r="BR343" s="30">
        <f t="shared" ca="1" si="1033"/>
        <v>2753099.9999999995</v>
      </c>
      <c r="BS343" s="30">
        <f t="shared" ca="1" si="1033"/>
        <v>2753099.9999999995</v>
      </c>
      <c r="BT343" s="30">
        <f t="shared" ca="1" si="1033"/>
        <v>2753099.9999999995</v>
      </c>
      <c r="BU343" s="30">
        <f t="shared" ca="1" si="1033"/>
        <v>2753099.9999999995</v>
      </c>
      <c r="BV343" s="30">
        <f t="shared" si="1033"/>
        <v>0</v>
      </c>
      <c r="BW343" s="30">
        <f t="shared" si="1033"/>
        <v>0</v>
      </c>
      <c r="BX343" s="30">
        <f t="shared" si="1033"/>
        <v>0</v>
      </c>
      <c r="BY343" s="30">
        <f t="shared" si="1033"/>
        <v>0</v>
      </c>
      <c r="BZ343" s="30">
        <f t="shared" si="1033"/>
        <v>0</v>
      </c>
      <c r="CA343" s="30">
        <f t="shared" si="1033"/>
        <v>0</v>
      </c>
      <c r="CB343" s="30">
        <f t="shared" si="1033"/>
        <v>0</v>
      </c>
      <c r="CC343" s="30">
        <f t="shared" si="1033"/>
        <v>0</v>
      </c>
      <c r="CD343" s="30">
        <f t="shared" si="1033"/>
        <v>0</v>
      </c>
      <c r="CE343" s="30">
        <f t="shared" si="1033"/>
        <v>0</v>
      </c>
      <c r="CF343" s="30">
        <f t="shared" si="1033"/>
        <v>0</v>
      </c>
      <c r="CG343" s="30">
        <f t="shared" si="1033"/>
        <v>0</v>
      </c>
      <c r="CH343" s="30">
        <f t="shared" si="1033"/>
        <v>0</v>
      </c>
      <c r="CI343" s="30">
        <f t="shared" si="1033"/>
        <v>0</v>
      </c>
      <c r="CJ343" s="30">
        <f t="shared" si="1033"/>
        <v>0</v>
      </c>
      <c r="CK343" s="30">
        <f t="shared" si="1033"/>
        <v>0</v>
      </c>
      <c r="CL343" s="30">
        <f t="shared" ref="CL343:CT343" si="1034">IF(CL$5="",0,CL17+CL156-CL162)</f>
        <v>0</v>
      </c>
      <c r="CM343" s="30">
        <f t="shared" si="1034"/>
        <v>0</v>
      </c>
      <c r="CN343" s="30">
        <f t="shared" si="1034"/>
        <v>0</v>
      </c>
      <c r="CO343" s="30">
        <f t="shared" si="1034"/>
        <v>0</v>
      </c>
      <c r="CP343" s="30">
        <f t="shared" si="1034"/>
        <v>0</v>
      </c>
      <c r="CQ343" s="30">
        <f t="shared" si="1034"/>
        <v>0</v>
      </c>
      <c r="CR343" s="30">
        <f t="shared" si="1034"/>
        <v>0</v>
      </c>
      <c r="CS343" s="30">
        <f t="shared" si="1034"/>
        <v>0</v>
      </c>
      <c r="CT343" s="30">
        <f t="shared" si="1034"/>
        <v>0</v>
      </c>
    </row>
    <row r="344" spans="1:98" s="27" customFormat="1" ht="12" x14ac:dyDescent="0.25">
      <c r="A344" s="26">
        <f>ROW()</f>
        <v>344</v>
      </c>
      <c r="C344" s="142"/>
      <c r="E344" s="24"/>
      <c r="F344" s="66" t="str">
        <f t="shared" si="1028"/>
        <v>АКТИВЫ</v>
      </c>
      <c r="G344" s="66" t="str">
        <f t="shared" ref="G344:G346" si="1035">$G$342</f>
        <v>Запасы СиМ</v>
      </c>
      <c r="H344" s="27" t="str">
        <f>BP!$F$22</f>
        <v>Сырье</v>
      </c>
      <c r="P344" s="30"/>
      <c r="R344" s="24"/>
      <c r="S344" s="30"/>
      <c r="V344" s="85"/>
      <c r="W344" s="29"/>
      <c r="Z344" s="30">
        <f t="shared" ref="Z344:BE344" ca="1" si="1036">IF(Z$5="",0,Z18+Z157-Z163)</f>
        <v>0</v>
      </c>
      <c r="AA344" s="30">
        <f t="shared" ca="1" si="1036"/>
        <v>0</v>
      </c>
      <c r="AB344" s="30">
        <f t="shared" ca="1" si="1036"/>
        <v>0</v>
      </c>
      <c r="AC344" s="30">
        <f t="shared" ca="1" si="1036"/>
        <v>400</v>
      </c>
      <c r="AD344" s="30">
        <f t="shared" ca="1" si="1036"/>
        <v>1600</v>
      </c>
      <c r="AE344" s="30">
        <f t="shared" ca="1" si="1036"/>
        <v>2880</v>
      </c>
      <c r="AF344" s="30">
        <f t="shared" ca="1" si="1036"/>
        <v>4210</v>
      </c>
      <c r="AG344" s="30">
        <f t="shared" ca="1" si="1036"/>
        <v>5370</v>
      </c>
      <c r="AH344" s="30">
        <f t="shared" ca="1" si="1036"/>
        <v>7054</v>
      </c>
      <c r="AI344" s="30">
        <f t="shared" ca="1" si="1036"/>
        <v>11454</v>
      </c>
      <c r="AJ344" s="30">
        <f t="shared" ca="1" si="1036"/>
        <v>18862</v>
      </c>
      <c r="AK344" s="30">
        <f t="shared" ca="1" si="1036"/>
        <v>29496.999999999996</v>
      </c>
      <c r="AL344" s="30">
        <f t="shared" ca="1" si="1036"/>
        <v>42970</v>
      </c>
      <c r="AM344" s="30">
        <f t="shared" ca="1" si="1036"/>
        <v>58117</v>
      </c>
      <c r="AN344" s="30">
        <f t="shared" ca="1" si="1036"/>
        <v>74258</v>
      </c>
      <c r="AO344" s="30">
        <f t="shared" ca="1" si="1036"/>
        <v>90914.999999999985</v>
      </c>
      <c r="AP344" s="30">
        <f t="shared" ca="1" si="1036"/>
        <v>107845</v>
      </c>
      <c r="AQ344" s="30">
        <f t="shared" ca="1" si="1036"/>
        <v>124895</v>
      </c>
      <c r="AR344" s="30">
        <f t="shared" ca="1" si="1036"/>
        <v>141975</v>
      </c>
      <c r="AS344" s="30">
        <f t="shared" ca="1" si="1036"/>
        <v>159070</v>
      </c>
      <c r="AT344" s="30">
        <f t="shared" ca="1" si="1036"/>
        <v>176170</v>
      </c>
      <c r="AU344" s="30">
        <f t="shared" ca="1" si="1036"/>
        <v>193270</v>
      </c>
      <c r="AV344" s="30">
        <f t="shared" ca="1" si="1036"/>
        <v>210370</v>
      </c>
      <c r="AW344" s="30">
        <f t="shared" ca="1" si="1036"/>
        <v>227470</v>
      </c>
      <c r="AX344" s="30">
        <f t="shared" ca="1" si="1036"/>
        <v>244570</v>
      </c>
      <c r="AY344" s="30">
        <f t="shared" ca="1" si="1036"/>
        <v>261670</v>
      </c>
      <c r="AZ344" s="30">
        <f t="shared" ca="1" si="1036"/>
        <v>277770</v>
      </c>
      <c r="BA344" s="30">
        <f t="shared" ca="1" si="1036"/>
        <v>290870</v>
      </c>
      <c r="BB344" s="30">
        <f t="shared" ca="1" si="1036"/>
        <v>300770</v>
      </c>
      <c r="BC344" s="30">
        <f t="shared" ca="1" si="1036"/>
        <v>307345</v>
      </c>
      <c r="BD344" s="30">
        <f t="shared" ca="1" si="1036"/>
        <v>311020</v>
      </c>
      <c r="BE344" s="30">
        <f t="shared" ca="1" si="1036"/>
        <v>312985</v>
      </c>
      <c r="BF344" s="30">
        <f t="shared" ref="BF344:CK344" ca="1" si="1037">IF(BF$5="",0,BF18+BF157-BF163)</f>
        <v>313950</v>
      </c>
      <c r="BG344" s="30">
        <f t="shared" ca="1" si="1037"/>
        <v>314395</v>
      </c>
      <c r="BH344" s="30">
        <f t="shared" ca="1" si="1037"/>
        <v>314565</v>
      </c>
      <c r="BI344" s="30">
        <f t="shared" ca="1" si="1037"/>
        <v>314615</v>
      </c>
      <c r="BJ344" s="30">
        <f t="shared" ca="1" si="1037"/>
        <v>314635</v>
      </c>
      <c r="BK344" s="30">
        <f t="shared" ca="1" si="1037"/>
        <v>314640</v>
      </c>
      <c r="BL344" s="30">
        <f t="shared" ca="1" si="1037"/>
        <v>314639.99999999994</v>
      </c>
      <c r="BM344" s="30">
        <f t="shared" ca="1" si="1037"/>
        <v>314639.99999999994</v>
      </c>
      <c r="BN344" s="30">
        <f t="shared" ca="1" si="1037"/>
        <v>314639.99999999994</v>
      </c>
      <c r="BO344" s="30">
        <f t="shared" ca="1" si="1037"/>
        <v>314639.99999999994</v>
      </c>
      <c r="BP344" s="30">
        <f t="shared" ca="1" si="1037"/>
        <v>314639.99999999994</v>
      </c>
      <c r="BQ344" s="30">
        <f t="shared" ca="1" si="1037"/>
        <v>314639.99999999994</v>
      </c>
      <c r="BR344" s="30">
        <f t="shared" ca="1" si="1037"/>
        <v>314639.99999999994</v>
      </c>
      <c r="BS344" s="30">
        <f t="shared" ca="1" si="1037"/>
        <v>314639.99999999994</v>
      </c>
      <c r="BT344" s="30">
        <f t="shared" ca="1" si="1037"/>
        <v>314639.99999999994</v>
      </c>
      <c r="BU344" s="30">
        <f t="shared" ca="1" si="1037"/>
        <v>314639.99999999994</v>
      </c>
      <c r="BV344" s="30">
        <f t="shared" si="1037"/>
        <v>0</v>
      </c>
      <c r="BW344" s="30">
        <f t="shared" si="1037"/>
        <v>0</v>
      </c>
      <c r="BX344" s="30">
        <f t="shared" si="1037"/>
        <v>0</v>
      </c>
      <c r="BY344" s="30">
        <f t="shared" si="1037"/>
        <v>0</v>
      </c>
      <c r="BZ344" s="30">
        <f t="shared" si="1037"/>
        <v>0</v>
      </c>
      <c r="CA344" s="30">
        <f t="shared" si="1037"/>
        <v>0</v>
      </c>
      <c r="CB344" s="30">
        <f t="shared" si="1037"/>
        <v>0</v>
      </c>
      <c r="CC344" s="30">
        <f t="shared" si="1037"/>
        <v>0</v>
      </c>
      <c r="CD344" s="30">
        <f t="shared" si="1037"/>
        <v>0</v>
      </c>
      <c r="CE344" s="30">
        <f t="shared" si="1037"/>
        <v>0</v>
      </c>
      <c r="CF344" s="30">
        <f t="shared" si="1037"/>
        <v>0</v>
      </c>
      <c r="CG344" s="30">
        <f t="shared" si="1037"/>
        <v>0</v>
      </c>
      <c r="CH344" s="30">
        <f t="shared" si="1037"/>
        <v>0</v>
      </c>
      <c r="CI344" s="30">
        <f t="shared" si="1037"/>
        <v>0</v>
      </c>
      <c r="CJ344" s="30">
        <f t="shared" si="1037"/>
        <v>0</v>
      </c>
      <c r="CK344" s="30">
        <f t="shared" si="1037"/>
        <v>0</v>
      </c>
      <c r="CL344" s="30">
        <f t="shared" ref="CL344:CT344" si="1038">IF(CL$5="",0,CL18+CL157-CL163)</f>
        <v>0</v>
      </c>
      <c r="CM344" s="30">
        <f t="shared" si="1038"/>
        <v>0</v>
      </c>
      <c r="CN344" s="30">
        <f t="shared" si="1038"/>
        <v>0</v>
      </c>
      <c r="CO344" s="30">
        <f t="shared" si="1038"/>
        <v>0</v>
      </c>
      <c r="CP344" s="30">
        <f t="shared" si="1038"/>
        <v>0</v>
      </c>
      <c r="CQ344" s="30">
        <f t="shared" si="1038"/>
        <v>0</v>
      </c>
      <c r="CR344" s="30">
        <f t="shared" si="1038"/>
        <v>0</v>
      </c>
      <c r="CS344" s="30">
        <f t="shared" si="1038"/>
        <v>0</v>
      </c>
      <c r="CT344" s="30">
        <f t="shared" si="1038"/>
        <v>0</v>
      </c>
    </row>
    <row r="345" spans="1:98" s="27" customFormat="1" ht="12" x14ac:dyDescent="0.25">
      <c r="A345" s="26">
        <f>ROW()</f>
        <v>345</v>
      </c>
      <c r="C345" s="142"/>
      <c r="E345" s="24"/>
      <c r="F345" s="66" t="str">
        <f t="shared" si="1028"/>
        <v>АКТИВЫ</v>
      </c>
      <c r="G345" s="66" t="str">
        <f t="shared" si="1035"/>
        <v>Запасы СиМ</v>
      </c>
      <c r="H345" s="27" t="str">
        <f>BP!$F$23</f>
        <v>Материал</v>
      </c>
      <c r="P345" s="30"/>
      <c r="R345" s="24"/>
      <c r="S345" s="30"/>
      <c r="V345" s="85"/>
      <c r="W345" s="29"/>
      <c r="Z345" s="30">
        <f t="shared" ref="Z345:BE345" ca="1" si="1039">IF(Z$5="",0,Z19+Z158-Z179)</f>
        <v>0</v>
      </c>
      <c r="AA345" s="30">
        <f t="shared" ca="1" si="1039"/>
        <v>0</v>
      </c>
      <c r="AB345" s="30">
        <f t="shared" ca="1" si="1039"/>
        <v>0</v>
      </c>
      <c r="AC345" s="30">
        <f t="shared" ca="1" si="1039"/>
        <v>0</v>
      </c>
      <c r="AD345" s="30">
        <f t="shared" ca="1" si="1039"/>
        <v>466.66666666666669</v>
      </c>
      <c r="AE345" s="30">
        <f t="shared" ca="1" si="1039"/>
        <v>2333.3333333333335</v>
      </c>
      <c r="AF345" s="30">
        <f t="shared" ca="1" si="1039"/>
        <v>5693.3333333333339</v>
      </c>
      <c r="AG345" s="30">
        <f t="shared" ca="1" si="1039"/>
        <v>10138.333333333334</v>
      </c>
      <c r="AH345" s="30">
        <f t="shared" ca="1" si="1039"/>
        <v>14536.66666666667</v>
      </c>
      <c r="AI345" s="30">
        <f t="shared" ca="1" si="1039"/>
        <v>19406.333333333339</v>
      </c>
      <c r="AJ345" s="30">
        <f t="shared" ca="1" si="1039"/>
        <v>27857.666666666675</v>
      </c>
      <c r="AK345" s="30">
        <f t="shared" ca="1" si="1039"/>
        <v>43598.333333333343</v>
      </c>
      <c r="AL345" s="30">
        <f t="shared" ca="1" si="1039"/>
        <v>69781.833333333328</v>
      </c>
      <c r="AM345" s="30">
        <f t="shared" ca="1" si="1039"/>
        <v>106550.5</v>
      </c>
      <c r="AN345" s="30">
        <f t="shared" ca="1" si="1039"/>
        <v>152348.00000000003</v>
      </c>
      <c r="AO345" s="30">
        <f t="shared" ca="1" si="1039"/>
        <v>204569.16666666672</v>
      </c>
      <c r="AP345" s="30">
        <f t="shared" ca="1" si="1039"/>
        <v>260505.00000000006</v>
      </c>
      <c r="AQ345" s="30">
        <f t="shared" ca="1" si="1039"/>
        <v>318521.00000000006</v>
      </c>
      <c r="AR345" s="30">
        <f t="shared" ca="1" si="1039"/>
        <v>377597.50000000006</v>
      </c>
      <c r="AS345" s="30">
        <f t="shared" ca="1" si="1039"/>
        <v>437167.5</v>
      </c>
      <c r="AT345" s="30">
        <f t="shared" ca="1" si="1039"/>
        <v>496930.00000000006</v>
      </c>
      <c r="AU345" s="30">
        <f t="shared" ca="1" si="1039"/>
        <v>556750.83333333337</v>
      </c>
      <c r="AV345" s="30">
        <f t="shared" ca="1" si="1039"/>
        <v>616595</v>
      </c>
      <c r="AW345" s="30">
        <f t="shared" ca="1" si="1039"/>
        <v>676445</v>
      </c>
      <c r="AX345" s="30">
        <f t="shared" ca="1" si="1039"/>
        <v>736295</v>
      </c>
      <c r="AY345" s="30">
        <f t="shared" ca="1" si="1039"/>
        <v>796145</v>
      </c>
      <c r="AZ345" s="30">
        <f t="shared" ca="1" si="1039"/>
        <v>855995</v>
      </c>
      <c r="BA345" s="30">
        <f t="shared" ca="1" si="1039"/>
        <v>914678.33333333326</v>
      </c>
      <c r="BB345" s="30">
        <f t="shared" ca="1" si="1039"/>
        <v>968694.99999999977</v>
      </c>
      <c r="BC345" s="30">
        <f t="shared" ca="1" si="1039"/>
        <v>1014311.6666666663</v>
      </c>
      <c r="BD345" s="30">
        <f t="shared" ca="1" si="1039"/>
        <v>1048815.833333333</v>
      </c>
      <c r="BE345" s="30">
        <f t="shared" ca="1" si="1039"/>
        <v>1072324.1666666665</v>
      </c>
      <c r="BF345" s="30">
        <f t="shared" ref="BF345:CK345" ca="1" si="1040">IF(BF$5="",0,BF19+BF158-BF179)</f>
        <v>1086575</v>
      </c>
      <c r="BG345" s="30">
        <f t="shared" ca="1" si="1040"/>
        <v>1094280.8333333333</v>
      </c>
      <c r="BH345" s="30">
        <f t="shared" ca="1" si="1040"/>
        <v>1098218.3333333333</v>
      </c>
      <c r="BI345" s="30">
        <f t="shared" ca="1" si="1040"/>
        <v>1100061.6666666665</v>
      </c>
      <c r="BJ345" s="30">
        <f t="shared" ca="1" si="1040"/>
        <v>1100837.5</v>
      </c>
      <c r="BK345" s="30">
        <f t="shared" ca="1" si="1040"/>
        <v>1101117.5</v>
      </c>
      <c r="BL345" s="30">
        <f t="shared" ca="1" si="1040"/>
        <v>1101205</v>
      </c>
      <c r="BM345" s="30">
        <f t="shared" ca="1" si="1040"/>
        <v>1101234.1666666665</v>
      </c>
      <c r="BN345" s="30">
        <f t="shared" ca="1" si="1040"/>
        <v>1101239.9999999998</v>
      </c>
      <c r="BO345" s="30">
        <f t="shared" ca="1" si="1040"/>
        <v>1101239.9999999998</v>
      </c>
      <c r="BP345" s="30">
        <f t="shared" ca="1" si="1040"/>
        <v>1101239.9999999998</v>
      </c>
      <c r="BQ345" s="30">
        <f t="shared" ca="1" si="1040"/>
        <v>1101239.9999999998</v>
      </c>
      <c r="BR345" s="30">
        <f t="shared" ca="1" si="1040"/>
        <v>1101239.9999999998</v>
      </c>
      <c r="BS345" s="30">
        <f t="shared" ca="1" si="1040"/>
        <v>1101239.9999999998</v>
      </c>
      <c r="BT345" s="30">
        <f t="shared" ca="1" si="1040"/>
        <v>1101239.9999999998</v>
      </c>
      <c r="BU345" s="30">
        <f t="shared" ca="1" si="1040"/>
        <v>1101239.9999999998</v>
      </c>
      <c r="BV345" s="30">
        <f t="shared" si="1040"/>
        <v>0</v>
      </c>
      <c r="BW345" s="30">
        <f t="shared" si="1040"/>
        <v>0</v>
      </c>
      <c r="BX345" s="30">
        <f t="shared" si="1040"/>
        <v>0</v>
      </c>
      <c r="BY345" s="30">
        <f t="shared" si="1040"/>
        <v>0</v>
      </c>
      <c r="BZ345" s="30">
        <f t="shared" si="1040"/>
        <v>0</v>
      </c>
      <c r="CA345" s="30">
        <f t="shared" si="1040"/>
        <v>0</v>
      </c>
      <c r="CB345" s="30">
        <f t="shared" si="1040"/>
        <v>0</v>
      </c>
      <c r="CC345" s="30">
        <f t="shared" si="1040"/>
        <v>0</v>
      </c>
      <c r="CD345" s="30">
        <f t="shared" si="1040"/>
        <v>0</v>
      </c>
      <c r="CE345" s="30">
        <f t="shared" si="1040"/>
        <v>0</v>
      </c>
      <c r="CF345" s="30">
        <f t="shared" si="1040"/>
        <v>0</v>
      </c>
      <c r="CG345" s="30">
        <f t="shared" si="1040"/>
        <v>0</v>
      </c>
      <c r="CH345" s="30">
        <f t="shared" si="1040"/>
        <v>0</v>
      </c>
      <c r="CI345" s="30">
        <f t="shared" si="1040"/>
        <v>0</v>
      </c>
      <c r="CJ345" s="30">
        <f t="shared" si="1040"/>
        <v>0</v>
      </c>
      <c r="CK345" s="30">
        <f t="shared" si="1040"/>
        <v>0</v>
      </c>
      <c r="CL345" s="30">
        <f t="shared" ref="CL345:CT345" si="1041">IF(CL$5="",0,CL19+CL158-CL179)</f>
        <v>0</v>
      </c>
      <c r="CM345" s="30">
        <f t="shared" si="1041"/>
        <v>0</v>
      </c>
      <c r="CN345" s="30">
        <f t="shared" si="1041"/>
        <v>0</v>
      </c>
      <c r="CO345" s="30">
        <f t="shared" si="1041"/>
        <v>0</v>
      </c>
      <c r="CP345" s="30">
        <f t="shared" si="1041"/>
        <v>0</v>
      </c>
      <c r="CQ345" s="30">
        <f t="shared" si="1041"/>
        <v>0</v>
      </c>
      <c r="CR345" s="30">
        <f t="shared" si="1041"/>
        <v>0</v>
      </c>
      <c r="CS345" s="30">
        <f t="shared" si="1041"/>
        <v>0</v>
      </c>
      <c r="CT345" s="30">
        <f t="shared" si="1041"/>
        <v>0</v>
      </c>
    </row>
    <row r="346" spans="1:98" s="27" customFormat="1" ht="12" x14ac:dyDescent="0.25">
      <c r="A346" s="26">
        <f>ROW()</f>
        <v>346</v>
      </c>
      <c r="C346" s="142"/>
      <c r="E346" s="24"/>
      <c r="F346" s="66" t="str">
        <f t="shared" si="1028"/>
        <v>АКТИВЫ</v>
      </c>
      <c r="G346" s="66" t="str">
        <f t="shared" si="1035"/>
        <v>Запасы СиМ</v>
      </c>
      <c r="H346" s="27" t="str">
        <f>BP!$F$25</f>
        <v>Упаковка</v>
      </c>
      <c r="P346" s="30"/>
      <c r="R346" s="24"/>
      <c r="S346" s="30"/>
      <c r="V346" s="85"/>
      <c r="W346" s="29"/>
      <c r="Z346" s="30">
        <f t="shared" ref="Z346:BE346" ca="1" si="1042">IF(Z$5="",0,Z20+Z159-Z181)</f>
        <v>0</v>
      </c>
      <c r="AA346" s="30">
        <f t="shared" ca="1" si="1042"/>
        <v>0</v>
      </c>
      <c r="AB346" s="30">
        <f t="shared" ca="1" si="1042"/>
        <v>0</v>
      </c>
      <c r="AC346" s="30">
        <f t="shared" ca="1" si="1042"/>
        <v>0</v>
      </c>
      <c r="AD346" s="30">
        <f t="shared" ca="1" si="1042"/>
        <v>1333.3333333333335</v>
      </c>
      <c r="AE346" s="30">
        <f t="shared" ca="1" si="1042"/>
        <v>6666.6666666666679</v>
      </c>
      <c r="AF346" s="30">
        <f t="shared" ca="1" si="1042"/>
        <v>16266.666666666668</v>
      </c>
      <c r="AG346" s="30">
        <f t="shared" ca="1" si="1042"/>
        <v>28966.666666666668</v>
      </c>
      <c r="AH346" s="30">
        <f t="shared" ca="1" si="1042"/>
        <v>41533.333333333336</v>
      </c>
      <c r="AI346" s="30">
        <f t="shared" ca="1" si="1042"/>
        <v>55446.666666666672</v>
      </c>
      <c r="AJ346" s="30">
        <f t="shared" ca="1" si="1042"/>
        <v>79593.333333333343</v>
      </c>
      <c r="AK346" s="30">
        <f t="shared" ca="1" si="1042"/>
        <v>124566.66666666669</v>
      </c>
      <c r="AL346" s="30">
        <f t="shared" ca="1" si="1042"/>
        <v>199376.66666666669</v>
      </c>
      <c r="AM346" s="30">
        <f t="shared" ca="1" si="1042"/>
        <v>304430</v>
      </c>
      <c r="AN346" s="30">
        <f t="shared" ca="1" si="1042"/>
        <v>435280.00000000006</v>
      </c>
      <c r="AO346" s="30">
        <f t="shared" ca="1" si="1042"/>
        <v>584483.33333333337</v>
      </c>
      <c r="AP346" s="30">
        <f t="shared" ca="1" si="1042"/>
        <v>744300</v>
      </c>
      <c r="AQ346" s="30">
        <f t="shared" ca="1" si="1042"/>
        <v>910060.00000000012</v>
      </c>
      <c r="AR346" s="30">
        <f t="shared" ca="1" si="1042"/>
        <v>1078850</v>
      </c>
      <c r="AS346" s="30">
        <f t="shared" ca="1" si="1042"/>
        <v>1249050</v>
      </c>
      <c r="AT346" s="30">
        <f t="shared" ca="1" si="1042"/>
        <v>1419800</v>
      </c>
      <c r="AU346" s="30">
        <f t="shared" ca="1" si="1042"/>
        <v>1590716.6666666667</v>
      </c>
      <c r="AV346" s="30">
        <f t="shared" ca="1" si="1042"/>
        <v>1761700</v>
      </c>
      <c r="AW346" s="30">
        <f t="shared" ca="1" si="1042"/>
        <v>1932700</v>
      </c>
      <c r="AX346" s="30">
        <f t="shared" ca="1" si="1042"/>
        <v>2103700</v>
      </c>
      <c r="AY346" s="30">
        <f t="shared" ca="1" si="1042"/>
        <v>2274700</v>
      </c>
      <c r="AZ346" s="30">
        <f t="shared" ca="1" si="1042"/>
        <v>2445700</v>
      </c>
      <c r="BA346" s="30">
        <f t="shared" ca="1" si="1042"/>
        <v>2613366.6666666665</v>
      </c>
      <c r="BB346" s="30">
        <f t="shared" ca="1" si="1042"/>
        <v>2767699.9999999995</v>
      </c>
      <c r="BC346" s="30">
        <f t="shared" ca="1" si="1042"/>
        <v>2898033.3333333326</v>
      </c>
      <c r="BD346" s="30">
        <f t="shared" ca="1" si="1042"/>
        <v>2996616.666666666</v>
      </c>
      <c r="BE346" s="30">
        <f t="shared" ca="1" si="1042"/>
        <v>3063783.333333333</v>
      </c>
      <c r="BF346" s="30">
        <f t="shared" ref="BF346:CK346" ca="1" si="1043">IF(BF$5="",0,BF20+BF159-BF181)</f>
        <v>3104500</v>
      </c>
      <c r="BG346" s="30">
        <f t="shared" ca="1" si="1043"/>
        <v>3126516.6666666665</v>
      </c>
      <c r="BH346" s="30">
        <f t="shared" ca="1" si="1043"/>
        <v>3137766.6666666665</v>
      </c>
      <c r="BI346" s="30">
        <f t="shared" ca="1" si="1043"/>
        <v>3143033.333333333</v>
      </c>
      <c r="BJ346" s="30">
        <f t="shared" ca="1" si="1043"/>
        <v>3145250</v>
      </c>
      <c r="BK346" s="30">
        <f t="shared" ca="1" si="1043"/>
        <v>3146050</v>
      </c>
      <c r="BL346" s="30">
        <f t="shared" ca="1" si="1043"/>
        <v>3146300</v>
      </c>
      <c r="BM346" s="30">
        <f t="shared" ca="1" si="1043"/>
        <v>3146383.333333333</v>
      </c>
      <c r="BN346" s="30">
        <f t="shared" ca="1" si="1043"/>
        <v>3146399.9999999995</v>
      </c>
      <c r="BO346" s="30">
        <f t="shared" ca="1" si="1043"/>
        <v>3146400</v>
      </c>
      <c r="BP346" s="30">
        <f t="shared" ca="1" si="1043"/>
        <v>3146400</v>
      </c>
      <c r="BQ346" s="30">
        <f t="shared" ca="1" si="1043"/>
        <v>3146400</v>
      </c>
      <c r="BR346" s="30">
        <f t="shared" ca="1" si="1043"/>
        <v>3146400</v>
      </c>
      <c r="BS346" s="30">
        <f t="shared" ca="1" si="1043"/>
        <v>3146400</v>
      </c>
      <c r="BT346" s="30">
        <f t="shared" ca="1" si="1043"/>
        <v>3146400</v>
      </c>
      <c r="BU346" s="30">
        <f t="shared" ca="1" si="1043"/>
        <v>3146400</v>
      </c>
      <c r="BV346" s="30">
        <f t="shared" si="1043"/>
        <v>0</v>
      </c>
      <c r="BW346" s="30">
        <f t="shared" si="1043"/>
        <v>0</v>
      </c>
      <c r="BX346" s="30">
        <f t="shared" si="1043"/>
        <v>0</v>
      </c>
      <c r="BY346" s="30">
        <f t="shared" si="1043"/>
        <v>0</v>
      </c>
      <c r="BZ346" s="30">
        <f t="shared" si="1043"/>
        <v>0</v>
      </c>
      <c r="CA346" s="30">
        <f t="shared" si="1043"/>
        <v>0</v>
      </c>
      <c r="CB346" s="30">
        <f t="shared" si="1043"/>
        <v>0</v>
      </c>
      <c r="CC346" s="30">
        <f t="shared" si="1043"/>
        <v>0</v>
      </c>
      <c r="CD346" s="30">
        <f t="shared" si="1043"/>
        <v>0</v>
      </c>
      <c r="CE346" s="30">
        <f t="shared" si="1043"/>
        <v>0</v>
      </c>
      <c r="CF346" s="30">
        <f t="shared" si="1043"/>
        <v>0</v>
      </c>
      <c r="CG346" s="30">
        <f t="shared" si="1043"/>
        <v>0</v>
      </c>
      <c r="CH346" s="30">
        <f t="shared" si="1043"/>
        <v>0</v>
      </c>
      <c r="CI346" s="30">
        <f t="shared" si="1043"/>
        <v>0</v>
      </c>
      <c r="CJ346" s="30">
        <f t="shared" si="1043"/>
        <v>0</v>
      </c>
      <c r="CK346" s="30">
        <f t="shared" si="1043"/>
        <v>0</v>
      </c>
      <c r="CL346" s="30">
        <f t="shared" ref="CL346:CT346" si="1044">IF(CL$5="",0,CL20+CL159-CL181)</f>
        <v>0</v>
      </c>
      <c r="CM346" s="30">
        <f t="shared" si="1044"/>
        <v>0</v>
      </c>
      <c r="CN346" s="30">
        <f t="shared" si="1044"/>
        <v>0</v>
      </c>
      <c r="CO346" s="30">
        <f t="shared" si="1044"/>
        <v>0</v>
      </c>
      <c r="CP346" s="30">
        <f t="shared" si="1044"/>
        <v>0</v>
      </c>
      <c r="CQ346" s="30">
        <f t="shared" si="1044"/>
        <v>0</v>
      </c>
      <c r="CR346" s="30">
        <f t="shared" si="1044"/>
        <v>0</v>
      </c>
      <c r="CS346" s="30">
        <f t="shared" si="1044"/>
        <v>0</v>
      </c>
      <c r="CT346" s="30">
        <f t="shared" si="1044"/>
        <v>0</v>
      </c>
    </row>
    <row r="347" spans="1:98" s="2" customFormat="1" ht="12" x14ac:dyDescent="0.25">
      <c r="A347" s="11">
        <f>ROW()</f>
        <v>347</v>
      </c>
      <c r="C347" s="142"/>
      <c r="E347" s="23" t="str">
        <f>Lists!$N$9</f>
        <v>пустая строка</v>
      </c>
      <c r="P347" s="3"/>
      <c r="R347" s="23"/>
      <c r="S347" s="3"/>
      <c r="V347" s="74"/>
      <c r="W347" s="5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</row>
    <row r="348" spans="1:98" x14ac:dyDescent="0.3">
      <c r="A348" s="11">
        <f>ROW()</f>
        <v>348</v>
      </c>
      <c r="E348" s="23" t="s">
        <v>24</v>
      </c>
      <c r="F348" s="66" t="str">
        <f>$F$335</f>
        <v>АКТИВЫ</v>
      </c>
      <c r="G348" s="6" t="s">
        <v>83</v>
      </c>
      <c r="Z348" s="7">
        <f ca="1">Z349+Z356+Z364</f>
        <v>0</v>
      </c>
      <c r="AA348" s="7">
        <f t="shared" ref="AA348:CL348" ca="1" si="1045">AA349+AA356+AA364</f>
        <v>0</v>
      </c>
      <c r="AB348" s="7">
        <f t="shared" ca="1" si="1045"/>
        <v>0</v>
      </c>
      <c r="AC348" s="7">
        <f t="shared" ca="1" si="1045"/>
        <v>0</v>
      </c>
      <c r="AD348" s="7">
        <f ca="1">AD349+AD356+AD364</f>
        <v>4787.333333333333</v>
      </c>
      <c r="AE348" s="7">
        <f t="shared" ca="1" si="1045"/>
        <v>30536.666666666664</v>
      </c>
      <c r="AF348" s="7">
        <f t="shared" ca="1" si="1045"/>
        <v>96805.466666666674</v>
      </c>
      <c r="AG348" s="7">
        <f t="shared" ca="1" si="1045"/>
        <v>219328.15</v>
      </c>
      <c r="AH348" s="7">
        <f t="shared" ca="1" si="1045"/>
        <v>384203.76666666666</v>
      </c>
      <c r="AI348" s="7">
        <f t="shared" ca="1" si="1045"/>
        <v>556570.25666666671</v>
      </c>
      <c r="AJ348" s="7">
        <f t="shared" ca="1" si="1045"/>
        <v>771700.94666666666</v>
      </c>
      <c r="AK348" s="7">
        <f t="shared" ca="1" si="1045"/>
        <v>1113727.3666666667</v>
      </c>
      <c r="AL348" s="7">
        <f t="shared" ca="1" si="1045"/>
        <v>1719936.7050000001</v>
      </c>
      <c r="AM348" s="7">
        <f t="shared" ca="1" si="1045"/>
        <v>2712684.8650000002</v>
      </c>
      <c r="AN348" s="7">
        <f t="shared" ca="1" si="1045"/>
        <v>4090614.0233333334</v>
      </c>
      <c r="AO348" s="7">
        <f t="shared" ca="1" si="1045"/>
        <v>5806965.2166666668</v>
      </c>
      <c r="AP348" s="7">
        <f t="shared" ca="1" si="1045"/>
        <v>7768549.2333333343</v>
      </c>
      <c r="AQ348" s="7">
        <f t="shared" ca="1" si="1045"/>
        <v>9872683.7383333333</v>
      </c>
      <c r="AR348" s="7">
        <f t="shared" ca="1" si="1045"/>
        <v>12056893.241666667</v>
      </c>
      <c r="AS348" s="7">
        <f t="shared" ca="1" si="1045"/>
        <v>14281881.65</v>
      </c>
      <c r="AT348" s="7">
        <f t="shared" ca="1" si="1045"/>
        <v>16526455.608333334</v>
      </c>
      <c r="AU348" s="7">
        <f t="shared" ca="1" si="1045"/>
        <v>18778716.483333334</v>
      </c>
      <c r="AV348" s="7">
        <f t="shared" ca="1" si="1045"/>
        <v>21033234.475000001</v>
      </c>
      <c r="AW348" s="7">
        <f t="shared" ca="1" si="1045"/>
        <v>23288704.93333333</v>
      </c>
      <c r="AX348" s="7">
        <f t="shared" ca="1" si="1045"/>
        <v>25544422.933333337</v>
      </c>
      <c r="AY348" s="7">
        <f t="shared" ca="1" si="1045"/>
        <v>27800140.933333337</v>
      </c>
      <c r="AZ348" s="7">
        <f t="shared" ca="1" si="1045"/>
        <v>30055858.933333337</v>
      </c>
      <c r="BA348" s="7">
        <f t="shared" ca="1" si="1045"/>
        <v>32299608.600000001</v>
      </c>
      <c r="BB348" s="7">
        <f t="shared" ca="1" si="1045"/>
        <v>34478984.933333337</v>
      </c>
      <c r="BC348" s="7">
        <f t="shared" ca="1" si="1045"/>
        <v>36492689.266666666</v>
      </c>
      <c r="BD348" s="7">
        <f t="shared" ca="1" si="1045"/>
        <v>38200086.891666666</v>
      </c>
      <c r="BE348" s="7">
        <f t="shared" ca="1" si="1045"/>
        <v>39495295.474999994</v>
      </c>
      <c r="BF348" s="7">
        <f t="shared" ca="1" si="1045"/>
        <v>40389508.666666664</v>
      </c>
      <c r="BG348" s="7">
        <f t="shared" ca="1" si="1045"/>
        <v>40936749.299999997</v>
      </c>
      <c r="BH348" s="7">
        <f t="shared" ca="1" si="1045"/>
        <v>41233958.050000004</v>
      </c>
      <c r="BI348" s="7">
        <f t="shared" ca="1" si="1045"/>
        <v>41386444.391666666</v>
      </c>
      <c r="BJ348" s="7">
        <f t="shared" ca="1" si="1045"/>
        <v>41458333.875</v>
      </c>
      <c r="BK348" s="7">
        <f t="shared" ca="1" si="1045"/>
        <v>41489162.483333334</v>
      </c>
      <c r="BL348" s="7">
        <f t="shared" ca="1" si="1045"/>
        <v>41500306.524999999</v>
      </c>
      <c r="BM348" s="7">
        <f t="shared" ca="1" si="1045"/>
        <v>41503763.649999991</v>
      </c>
      <c r="BN348" s="7">
        <f t="shared" ca="1" si="1045"/>
        <v>41504963.658333331</v>
      </c>
      <c r="BO348" s="7">
        <f t="shared" ca="1" si="1045"/>
        <v>41505211.200000003</v>
      </c>
      <c r="BP348" s="7">
        <f t="shared" ca="1" si="1045"/>
        <v>41505211.199999996</v>
      </c>
      <c r="BQ348" s="7">
        <f t="shared" ca="1" si="1045"/>
        <v>41505211.199999996</v>
      </c>
      <c r="BR348" s="7">
        <f t="shared" ca="1" si="1045"/>
        <v>41505211.199999996</v>
      </c>
      <c r="BS348" s="7">
        <f t="shared" ca="1" si="1045"/>
        <v>41505211.199999996</v>
      </c>
      <c r="BT348" s="7">
        <f t="shared" ca="1" si="1045"/>
        <v>41505211.199999996</v>
      </c>
      <c r="BU348" s="7">
        <f t="shared" ca="1" si="1045"/>
        <v>41505211.199999996</v>
      </c>
      <c r="BV348" s="7">
        <f t="shared" si="1045"/>
        <v>0</v>
      </c>
      <c r="BW348" s="7">
        <f t="shared" si="1045"/>
        <v>0</v>
      </c>
      <c r="BX348" s="7">
        <f t="shared" si="1045"/>
        <v>0</v>
      </c>
      <c r="BY348" s="7">
        <f t="shared" si="1045"/>
        <v>0</v>
      </c>
      <c r="BZ348" s="7">
        <f t="shared" si="1045"/>
        <v>0</v>
      </c>
      <c r="CA348" s="7">
        <f t="shared" si="1045"/>
        <v>0</v>
      </c>
      <c r="CB348" s="7">
        <f t="shared" si="1045"/>
        <v>0</v>
      </c>
      <c r="CC348" s="7">
        <f t="shared" si="1045"/>
        <v>0</v>
      </c>
      <c r="CD348" s="7">
        <f t="shared" si="1045"/>
        <v>0</v>
      </c>
      <c r="CE348" s="7">
        <f t="shared" si="1045"/>
        <v>0</v>
      </c>
      <c r="CF348" s="7">
        <f t="shared" si="1045"/>
        <v>0</v>
      </c>
      <c r="CG348" s="7">
        <f t="shared" si="1045"/>
        <v>0</v>
      </c>
      <c r="CH348" s="7">
        <f t="shared" si="1045"/>
        <v>0</v>
      </c>
      <c r="CI348" s="7">
        <f t="shared" si="1045"/>
        <v>0</v>
      </c>
      <c r="CJ348" s="7">
        <f t="shared" si="1045"/>
        <v>0</v>
      </c>
      <c r="CK348" s="7">
        <f t="shared" si="1045"/>
        <v>0</v>
      </c>
      <c r="CL348" s="7">
        <f t="shared" si="1045"/>
        <v>0</v>
      </c>
      <c r="CM348" s="7">
        <f t="shared" ref="CM348:CT348" si="1046">CM349+CM356+CM364</f>
        <v>0</v>
      </c>
      <c r="CN348" s="7">
        <f t="shared" si="1046"/>
        <v>0</v>
      </c>
      <c r="CO348" s="7">
        <f t="shared" si="1046"/>
        <v>0</v>
      </c>
      <c r="CP348" s="7">
        <f t="shared" si="1046"/>
        <v>0</v>
      </c>
      <c r="CQ348" s="7">
        <f t="shared" si="1046"/>
        <v>0</v>
      </c>
      <c r="CR348" s="7">
        <f t="shared" si="1046"/>
        <v>0</v>
      </c>
      <c r="CS348" s="7">
        <f t="shared" si="1046"/>
        <v>0</v>
      </c>
      <c r="CT348" s="7">
        <f t="shared" si="1046"/>
        <v>0</v>
      </c>
    </row>
    <row r="349" spans="1:98" s="27" customFormat="1" ht="12" x14ac:dyDescent="0.25">
      <c r="A349" s="26">
        <f>ROW()</f>
        <v>349</v>
      </c>
      <c r="C349" s="142"/>
      <c r="E349" s="24" t="s">
        <v>24</v>
      </c>
      <c r="F349" s="66" t="str">
        <f>$F$335</f>
        <v>АКТИВЫ</v>
      </c>
      <c r="G349" s="66" t="str">
        <f t="shared" ref="G349:G354" si="1047">$G$342</f>
        <v>Запасы СиМ</v>
      </c>
      <c r="H349" s="31" t="s">
        <v>84</v>
      </c>
      <c r="P349" s="30"/>
      <c r="R349" s="24"/>
      <c r="S349" s="30"/>
      <c r="V349" s="85"/>
      <c r="W349" s="29"/>
      <c r="Z349" s="30">
        <f ca="1">SUM(Z350:Z355)</f>
        <v>0</v>
      </c>
      <c r="AA349" s="30">
        <f t="shared" ref="AA349:CL349" ca="1" si="1048">SUM(AA350:AA355)</f>
        <v>0</v>
      </c>
      <c r="AB349" s="30">
        <f t="shared" ca="1" si="1048"/>
        <v>0</v>
      </c>
      <c r="AC349" s="30">
        <f t="shared" ca="1" si="1048"/>
        <v>0</v>
      </c>
      <c r="AD349" s="30">
        <f t="shared" ca="1" si="1048"/>
        <v>4787.333333333333</v>
      </c>
      <c r="AE349" s="30">
        <f t="shared" ca="1" si="1048"/>
        <v>19149.333333333332</v>
      </c>
      <c r="AF349" s="30">
        <f t="shared" ca="1" si="1048"/>
        <v>34468.800000000003</v>
      </c>
      <c r="AG349" s="30">
        <f t="shared" ca="1" si="1048"/>
        <v>50386.683333333334</v>
      </c>
      <c r="AH349" s="30">
        <f t="shared" ca="1" si="1048"/>
        <v>64269.95</v>
      </c>
      <c r="AI349" s="30">
        <f t="shared" ca="1" si="1048"/>
        <v>84424.623333333351</v>
      </c>
      <c r="AJ349" s="30">
        <f t="shared" ca="1" si="1048"/>
        <v>137085.29</v>
      </c>
      <c r="AK349" s="30">
        <f t="shared" ca="1" si="1048"/>
        <v>225746.70333333334</v>
      </c>
      <c r="AL349" s="30">
        <f t="shared" ca="1" si="1048"/>
        <v>353029.92833333334</v>
      </c>
      <c r="AM349" s="30">
        <f t="shared" ca="1" si="1048"/>
        <v>514279.28333333333</v>
      </c>
      <c r="AN349" s="30">
        <f t="shared" ca="1" si="1048"/>
        <v>695563.62833333341</v>
      </c>
      <c r="AO349" s="30">
        <f t="shared" ca="1" si="1048"/>
        <v>888744.49666666659</v>
      </c>
      <c r="AP349" s="30">
        <f t="shared" ca="1" si="1048"/>
        <v>1088101.0249999999</v>
      </c>
      <c r="AQ349" s="30">
        <f t="shared" ca="1" si="1048"/>
        <v>1290724.9083333334</v>
      </c>
      <c r="AR349" s="30">
        <f t="shared" ca="1" si="1048"/>
        <v>1494784.9916666667</v>
      </c>
      <c r="AS349" s="30">
        <f t="shared" ca="1" si="1048"/>
        <v>1699204.125</v>
      </c>
      <c r="AT349" s="30">
        <f t="shared" ca="1" si="1048"/>
        <v>1903802.7833333334</v>
      </c>
      <c r="AU349" s="30">
        <f t="shared" ca="1" si="1048"/>
        <v>2108461.2833333332</v>
      </c>
      <c r="AV349" s="30">
        <f t="shared" ca="1" si="1048"/>
        <v>2313119.7833333332</v>
      </c>
      <c r="AW349" s="30">
        <f t="shared" ca="1" si="1048"/>
        <v>2517778.2833333332</v>
      </c>
      <c r="AX349" s="30">
        <f t="shared" ca="1" si="1048"/>
        <v>2722436.7833333332</v>
      </c>
      <c r="AY349" s="30">
        <f t="shared" ca="1" si="1048"/>
        <v>2927095.2833333332</v>
      </c>
      <c r="AZ349" s="30">
        <f t="shared" ca="1" si="1048"/>
        <v>3131753.7833333332</v>
      </c>
      <c r="BA349" s="30">
        <f t="shared" ca="1" si="1048"/>
        <v>3324443.95</v>
      </c>
      <c r="BB349" s="30">
        <f t="shared" ca="1" si="1048"/>
        <v>3481229.1166666667</v>
      </c>
      <c r="BC349" s="30">
        <f t="shared" ca="1" si="1048"/>
        <v>3599715.6166666667</v>
      </c>
      <c r="BD349" s="30">
        <f t="shared" ca="1" si="1048"/>
        <v>3678407.4083333332</v>
      </c>
      <c r="BE349" s="30">
        <f t="shared" ca="1" si="1048"/>
        <v>3722391.0333333332</v>
      </c>
      <c r="BF349" s="30">
        <f t="shared" ca="1" si="1048"/>
        <v>3745908.8083333336</v>
      </c>
      <c r="BG349" s="30">
        <f t="shared" ca="1" si="1048"/>
        <v>3757458.25</v>
      </c>
      <c r="BH349" s="30">
        <f t="shared" ca="1" si="1048"/>
        <v>3762784.1583333332</v>
      </c>
      <c r="BI349" s="30">
        <f t="shared" ca="1" si="1048"/>
        <v>3764818.7749999999</v>
      </c>
      <c r="BJ349" s="30">
        <f t="shared" ca="1" si="1048"/>
        <v>3765417.1916666669</v>
      </c>
      <c r="BK349" s="30">
        <f t="shared" ca="1" si="1048"/>
        <v>3765656.5583333336</v>
      </c>
      <c r="BL349" s="30">
        <f t="shared" ca="1" si="1048"/>
        <v>3765716.4</v>
      </c>
      <c r="BM349" s="30">
        <f t="shared" ca="1" si="1048"/>
        <v>3765716.3999999994</v>
      </c>
      <c r="BN349" s="30">
        <f t="shared" ca="1" si="1048"/>
        <v>3765716.3999999994</v>
      </c>
      <c r="BO349" s="30">
        <f t="shared" ca="1" si="1048"/>
        <v>3765716.3999999994</v>
      </c>
      <c r="BP349" s="30">
        <f t="shared" ca="1" si="1048"/>
        <v>3765716.3999999994</v>
      </c>
      <c r="BQ349" s="30">
        <f t="shared" ca="1" si="1048"/>
        <v>3765716.3999999994</v>
      </c>
      <c r="BR349" s="30">
        <f t="shared" ca="1" si="1048"/>
        <v>3765716.3999999994</v>
      </c>
      <c r="BS349" s="30">
        <f t="shared" ca="1" si="1048"/>
        <v>3765716.3999999994</v>
      </c>
      <c r="BT349" s="30">
        <f t="shared" ca="1" si="1048"/>
        <v>3765716.3999999994</v>
      </c>
      <c r="BU349" s="30">
        <f t="shared" ca="1" si="1048"/>
        <v>3765716.3999999994</v>
      </c>
      <c r="BV349" s="30">
        <f t="shared" si="1048"/>
        <v>0</v>
      </c>
      <c r="BW349" s="30">
        <f t="shared" si="1048"/>
        <v>0</v>
      </c>
      <c r="BX349" s="30">
        <f t="shared" si="1048"/>
        <v>0</v>
      </c>
      <c r="BY349" s="30">
        <f t="shared" si="1048"/>
        <v>0</v>
      </c>
      <c r="BZ349" s="30">
        <f t="shared" si="1048"/>
        <v>0</v>
      </c>
      <c r="CA349" s="30">
        <f t="shared" si="1048"/>
        <v>0</v>
      </c>
      <c r="CB349" s="30">
        <f t="shared" si="1048"/>
        <v>0</v>
      </c>
      <c r="CC349" s="30">
        <f t="shared" si="1048"/>
        <v>0</v>
      </c>
      <c r="CD349" s="30">
        <f t="shared" si="1048"/>
        <v>0</v>
      </c>
      <c r="CE349" s="30">
        <f t="shared" si="1048"/>
        <v>0</v>
      </c>
      <c r="CF349" s="30">
        <f t="shared" si="1048"/>
        <v>0</v>
      </c>
      <c r="CG349" s="30">
        <f t="shared" si="1048"/>
        <v>0</v>
      </c>
      <c r="CH349" s="30">
        <f t="shared" si="1048"/>
        <v>0</v>
      </c>
      <c r="CI349" s="30">
        <f t="shared" si="1048"/>
        <v>0</v>
      </c>
      <c r="CJ349" s="30">
        <f t="shared" si="1048"/>
        <v>0</v>
      </c>
      <c r="CK349" s="30">
        <f t="shared" si="1048"/>
        <v>0</v>
      </c>
      <c r="CL349" s="30">
        <f t="shared" si="1048"/>
        <v>0</v>
      </c>
      <c r="CM349" s="30">
        <f t="shared" ref="CM349:CT349" si="1049">SUM(CM350:CM355)</f>
        <v>0</v>
      </c>
      <c r="CN349" s="30">
        <f t="shared" si="1049"/>
        <v>0</v>
      </c>
      <c r="CO349" s="30">
        <f t="shared" si="1049"/>
        <v>0</v>
      </c>
      <c r="CP349" s="30">
        <f t="shared" si="1049"/>
        <v>0</v>
      </c>
      <c r="CQ349" s="30">
        <f t="shared" si="1049"/>
        <v>0</v>
      </c>
      <c r="CR349" s="30">
        <f t="shared" si="1049"/>
        <v>0</v>
      </c>
      <c r="CS349" s="30">
        <f t="shared" si="1049"/>
        <v>0</v>
      </c>
      <c r="CT349" s="30">
        <f t="shared" si="1049"/>
        <v>0</v>
      </c>
    </row>
    <row r="350" spans="1:98" s="27" customFormat="1" ht="12" x14ac:dyDescent="0.25">
      <c r="A350" s="26">
        <f>ROW()</f>
        <v>350</v>
      </c>
      <c r="C350" s="142"/>
      <c r="E350" s="24"/>
      <c r="F350" s="66" t="str">
        <f>$F$335</f>
        <v>АКТИВЫ</v>
      </c>
      <c r="G350" s="66" t="str">
        <f t="shared" si="1047"/>
        <v>Запасы СиМ</v>
      </c>
      <c r="H350" s="66" t="str">
        <f>$H$349</f>
        <v>Цех-1</v>
      </c>
      <c r="I350" s="27" t="str">
        <f>BP!$F$21</f>
        <v>Основа</v>
      </c>
      <c r="P350" s="30"/>
      <c r="R350" s="24"/>
      <c r="S350" s="30"/>
      <c r="V350" s="85"/>
      <c r="W350" s="29"/>
      <c r="Z350" s="30">
        <f t="shared" ref="Z350:BE350" ca="1" si="1050">Z24+Z162-Z169</f>
        <v>0</v>
      </c>
      <c r="AA350" s="30">
        <f t="shared" ca="1" si="1050"/>
        <v>0</v>
      </c>
      <c r="AB350" s="30">
        <f t="shared" ca="1" si="1050"/>
        <v>0</v>
      </c>
      <c r="AC350" s="30">
        <f t="shared" ca="1" si="1050"/>
        <v>0</v>
      </c>
      <c r="AD350" s="30">
        <f t="shared" ca="1" si="1050"/>
        <v>3500</v>
      </c>
      <c r="AE350" s="30">
        <f t="shared" ca="1" si="1050"/>
        <v>14000</v>
      </c>
      <c r="AF350" s="30">
        <f t="shared" ca="1" si="1050"/>
        <v>25200</v>
      </c>
      <c r="AG350" s="30">
        <f t="shared" ca="1" si="1050"/>
        <v>36837.5</v>
      </c>
      <c r="AH350" s="30">
        <f t="shared" ca="1" si="1050"/>
        <v>46987.5</v>
      </c>
      <c r="AI350" s="30">
        <f t="shared" ca="1" si="1050"/>
        <v>61722.500000000015</v>
      </c>
      <c r="AJ350" s="30">
        <f t="shared" ca="1" si="1050"/>
        <v>100222.50000000001</v>
      </c>
      <c r="AK350" s="30">
        <f t="shared" ca="1" si="1050"/>
        <v>165042.5</v>
      </c>
      <c r="AL350" s="30">
        <f t="shared" ca="1" si="1050"/>
        <v>258098.75</v>
      </c>
      <c r="AM350" s="30">
        <f t="shared" ca="1" si="1050"/>
        <v>375987.5</v>
      </c>
      <c r="AN350" s="30">
        <f t="shared" ca="1" si="1050"/>
        <v>508523.75</v>
      </c>
      <c r="AO350" s="30">
        <f t="shared" ca="1" si="1050"/>
        <v>649757.5</v>
      </c>
      <c r="AP350" s="30">
        <f t="shared" ca="1" si="1050"/>
        <v>795506.25</v>
      </c>
      <c r="AQ350" s="30">
        <f t="shared" ca="1" si="1050"/>
        <v>943643.75</v>
      </c>
      <c r="AR350" s="30">
        <f t="shared" ca="1" si="1050"/>
        <v>1092831.25</v>
      </c>
      <c r="AS350" s="30">
        <f t="shared" ca="1" si="1050"/>
        <v>1242281.25</v>
      </c>
      <c r="AT350" s="30">
        <f t="shared" ca="1" si="1050"/>
        <v>1391862.5</v>
      </c>
      <c r="AU350" s="30">
        <f t="shared" ca="1" si="1050"/>
        <v>1541487.5</v>
      </c>
      <c r="AV350" s="30">
        <f t="shared" ca="1" si="1050"/>
        <v>1691112.5</v>
      </c>
      <c r="AW350" s="30">
        <f t="shared" ca="1" si="1050"/>
        <v>1840737.5</v>
      </c>
      <c r="AX350" s="30">
        <f t="shared" ca="1" si="1050"/>
        <v>1990362.5</v>
      </c>
      <c r="AY350" s="30">
        <f t="shared" ca="1" si="1050"/>
        <v>2139987.5</v>
      </c>
      <c r="AZ350" s="30">
        <f t="shared" ca="1" si="1050"/>
        <v>2289612.5</v>
      </c>
      <c r="BA350" s="30">
        <f t="shared" ca="1" si="1050"/>
        <v>2430487.5</v>
      </c>
      <c r="BB350" s="30">
        <f t="shared" ca="1" si="1050"/>
        <v>2545112.5</v>
      </c>
      <c r="BC350" s="30">
        <f t="shared" ca="1" si="1050"/>
        <v>2631737.5</v>
      </c>
      <c r="BD350" s="30">
        <f t="shared" ca="1" si="1050"/>
        <v>2689268.75</v>
      </c>
      <c r="BE350" s="30">
        <f t="shared" ca="1" si="1050"/>
        <v>2721425</v>
      </c>
      <c r="BF350" s="30">
        <f t="shared" ref="BF350:CK350" ca="1" si="1051">BF24+BF162-BF169</f>
        <v>2738618.75</v>
      </c>
      <c r="BG350" s="30">
        <f t="shared" ca="1" si="1051"/>
        <v>2747062.5</v>
      </c>
      <c r="BH350" s="30">
        <f t="shared" ca="1" si="1051"/>
        <v>2750956.25</v>
      </c>
      <c r="BI350" s="30">
        <f t="shared" ca="1" si="1051"/>
        <v>2752443.75</v>
      </c>
      <c r="BJ350" s="30">
        <f t="shared" ca="1" si="1051"/>
        <v>2752881.25</v>
      </c>
      <c r="BK350" s="30">
        <f t="shared" ca="1" si="1051"/>
        <v>2753056.25</v>
      </c>
      <c r="BL350" s="30">
        <f t="shared" ca="1" si="1051"/>
        <v>2753100</v>
      </c>
      <c r="BM350" s="30">
        <f t="shared" ca="1" si="1051"/>
        <v>2753099.9999999995</v>
      </c>
      <c r="BN350" s="30">
        <f t="shared" ca="1" si="1051"/>
        <v>2753099.9999999995</v>
      </c>
      <c r="BO350" s="30">
        <f t="shared" ca="1" si="1051"/>
        <v>2753099.9999999995</v>
      </c>
      <c r="BP350" s="30">
        <f t="shared" ca="1" si="1051"/>
        <v>2753099.9999999995</v>
      </c>
      <c r="BQ350" s="30">
        <f t="shared" ca="1" si="1051"/>
        <v>2753099.9999999995</v>
      </c>
      <c r="BR350" s="30">
        <f t="shared" ca="1" si="1051"/>
        <v>2753099.9999999995</v>
      </c>
      <c r="BS350" s="30">
        <f t="shared" ca="1" si="1051"/>
        <v>2753099.9999999995</v>
      </c>
      <c r="BT350" s="30">
        <f t="shared" ca="1" si="1051"/>
        <v>2753099.9999999995</v>
      </c>
      <c r="BU350" s="30">
        <f t="shared" ca="1" si="1051"/>
        <v>2753099.9999999995</v>
      </c>
      <c r="BV350" s="30">
        <f t="shared" si="1051"/>
        <v>0</v>
      </c>
      <c r="BW350" s="30">
        <f t="shared" si="1051"/>
        <v>0</v>
      </c>
      <c r="BX350" s="30">
        <f t="shared" si="1051"/>
        <v>0</v>
      </c>
      <c r="BY350" s="30">
        <f t="shared" si="1051"/>
        <v>0</v>
      </c>
      <c r="BZ350" s="30">
        <f t="shared" si="1051"/>
        <v>0</v>
      </c>
      <c r="CA350" s="30">
        <f t="shared" si="1051"/>
        <v>0</v>
      </c>
      <c r="CB350" s="30">
        <f t="shared" si="1051"/>
        <v>0</v>
      </c>
      <c r="CC350" s="30">
        <f t="shared" si="1051"/>
        <v>0</v>
      </c>
      <c r="CD350" s="30">
        <f t="shared" si="1051"/>
        <v>0</v>
      </c>
      <c r="CE350" s="30">
        <f t="shared" si="1051"/>
        <v>0</v>
      </c>
      <c r="CF350" s="30">
        <f t="shared" si="1051"/>
        <v>0</v>
      </c>
      <c r="CG350" s="30">
        <f t="shared" si="1051"/>
        <v>0</v>
      </c>
      <c r="CH350" s="30">
        <f t="shared" si="1051"/>
        <v>0</v>
      </c>
      <c r="CI350" s="30">
        <f t="shared" si="1051"/>
        <v>0</v>
      </c>
      <c r="CJ350" s="30">
        <f t="shared" si="1051"/>
        <v>0</v>
      </c>
      <c r="CK350" s="30">
        <f t="shared" si="1051"/>
        <v>0</v>
      </c>
      <c r="CL350" s="30">
        <f t="shared" ref="CL350:CT350" si="1052">CL24+CL162-CL169</f>
        <v>0</v>
      </c>
      <c r="CM350" s="30">
        <f t="shared" si="1052"/>
        <v>0</v>
      </c>
      <c r="CN350" s="30">
        <f t="shared" si="1052"/>
        <v>0</v>
      </c>
      <c r="CO350" s="30">
        <f t="shared" si="1052"/>
        <v>0</v>
      </c>
      <c r="CP350" s="30">
        <f t="shared" si="1052"/>
        <v>0</v>
      </c>
      <c r="CQ350" s="30">
        <f t="shared" si="1052"/>
        <v>0</v>
      </c>
      <c r="CR350" s="30">
        <f t="shared" si="1052"/>
        <v>0</v>
      </c>
      <c r="CS350" s="30">
        <f t="shared" si="1052"/>
        <v>0</v>
      </c>
      <c r="CT350" s="30">
        <f t="shared" si="1052"/>
        <v>0</v>
      </c>
    </row>
    <row r="351" spans="1:98" s="27" customFormat="1" ht="12" x14ac:dyDescent="0.25">
      <c r="A351" s="26">
        <f>ROW()</f>
        <v>351</v>
      </c>
      <c r="C351" s="142"/>
      <c r="E351" s="24"/>
      <c r="F351" s="66" t="str">
        <f t="shared" ref="F351:F354" si="1053">$F$335</f>
        <v>АКТИВЫ</v>
      </c>
      <c r="G351" s="66" t="str">
        <f t="shared" si="1047"/>
        <v>Запасы СиМ</v>
      </c>
      <c r="H351" s="66" t="str">
        <f t="shared" ref="H351:H354" si="1054">$H$349</f>
        <v>Цех-1</v>
      </c>
      <c r="I351" s="27" t="str">
        <f>BP!$F$22</f>
        <v>Сырье</v>
      </c>
      <c r="P351" s="30"/>
      <c r="R351" s="24"/>
      <c r="S351" s="30"/>
      <c r="V351" s="85"/>
      <c r="W351" s="29"/>
      <c r="Z351" s="30">
        <f t="shared" ref="Z351:BE351" ca="1" si="1055">Z25+Z163-Z170</f>
        <v>0</v>
      </c>
      <c r="AA351" s="30">
        <f t="shared" ca="1" si="1055"/>
        <v>0</v>
      </c>
      <c r="AB351" s="30">
        <f t="shared" ca="1" si="1055"/>
        <v>0</v>
      </c>
      <c r="AC351" s="30">
        <f t="shared" ca="1" si="1055"/>
        <v>0</v>
      </c>
      <c r="AD351" s="30">
        <f t="shared" ca="1" si="1055"/>
        <v>400</v>
      </c>
      <c r="AE351" s="30">
        <f t="shared" ca="1" si="1055"/>
        <v>1600</v>
      </c>
      <c r="AF351" s="30">
        <f t="shared" ca="1" si="1055"/>
        <v>2880</v>
      </c>
      <c r="AG351" s="30">
        <f t="shared" ca="1" si="1055"/>
        <v>4210</v>
      </c>
      <c r="AH351" s="30">
        <f t="shared" ca="1" si="1055"/>
        <v>5370</v>
      </c>
      <c r="AI351" s="30">
        <f t="shared" ca="1" si="1055"/>
        <v>7054</v>
      </c>
      <c r="AJ351" s="30">
        <f t="shared" ca="1" si="1055"/>
        <v>11454</v>
      </c>
      <c r="AK351" s="30">
        <f t="shared" ca="1" si="1055"/>
        <v>18862</v>
      </c>
      <c r="AL351" s="30">
        <f t="shared" ca="1" si="1055"/>
        <v>29496.999999999996</v>
      </c>
      <c r="AM351" s="30">
        <f t="shared" ca="1" si="1055"/>
        <v>42970</v>
      </c>
      <c r="AN351" s="30">
        <f t="shared" ca="1" si="1055"/>
        <v>58117</v>
      </c>
      <c r="AO351" s="30">
        <f t="shared" ca="1" si="1055"/>
        <v>74258</v>
      </c>
      <c r="AP351" s="30">
        <f t="shared" ca="1" si="1055"/>
        <v>90914.999999999985</v>
      </c>
      <c r="AQ351" s="30">
        <f t="shared" ca="1" si="1055"/>
        <v>107845</v>
      </c>
      <c r="AR351" s="30">
        <f t="shared" ca="1" si="1055"/>
        <v>124895</v>
      </c>
      <c r="AS351" s="30">
        <f t="shared" ca="1" si="1055"/>
        <v>141975</v>
      </c>
      <c r="AT351" s="30">
        <f t="shared" ca="1" si="1055"/>
        <v>159070</v>
      </c>
      <c r="AU351" s="30">
        <f t="shared" ca="1" si="1055"/>
        <v>176170</v>
      </c>
      <c r="AV351" s="30">
        <f t="shared" ca="1" si="1055"/>
        <v>193270</v>
      </c>
      <c r="AW351" s="30">
        <f t="shared" ca="1" si="1055"/>
        <v>210370</v>
      </c>
      <c r="AX351" s="30">
        <f t="shared" ca="1" si="1055"/>
        <v>227470</v>
      </c>
      <c r="AY351" s="30">
        <f t="shared" ca="1" si="1055"/>
        <v>244570</v>
      </c>
      <c r="AZ351" s="30">
        <f t="shared" ca="1" si="1055"/>
        <v>261670</v>
      </c>
      <c r="BA351" s="30">
        <f t="shared" ca="1" si="1055"/>
        <v>277770</v>
      </c>
      <c r="BB351" s="30">
        <f t="shared" ca="1" si="1055"/>
        <v>290870</v>
      </c>
      <c r="BC351" s="30">
        <f t="shared" ca="1" si="1055"/>
        <v>300770</v>
      </c>
      <c r="BD351" s="30">
        <f t="shared" ca="1" si="1055"/>
        <v>307345</v>
      </c>
      <c r="BE351" s="30">
        <f t="shared" ca="1" si="1055"/>
        <v>311020</v>
      </c>
      <c r="BF351" s="30">
        <f t="shared" ref="BF351:CK351" ca="1" si="1056">BF25+BF163-BF170</f>
        <v>312985</v>
      </c>
      <c r="BG351" s="30">
        <f t="shared" ca="1" si="1056"/>
        <v>313950</v>
      </c>
      <c r="BH351" s="30">
        <f t="shared" ca="1" si="1056"/>
        <v>314395</v>
      </c>
      <c r="BI351" s="30">
        <f t="shared" ca="1" si="1056"/>
        <v>314565</v>
      </c>
      <c r="BJ351" s="30">
        <f t="shared" ca="1" si="1056"/>
        <v>314615</v>
      </c>
      <c r="BK351" s="30">
        <f t="shared" ca="1" si="1056"/>
        <v>314635</v>
      </c>
      <c r="BL351" s="30">
        <f t="shared" ca="1" si="1056"/>
        <v>314640</v>
      </c>
      <c r="BM351" s="30">
        <f t="shared" ca="1" si="1056"/>
        <v>314639.99999999994</v>
      </c>
      <c r="BN351" s="30">
        <f t="shared" ca="1" si="1056"/>
        <v>314639.99999999994</v>
      </c>
      <c r="BO351" s="30">
        <f t="shared" ca="1" si="1056"/>
        <v>314639.99999999994</v>
      </c>
      <c r="BP351" s="30">
        <f t="shared" ca="1" si="1056"/>
        <v>314639.99999999994</v>
      </c>
      <c r="BQ351" s="30">
        <f t="shared" ca="1" si="1056"/>
        <v>314639.99999999994</v>
      </c>
      <c r="BR351" s="30">
        <f t="shared" ca="1" si="1056"/>
        <v>314639.99999999994</v>
      </c>
      <c r="BS351" s="30">
        <f t="shared" ca="1" si="1056"/>
        <v>314639.99999999994</v>
      </c>
      <c r="BT351" s="30">
        <f t="shared" ca="1" si="1056"/>
        <v>314639.99999999994</v>
      </c>
      <c r="BU351" s="30">
        <f t="shared" ca="1" si="1056"/>
        <v>314639.99999999994</v>
      </c>
      <c r="BV351" s="30">
        <f t="shared" si="1056"/>
        <v>0</v>
      </c>
      <c r="BW351" s="30">
        <f t="shared" si="1056"/>
        <v>0</v>
      </c>
      <c r="BX351" s="30">
        <f t="shared" si="1056"/>
        <v>0</v>
      </c>
      <c r="BY351" s="30">
        <f t="shared" si="1056"/>
        <v>0</v>
      </c>
      <c r="BZ351" s="30">
        <f t="shared" si="1056"/>
        <v>0</v>
      </c>
      <c r="CA351" s="30">
        <f t="shared" si="1056"/>
        <v>0</v>
      </c>
      <c r="CB351" s="30">
        <f t="shared" si="1056"/>
        <v>0</v>
      </c>
      <c r="CC351" s="30">
        <f t="shared" si="1056"/>
        <v>0</v>
      </c>
      <c r="CD351" s="30">
        <f t="shared" si="1056"/>
        <v>0</v>
      </c>
      <c r="CE351" s="30">
        <f t="shared" si="1056"/>
        <v>0</v>
      </c>
      <c r="CF351" s="30">
        <f t="shared" si="1056"/>
        <v>0</v>
      </c>
      <c r="CG351" s="30">
        <f t="shared" si="1056"/>
        <v>0</v>
      </c>
      <c r="CH351" s="30">
        <f t="shared" si="1056"/>
        <v>0</v>
      </c>
      <c r="CI351" s="30">
        <f t="shared" si="1056"/>
        <v>0</v>
      </c>
      <c r="CJ351" s="30">
        <f t="shared" si="1056"/>
        <v>0</v>
      </c>
      <c r="CK351" s="30">
        <f t="shared" si="1056"/>
        <v>0</v>
      </c>
      <c r="CL351" s="30">
        <f t="shared" ref="CL351:CT351" si="1057">CL25+CL163-CL170</f>
        <v>0</v>
      </c>
      <c r="CM351" s="30">
        <f t="shared" si="1057"/>
        <v>0</v>
      </c>
      <c r="CN351" s="30">
        <f t="shared" si="1057"/>
        <v>0</v>
      </c>
      <c r="CO351" s="30">
        <f t="shared" si="1057"/>
        <v>0</v>
      </c>
      <c r="CP351" s="30">
        <f t="shared" si="1057"/>
        <v>0</v>
      </c>
      <c r="CQ351" s="30">
        <f t="shared" si="1057"/>
        <v>0</v>
      </c>
      <c r="CR351" s="30">
        <f t="shared" si="1057"/>
        <v>0</v>
      </c>
      <c r="CS351" s="30">
        <f t="shared" si="1057"/>
        <v>0</v>
      </c>
      <c r="CT351" s="30">
        <f t="shared" si="1057"/>
        <v>0</v>
      </c>
    </row>
    <row r="352" spans="1:98" s="27" customFormat="1" ht="12" x14ac:dyDescent="0.25">
      <c r="A352" s="26">
        <f>ROW()</f>
        <v>352</v>
      </c>
      <c r="C352" s="142"/>
      <c r="E352" s="24"/>
      <c r="F352" s="66" t="str">
        <f t="shared" si="1053"/>
        <v>АКТИВЫ</v>
      </c>
      <c r="G352" s="66" t="str">
        <f t="shared" si="1047"/>
        <v>Запасы СиМ</v>
      </c>
      <c r="H352" s="66" t="str">
        <f t="shared" si="1054"/>
        <v>Цех-1</v>
      </c>
      <c r="I352" s="27" t="str">
        <f>BP!$F$26</f>
        <v>ФОТ првПерс</v>
      </c>
      <c r="P352" s="30"/>
      <c r="R352" s="24"/>
      <c r="S352" s="30"/>
      <c r="V352" s="85"/>
      <c r="W352" s="29"/>
      <c r="Z352" s="30">
        <f t="shared" ref="Z352:BE352" ca="1" si="1058">Z26+Z164-Z172</f>
        <v>0</v>
      </c>
      <c r="AA352" s="30">
        <f t="shared" ca="1" si="1058"/>
        <v>0</v>
      </c>
      <c r="AB352" s="30">
        <f t="shared" ca="1" si="1058"/>
        <v>0</v>
      </c>
      <c r="AC352" s="30">
        <f t="shared" ca="1" si="1058"/>
        <v>0</v>
      </c>
      <c r="AD352" s="30">
        <f t="shared" ca="1" si="1058"/>
        <v>600</v>
      </c>
      <c r="AE352" s="30">
        <f t="shared" ca="1" si="1058"/>
        <v>2400</v>
      </c>
      <c r="AF352" s="30">
        <f t="shared" ca="1" si="1058"/>
        <v>4320</v>
      </c>
      <c r="AG352" s="30">
        <f t="shared" ca="1" si="1058"/>
        <v>6315</v>
      </c>
      <c r="AH352" s="30">
        <f t="shared" ca="1" si="1058"/>
        <v>8055</v>
      </c>
      <c r="AI352" s="30">
        <f t="shared" ca="1" si="1058"/>
        <v>10581</v>
      </c>
      <c r="AJ352" s="30">
        <f t="shared" ca="1" si="1058"/>
        <v>17181</v>
      </c>
      <c r="AK352" s="30">
        <f t="shared" ca="1" si="1058"/>
        <v>28293</v>
      </c>
      <c r="AL352" s="30">
        <f t="shared" ca="1" si="1058"/>
        <v>44245.5</v>
      </c>
      <c r="AM352" s="30">
        <f t="shared" ca="1" si="1058"/>
        <v>64455</v>
      </c>
      <c r="AN352" s="30">
        <f t="shared" ca="1" si="1058"/>
        <v>87175.5</v>
      </c>
      <c r="AO352" s="30">
        <f t="shared" ca="1" si="1058"/>
        <v>111387</v>
      </c>
      <c r="AP352" s="30">
        <f t="shared" ca="1" si="1058"/>
        <v>136372.5</v>
      </c>
      <c r="AQ352" s="30">
        <f t="shared" ca="1" si="1058"/>
        <v>161767.5</v>
      </c>
      <c r="AR352" s="30">
        <f t="shared" ca="1" si="1058"/>
        <v>187342.5</v>
      </c>
      <c r="AS352" s="30">
        <f t="shared" ca="1" si="1058"/>
        <v>212962.5</v>
      </c>
      <c r="AT352" s="30">
        <f t="shared" ca="1" si="1058"/>
        <v>238605</v>
      </c>
      <c r="AU352" s="30">
        <f t="shared" ca="1" si="1058"/>
        <v>264255</v>
      </c>
      <c r="AV352" s="30">
        <f t="shared" ca="1" si="1058"/>
        <v>289905</v>
      </c>
      <c r="AW352" s="30">
        <f t="shared" ca="1" si="1058"/>
        <v>315555</v>
      </c>
      <c r="AX352" s="30">
        <f t="shared" ca="1" si="1058"/>
        <v>341205</v>
      </c>
      <c r="AY352" s="30">
        <f t="shared" ca="1" si="1058"/>
        <v>366855</v>
      </c>
      <c r="AZ352" s="30">
        <f t="shared" ca="1" si="1058"/>
        <v>392505</v>
      </c>
      <c r="BA352" s="30">
        <f t="shared" ca="1" si="1058"/>
        <v>416655</v>
      </c>
      <c r="BB352" s="30">
        <f t="shared" ca="1" si="1058"/>
        <v>436305</v>
      </c>
      <c r="BC352" s="30">
        <f t="shared" ca="1" si="1058"/>
        <v>451155</v>
      </c>
      <c r="BD352" s="30">
        <f t="shared" ca="1" si="1058"/>
        <v>461017.5</v>
      </c>
      <c r="BE352" s="30">
        <f t="shared" ca="1" si="1058"/>
        <v>466530</v>
      </c>
      <c r="BF352" s="30">
        <f t="shared" ref="BF352:CK352" ca="1" si="1059">BF26+BF164-BF172</f>
        <v>469477.5</v>
      </c>
      <c r="BG352" s="30">
        <f t="shared" ca="1" si="1059"/>
        <v>470925</v>
      </c>
      <c r="BH352" s="30">
        <f t="shared" ca="1" si="1059"/>
        <v>471592.5</v>
      </c>
      <c r="BI352" s="30">
        <f t="shared" ca="1" si="1059"/>
        <v>471847.5</v>
      </c>
      <c r="BJ352" s="30">
        <f t="shared" ca="1" si="1059"/>
        <v>471922.5</v>
      </c>
      <c r="BK352" s="30">
        <f t="shared" ca="1" si="1059"/>
        <v>471952.5</v>
      </c>
      <c r="BL352" s="30">
        <f t="shared" ca="1" si="1059"/>
        <v>471960</v>
      </c>
      <c r="BM352" s="30">
        <f t="shared" ca="1" si="1059"/>
        <v>471959.99999999994</v>
      </c>
      <c r="BN352" s="30">
        <f t="shared" ca="1" si="1059"/>
        <v>471959.99999999994</v>
      </c>
      <c r="BO352" s="30">
        <f t="shared" ca="1" si="1059"/>
        <v>471959.99999999994</v>
      </c>
      <c r="BP352" s="30">
        <f t="shared" ca="1" si="1059"/>
        <v>471959.99999999994</v>
      </c>
      <c r="BQ352" s="30">
        <f t="shared" ca="1" si="1059"/>
        <v>471959.99999999994</v>
      </c>
      <c r="BR352" s="30">
        <f t="shared" ca="1" si="1059"/>
        <v>471959.99999999994</v>
      </c>
      <c r="BS352" s="30">
        <f t="shared" ca="1" si="1059"/>
        <v>471959.99999999994</v>
      </c>
      <c r="BT352" s="30">
        <f t="shared" ca="1" si="1059"/>
        <v>471959.99999999994</v>
      </c>
      <c r="BU352" s="30">
        <f t="shared" ca="1" si="1059"/>
        <v>471959.99999999994</v>
      </c>
      <c r="BV352" s="30">
        <f t="shared" si="1059"/>
        <v>0</v>
      </c>
      <c r="BW352" s="30">
        <f t="shared" si="1059"/>
        <v>0</v>
      </c>
      <c r="BX352" s="30">
        <f t="shared" si="1059"/>
        <v>0</v>
      </c>
      <c r="BY352" s="30">
        <f t="shared" si="1059"/>
        <v>0</v>
      </c>
      <c r="BZ352" s="30">
        <f t="shared" si="1059"/>
        <v>0</v>
      </c>
      <c r="CA352" s="30">
        <f t="shared" si="1059"/>
        <v>0</v>
      </c>
      <c r="CB352" s="30">
        <f t="shared" si="1059"/>
        <v>0</v>
      </c>
      <c r="CC352" s="30">
        <f t="shared" si="1059"/>
        <v>0</v>
      </c>
      <c r="CD352" s="30">
        <f t="shared" si="1059"/>
        <v>0</v>
      </c>
      <c r="CE352" s="30">
        <f t="shared" si="1059"/>
        <v>0</v>
      </c>
      <c r="CF352" s="30">
        <f t="shared" si="1059"/>
        <v>0</v>
      </c>
      <c r="CG352" s="30">
        <f t="shared" si="1059"/>
        <v>0</v>
      </c>
      <c r="CH352" s="30">
        <f t="shared" si="1059"/>
        <v>0</v>
      </c>
      <c r="CI352" s="30">
        <f t="shared" si="1059"/>
        <v>0</v>
      </c>
      <c r="CJ352" s="30">
        <f t="shared" si="1059"/>
        <v>0</v>
      </c>
      <c r="CK352" s="30">
        <f t="shared" si="1059"/>
        <v>0</v>
      </c>
      <c r="CL352" s="30">
        <f t="shared" ref="CL352:CT352" si="1060">CL26+CL164-CL172</f>
        <v>0</v>
      </c>
      <c r="CM352" s="30">
        <f t="shared" si="1060"/>
        <v>0</v>
      </c>
      <c r="CN352" s="30">
        <f t="shared" si="1060"/>
        <v>0</v>
      </c>
      <c r="CO352" s="30">
        <f t="shared" si="1060"/>
        <v>0</v>
      </c>
      <c r="CP352" s="30">
        <f t="shared" si="1060"/>
        <v>0</v>
      </c>
      <c r="CQ352" s="30">
        <f t="shared" si="1060"/>
        <v>0</v>
      </c>
      <c r="CR352" s="30">
        <f t="shared" si="1060"/>
        <v>0</v>
      </c>
      <c r="CS352" s="30">
        <f t="shared" si="1060"/>
        <v>0</v>
      </c>
      <c r="CT352" s="30">
        <f t="shared" si="1060"/>
        <v>0</v>
      </c>
    </row>
    <row r="353" spans="1:98" s="27" customFormat="1" ht="12" x14ac:dyDescent="0.25">
      <c r="A353" s="26">
        <f>ROW()</f>
        <v>353</v>
      </c>
      <c r="C353" s="142"/>
      <c r="E353" s="24"/>
      <c r="F353" s="66" t="str">
        <f t="shared" si="1053"/>
        <v>АКТИВЫ</v>
      </c>
      <c r="G353" s="66" t="str">
        <f t="shared" si="1047"/>
        <v>Запасы СиМ</v>
      </c>
      <c r="H353" s="66" t="str">
        <f t="shared" si="1054"/>
        <v>Цех-1</v>
      </c>
      <c r="I353" s="27" t="str">
        <f>BP!$F$28</f>
        <v>Соцсборы</v>
      </c>
      <c r="P353" s="30"/>
      <c r="R353" s="24"/>
      <c r="S353" s="30"/>
      <c r="V353" s="85"/>
      <c r="W353" s="29"/>
      <c r="Z353" s="30">
        <f t="shared" ref="Z353:BE353" ca="1" si="1061">Z27+Z165-Z173</f>
        <v>0</v>
      </c>
      <c r="AA353" s="30">
        <f t="shared" ca="1" si="1061"/>
        <v>0</v>
      </c>
      <c r="AB353" s="30">
        <f t="shared" ca="1" si="1061"/>
        <v>0</v>
      </c>
      <c r="AC353" s="30">
        <f t="shared" ca="1" si="1061"/>
        <v>0</v>
      </c>
      <c r="AD353" s="30">
        <f t="shared" ca="1" si="1061"/>
        <v>180</v>
      </c>
      <c r="AE353" s="30">
        <f t="shared" ca="1" si="1061"/>
        <v>720</v>
      </c>
      <c r="AF353" s="30">
        <f t="shared" ca="1" si="1061"/>
        <v>1296</v>
      </c>
      <c r="AG353" s="30">
        <f t="shared" ca="1" si="1061"/>
        <v>1894.5</v>
      </c>
      <c r="AH353" s="30">
        <f t="shared" ca="1" si="1061"/>
        <v>2416.5</v>
      </c>
      <c r="AI353" s="30">
        <f t="shared" ca="1" si="1061"/>
        <v>3174.3</v>
      </c>
      <c r="AJ353" s="30">
        <f t="shared" ca="1" si="1061"/>
        <v>5154.3</v>
      </c>
      <c r="AK353" s="30">
        <f t="shared" ca="1" si="1061"/>
        <v>8487.9000000000015</v>
      </c>
      <c r="AL353" s="30">
        <f t="shared" ca="1" si="1061"/>
        <v>13273.650000000003</v>
      </c>
      <c r="AM353" s="30">
        <f t="shared" ca="1" si="1061"/>
        <v>19336.5</v>
      </c>
      <c r="AN353" s="30">
        <f t="shared" ca="1" si="1061"/>
        <v>26152.649999999994</v>
      </c>
      <c r="AO353" s="30">
        <f t="shared" ca="1" si="1061"/>
        <v>33416.099999999991</v>
      </c>
      <c r="AP353" s="30">
        <f t="shared" ca="1" si="1061"/>
        <v>40911.749999999993</v>
      </c>
      <c r="AQ353" s="30">
        <f t="shared" ca="1" si="1061"/>
        <v>48530.25</v>
      </c>
      <c r="AR353" s="30">
        <f t="shared" ca="1" si="1061"/>
        <v>56202.75</v>
      </c>
      <c r="AS353" s="30">
        <f t="shared" ca="1" si="1061"/>
        <v>63888.75</v>
      </c>
      <c r="AT353" s="30">
        <f t="shared" ca="1" si="1061"/>
        <v>71581.5</v>
      </c>
      <c r="AU353" s="30">
        <f t="shared" ca="1" si="1061"/>
        <v>79276.5</v>
      </c>
      <c r="AV353" s="30">
        <f t="shared" ca="1" si="1061"/>
        <v>86971.5</v>
      </c>
      <c r="AW353" s="30">
        <f t="shared" ca="1" si="1061"/>
        <v>94666.5</v>
      </c>
      <c r="AX353" s="30">
        <f t="shared" ca="1" si="1061"/>
        <v>102361.5</v>
      </c>
      <c r="AY353" s="30">
        <f t="shared" ca="1" si="1061"/>
        <v>110056.5</v>
      </c>
      <c r="AZ353" s="30">
        <f t="shared" ca="1" si="1061"/>
        <v>117751.5</v>
      </c>
      <c r="BA353" s="30">
        <f t="shared" ca="1" si="1061"/>
        <v>124996.5</v>
      </c>
      <c r="BB353" s="30">
        <f t="shared" ca="1" si="1061"/>
        <v>130891.5</v>
      </c>
      <c r="BC353" s="30">
        <f t="shared" ca="1" si="1061"/>
        <v>135346.5</v>
      </c>
      <c r="BD353" s="30">
        <f t="shared" ca="1" si="1061"/>
        <v>138305.25</v>
      </c>
      <c r="BE353" s="30">
        <f t="shared" ca="1" si="1061"/>
        <v>139959</v>
      </c>
      <c r="BF353" s="30">
        <f t="shared" ref="BF353:CK353" ca="1" si="1062">BF27+BF165-BF173</f>
        <v>140843.25</v>
      </c>
      <c r="BG353" s="30">
        <f t="shared" ca="1" si="1062"/>
        <v>141277.5</v>
      </c>
      <c r="BH353" s="30">
        <f t="shared" ca="1" si="1062"/>
        <v>141477.75</v>
      </c>
      <c r="BI353" s="30">
        <f t="shared" ca="1" si="1062"/>
        <v>141554.25</v>
      </c>
      <c r="BJ353" s="30">
        <f t="shared" ca="1" si="1062"/>
        <v>141576.75</v>
      </c>
      <c r="BK353" s="30">
        <f t="shared" ca="1" si="1062"/>
        <v>141585.75</v>
      </c>
      <c r="BL353" s="30">
        <f t="shared" ca="1" si="1062"/>
        <v>141588</v>
      </c>
      <c r="BM353" s="30">
        <f t="shared" ca="1" si="1062"/>
        <v>141587.99999999997</v>
      </c>
      <c r="BN353" s="30">
        <f t="shared" ca="1" si="1062"/>
        <v>141587.99999999997</v>
      </c>
      <c r="BO353" s="30">
        <f t="shared" ca="1" si="1062"/>
        <v>141587.99999999997</v>
      </c>
      <c r="BP353" s="30">
        <f t="shared" ca="1" si="1062"/>
        <v>141587.99999999997</v>
      </c>
      <c r="BQ353" s="30">
        <f t="shared" ca="1" si="1062"/>
        <v>141587.99999999997</v>
      </c>
      <c r="BR353" s="30">
        <f t="shared" ca="1" si="1062"/>
        <v>141587.99999999997</v>
      </c>
      <c r="BS353" s="30">
        <f t="shared" ca="1" si="1062"/>
        <v>141587.99999999997</v>
      </c>
      <c r="BT353" s="30">
        <f t="shared" ca="1" si="1062"/>
        <v>141587.99999999997</v>
      </c>
      <c r="BU353" s="30">
        <f t="shared" ca="1" si="1062"/>
        <v>141587.99999999997</v>
      </c>
      <c r="BV353" s="30">
        <f t="shared" si="1062"/>
        <v>0</v>
      </c>
      <c r="BW353" s="30">
        <f t="shared" si="1062"/>
        <v>0</v>
      </c>
      <c r="BX353" s="30">
        <f t="shared" si="1062"/>
        <v>0</v>
      </c>
      <c r="BY353" s="30">
        <f t="shared" si="1062"/>
        <v>0</v>
      </c>
      <c r="BZ353" s="30">
        <f t="shared" si="1062"/>
        <v>0</v>
      </c>
      <c r="CA353" s="30">
        <f t="shared" si="1062"/>
        <v>0</v>
      </c>
      <c r="CB353" s="30">
        <f t="shared" si="1062"/>
        <v>0</v>
      </c>
      <c r="CC353" s="30">
        <f t="shared" si="1062"/>
        <v>0</v>
      </c>
      <c r="CD353" s="30">
        <f t="shared" si="1062"/>
        <v>0</v>
      </c>
      <c r="CE353" s="30">
        <f t="shared" si="1062"/>
        <v>0</v>
      </c>
      <c r="CF353" s="30">
        <f t="shared" si="1062"/>
        <v>0</v>
      </c>
      <c r="CG353" s="30">
        <f t="shared" si="1062"/>
        <v>0</v>
      </c>
      <c r="CH353" s="30">
        <f t="shared" si="1062"/>
        <v>0</v>
      </c>
      <c r="CI353" s="30">
        <f t="shared" si="1062"/>
        <v>0</v>
      </c>
      <c r="CJ353" s="30">
        <f t="shared" si="1062"/>
        <v>0</v>
      </c>
      <c r="CK353" s="30">
        <f t="shared" si="1062"/>
        <v>0</v>
      </c>
      <c r="CL353" s="30">
        <f t="shared" ref="CL353:CT353" si="1063">CL27+CL165-CL173</f>
        <v>0</v>
      </c>
      <c r="CM353" s="30">
        <f t="shared" si="1063"/>
        <v>0</v>
      </c>
      <c r="CN353" s="30">
        <f t="shared" si="1063"/>
        <v>0</v>
      </c>
      <c r="CO353" s="30">
        <f t="shared" si="1063"/>
        <v>0</v>
      </c>
      <c r="CP353" s="30">
        <f t="shared" si="1063"/>
        <v>0</v>
      </c>
      <c r="CQ353" s="30">
        <f t="shared" si="1063"/>
        <v>0</v>
      </c>
      <c r="CR353" s="30">
        <f t="shared" si="1063"/>
        <v>0</v>
      </c>
      <c r="CS353" s="30">
        <f t="shared" si="1063"/>
        <v>0</v>
      </c>
      <c r="CT353" s="30">
        <f t="shared" si="1063"/>
        <v>0</v>
      </c>
    </row>
    <row r="354" spans="1:98" s="27" customFormat="1" ht="12" x14ac:dyDescent="0.25">
      <c r="A354" s="26">
        <f>ROW()</f>
        <v>354</v>
      </c>
      <c r="C354" s="142"/>
      <c r="E354" s="24"/>
      <c r="F354" s="66" t="str">
        <f t="shared" si="1053"/>
        <v>АКТИВЫ</v>
      </c>
      <c r="G354" s="66" t="str">
        <f t="shared" si="1047"/>
        <v>Запасы СиМ</v>
      </c>
      <c r="H354" s="66" t="str">
        <f t="shared" si="1054"/>
        <v>Цех-1</v>
      </c>
      <c r="I354" s="27" t="str">
        <f>BP!$F$29</f>
        <v>ЭлЭн</v>
      </c>
      <c r="P354" s="30"/>
      <c r="R354" s="24"/>
      <c r="S354" s="30"/>
      <c r="V354" s="85"/>
      <c r="W354" s="29"/>
      <c r="Z354" s="30">
        <f t="shared" ref="Z354:BE354" ca="1" si="1064">Z28+Z166-Z174</f>
        <v>0</v>
      </c>
      <c r="AA354" s="30">
        <f t="shared" ca="1" si="1064"/>
        <v>0</v>
      </c>
      <c r="AB354" s="30">
        <f t="shared" ca="1" si="1064"/>
        <v>0</v>
      </c>
      <c r="AC354" s="30">
        <f t="shared" ca="1" si="1064"/>
        <v>0</v>
      </c>
      <c r="AD354" s="30">
        <f t="shared" ca="1" si="1064"/>
        <v>107.33333333333333</v>
      </c>
      <c r="AE354" s="30">
        <f t="shared" ca="1" si="1064"/>
        <v>429.33333333333331</v>
      </c>
      <c r="AF354" s="30">
        <f t="shared" ca="1" si="1064"/>
        <v>772.8</v>
      </c>
      <c r="AG354" s="30">
        <f t="shared" ca="1" si="1064"/>
        <v>1129.6833333333334</v>
      </c>
      <c r="AH354" s="30">
        <f t="shared" ca="1" si="1064"/>
        <v>1440.9499999999998</v>
      </c>
      <c r="AI354" s="30">
        <f t="shared" ca="1" si="1064"/>
        <v>1892.823333333333</v>
      </c>
      <c r="AJ354" s="30">
        <f t="shared" ca="1" si="1064"/>
        <v>3073.4900000000002</v>
      </c>
      <c r="AK354" s="30">
        <f t="shared" ca="1" si="1064"/>
        <v>5061.3033333333333</v>
      </c>
      <c r="AL354" s="30">
        <f t="shared" ca="1" si="1064"/>
        <v>7915.0283333333318</v>
      </c>
      <c r="AM354" s="30">
        <f t="shared" ca="1" si="1064"/>
        <v>11530.283333333333</v>
      </c>
      <c r="AN354" s="30">
        <f t="shared" ca="1" si="1064"/>
        <v>15594.728333333333</v>
      </c>
      <c r="AO354" s="30">
        <f t="shared" ca="1" si="1064"/>
        <v>19925.896666666667</v>
      </c>
      <c r="AP354" s="30">
        <f t="shared" ca="1" si="1064"/>
        <v>24395.524999999998</v>
      </c>
      <c r="AQ354" s="30">
        <f t="shared" ca="1" si="1064"/>
        <v>28938.408333333336</v>
      </c>
      <c r="AR354" s="30">
        <f t="shared" ca="1" si="1064"/>
        <v>33513.491666666661</v>
      </c>
      <c r="AS354" s="30">
        <f t="shared" ca="1" si="1064"/>
        <v>38096.625000000007</v>
      </c>
      <c r="AT354" s="30">
        <f t="shared" ca="1" si="1064"/>
        <v>42683.78333333334</v>
      </c>
      <c r="AU354" s="30">
        <f t="shared" ca="1" si="1064"/>
        <v>47272.283333333347</v>
      </c>
      <c r="AV354" s="30">
        <f t="shared" ca="1" si="1064"/>
        <v>51860.783333333347</v>
      </c>
      <c r="AW354" s="30">
        <f t="shared" ca="1" si="1064"/>
        <v>56449.283333333347</v>
      </c>
      <c r="AX354" s="30">
        <f t="shared" ca="1" si="1064"/>
        <v>61037.783333333347</v>
      </c>
      <c r="AY354" s="30">
        <f t="shared" ca="1" si="1064"/>
        <v>65626.283333333355</v>
      </c>
      <c r="AZ354" s="30">
        <f t="shared" ca="1" si="1064"/>
        <v>70214.783333333355</v>
      </c>
      <c r="BA354" s="30">
        <f t="shared" ca="1" si="1064"/>
        <v>74534.950000000012</v>
      </c>
      <c r="BB354" s="30">
        <f t="shared" ca="1" si="1064"/>
        <v>78050.116666666683</v>
      </c>
      <c r="BC354" s="30">
        <f t="shared" ca="1" si="1064"/>
        <v>80706.616666666669</v>
      </c>
      <c r="BD354" s="30">
        <f t="shared" ca="1" si="1064"/>
        <v>82470.908333333369</v>
      </c>
      <c r="BE354" s="30">
        <f t="shared" ca="1" si="1064"/>
        <v>83457.033333333369</v>
      </c>
      <c r="BF354" s="30">
        <f t="shared" ref="BF354:CK354" ca="1" si="1065">BF28+BF166-BF174</f>
        <v>83984.308333333378</v>
      </c>
      <c r="BG354" s="30">
        <f t="shared" ca="1" si="1065"/>
        <v>84243.250000000044</v>
      </c>
      <c r="BH354" s="30">
        <f t="shared" ca="1" si="1065"/>
        <v>84362.658333333384</v>
      </c>
      <c r="BI354" s="30">
        <f t="shared" ca="1" si="1065"/>
        <v>84408.275000000052</v>
      </c>
      <c r="BJ354" s="30">
        <f t="shared" ca="1" si="1065"/>
        <v>84421.691666666738</v>
      </c>
      <c r="BK354" s="30">
        <f t="shared" ca="1" si="1065"/>
        <v>84427.058333333393</v>
      </c>
      <c r="BL354" s="30">
        <f t="shared" ca="1" si="1065"/>
        <v>84428.400000000081</v>
      </c>
      <c r="BM354" s="30">
        <f t="shared" ca="1" si="1065"/>
        <v>84428.400000000096</v>
      </c>
      <c r="BN354" s="30">
        <f t="shared" ca="1" si="1065"/>
        <v>84428.400000000096</v>
      </c>
      <c r="BO354" s="30">
        <f t="shared" ca="1" si="1065"/>
        <v>84428.400000000096</v>
      </c>
      <c r="BP354" s="30">
        <f t="shared" ca="1" si="1065"/>
        <v>84428.400000000096</v>
      </c>
      <c r="BQ354" s="30">
        <f t="shared" ca="1" si="1065"/>
        <v>84428.400000000096</v>
      </c>
      <c r="BR354" s="30">
        <f t="shared" ca="1" si="1065"/>
        <v>84428.400000000096</v>
      </c>
      <c r="BS354" s="30">
        <f t="shared" ca="1" si="1065"/>
        <v>84428.400000000096</v>
      </c>
      <c r="BT354" s="30">
        <f t="shared" ca="1" si="1065"/>
        <v>84428.400000000096</v>
      </c>
      <c r="BU354" s="30">
        <f t="shared" ca="1" si="1065"/>
        <v>84428.400000000096</v>
      </c>
      <c r="BV354" s="30">
        <f t="shared" si="1065"/>
        <v>0</v>
      </c>
      <c r="BW354" s="30">
        <f t="shared" si="1065"/>
        <v>0</v>
      </c>
      <c r="BX354" s="30">
        <f t="shared" si="1065"/>
        <v>0</v>
      </c>
      <c r="BY354" s="30">
        <f t="shared" si="1065"/>
        <v>0</v>
      </c>
      <c r="BZ354" s="30">
        <f t="shared" si="1065"/>
        <v>0</v>
      </c>
      <c r="CA354" s="30">
        <f t="shared" si="1065"/>
        <v>0</v>
      </c>
      <c r="CB354" s="30">
        <f t="shared" si="1065"/>
        <v>0</v>
      </c>
      <c r="CC354" s="30">
        <f t="shared" si="1065"/>
        <v>0</v>
      </c>
      <c r="CD354" s="30">
        <f t="shared" si="1065"/>
        <v>0</v>
      </c>
      <c r="CE354" s="30">
        <f t="shared" si="1065"/>
        <v>0</v>
      </c>
      <c r="CF354" s="30">
        <f t="shared" si="1065"/>
        <v>0</v>
      </c>
      <c r="CG354" s="30">
        <f t="shared" si="1065"/>
        <v>0</v>
      </c>
      <c r="CH354" s="30">
        <f t="shared" si="1065"/>
        <v>0</v>
      </c>
      <c r="CI354" s="30">
        <f t="shared" si="1065"/>
        <v>0</v>
      </c>
      <c r="CJ354" s="30">
        <f t="shared" si="1065"/>
        <v>0</v>
      </c>
      <c r="CK354" s="30">
        <f t="shared" si="1065"/>
        <v>0</v>
      </c>
      <c r="CL354" s="30">
        <f t="shared" ref="CL354:CT354" si="1066">CL28+CL166-CL174</f>
        <v>0</v>
      </c>
      <c r="CM354" s="30">
        <f t="shared" si="1066"/>
        <v>0</v>
      </c>
      <c r="CN354" s="30">
        <f t="shared" si="1066"/>
        <v>0</v>
      </c>
      <c r="CO354" s="30">
        <f t="shared" si="1066"/>
        <v>0</v>
      </c>
      <c r="CP354" s="30">
        <f t="shared" si="1066"/>
        <v>0</v>
      </c>
      <c r="CQ354" s="30">
        <f t="shared" si="1066"/>
        <v>0</v>
      </c>
      <c r="CR354" s="30">
        <f t="shared" si="1066"/>
        <v>0</v>
      </c>
      <c r="CS354" s="30">
        <f t="shared" si="1066"/>
        <v>0</v>
      </c>
      <c r="CT354" s="30">
        <f t="shared" si="1066"/>
        <v>0</v>
      </c>
    </row>
    <row r="355" spans="1:98" s="2" customFormat="1" ht="12" x14ac:dyDescent="0.25">
      <c r="A355" s="11">
        <f>ROW()</f>
        <v>355</v>
      </c>
      <c r="C355" s="142"/>
      <c r="E355" s="23" t="str">
        <f>Lists!$N$9</f>
        <v>пустая строка</v>
      </c>
      <c r="P355" s="3"/>
      <c r="R355" s="23"/>
      <c r="S355" s="3"/>
      <c r="V355" s="74"/>
      <c r="W355" s="5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</row>
    <row r="356" spans="1:98" s="27" customFormat="1" ht="12" x14ac:dyDescent="0.25">
      <c r="A356" s="26">
        <f>ROW()</f>
        <v>356</v>
      </c>
      <c r="C356" s="142"/>
      <c r="E356" s="24"/>
      <c r="F356" s="66" t="str">
        <f>$F$335</f>
        <v>АКТИВЫ</v>
      </c>
      <c r="G356" s="66" t="str">
        <f t="shared" ref="G356:G362" si="1067">$G$342</f>
        <v>Запасы СиМ</v>
      </c>
      <c r="H356" s="31" t="str">
        <f>BP!$F$24</f>
        <v>Вн.пр-во</v>
      </c>
      <c r="P356" s="30"/>
      <c r="R356" s="24"/>
      <c r="S356" s="30"/>
      <c r="V356" s="85"/>
      <c r="W356" s="29"/>
      <c r="Z356" s="30">
        <f ca="1">SUM(Z357:Z363)</f>
        <v>0</v>
      </c>
      <c r="AA356" s="30">
        <f t="shared" ref="AA356:CL356" ca="1" si="1068">SUM(AA357:AA363)</f>
        <v>0</v>
      </c>
      <c r="AB356" s="30">
        <f t="shared" ca="1" si="1068"/>
        <v>0</v>
      </c>
      <c r="AC356" s="30">
        <f t="shared" ca="1" si="1068"/>
        <v>0</v>
      </c>
      <c r="AD356" s="30">
        <f t="shared" ca="1" si="1068"/>
        <v>0</v>
      </c>
      <c r="AE356" s="30">
        <f t="shared" ca="1" si="1068"/>
        <v>11387.333333333334</v>
      </c>
      <c r="AF356" s="30">
        <f t="shared" ca="1" si="1068"/>
        <v>62336.666666666664</v>
      </c>
      <c r="AG356" s="30">
        <f t="shared" ca="1" si="1068"/>
        <v>149138.13333333333</v>
      </c>
      <c r="AH356" s="30">
        <f t="shared" ca="1" si="1068"/>
        <v>240720.48333333334</v>
      </c>
      <c r="AI356" s="30">
        <f t="shared" ca="1" si="1068"/>
        <v>329561.63333333336</v>
      </c>
      <c r="AJ356" s="30">
        <f t="shared" ca="1" si="1068"/>
        <v>426185.5733333333</v>
      </c>
      <c r="AK356" s="30">
        <f t="shared" ca="1" si="1068"/>
        <v>622120.91333333333</v>
      </c>
      <c r="AL356" s="30">
        <f t="shared" ca="1" si="1068"/>
        <v>1017674.9933333333</v>
      </c>
      <c r="AM356" s="30">
        <f t="shared" ca="1" si="1068"/>
        <v>1631337.1316666668</v>
      </c>
      <c r="AN356" s="30">
        <f t="shared" ca="1" si="1068"/>
        <v>2461224.2116666664</v>
      </c>
      <c r="AO356" s="30">
        <f t="shared" ca="1" si="1068"/>
        <v>3457873.4116666666</v>
      </c>
      <c r="AP356" s="30">
        <f t="shared" ca="1" si="1068"/>
        <v>4553075.125</v>
      </c>
      <c r="AQ356" s="30">
        <f t="shared" ca="1" si="1068"/>
        <v>5704683.0216666665</v>
      </c>
      <c r="AR356" s="30">
        <f t="shared" ca="1" si="1068"/>
        <v>6885718.4333333336</v>
      </c>
      <c r="AS356" s="30">
        <f t="shared" ca="1" si="1068"/>
        <v>8081627.4000000004</v>
      </c>
      <c r="AT356" s="30">
        <f t="shared" ca="1" si="1068"/>
        <v>9283426.6166666672</v>
      </c>
      <c r="AU356" s="30">
        <f t="shared" ca="1" si="1068"/>
        <v>10486911.908333333</v>
      </c>
      <c r="AV356" s="30">
        <f t="shared" ca="1" si="1068"/>
        <v>11691169.066666666</v>
      </c>
      <c r="AW356" s="30">
        <f t="shared" ca="1" si="1068"/>
        <v>12895636.066666666</v>
      </c>
      <c r="AX356" s="30">
        <f t="shared" ca="1" si="1068"/>
        <v>14100103.066666666</v>
      </c>
      <c r="AY356" s="30">
        <f t="shared" ca="1" si="1068"/>
        <v>15304570.066666666</v>
      </c>
      <c r="AZ356" s="30">
        <f t="shared" ca="1" si="1068"/>
        <v>16509037.066666666</v>
      </c>
      <c r="BA356" s="30">
        <f t="shared" ca="1" si="1068"/>
        <v>17713504.066666666</v>
      </c>
      <c r="BB356" s="30">
        <f t="shared" ca="1" si="1068"/>
        <v>18889502.733333334</v>
      </c>
      <c r="BC356" s="30">
        <f t="shared" ca="1" si="1068"/>
        <v>19938128.066666666</v>
      </c>
      <c r="BD356" s="30">
        <f t="shared" ca="1" si="1068"/>
        <v>20769749.733333334</v>
      </c>
      <c r="BE356" s="30">
        <f t="shared" ca="1" si="1068"/>
        <v>21372415.524999999</v>
      </c>
      <c r="BF356" s="30">
        <f t="shared" ca="1" si="1068"/>
        <v>21752978.441666666</v>
      </c>
      <c r="BG356" s="30">
        <f t="shared" ca="1" si="1068"/>
        <v>21963152.341666665</v>
      </c>
      <c r="BH356" s="30">
        <f t="shared" ca="1" si="1068"/>
        <v>22073092.058333334</v>
      </c>
      <c r="BI356" s="30">
        <f t="shared" ca="1" si="1068"/>
        <v>22126259.908333335</v>
      </c>
      <c r="BJ356" s="30">
        <f t="shared" ca="1" si="1068"/>
        <v>22149775.433333334</v>
      </c>
      <c r="BK356" s="30">
        <f t="shared" ca="1" si="1068"/>
        <v>22158333.466666665</v>
      </c>
      <c r="BL356" s="30">
        <f t="shared" ca="1" si="1068"/>
        <v>22161001.25</v>
      </c>
      <c r="BM356" s="30">
        <f t="shared" ca="1" si="1068"/>
        <v>22161982.958333332</v>
      </c>
      <c r="BN356" s="30">
        <f t="shared" ca="1" si="1068"/>
        <v>22162192.800000001</v>
      </c>
      <c r="BO356" s="30">
        <f t="shared" ca="1" si="1068"/>
        <v>22162192.800000001</v>
      </c>
      <c r="BP356" s="30">
        <f t="shared" ca="1" si="1068"/>
        <v>22162192.800000001</v>
      </c>
      <c r="BQ356" s="30">
        <f t="shared" ca="1" si="1068"/>
        <v>22162192.800000001</v>
      </c>
      <c r="BR356" s="30">
        <f t="shared" ca="1" si="1068"/>
        <v>22162192.800000001</v>
      </c>
      <c r="BS356" s="30">
        <f t="shared" ca="1" si="1068"/>
        <v>22162192.800000001</v>
      </c>
      <c r="BT356" s="30">
        <f t="shared" ca="1" si="1068"/>
        <v>22162192.800000001</v>
      </c>
      <c r="BU356" s="30">
        <f t="shared" ca="1" si="1068"/>
        <v>22162192.800000001</v>
      </c>
      <c r="BV356" s="30">
        <f t="shared" si="1068"/>
        <v>0</v>
      </c>
      <c r="BW356" s="30">
        <f t="shared" si="1068"/>
        <v>0</v>
      </c>
      <c r="BX356" s="30">
        <f t="shared" si="1068"/>
        <v>0</v>
      </c>
      <c r="BY356" s="30">
        <f t="shared" si="1068"/>
        <v>0</v>
      </c>
      <c r="BZ356" s="30">
        <f t="shared" si="1068"/>
        <v>0</v>
      </c>
      <c r="CA356" s="30">
        <f t="shared" si="1068"/>
        <v>0</v>
      </c>
      <c r="CB356" s="30">
        <f t="shared" si="1068"/>
        <v>0</v>
      </c>
      <c r="CC356" s="30">
        <f t="shared" si="1068"/>
        <v>0</v>
      </c>
      <c r="CD356" s="30">
        <f t="shared" si="1068"/>
        <v>0</v>
      </c>
      <c r="CE356" s="30">
        <f t="shared" si="1068"/>
        <v>0</v>
      </c>
      <c r="CF356" s="30">
        <f t="shared" si="1068"/>
        <v>0</v>
      </c>
      <c r="CG356" s="30">
        <f t="shared" si="1068"/>
        <v>0</v>
      </c>
      <c r="CH356" s="30">
        <f t="shared" si="1068"/>
        <v>0</v>
      </c>
      <c r="CI356" s="30">
        <f t="shared" si="1068"/>
        <v>0</v>
      </c>
      <c r="CJ356" s="30">
        <f t="shared" si="1068"/>
        <v>0</v>
      </c>
      <c r="CK356" s="30">
        <f t="shared" si="1068"/>
        <v>0</v>
      </c>
      <c r="CL356" s="30">
        <f t="shared" si="1068"/>
        <v>0</v>
      </c>
      <c r="CM356" s="30">
        <f t="shared" ref="CM356:CT356" si="1069">SUM(CM357:CM363)</f>
        <v>0</v>
      </c>
      <c r="CN356" s="30">
        <f t="shared" si="1069"/>
        <v>0</v>
      </c>
      <c r="CO356" s="30">
        <f t="shared" si="1069"/>
        <v>0</v>
      </c>
      <c r="CP356" s="30">
        <f t="shared" si="1069"/>
        <v>0</v>
      </c>
      <c r="CQ356" s="30">
        <f t="shared" si="1069"/>
        <v>0</v>
      </c>
      <c r="CR356" s="30">
        <f t="shared" si="1069"/>
        <v>0</v>
      </c>
      <c r="CS356" s="30">
        <f t="shared" si="1069"/>
        <v>0</v>
      </c>
      <c r="CT356" s="30">
        <f t="shared" si="1069"/>
        <v>0</v>
      </c>
    </row>
    <row r="357" spans="1:98" s="27" customFormat="1" ht="12" x14ac:dyDescent="0.25">
      <c r="A357" s="26">
        <f>ROW()</f>
        <v>357</v>
      </c>
      <c r="C357" s="142"/>
      <c r="E357" s="24"/>
      <c r="F357" s="66" t="str">
        <f>$F$335</f>
        <v>АКТИВЫ</v>
      </c>
      <c r="G357" s="66" t="str">
        <f t="shared" si="1067"/>
        <v>Запасы СиМ</v>
      </c>
      <c r="H357" s="66" t="str">
        <f>$H$356</f>
        <v>Вн.пр-во</v>
      </c>
      <c r="I357" s="27" t="str">
        <f>BP!$F$21</f>
        <v>Основа</v>
      </c>
      <c r="P357" s="30"/>
      <c r="R357" s="24"/>
      <c r="S357" s="30"/>
      <c r="V357" s="85"/>
      <c r="W357" s="29"/>
      <c r="Z357" s="30">
        <f t="shared" ref="Z357:BE357" ca="1" si="1070">Z31+Z169-Z177</f>
        <v>0</v>
      </c>
      <c r="AA357" s="30">
        <f t="shared" ca="1" si="1070"/>
        <v>0</v>
      </c>
      <c r="AB357" s="30">
        <f t="shared" ca="1" si="1070"/>
        <v>0</v>
      </c>
      <c r="AC357" s="30">
        <f t="shared" ca="1" si="1070"/>
        <v>0</v>
      </c>
      <c r="AD357" s="30">
        <f t="shared" ca="1" si="1070"/>
        <v>0</v>
      </c>
      <c r="AE357" s="30">
        <f t="shared" ca="1" si="1070"/>
        <v>3500</v>
      </c>
      <c r="AF357" s="30">
        <f t="shared" ca="1" si="1070"/>
        <v>17500</v>
      </c>
      <c r="AG357" s="30">
        <f t="shared" ca="1" si="1070"/>
        <v>39200</v>
      </c>
      <c r="AH357" s="30">
        <f t="shared" ca="1" si="1070"/>
        <v>62037.5</v>
      </c>
      <c r="AI357" s="30">
        <f t="shared" ca="1" si="1070"/>
        <v>83825</v>
      </c>
      <c r="AJ357" s="30">
        <f t="shared" ca="1" si="1070"/>
        <v>108710</v>
      </c>
      <c r="AK357" s="30">
        <f t="shared" ca="1" si="1070"/>
        <v>161945</v>
      </c>
      <c r="AL357" s="30">
        <f t="shared" ca="1" si="1070"/>
        <v>265265</v>
      </c>
      <c r="AM357" s="30">
        <f t="shared" ca="1" si="1070"/>
        <v>423141.25</v>
      </c>
      <c r="AN357" s="30">
        <f t="shared" ca="1" si="1070"/>
        <v>634086.25</v>
      </c>
      <c r="AO357" s="30">
        <f t="shared" ca="1" si="1070"/>
        <v>884511.25</v>
      </c>
      <c r="AP357" s="30">
        <f t="shared" ca="1" si="1070"/>
        <v>1158281.25</v>
      </c>
      <c r="AQ357" s="30">
        <f t="shared" ca="1" si="1070"/>
        <v>1445263.75</v>
      </c>
      <c r="AR357" s="30">
        <f t="shared" ca="1" si="1070"/>
        <v>1739150</v>
      </c>
      <c r="AS357" s="30">
        <f t="shared" ca="1" si="1070"/>
        <v>2036475</v>
      </c>
      <c r="AT357" s="30">
        <f t="shared" ca="1" si="1070"/>
        <v>2335112.5</v>
      </c>
      <c r="AU357" s="30">
        <f t="shared" ca="1" si="1070"/>
        <v>2634143.75</v>
      </c>
      <c r="AV357" s="30">
        <f t="shared" ca="1" si="1070"/>
        <v>2933350</v>
      </c>
      <c r="AW357" s="30">
        <f t="shared" ca="1" si="1070"/>
        <v>3232600</v>
      </c>
      <c r="AX357" s="30">
        <f t="shared" ca="1" si="1070"/>
        <v>3531850</v>
      </c>
      <c r="AY357" s="30">
        <f t="shared" ca="1" si="1070"/>
        <v>3831100</v>
      </c>
      <c r="AZ357" s="30">
        <f t="shared" ca="1" si="1070"/>
        <v>4130350</v>
      </c>
      <c r="BA357" s="30">
        <f t="shared" ca="1" si="1070"/>
        <v>4429600</v>
      </c>
      <c r="BB357" s="30">
        <f t="shared" ca="1" si="1070"/>
        <v>4720100</v>
      </c>
      <c r="BC357" s="30">
        <f t="shared" ca="1" si="1070"/>
        <v>4975600</v>
      </c>
      <c r="BD357" s="30">
        <f t="shared" ca="1" si="1070"/>
        <v>5176850</v>
      </c>
      <c r="BE357" s="30">
        <f t="shared" ca="1" si="1070"/>
        <v>5321006.25</v>
      </c>
      <c r="BF357" s="30">
        <f t="shared" ref="BF357:CK357" ca="1" si="1071">BF31+BF169-BF177</f>
        <v>5410693.75</v>
      </c>
      <c r="BG357" s="30">
        <f t="shared" ca="1" si="1071"/>
        <v>5460043.75</v>
      </c>
      <c r="BH357" s="30">
        <f t="shared" ca="1" si="1071"/>
        <v>5485681.25</v>
      </c>
      <c r="BI357" s="30">
        <f t="shared" ca="1" si="1071"/>
        <v>5498018.75</v>
      </c>
      <c r="BJ357" s="30">
        <f t="shared" ca="1" si="1071"/>
        <v>5503400</v>
      </c>
      <c r="BK357" s="30">
        <f t="shared" ca="1" si="1071"/>
        <v>5505325</v>
      </c>
      <c r="BL357" s="30">
        <f t="shared" ca="1" si="1071"/>
        <v>5505937.5</v>
      </c>
      <c r="BM357" s="30">
        <f t="shared" ca="1" si="1071"/>
        <v>5506156.25</v>
      </c>
      <c r="BN357" s="30">
        <f t="shared" ca="1" si="1071"/>
        <v>5506200</v>
      </c>
      <c r="BO357" s="30">
        <f t="shared" ca="1" si="1071"/>
        <v>5506200</v>
      </c>
      <c r="BP357" s="30">
        <f t="shared" ca="1" si="1071"/>
        <v>5506200</v>
      </c>
      <c r="BQ357" s="30">
        <f t="shared" ca="1" si="1071"/>
        <v>5506200</v>
      </c>
      <c r="BR357" s="30">
        <f t="shared" ca="1" si="1071"/>
        <v>5506200</v>
      </c>
      <c r="BS357" s="30">
        <f t="shared" ca="1" si="1071"/>
        <v>5506200</v>
      </c>
      <c r="BT357" s="30">
        <f t="shared" ca="1" si="1071"/>
        <v>5506200</v>
      </c>
      <c r="BU357" s="30">
        <f t="shared" ca="1" si="1071"/>
        <v>5506200</v>
      </c>
      <c r="BV357" s="30">
        <f t="shared" si="1071"/>
        <v>0</v>
      </c>
      <c r="BW357" s="30">
        <f t="shared" si="1071"/>
        <v>0</v>
      </c>
      <c r="BX357" s="30">
        <f t="shared" si="1071"/>
        <v>0</v>
      </c>
      <c r="BY357" s="30">
        <f t="shared" si="1071"/>
        <v>0</v>
      </c>
      <c r="BZ357" s="30">
        <f t="shared" si="1071"/>
        <v>0</v>
      </c>
      <c r="CA357" s="30">
        <f t="shared" si="1071"/>
        <v>0</v>
      </c>
      <c r="CB357" s="30">
        <f t="shared" si="1071"/>
        <v>0</v>
      </c>
      <c r="CC357" s="30">
        <f t="shared" si="1071"/>
        <v>0</v>
      </c>
      <c r="CD357" s="30">
        <f t="shared" si="1071"/>
        <v>0</v>
      </c>
      <c r="CE357" s="30">
        <f t="shared" si="1071"/>
        <v>0</v>
      </c>
      <c r="CF357" s="30">
        <f t="shared" si="1071"/>
        <v>0</v>
      </c>
      <c r="CG357" s="30">
        <f t="shared" si="1071"/>
        <v>0</v>
      </c>
      <c r="CH357" s="30">
        <f t="shared" si="1071"/>
        <v>0</v>
      </c>
      <c r="CI357" s="30">
        <f t="shared" si="1071"/>
        <v>0</v>
      </c>
      <c r="CJ357" s="30">
        <f t="shared" si="1071"/>
        <v>0</v>
      </c>
      <c r="CK357" s="30">
        <f t="shared" si="1071"/>
        <v>0</v>
      </c>
      <c r="CL357" s="30">
        <f t="shared" ref="CL357:CT357" si="1072">CL31+CL169-CL177</f>
        <v>0</v>
      </c>
      <c r="CM357" s="30">
        <f t="shared" si="1072"/>
        <v>0</v>
      </c>
      <c r="CN357" s="30">
        <f t="shared" si="1072"/>
        <v>0</v>
      </c>
      <c r="CO357" s="30">
        <f t="shared" si="1072"/>
        <v>0</v>
      </c>
      <c r="CP357" s="30">
        <f t="shared" si="1072"/>
        <v>0</v>
      </c>
      <c r="CQ357" s="30">
        <f t="shared" si="1072"/>
        <v>0</v>
      </c>
      <c r="CR357" s="30">
        <f t="shared" si="1072"/>
        <v>0</v>
      </c>
      <c r="CS357" s="30">
        <f t="shared" si="1072"/>
        <v>0</v>
      </c>
      <c r="CT357" s="30">
        <f t="shared" si="1072"/>
        <v>0</v>
      </c>
    </row>
    <row r="358" spans="1:98" s="27" customFormat="1" ht="12" x14ac:dyDescent="0.25">
      <c r="A358" s="26">
        <f>ROW()</f>
        <v>358</v>
      </c>
      <c r="C358" s="142"/>
      <c r="E358" s="24"/>
      <c r="F358" s="66" t="str">
        <f t="shared" ref="F358:F362" si="1073">$F$335</f>
        <v>АКТИВЫ</v>
      </c>
      <c r="G358" s="66" t="str">
        <f t="shared" si="1067"/>
        <v>Запасы СиМ</v>
      </c>
      <c r="H358" s="66" t="str">
        <f t="shared" ref="H358:H362" si="1074">$H$356</f>
        <v>Вн.пр-во</v>
      </c>
      <c r="I358" s="27" t="str">
        <f>BP!$F$22</f>
        <v>Сырье</v>
      </c>
      <c r="P358" s="30"/>
      <c r="R358" s="24"/>
      <c r="S358" s="30"/>
      <c r="V358" s="85"/>
      <c r="W358" s="29"/>
      <c r="Z358" s="30">
        <f t="shared" ref="Z358:BE358" ca="1" si="1075">Z32+Z170-Z178</f>
        <v>0</v>
      </c>
      <c r="AA358" s="30">
        <f t="shared" ca="1" si="1075"/>
        <v>0</v>
      </c>
      <c r="AB358" s="30">
        <f t="shared" ca="1" si="1075"/>
        <v>0</v>
      </c>
      <c r="AC358" s="30">
        <f t="shared" ca="1" si="1075"/>
        <v>0</v>
      </c>
      <c r="AD358" s="30">
        <f t="shared" ca="1" si="1075"/>
        <v>0</v>
      </c>
      <c r="AE358" s="30">
        <f t="shared" ca="1" si="1075"/>
        <v>400</v>
      </c>
      <c r="AF358" s="30">
        <f t="shared" ca="1" si="1075"/>
        <v>2000</v>
      </c>
      <c r="AG358" s="30">
        <f t="shared" ca="1" si="1075"/>
        <v>4480</v>
      </c>
      <c r="AH358" s="30">
        <f t="shared" ca="1" si="1075"/>
        <v>7090</v>
      </c>
      <c r="AI358" s="30">
        <f t="shared" ca="1" si="1075"/>
        <v>9580</v>
      </c>
      <c r="AJ358" s="30">
        <f t="shared" ca="1" si="1075"/>
        <v>12424</v>
      </c>
      <c r="AK358" s="30">
        <f t="shared" ca="1" si="1075"/>
        <v>18508</v>
      </c>
      <c r="AL358" s="30">
        <f t="shared" ca="1" si="1075"/>
        <v>30316</v>
      </c>
      <c r="AM358" s="30">
        <f t="shared" ca="1" si="1075"/>
        <v>48359</v>
      </c>
      <c r="AN358" s="30">
        <f t="shared" ca="1" si="1075"/>
        <v>72467</v>
      </c>
      <c r="AO358" s="30">
        <f t="shared" ca="1" si="1075"/>
        <v>101087</v>
      </c>
      <c r="AP358" s="30">
        <f t="shared" ca="1" si="1075"/>
        <v>132375</v>
      </c>
      <c r="AQ358" s="30">
        <f t="shared" ca="1" si="1075"/>
        <v>165173</v>
      </c>
      <c r="AR358" s="30">
        <f t="shared" ca="1" si="1075"/>
        <v>198760</v>
      </c>
      <c r="AS358" s="30">
        <f t="shared" ca="1" si="1075"/>
        <v>232740</v>
      </c>
      <c r="AT358" s="30">
        <f t="shared" ca="1" si="1075"/>
        <v>266870</v>
      </c>
      <c r="AU358" s="30">
        <f t="shared" ca="1" si="1075"/>
        <v>301045</v>
      </c>
      <c r="AV358" s="30">
        <f t="shared" ca="1" si="1075"/>
        <v>335240</v>
      </c>
      <c r="AW358" s="30">
        <f t="shared" ca="1" si="1075"/>
        <v>369440</v>
      </c>
      <c r="AX358" s="30">
        <f t="shared" ca="1" si="1075"/>
        <v>403640</v>
      </c>
      <c r="AY358" s="30">
        <f t="shared" ca="1" si="1075"/>
        <v>437840</v>
      </c>
      <c r="AZ358" s="30">
        <f t="shared" ca="1" si="1075"/>
        <v>472040</v>
      </c>
      <c r="BA358" s="30">
        <f t="shared" ca="1" si="1075"/>
        <v>506240</v>
      </c>
      <c r="BB358" s="30">
        <f t="shared" ca="1" si="1075"/>
        <v>539440</v>
      </c>
      <c r="BC358" s="30">
        <f t="shared" ca="1" si="1075"/>
        <v>568640</v>
      </c>
      <c r="BD358" s="30">
        <f t="shared" ca="1" si="1075"/>
        <v>591640</v>
      </c>
      <c r="BE358" s="30">
        <f t="shared" ca="1" si="1075"/>
        <v>608115</v>
      </c>
      <c r="BF358" s="30">
        <f t="shared" ref="BF358:CK358" ca="1" si="1076">BF32+BF170-BF178</f>
        <v>618365</v>
      </c>
      <c r="BG358" s="30">
        <f t="shared" ca="1" si="1076"/>
        <v>624005</v>
      </c>
      <c r="BH358" s="30">
        <f t="shared" ca="1" si="1076"/>
        <v>626935</v>
      </c>
      <c r="BI358" s="30">
        <f t="shared" ca="1" si="1076"/>
        <v>628345</v>
      </c>
      <c r="BJ358" s="30">
        <f t="shared" ca="1" si="1076"/>
        <v>628960</v>
      </c>
      <c r="BK358" s="30">
        <f t="shared" ca="1" si="1076"/>
        <v>629180</v>
      </c>
      <c r="BL358" s="30">
        <f t="shared" ca="1" si="1076"/>
        <v>629250</v>
      </c>
      <c r="BM358" s="30">
        <f t="shared" ca="1" si="1076"/>
        <v>629275</v>
      </c>
      <c r="BN358" s="30">
        <f t="shared" ca="1" si="1076"/>
        <v>629280</v>
      </c>
      <c r="BO358" s="30">
        <f t="shared" ca="1" si="1076"/>
        <v>629280</v>
      </c>
      <c r="BP358" s="30">
        <f t="shared" ca="1" si="1076"/>
        <v>629280</v>
      </c>
      <c r="BQ358" s="30">
        <f t="shared" ca="1" si="1076"/>
        <v>629280</v>
      </c>
      <c r="BR358" s="30">
        <f t="shared" ca="1" si="1076"/>
        <v>629280</v>
      </c>
      <c r="BS358" s="30">
        <f t="shared" ca="1" si="1076"/>
        <v>629280</v>
      </c>
      <c r="BT358" s="30">
        <f t="shared" ca="1" si="1076"/>
        <v>629280</v>
      </c>
      <c r="BU358" s="30">
        <f t="shared" ca="1" si="1076"/>
        <v>629280</v>
      </c>
      <c r="BV358" s="30">
        <f t="shared" si="1076"/>
        <v>0</v>
      </c>
      <c r="BW358" s="30">
        <f t="shared" si="1076"/>
        <v>0</v>
      </c>
      <c r="BX358" s="30">
        <f t="shared" si="1076"/>
        <v>0</v>
      </c>
      <c r="BY358" s="30">
        <f t="shared" si="1076"/>
        <v>0</v>
      </c>
      <c r="BZ358" s="30">
        <f t="shared" si="1076"/>
        <v>0</v>
      </c>
      <c r="CA358" s="30">
        <f t="shared" si="1076"/>
        <v>0</v>
      </c>
      <c r="CB358" s="30">
        <f t="shared" si="1076"/>
        <v>0</v>
      </c>
      <c r="CC358" s="30">
        <f t="shared" si="1076"/>
        <v>0</v>
      </c>
      <c r="CD358" s="30">
        <f t="shared" si="1076"/>
        <v>0</v>
      </c>
      <c r="CE358" s="30">
        <f t="shared" si="1076"/>
        <v>0</v>
      </c>
      <c r="CF358" s="30">
        <f t="shared" si="1076"/>
        <v>0</v>
      </c>
      <c r="CG358" s="30">
        <f t="shared" si="1076"/>
        <v>0</v>
      </c>
      <c r="CH358" s="30">
        <f t="shared" si="1076"/>
        <v>0</v>
      </c>
      <c r="CI358" s="30">
        <f t="shared" si="1076"/>
        <v>0</v>
      </c>
      <c r="CJ358" s="30">
        <f t="shared" si="1076"/>
        <v>0</v>
      </c>
      <c r="CK358" s="30">
        <f t="shared" si="1076"/>
        <v>0</v>
      </c>
      <c r="CL358" s="30">
        <f t="shared" ref="CL358:CT358" si="1077">CL32+CL170-CL178</f>
        <v>0</v>
      </c>
      <c r="CM358" s="30">
        <f t="shared" si="1077"/>
        <v>0</v>
      </c>
      <c r="CN358" s="30">
        <f t="shared" si="1077"/>
        <v>0</v>
      </c>
      <c r="CO358" s="30">
        <f t="shared" si="1077"/>
        <v>0</v>
      </c>
      <c r="CP358" s="30">
        <f t="shared" si="1077"/>
        <v>0</v>
      </c>
      <c r="CQ358" s="30">
        <f t="shared" si="1077"/>
        <v>0</v>
      </c>
      <c r="CR358" s="30">
        <f t="shared" si="1077"/>
        <v>0</v>
      </c>
      <c r="CS358" s="30">
        <f t="shared" si="1077"/>
        <v>0</v>
      </c>
      <c r="CT358" s="30">
        <f t="shared" si="1077"/>
        <v>0</v>
      </c>
    </row>
    <row r="359" spans="1:98" s="27" customFormat="1" ht="12" x14ac:dyDescent="0.25">
      <c r="A359" s="26">
        <f>ROW()</f>
        <v>359</v>
      </c>
      <c r="C359" s="142"/>
      <c r="E359" s="24"/>
      <c r="F359" s="66" t="str">
        <f t="shared" si="1073"/>
        <v>АКТИВЫ</v>
      </c>
      <c r="G359" s="66" t="str">
        <f t="shared" si="1067"/>
        <v>Запасы СиМ</v>
      </c>
      <c r="H359" s="66" t="str">
        <f t="shared" si="1074"/>
        <v>Вн.пр-во</v>
      </c>
      <c r="I359" s="27" t="str">
        <f>BP!$F$24</f>
        <v>Вн.пр-во</v>
      </c>
      <c r="P359" s="30"/>
      <c r="R359" s="24"/>
      <c r="S359" s="30"/>
      <c r="V359" s="85"/>
      <c r="W359" s="29"/>
      <c r="Z359" s="30">
        <f t="shared" ref="Z359:BE359" ca="1" si="1078">Z33+Z171-Z180</f>
        <v>0</v>
      </c>
      <c r="AA359" s="30">
        <f t="shared" ca="1" si="1078"/>
        <v>0</v>
      </c>
      <c r="AB359" s="30">
        <f t="shared" ca="1" si="1078"/>
        <v>0</v>
      </c>
      <c r="AC359" s="30">
        <f t="shared" ca="1" si="1078"/>
        <v>0</v>
      </c>
      <c r="AD359" s="30">
        <f t="shared" ca="1" si="1078"/>
        <v>0</v>
      </c>
      <c r="AE359" s="30">
        <f t="shared" ca="1" si="1078"/>
        <v>6600</v>
      </c>
      <c r="AF359" s="30">
        <f t="shared" ca="1" si="1078"/>
        <v>38400</v>
      </c>
      <c r="AG359" s="30">
        <f t="shared" ca="1" si="1078"/>
        <v>95520</v>
      </c>
      <c r="AH359" s="30">
        <f t="shared" ca="1" si="1078"/>
        <v>155865</v>
      </c>
      <c r="AI359" s="30">
        <f t="shared" ca="1" si="1078"/>
        <v>214905</v>
      </c>
      <c r="AJ359" s="30">
        <f t="shared" ca="1" si="1078"/>
        <v>277491</v>
      </c>
      <c r="AK359" s="30">
        <f t="shared" ca="1" si="1078"/>
        <v>400611</v>
      </c>
      <c r="AL359" s="30">
        <f t="shared" ca="1" si="1078"/>
        <v>654843</v>
      </c>
      <c r="AM359" s="30">
        <f t="shared" ca="1" si="1078"/>
        <v>1052560.5</v>
      </c>
      <c r="AN359" s="30">
        <f t="shared" ca="1" si="1078"/>
        <v>1593915</v>
      </c>
      <c r="AO359" s="30">
        <f t="shared" ca="1" si="1078"/>
        <v>2248030.5</v>
      </c>
      <c r="AP359" s="30">
        <f t="shared" ca="1" si="1078"/>
        <v>2968767</v>
      </c>
      <c r="AQ359" s="30">
        <f t="shared" ca="1" si="1078"/>
        <v>3727837.5</v>
      </c>
      <c r="AR359" s="30">
        <f t="shared" ca="1" si="1078"/>
        <v>4506892.5</v>
      </c>
      <c r="AS359" s="30">
        <f t="shared" ca="1" si="1078"/>
        <v>5296117.5</v>
      </c>
      <c r="AT359" s="30">
        <f t="shared" ca="1" si="1078"/>
        <v>6089437.5</v>
      </c>
      <c r="AU359" s="30">
        <f t="shared" ca="1" si="1078"/>
        <v>6883905</v>
      </c>
      <c r="AV359" s="30">
        <f t="shared" ca="1" si="1078"/>
        <v>7678905</v>
      </c>
      <c r="AW359" s="30">
        <f t="shared" ca="1" si="1078"/>
        <v>8474055</v>
      </c>
      <c r="AX359" s="30">
        <f t="shared" ca="1" si="1078"/>
        <v>9269205</v>
      </c>
      <c r="AY359" s="30">
        <f t="shared" ca="1" si="1078"/>
        <v>10064355</v>
      </c>
      <c r="AZ359" s="30">
        <f t="shared" ca="1" si="1078"/>
        <v>10859505</v>
      </c>
      <c r="BA359" s="30">
        <f t="shared" ca="1" si="1078"/>
        <v>11654655</v>
      </c>
      <c r="BB359" s="30">
        <f t="shared" ca="1" si="1078"/>
        <v>12433305</v>
      </c>
      <c r="BC359" s="30">
        <f t="shared" ca="1" si="1078"/>
        <v>13132455</v>
      </c>
      <c r="BD359" s="30">
        <f t="shared" ca="1" si="1078"/>
        <v>13688805</v>
      </c>
      <c r="BE359" s="30">
        <f t="shared" ca="1" si="1078"/>
        <v>14094292.5</v>
      </c>
      <c r="BF359" s="30">
        <f t="shared" ref="BF359:CK359" ca="1" si="1079">BF33+BF171-BF180</f>
        <v>14352180</v>
      </c>
      <c r="BG359" s="30">
        <f t="shared" ca="1" si="1079"/>
        <v>14494852.5</v>
      </c>
      <c r="BH359" s="30">
        <f t="shared" ca="1" si="1079"/>
        <v>14569725</v>
      </c>
      <c r="BI359" s="30">
        <f t="shared" ca="1" si="1079"/>
        <v>14606017.5</v>
      </c>
      <c r="BJ359" s="30">
        <f t="shared" ca="1" si="1079"/>
        <v>14622172.5</v>
      </c>
      <c r="BK359" s="30">
        <f t="shared" ca="1" si="1079"/>
        <v>14628097.5</v>
      </c>
      <c r="BL359" s="30">
        <f t="shared" ca="1" si="1079"/>
        <v>14629927.5</v>
      </c>
      <c r="BM359" s="30">
        <f t="shared" ca="1" si="1079"/>
        <v>14630610</v>
      </c>
      <c r="BN359" s="30">
        <f t="shared" ca="1" si="1079"/>
        <v>14630760</v>
      </c>
      <c r="BO359" s="30">
        <f t="shared" ca="1" si="1079"/>
        <v>14630759.999999998</v>
      </c>
      <c r="BP359" s="30">
        <f t="shared" ca="1" si="1079"/>
        <v>14630759.999999998</v>
      </c>
      <c r="BQ359" s="30">
        <f t="shared" ca="1" si="1079"/>
        <v>14630759.999999998</v>
      </c>
      <c r="BR359" s="30">
        <f t="shared" ca="1" si="1079"/>
        <v>14630759.999999998</v>
      </c>
      <c r="BS359" s="30">
        <f t="shared" ca="1" si="1079"/>
        <v>14630759.999999998</v>
      </c>
      <c r="BT359" s="30">
        <f t="shared" ca="1" si="1079"/>
        <v>14630759.999999998</v>
      </c>
      <c r="BU359" s="30">
        <f t="shared" ca="1" si="1079"/>
        <v>14630759.999999998</v>
      </c>
      <c r="BV359" s="30">
        <f t="shared" si="1079"/>
        <v>0</v>
      </c>
      <c r="BW359" s="30">
        <f t="shared" si="1079"/>
        <v>0</v>
      </c>
      <c r="BX359" s="30">
        <f t="shared" si="1079"/>
        <v>0</v>
      </c>
      <c r="BY359" s="30">
        <f t="shared" si="1079"/>
        <v>0</v>
      </c>
      <c r="BZ359" s="30">
        <f t="shared" si="1079"/>
        <v>0</v>
      </c>
      <c r="CA359" s="30">
        <f t="shared" si="1079"/>
        <v>0</v>
      </c>
      <c r="CB359" s="30">
        <f t="shared" si="1079"/>
        <v>0</v>
      </c>
      <c r="CC359" s="30">
        <f t="shared" si="1079"/>
        <v>0</v>
      </c>
      <c r="CD359" s="30">
        <f t="shared" si="1079"/>
        <v>0</v>
      </c>
      <c r="CE359" s="30">
        <f t="shared" si="1079"/>
        <v>0</v>
      </c>
      <c r="CF359" s="30">
        <f t="shared" si="1079"/>
        <v>0</v>
      </c>
      <c r="CG359" s="30">
        <f t="shared" si="1079"/>
        <v>0</v>
      </c>
      <c r="CH359" s="30">
        <f t="shared" si="1079"/>
        <v>0</v>
      </c>
      <c r="CI359" s="30">
        <f t="shared" si="1079"/>
        <v>0</v>
      </c>
      <c r="CJ359" s="30">
        <f t="shared" si="1079"/>
        <v>0</v>
      </c>
      <c r="CK359" s="30">
        <f t="shared" si="1079"/>
        <v>0</v>
      </c>
      <c r="CL359" s="30">
        <f t="shared" ref="CL359:CT359" si="1080">CL33+CL171-CL180</f>
        <v>0</v>
      </c>
      <c r="CM359" s="30">
        <f t="shared" si="1080"/>
        <v>0</v>
      </c>
      <c r="CN359" s="30">
        <f t="shared" si="1080"/>
        <v>0</v>
      </c>
      <c r="CO359" s="30">
        <f t="shared" si="1080"/>
        <v>0</v>
      </c>
      <c r="CP359" s="30">
        <f t="shared" si="1080"/>
        <v>0</v>
      </c>
      <c r="CQ359" s="30">
        <f t="shared" si="1080"/>
        <v>0</v>
      </c>
      <c r="CR359" s="30">
        <f t="shared" si="1080"/>
        <v>0</v>
      </c>
      <c r="CS359" s="30">
        <f t="shared" si="1080"/>
        <v>0</v>
      </c>
      <c r="CT359" s="30">
        <f t="shared" si="1080"/>
        <v>0</v>
      </c>
    </row>
    <row r="360" spans="1:98" s="27" customFormat="1" ht="12" x14ac:dyDescent="0.25">
      <c r="A360" s="26">
        <f>ROW()</f>
        <v>360</v>
      </c>
      <c r="C360" s="142"/>
      <c r="E360" s="24"/>
      <c r="F360" s="66" t="str">
        <f t="shared" si="1073"/>
        <v>АКТИВЫ</v>
      </c>
      <c r="G360" s="66" t="str">
        <f t="shared" si="1067"/>
        <v>Запасы СиМ</v>
      </c>
      <c r="H360" s="66" t="str">
        <f t="shared" si="1074"/>
        <v>Вн.пр-во</v>
      </c>
      <c r="I360" s="27" t="str">
        <f>BP!$F$26</f>
        <v>ФОТ првПерс</v>
      </c>
      <c r="P360" s="30"/>
      <c r="R360" s="24"/>
      <c r="S360" s="30"/>
      <c r="V360" s="85"/>
      <c r="W360" s="29"/>
      <c r="Z360" s="30">
        <f ca="1">Z34+Z172-Z182*BP!$S$86</f>
        <v>0</v>
      </c>
      <c r="AA360" s="30">
        <f ca="1">AA34+AA172-AA182*BP!$S$86</f>
        <v>0</v>
      </c>
      <c r="AB360" s="30">
        <f ca="1">AB34+AB172-AB182*BP!$S$86</f>
        <v>0</v>
      </c>
      <c r="AC360" s="30">
        <f ca="1">AC34+AC172-AC182*BP!$S$86</f>
        <v>0</v>
      </c>
      <c r="AD360" s="30">
        <f ca="1">AD34+AD172-AD182*BP!$S$86</f>
        <v>0</v>
      </c>
      <c r="AE360" s="30">
        <f ca="1">AE34+AE172-AE182*BP!$S$86</f>
        <v>600</v>
      </c>
      <c r="AF360" s="30">
        <f ca="1">AF34+AF172-AF182*BP!$S$86</f>
        <v>3000</v>
      </c>
      <c r="AG360" s="30">
        <f ca="1">AG34+AG172-AG182*BP!$S$86</f>
        <v>6720</v>
      </c>
      <c r="AH360" s="30">
        <f ca="1">AH34+AH172-AH182*BP!$S$86</f>
        <v>10635</v>
      </c>
      <c r="AI360" s="30">
        <f ca="1">AI34+AI172-AI182*BP!$S$86</f>
        <v>14370</v>
      </c>
      <c r="AJ360" s="30">
        <f ca="1">AJ34+AJ172-AJ182*BP!$S$86</f>
        <v>18636</v>
      </c>
      <c r="AK360" s="30">
        <f ca="1">AK34+AK172-AK182*BP!$S$86</f>
        <v>27762</v>
      </c>
      <c r="AL360" s="30">
        <f ca="1">AL34+AL172-AL182*BP!$S$86</f>
        <v>45474</v>
      </c>
      <c r="AM360" s="30">
        <f ca="1">AM34+AM172-AM182*BP!$S$86</f>
        <v>72538.5</v>
      </c>
      <c r="AN360" s="30">
        <f ca="1">AN34+AN172-AN182*BP!$S$86</f>
        <v>108700.5</v>
      </c>
      <c r="AO360" s="30">
        <f ca="1">AO34+AO172-AO182*BP!$S$86</f>
        <v>151630.5</v>
      </c>
      <c r="AP360" s="30">
        <f ca="1">AP34+AP172-AP182*BP!$S$86</f>
        <v>198562.5</v>
      </c>
      <c r="AQ360" s="30">
        <f ca="1">AQ34+AQ172-AQ182*BP!$S$86</f>
        <v>247759.5</v>
      </c>
      <c r="AR360" s="30">
        <f ca="1">AR34+AR172-AR182*BP!$S$86</f>
        <v>298140</v>
      </c>
      <c r="AS360" s="30">
        <f ca="1">AS34+AS172-AS182*BP!$S$86</f>
        <v>349110</v>
      </c>
      <c r="AT360" s="30">
        <f ca="1">AT34+AT172-AT182*BP!$S$86</f>
        <v>400305</v>
      </c>
      <c r="AU360" s="30">
        <f ca="1">AU34+AU172-AU182*BP!$S$86</f>
        <v>451567.5</v>
      </c>
      <c r="AV360" s="30">
        <f ca="1">AV34+AV172-AV182*BP!$S$86</f>
        <v>502860</v>
      </c>
      <c r="AW360" s="30">
        <f ca="1">AW34+AW172-AW182*BP!$S$86</f>
        <v>554160</v>
      </c>
      <c r="AX360" s="30">
        <f ca="1">AX34+AX172-AX182*BP!$S$86</f>
        <v>605460</v>
      </c>
      <c r="AY360" s="30">
        <f ca="1">AY34+AY172-AY182*BP!$S$86</f>
        <v>656760</v>
      </c>
      <c r="AZ360" s="30">
        <f ca="1">AZ34+AZ172-AZ182*BP!$S$86</f>
        <v>708060</v>
      </c>
      <c r="BA360" s="30">
        <f ca="1">BA34+BA172-BA182*BP!$S$86</f>
        <v>759360</v>
      </c>
      <c r="BB360" s="30">
        <f ca="1">BB34+BB172-BB182*BP!$S$86</f>
        <v>809160</v>
      </c>
      <c r="BC360" s="30">
        <f ca="1">BC34+BC172-BC182*BP!$S$86</f>
        <v>852960</v>
      </c>
      <c r="BD360" s="30">
        <f ca="1">BD34+BD172-BD182*BP!$S$86</f>
        <v>887460</v>
      </c>
      <c r="BE360" s="30">
        <f ca="1">BE34+BE172-BE182*BP!$S$86</f>
        <v>912172.5</v>
      </c>
      <c r="BF360" s="30">
        <f ca="1">BF34+BF172-BF182*BP!$S$86</f>
        <v>927547.5</v>
      </c>
      <c r="BG360" s="30">
        <f ca="1">BG34+BG172-BG182*BP!$S$86</f>
        <v>936007.5</v>
      </c>
      <c r="BH360" s="30">
        <f ca="1">BH34+BH172-BH182*BP!$S$86</f>
        <v>940402.5</v>
      </c>
      <c r="BI360" s="30">
        <f ca="1">BI34+BI172-BI182*BP!$S$86</f>
        <v>942517.5</v>
      </c>
      <c r="BJ360" s="30">
        <f ca="1">BJ34+BJ172-BJ182*BP!$S$86</f>
        <v>943440</v>
      </c>
      <c r="BK360" s="30">
        <f ca="1">BK34+BK172-BK182*BP!$S$86</f>
        <v>943770</v>
      </c>
      <c r="BL360" s="30">
        <f ca="1">BL34+BL172-BL182*BP!$S$86</f>
        <v>943875</v>
      </c>
      <c r="BM360" s="30">
        <f ca="1">BM34+BM172-BM182*BP!$S$86</f>
        <v>943912.5</v>
      </c>
      <c r="BN360" s="30">
        <f ca="1">BN34+BN172-BN182*BP!$S$86</f>
        <v>943920</v>
      </c>
      <c r="BO360" s="30">
        <f ca="1">BO34+BO172-BO182*BP!$S$86</f>
        <v>943920</v>
      </c>
      <c r="BP360" s="30">
        <f ca="1">BP34+BP172-BP182*BP!$S$86</f>
        <v>943920</v>
      </c>
      <c r="BQ360" s="30">
        <f ca="1">BQ34+BQ172-BQ182*BP!$S$86</f>
        <v>943920</v>
      </c>
      <c r="BR360" s="30">
        <f ca="1">BR34+BR172-BR182*BP!$S$86</f>
        <v>943920</v>
      </c>
      <c r="BS360" s="30">
        <f ca="1">BS34+BS172-BS182*BP!$S$86</f>
        <v>943920</v>
      </c>
      <c r="BT360" s="30">
        <f ca="1">BT34+BT172-BT182*BP!$S$86</f>
        <v>943920</v>
      </c>
      <c r="BU360" s="30">
        <f ca="1">BU34+BU172-BU182*BP!$S$86</f>
        <v>943920</v>
      </c>
      <c r="BV360" s="30">
        <f>BV34+BV172-BV182*BP!$S$86</f>
        <v>0</v>
      </c>
      <c r="BW360" s="30">
        <f>BW34+BW172-BW182*BP!$S$86</f>
        <v>0</v>
      </c>
      <c r="BX360" s="30">
        <f>BX34+BX172-BX182*BP!$S$86</f>
        <v>0</v>
      </c>
      <c r="BY360" s="30">
        <f>BY34+BY172-BY182*BP!$S$86</f>
        <v>0</v>
      </c>
      <c r="BZ360" s="30">
        <f>BZ34+BZ172-BZ182*BP!$S$86</f>
        <v>0</v>
      </c>
      <c r="CA360" s="30">
        <f>CA34+CA172-CA182*BP!$S$86</f>
        <v>0</v>
      </c>
      <c r="CB360" s="30">
        <f>CB34+CB172-CB182*BP!$S$86</f>
        <v>0</v>
      </c>
      <c r="CC360" s="30">
        <f>CC34+CC172-CC182*BP!$S$86</f>
        <v>0</v>
      </c>
      <c r="CD360" s="30">
        <f>CD34+CD172-CD182*BP!$S$86</f>
        <v>0</v>
      </c>
      <c r="CE360" s="30">
        <f>CE34+CE172-CE182*BP!$S$86</f>
        <v>0</v>
      </c>
      <c r="CF360" s="30">
        <f>CF34+CF172-CF182*BP!$S$86</f>
        <v>0</v>
      </c>
      <c r="CG360" s="30">
        <f>CG34+CG172-CG182*BP!$S$86</f>
        <v>0</v>
      </c>
      <c r="CH360" s="30">
        <f>CH34+CH172-CH182*BP!$S$86</f>
        <v>0</v>
      </c>
      <c r="CI360" s="30">
        <f>CI34+CI172-CI182*BP!$S$86</f>
        <v>0</v>
      </c>
      <c r="CJ360" s="30">
        <f>CJ34+CJ172-CJ182*BP!$S$86</f>
        <v>0</v>
      </c>
      <c r="CK360" s="30">
        <f>CK34+CK172-CK182*BP!$S$86</f>
        <v>0</v>
      </c>
      <c r="CL360" s="30">
        <f>CL34+CL172-CL182*BP!$S$86</f>
        <v>0</v>
      </c>
      <c r="CM360" s="30">
        <f>CM34+CM172-CM182*BP!$S$86</f>
        <v>0</v>
      </c>
      <c r="CN360" s="30">
        <f>CN34+CN172-CN182*BP!$S$86</f>
        <v>0</v>
      </c>
      <c r="CO360" s="30">
        <f>CO34+CO172-CO182*BP!$S$86</f>
        <v>0</v>
      </c>
      <c r="CP360" s="30">
        <f>CP34+CP172-CP182*BP!$S$86</f>
        <v>0</v>
      </c>
      <c r="CQ360" s="30">
        <f>CQ34+CQ172-CQ182*BP!$S$86</f>
        <v>0</v>
      </c>
      <c r="CR360" s="30">
        <f>CR34+CR172-CR182*BP!$S$86</f>
        <v>0</v>
      </c>
      <c r="CS360" s="30">
        <f>CS34+CS172-CS182*BP!$S$86</f>
        <v>0</v>
      </c>
      <c r="CT360" s="30">
        <f>CT34+CT172-CT182*BP!$S$86</f>
        <v>0</v>
      </c>
    </row>
    <row r="361" spans="1:98" s="27" customFormat="1" ht="12" x14ac:dyDescent="0.25">
      <c r="A361" s="26">
        <f>ROW()</f>
        <v>361</v>
      </c>
      <c r="C361" s="142"/>
      <c r="E361" s="24"/>
      <c r="F361" s="66" t="str">
        <f t="shared" si="1073"/>
        <v>АКТИВЫ</v>
      </c>
      <c r="G361" s="66" t="str">
        <f t="shared" si="1067"/>
        <v>Запасы СиМ</v>
      </c>
      <c r="H361" s="66" t="str">
        <f t="shared" si="1074"/>
        <v>Вн.пр-во</v>
      </c>
      <c r="I361" s="27" t="str">
        <f>BP!$F$28</f>
        <v>Соцсборы</v>
      </c>
      <c r="P361" s="30"/>
      <c r="R361" s="24"/>
      <c r="S361" s="30"/>
      <c r="V361" s="85"/>
      <c r="W361" s="29"/>
      <c r="Z361" s="30">
        <f ca="1">Z35+Z173-Z182*BP!$S$86*BP!$S$40</f>
        <v>0</v>
      </c>
      <c r="AA361" s="30">
        <f ca="1">AA35+AA173-AA182*BP!$S$86*BP!$S$40</f>
        <v>0</v>
      </c>
      <c r="AB361" s="30">
        <f ca="1">AB35+AB173-AB182*BP!$S$86*BP!$S$40</f>
        <v>0</v>
      </c>
      <c r="AC361" s="30">
        <f ca="1">AC35+AC173-AC182*BP!$S$86*BP!$S$40</f>
        <v>0</v>
      </c>
      <c r="AD361" s="30">
        <f ca="1">AD35+AD173-AD182*BP!$S$86*BP!$S$40</f>
        <v>0</v>
      </c>
      <c r="AE361" s="30">
        <f ca="1">AE35+AE173-AE182*BP!$S$86*BP!$S$40</f>
        <v>180</v>
      </c>
      <c r="AF361" s="30">
        <f ca="1">AF35+AF173-AF182*BP!$S$86*BP!$S$40</f>
        <v>900</v>
      </c>
      <c r="AG361" s="30">
        <f ca="1">AG35+AG173-AG182*BP!$S$86*BP!$S$40</f>
        <v>2016</v>
      </c>
      <c r="AH361" s="30">
        <f ca="1">AH35+AH173-AH182*BP!$S$86*BP!$S$40</f>
        <v>3190.5</v>
      </c>
      <c r="AI361" s="30">
        <f ca="1">AI35+AI173-AI182*BP!$S$86*BP!$S$40</f>
        <v>4311</v>
      </c>
      <c r="AJ361" s="30">
        <f ca="1">AJ35+AJ173-AJ182*BP!$S$86*BP!$S$40</f>
        <v>5590.8</v>
      </c>
      <c r="AK361" s="30">
        <f ca="1">AK35+AK173-AK182*BP!$S$86*BP!$S$40</f>
        <v>8328.6</v>
      </c>
      <c r="AL361" s="30">
        <f ca="1">AL35+AL173-AL182*BP!$S$86*BP!$S$40</f>
        <v>13642.199999999999</v>
      </c>
      <c r="AM361" s="30">
        <f ca="1">AM35+AM173-AM182*BP!$S$86*BP!$S$40</f>
        <v>21761.55</v>
      </c>
      <c r="AN361" s="30">
        <f ca="1">AN35+AN173-AN182*BP!$S$86*BP!$S$40</f>
        <v>32610.15</v>
      </c>
      <c r="AO361" s="30">
        <f ca="1">AO35+AO173-AO182*BP!$S$86*BP!$S$40</f>
        <v>45489.15</v>
      </c>
      <c r="AP361" s="30">
        <f ca="1">AP35+AP173-AP182*BP!$S$86*BP!$S$40</f>
        <v>59568.75</v>
      </c>
      <c r="AQ361" s="30">
        <f ca="1">AQ35+AQ173-AQ182*BP!$S$86*BP!$S$40</f>
        <v>74327.850000000006</v>
      </c>
      <c r="AR361" s="30">
        <f ca="1">AR35+AR173-AR182*BP!$S$86*BP!$S$40</f>
        <v>89442</v>
      </c>
      <c r="AS361" s="30">
        <f ca="1">AS35+AS173-AS182*BP!$S$86*BP!$S$40</f>
        <v>104733</v>
      </c>
      <c r="AT361" s="30">
        <f ca="1">AT35+AT173-AT182*BP!$S$86*BP!$S$40</f>
        <v>120091.5</v>
      </c>
      <c r="AU361" s="30">
        <f ca="1">AU35+AU173-AU182*BP!$S$86*BP!$S$40</f>
        <v>135470.25</v>
      </c>
      <c r="AV361" s="30">
        <f ca="1">AV35+AV173-AV182*BP!$S$86*BP!$S$40</f>
        <v>150858</v>
      </c>
      <c r="AW361" s="30">
        <f ca="1">AW35+AW173-AW182*BP!$S$86*BP!$S$40</f>
        <v>166248</v>
      </c>
      <c r="AX361" s="30">
        <f ca="1">AX35+AX173-AX182*BP!$S$86*BP!$S$40</f>
        <v>181638</v>
      </c>
      <c r="AY361" s="30">
        <f ca="1">AY35+AY173-AY182*BP!$S$86*BP!$S$40</f>
        <v>197028</v>
      </c>
      <c r="AZ361" s="30">
        <f ca="1">AZ35+AZ173-AZ182*BP!$S$86*BP!$S$40</f>
        <v>212418</v>
      </c>
      <c r="BA361" s="30">
        <f ca="1">BA35+BA173-BA182*BP!$S$86*BP!$S$40</f>
        <v>227808</v>
      </c>
      <c r="BB361" s="30">
        <f ca="1">BB35+BB173-BB182*BP!$S$86*BP!$S$40</f>
        <v>242748</v>
      </c>
      <c r="BC361" s="30">
        <f ca="1">BC35+BC173-BC182*BP!$S$86*BP!$S$40</f>
        <v>255888</v>
      </c>
      <c r="BD361" s="30">
        <f ca="1">BD35+BD173-BD182*BP!$S$86*BP!$S$40</f>
        <v>266238</v>
      </c>
      <c r="BE361" s="30">
        <f ca="1">BE35+BE173-BE182*BP!$S$86*BP!$S$40</f>
        <v>273651.75</v>
      </c>
      <c r="BF361" s="30">
        <f ca="1">BF35+BF173-BF182*BP!$S$86*BP!$S$40</f>
        <v>278264.25</v>
      </c>
      <c r="BG361" s="30">
        <f ca="1">BG35+BG173-BG182*BP!$S$86*BP!$S$40</f>
        <v>280802.25</v>
      </c>
      <c r="BH361" s="30">
        <f ca="1">BH35+BH173-BH182*BP!$S$86*BP!$S$40</f>
        <v>282120.75</v>
      </c>
      <c r="BI361" s="30">
        <f ca="1">BI35+BI173-BI182*BP!$S$86*BP!$S$40</f>
        <v>282755.25</v>
      </c>
      <c r="BJ361" s="30">
        <f ca="1">BJ35+BJ173-BJ182*BP!$S$86*BP!$S$40</f>
        <v>283032</v>
      </c>
      <c r="BK361" s="30">
        <f ca="1">BK35+BK173-BK182*BP!$S$86*BP!$S$40</f>
        <v>283131</v>
      </c>
      <c r="BL361" s="30">
        <f ca="1">BL35+BL173-BL182*BP!$S$86*BP!$S$40</f>
        <v>283162.5</v>
      </c>
      <c r="BM361" s="30">
        <f ca="1">BM35+BM173-BM182*BP!$S$86*BP!$S$40</f>
        <v>283173.75</v>
      </c>
      <c r="BN361" s="30">
        <f ca="1">BN35+BN173-BN182*BP!$S$86*BP!$S$40</f>
        <v>283176</v>
      </c>
      <c r="BO361" s="30">
        <f ca="1">BO35+BO173-BO182*BP!$S$86*BP!$S$40</f>
        <v>283176</v>
      </c>
      <c r="BP361" s="30">
        <f ca="1">BP35+BP173-BP182*BP!$S$86*BP!$S$40</f>
        <v>283176</v>
      </c>
      <c r="BQ361" s="30">
        <f ca="1">BQ35+BQ173-BQ182*BP!$S$86*BP!$S$40</f>
        <v>283176</v>
      </c>
      <c r="BR361" s="30">
        <f ca="1">BR35+BR173-BR182*BP!$S$86*BP!$S$40</f>
        <v>283176</v>
      </c>
      <c r="BS361" s="30">
        <f ca="1">BS35+BS173-BS182*BP!$S$86*BP!$S$40</f>
        <v>283176</v>
      </c>
      <c r="BT361" s="30">
        <f ca="1">BT35+BT173-BT182*BP!$S$86*BP!$S$40</f>
        <v>283176</v>
      </c>
      <c r="BU361" s="30">
        <f ca="1">BU35+BU173-BU182*BP!$S$86*BP!$S$40</f>
        <v>283176</v>
      </c>
      <c r="BV361" s="30">
        <f>BV35+BV173-BV182*BP!$S$86*BP!$S$40</f>
        <v>0</v>
      </c>
      <c r="BW361" s="30">
        <f>BW35+BW173-BW182*BP!$S$86*BP!$S$40</f>
        <v>0</v>
      </c>
      <c r="BX361" s="30">
        <f>BX35+BX173-BX182*BP!$S$86*BP!$S$40</f>
        <v>0</v>
      </c>
      <c r="BY361" s="30">
        <f>BY35+BY173-BY182*BP!$S$86*BP!$S$40</f>
        <v>0</v>
      </c>
      <c r="BZ361" s="30">
        <f>BZ35+BZ173-BZ182*BP!$S$86*BP!$S$40</f>
        <v>0</v>
      </c>
      <c r="CA361" s="30">
        <f>CA35+CA173-CA182*BP!$S$86*BP!$S$40</f>
        <v>0</v>
      </c>
      <c r="CB361" s="30">
        <f>CB35+CB173-CB182*BP!$S$86*BP!$S$40</f>
        <v>0</v>
      </c>
      <c r="CC361" s="30">
        <f>CC35+CC173-CC182*BP!$S$86*BP!$S$40</f>
        <v>0</v>
      </c>
      <c r="CD361" s="30">
        <f>CD35+CD173-CD182*BP!$S$86*BP!$S$40</f>
        <v>0</v>
      </c>
      <c r="CE361" s="30">
        <f>CE35+CE173-CE182*BP!$S$86*BP!$S$40</f>
        <v>0</v>
      </c>
      <c r="CF361" s="30">
        <f>CF35+CF173-CF182*BP!$S$86*BP!$S$40</f>
        <v>0</v>
      </c>
      <c r="CG361" s="30">
        <f>CG35+CG173-CG182*BP!$S$86*BP!$S$40</f>
        <v>0</v>
      </c>
      <c r="CH361" s="30">
        <f>CH35+CH173-CH182*BP!$S$86*BP!$S$40</f>
        <v>0</v>
      </c>
      <c r="CI361" s="30">
        <f>CI35+CI173-CI182*BP!$S$86*BP!$S$40</f>
        <v>0</v>
      </c>
      <c r="CJ361" s="30">
        <f>CJ35+CJ173-CJ182*BP!$S$86*BP!$S$40</f>
        <v>0</v>
      </c>
      <c r="CK361" s="30">
        <f>CK35+CK173-CK182*BP!$S$86*BP!$S$40</f>
        <v>0</v>
      </c>
      <c r="CL361" s="30">
        <f>CL35+CL173-CL182*BP!$S$86*BP!$S$40</f>
        <v>0</v>
      </c>
      <c r="CM361" s="30">
        <f>CM35+CM173-CM182*BP!$S$86*BP!$S$40</f>
        <v>0</v>
      </c>
      <c r="CN361" s="30">
        <f>CN35+CN173-CN182*BP!$S$86*BP!$S$40</f>
        <v>0</v>
      </c>
      <c r="CO361" s="30">
        <f>CO35+CO173-CO182*BP!$S$86*BP!$S$40</f>
        <v>0</v>
      </c>
      <c r="CP361" s="30">
        <f>CP35+CP173-CP182*BP!$S$86*BP!$S$40</f>
        <v>0</v>
      </c>
      <c r="CQ361" s="30">
        <f>CQ35+CQ173-CQ182*BP!$S$86*BP!$S$40</f>
        <v>0</v>
      </c>
      <c r="CR361" s="30">
        <f>CR35+CR173-CR182*BP!$S$86*BP!$S$40</f>
        <v>0</v>
      </c>
      <c r="CS361" s="30">
        <f>CS35+CS173-CS182*BP!$S$86*BP!$S$40</f>
        <v>0</v>
      </c>
      <c r="CT361" s="30">
        <f>CT35+CT173-CT182*BP!$S$86*BP!$S$40</f>
        <v>0</v>
      </c>
    </row>
    <row r="362" spans="1:98" s="27" customFormat="1" ht="12" x14ac:dyDescent="0.25">
      <c r="A362" s="26">
        <f>ROW()</f>
        <v>362</v>
      </c>
      <c r="C362" s="142"/>
      <c r="E362" s="24"/>
      <c r="F362" s="66" t="str">
        <f t="shared" si="1073"/>
        <v>АКТИВЫ</v>
      </c>
      <c r="G362" s="66" t="str">
        <f t="shared" si="1067"/>
        <v>Запасы СиМ</v>
      </c>
      <c r="H362" s="66" t="str">
        <f t="shared" si="1074"/>
        <v>Вн.пр-во</v>
      </c>
      <c r="I362" s="27" t="str">
        <f>BP!$F$29</f>
        <v>ЭлЭн</v>
      </c>
      <c r="P362" s="30"/>
      <c r="R362" s="24"/>
      <c r="S362" s="30"/>
      <c r="V362" s="85"/>
      <c r="W362" s="29"/>
      <c r="Z362" s="30">
        <f ca="1">Z36+Z174-Z185*BP!$S$89</f>
        <v>0</v>
      </c>
      <c r="AA362" s="30">
        <f ca="1">AA36+AA174-AA185*BP!$S$89</f>
        <v>0</v>
      </c>
      <c r="AB362" s="30">
        <f ca="1">AB36+AB174-AB185*BP!$S$89</f>
        <v>0</v>
      </c>
      <c r="AC362" s="30">
        <f ca="1">AC36+AC174-AC185*BP!$S$89</f>
        <v>0</v>
      </c>
      <c r="AD362" s="30">
        <f ca="1">AD36+AD174-AD185*BP!$S$89</f>
        <v>0</v>
      </c>
      <c r="AE362" s="30">
        <f ca="1">AE36+AE174-AE185*BP!$S$89</f>
        <v>107.33333333333333</v>
      </c>
      <c r="AF362" s="30">
        <f ca="1">AF36+AF174-AF185*BP!$S$89</f>
        <v>536.66666666666663</v>
      </c>
      <c r="AG362" s="30">
        <f ca="1">AG36+AG174-AG185*BP!$S$89</f>
        <v>1202.1333333333334</v>
      </c>
      <c r="AH362" s="30">
        <f ca="1">AH36+AH174-AH185*BP!$S$89</f>
        <v>1902.4833333333331</v>
      </c>
      <c r="AI362" s="30">
        <f ca="1">AI36+AI174-AI185*BP!$S$89</f>
        <v>2570.6333333333332</v>
      </c>
      <c r="AJ362" s="30">
        <f ca="1">AJ36+AJ174-AJ185*BP!$S$89</f>
        <v>3333.7733333333335</v>
      </c>
      <c r="AK362" s="30">
        <f ca="1">AK36+AK174-AK185*BP!$S$89</f>
        <v>4966.3133333333335</v>
      </c>
      <c r="AL362" s="30">
        <f ca="1">AL36+AL174-AL185*BP!$S$89</f>
        <v>8134.7933333333331</v>
      </c>
      <c r="AM362" s="30">
        <f ca="1">AM36+AM174-AM185*BP!$S$89</f>
        <v>12976.331666666665</v>
      </c>
      <c r="AN362" s="30">
        <f ca="1">AN36+AN174-AN185*BP!$S$89</f>
        <v>19445.311666666665</v>
      </c>
      <c r="AO362" s="30">
        <f ca="1">AO36+AO174-AO185*BP!$S$89</f>
        <v>27125.011666666658</v>
      </c>
      <c r="AP362" s="30">
        <f ca="1">AP36+AP174-AP185*BP!$S$89</f>
        <v>35520.624999999993</v>
      </c>
      <c r="AQ362" s="30">
        <f ca="1">AQ36+AQ174-AQ185*BP!$S$89</f>
        <v>44321.421666666662</v>
      </c>
      <c r="AR362" s="30">
        <f ca="1">AR36+AR174-AR185*BP!$S$89</f>
        <v>53333.93333333332</v>
      </c>
      <c r="AS362" s="30">
        <f ca="1">AS36+AS174-AS185*BP!$S$89</f>
        <v>62451.899999999994</v>
      </c>
      <c r="AT362" s="30">
        <f ca="1">AT36+AT174-AT185*BP!$S$89</f>
        <v>71610.116666666669</v>
      </c>
      <c r="AU362" s="30">
        <f ca="1">AU36+AU174-AU185*BP!$S$89</f>
        <v>80780.408333333326</v>
      </c>
      <c r="AV362" s="30">
        <f ca="1">AV36+AV174-AV185*BP!$S$89</f>
        <v>89956.066666666651</v>
      </c>
      <c r="AW362" s="30">
        <f ca="1">AW36+AW174-AW185*BP!$S$89</f>
        <v>99133.066666666637</v>
      </c>
      <c r="AX362" s="30">
        <f ca="1">AX36+AX174-AX185*BP!$S$89</f>
        <v>108310.06666666664</v>
      </c>
      <c r="AY362" s="30">
        <f ca="1">AY36+AY174-AY185*BP!$S$89</f>
        <v>117487.06666666664</v>
      </c>
      <c r="AZ362" s="30">
        <f ca="1">AZ36+AZ174-AZ185*BP!$S$89</f>
        <v>126664.06666666664</v>
      </c>
      <c r="BA362" s="30">
        <f ca="1">BA36+BA174-BA185*BP!$S$89</f>
        <v>135841.06666666665</v>
      </c>
      <c r="BB362" s="30">
        <f ca="1">BB36+BB174-BB185*BP!$S$89</f>
        <v>144749.73333333334</v>
      </c>
      <c r="BC362" s="30">
        <f ca="1">BC36+BC174-BC185*BP!$S$89</f>
        <v>152585.06666666665</v>
      </c>
      <c r="BD362" s="30">
        <f ca="1">BD36+BD174-BD185*BP!$S$89</f>
        <v>158756.73333333328</v>
      </c>
      <c r="BE362" s="30">
        <f ca="1">BE36+BE174-BE185*BP!$S$89</f>
        <v>163177.52499999994</v>
      </c>
      <c r="BF362" s="30">
        <f ca="1">BF36+BF174-BF185*BP!$S$89</f>
        <v>165927.94166666659</v>
      </c>
      <c r="BG362" s="30">
        <f ca="1">BG36+BG174-BG185*BP!$S$89</f>
        <v>167441.34166666662</v>
      </c>
      <c r="BH362" s="30">
        <f ca="1">BH36+BH174-BH185*BP!$S$89</f>
        <v>168227.55833333329</v>
      </c>
      <c r="BI362" s="30">
        <f ca="1">BI36+BI174-BI185*BP!$S$89</f>
        <v>168605.90833333327</v>
      </c>
      <c r="BJ362" s="30">
        <f ca="1">BJ36+BJ174-BJ185*BP!$S$89</f>
        <v>168770.93333333323</v>
      </c>
      <c r="BK362" s="30">
        <f ca="1">BK36+BK174-BK185*BP!$S$89</f>
        <v>168829.96666666656</v>
      </c>
      <c r="BL362" s="30">
        <f ca="1">BL36+BL174-BL185*BP!$S$89</f>
        <v>168848.74999999988</v>
      </c>
      <c r="BM362" s="30">
        <f ca="1">BM36+BM174-BM185*BP!$S$89</f>
        <v>168855.45833333323</v>
      </c>
      <c r="BN362" s="30">
        <f ca="1">BN36+BN174-BN185*BP!$S$89</f>
        <v>168856.79999999987</v>
      </c>
      <c r="BO362" s="30">
        <f ca="1">BO36+BO174-BO185*BP!$S$89</f>
        <v>168856.79999999987</v>
      </c>
      <c r="BP362" s="30">
        <f ca="1">BP36+BP174-BP185*BP!$S$89</f>
        <v>168856.79999999987</v>
      </c>
      <c r="BQ362" s="30">
        <f ca="1">BQ36+BQ174-BQ185*BP!$S$89</f>
        <v>168856.79999999987</v>
      </c>
      <c r="BR362" s="30">
        <f ca="1">BR36+BR174-BR185*BP!$S$89</f>
        <v>168856.79999999987</v>
      </c>
      <c r="BS362" s="30">
        <f ca="1">BS36+BS174-BS185*BP!$S$89</f>
        <v>168856.79999999987</v>
      </c>
      <c r="BT362" s="30">
        <f ca="1">BT36+BT174-BT185*BP!$S$89</f>
        <v>168856.79999999987</v>
      </c>
      <c r="BU362" s="30">
        <f ca="1">BU36+BU174-BU185*BP!$S$89</f>
        <v>168856.79999999987</v>
      </c>
      <c r="BV362" s="30">
        <f>BV36+BV174-BV185*BP!$S$89</f>
        <v>0</v>
      </c>
      <c r="BW362" s="30">
        <f>BW36+BW174-BW185*BP!$S$89</f>
        <v>0</v>
      </c>
      <c r="BX362" s="30">
        <f>BX36+BX174-BX185*BP!$S$89</f>
        <v>0</v>
      </c>
      <c r="BY362" s="30">
        <f>BY36+BY174-BY185*BP!$S$89</f>
        <v>0</v>
      </c>
      <c r="BZ362" s="30">
        <f>BZ36+BZ174-BZ185*BP!$S$89</f>
        <v>0</v>
      </c>
      <c r="CA362" s="30">
        <f>CA36+CA174-CA185*BP!$S$89</f>
        <v>0</v>
      </c>
      <c r="CB362" s="30">
        <f>CB36+CB174-CB185*BP!$S$89</f>
        <v>0</v>
      </c>
      <c r="CC362" s="30">
        <f>CC36+CC174-CC185*BP!$S$89</f>
        <v>0</v>
      </c>
      <c r="CD362" s="30">
        <f>CD36+CD174-CD185*BP!$S$89</f>
        <v>0</v>
      </c>
      <c r="CE362" s="30">
        <f>CE36+CE174-CE185*BP!$S$89</f>
        <v>0</v>
      </c>
      <c r="CF362" s="30">
        <f>CF36+CF174-CF185*BP!$S$89</f>
        <v>0</v>
      </c>
      <c r="CG362" s="30">
        <f>CG36+CG174-CG185*BP!$S$89</f>
        <v>0</v>
      </c>
      <c r="CH362" s="30">
        <f>CH36+CH174-CH185*BP!$S$89</f>
        <v>0</v>
      </c>
      <c r="CI362" s="30">
        <f>CI36+CI174-CI185*BP!$S$89</f>
        <v>0</v>
      </c>
      <c r="CJ362" s="30">
        <f>CJ36+CJ174-CJ185*BP!$S$89</f>
        <v>0</v>
      </c>
      <c r="CK362" s="30">
        <f>CK36+CK174-CK185*BP!$S$89</f>
        <v>0</v>
      </c>
      <c r="CL362" s="30">
        <f>CL36+CL174-CL185*BP!$S$89</f>
        <v>0</v>
      </c>
      <c r="CM362" s="30">
        <f>CM36+CM174-CM185*BP!$S$89</f>
        <v>0</v>
      </c>
      <c r="CN362" s="30">
        <f>CN36+CN174-CN185*BP!$S$89</f>
        <v>0</v>
      </c>
      <c r="CO362" s="30">
        <f>CO36+CO174-CO185*BP!$S$89</f>
        <v>0</v>
      </c>
      <c r="CP362" s="30">
        <f>CP36+CP174-CP185*BP!$S$89</f>
        <v>0</v>
      </c>
      <c r="CQ362" s="30">
        <f>CQ36+CQ174-CQ185*BP!$S$89</f>
        <v>0</v>
      </c>
      <c r="CR362" s="30">
        <f>CR36+CR174-CR185*BP!$S$89</f>
        <v>0</v>
      </c>
      <c r="CS362" s="30">
        <f>CS36+CS174-CS185*BP!$S$89</f>
        <v>0</v>
      </c>
      <c r="CT362" s="30">
        <f>CT36+CT174-CT185*BP!$S$89</f>
        <v>0</v>
      </c>
    </row>
    <row r="363" spans="1:98" s="2" customFormat="1" ht="12" x14ac:dyDescent="0.25">
      <c r="A363" s="11">
        <f>ROW()</f>
        <v>363</v>
      </c>
      <c r="C363" s="142"/>
      <c r="E363" s="23" t="str">
        <f>Lists!$N$9</f>
        <v>пустая строка</v>
      </c>
      <c r="P363" s="3"/>
      <c r="R363" s="23"/>
      <c r="S363" s="3"/>
      <c r="V363" s="74"/>
      <c r="W363" s="5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</row>
    <row r="364" spans="1:98" s="27" customFormat="1" ht="12" x14ac:dyDescent="0.25">
      <c r="A364" s="26">
        <f>ROW()</f>
        <v>364</v>
      </c>
      <c r="C364" s="142"/>
      <c r="E364" s="24" t="s">
        <v>24</v>
      </c>
      <c r="F364" s="66" t="str">
        <f>$F$335</f>
        <v>АКТИВЫ</v>
      </c>
      <c r="G364" s="66" t="str">
        <f t="shared" ref="G364:G373" si="1081">$G$342</f>
        <v>Запасы СиМ</v>
      </c>
      <c r="H364" s="31" t="s">
        <v>85</v>
      </c>
      <c r="P364" s="30"/>
      <c r="R364" s="24"/>
      <c r="S364" s="30"/>
      <c r="V364" s="85"/>
      <c r="W364" s="29"/>
      <c r="Z364" s="30">
        <f ca="1">SUM(Z365:Z374)</f>
        <v>0</v>
      </c>
      <c r="AA364" s="30">
        <f t="shared" ref="AA364:CL364" ca="1" si="1082">SUM(AA365:AA374)</f>
        <v>0</v>
      </c>
      <c r="AB364" s="30">
        <f t="shared" ca="1" si="1082"/>
        <v>0</v>
      </c>
      <c r="AC364" s="30">
        <f t="shared" ca="1" si="1082"/>
        <v>0</v>
      </c>
      <c r="AD364" s="30">
        <f ca="1">SUM(AD365:AD374)</f>
        <v>0</v>
      </c>
      <c r="AE364" s="30">
        <f t="shared" ca="1" si="1082"/>
        <v>0</v>
      </c>
      <c r="AF364" s="30">
        <f t="shared" ca="1" si="1082"/>
        <v>0</v>
      </c>
      <c r="AG364" s="30">
        <f t="shared" ca="1" si="1082"/>
        <v>19803.333333333332</v>
      </c>
      <c r="AH364" s="30">
        <f t="shared" ca="1" si="1082"/>
        <v>79213.333333333328</v>
      </c>
      <c r="AI364" s="30">
        <f t="shared" ca="1" si="1082"/>
        <v>142584</v>
      </c>
      <c r="AJ364" s="30">
        <f t="shared" ca="1" si="1082"/>
        <v>208430.08333333337</v>
      </c>
      <c r="AK364" s="30">
        <f t="shared" ca="1" si="1082"/>
        <v>265859.75</v>
      </c>
      <c r="AL364" s="30">
        <f t="shared" ca="1" si="1082"/>
        <v>349231.78333333333</v>
      </c>
      <c r="AM364" s="30">
        <f t="shared" ca="1" si="1082"/>
        <v>567068.44999999995</v>
      </c>
      <c r="AN364" s="30">
        <f t="shared" ca="1" si="1082"/>
        <v>933826.18333333347</v>
      </c>
      <c r="AO364" s="30">
        <f t="shared" ca="1" si="1082"/>
        <v>1460347.3083333333</v>
      </c>
      <c r="AP364" s="30">
        <f t="shared" ca="1" si="1082"/>
        <v>2127373.0833333335</v>
      </c>
      <c r="AQ364" s="30">
        <f t="shared" ca="1" si="1082"/>
        <v>2877275.8083333331</v>
      </c>
      <c r="AR364" s="30">
        <f t="shared" ca="1" si="1082"/>
        <v>3676389.8166666669</v>
      </c>
      <c r="AS364" s="30">
        <f t="shared" ca="1" si="1082"/>
        <v>4501050.125</v>
      </c>
      <c r="AT364" s="30">
        <f t="shared" ca="1" si="1082"/>
        <v>5339226.208333333</v>
      </c>
      <c r="AU364" s="30">
        <f t="shared" ca="1" si="1082"/>
        <v>6183343.291666667</v>
      </c>
      <c r="AV364" s="30">
        <f t="shared" ca="1" si="1082"/>
        <v>7028945.625</v>
      </c>
      <c r="AW364" s="30">
        <f t="shared" ca="1" si="1082"/>
        <v>7875290.5833333321</v>
      </c>
      <c r="AX364" s="30">
        <f t="shared" ca="1" si="1082"/>
        <v>8721883.083333334</v>
      </c>
      <c r="AY364" s="30">
        <f t="shared" ca="1" si="1082"/>
        <v>9568475.583333334</v>
      </c>
      <c r="AZ364" s="30">
        <f t="shared" ca="1" si="1082"/>
        <v>10415068.083333334</v>
      </c>
      <c r="BA364" s="30">
        <f t="shared" ca="1" si="1082"/>
        <v>11261660.583333334</v>
      </c>
      <c r="BB364" s="30">
        <f t="shared" ca="1" si="1082"/>
        <v>12108253.083333334</v>
      </c>
      <c r="BC364" s="30">
        <f t="shared" ca="1" si="1082"/>
        <v>12954845.583333334</v>
      </c>
      <c r="BD364" s="30">
        <f t="shared" ca="1" si="1082"/>
        <v>13751929.75</v>
      </c>
      <c r="BE364" s="30">
        <f t="shared" ca="1" si="1082"/>
        <v>14400488.916666664</v>
      </c>
      <c r="BF364" s="30">
        <f t="shared" ca="1" si="1082"/>
        <v>14890621.416666664</v>
      </c>
      <c r="BG364" s="30">
        <f t="shared" ca="1" si="1082"/>
        <v>15216138.708333334</v>
      </c>
      <c r="BH364" s="30">
        <f t="shared" ca="1" si="1082"/>
        <v>15398081.833333334</v>
      </c>
      <c r="BI364" s="30">
        <f t="shared" ca="1" si="1082"/>
        <v>15495365.708333334</v>
      </c>
      <c r="BJ364" s="30">
        <f t="shared" ca="1" si="1082"/>
        <v>15543141.25</v>
      </c>
      <c r="BK364" s="30">
        <f t="shared" ca="1" si="1082"/>
        <v>15565172.458333334</v>
      </c>
      <c r="BL364" s="30">
        <f t="shared" ca="1" si="1082"/>
        <v>15573588.875</v>
      </c>
      <c r="BM364" s="30">
        <f t="shared" ca="1" si="1082"/>
        <v>15576064.291666664</v>
      </c>
      <c r="BN364" s="30">
        <f t="shared" ca="1" si="1082"/>
        <v>15577054.458333334</v>
      </c>
      <c r="BO364" s="30">
        <f t="shared" ca="1" si="1082"/>
        <v>15577302</v>
      </c>
      <c r="BP364" s="30">
        <f t="shared" ca="1" si="1082"/>
        <v>15577301.999999998</v>
      </c>
      <c r="BQ364" s="30">
        <f t="shared" ca="1" si="1082"/>
        <v>15577301.999999998</v>
      </c>
      <c r="BR364" s="30">
        <f t="shared" ca="1" si="1082"/>
        <v>15577301.999999998</v>
      </c>
      <c r="BS364" s="30">
        <f t="shared" ca="1" si="1082"/>
        <v>15577301.999999998</v>
      </c>
      <c r="BT364" s="30">
        <f t="shared" ca="1" si="1082"/>
        <v>15577301.999999998</v>
      </c>
      <c r="BU364" s="30">
        <f t="shared" ca="1" si="1082"/>
        <v>15577301.999999998</v>
      </c>
      <c r="BV364" s="30">
        <f t="shared" si="1082"/>
        <v>0</v>
      </c>
      <c r="BW364" s="30">
        <f t="shared" si="1082"/>
        <v>0</v>
      </c>
      <c r="BX364" s="30">
        <f t="shared" si="1082"/>
        <v>0</v>
      </c>
      <c r="BY364" s="30">
        <f t="shared" si="1082"/>
        <v>0</v>
      </c>
      <c r="BZ364" s="30">
        <f t="shared" si="1082"/>
        <v>0</v>
      </c>
      <c r="CA364" s="30">
        <f t="shared" si="1082"/>
        <v>0</v>
      </c>
      <c r="CB364" s="30">
        <f t="shared" si="1082"/>
        <v>0</v>
      </c>
      <c r="CC364" s="30">
        <f t="shared" si="1082"/>
        <v>0</v>
      </c>
      <c r="CD364" s="30">
        <f t="shared" si="1082"/>
        <v>0</v>
      </c>
      <c r="CE364" s="30">
        <f t="shared" si="1082"/>
        <v>0</v>
      </c>
      <c r="CF364" s="30">
        <f t="shared" si="1082"/>
        <v>0</v>
      </c>
      <c r="CG364" s="30">
        <f t="shared" si="1082"/>
        <v>0</v>
      </c>
      <c r="CH364" s="30">
        <f t="shared" si="1082"/>
        <v>0</v>
      </c>
      <c r="CI364" s="30">
        <f t="shared" si="1082"/>
        <v>0</v>
      </c>
      <c r="CJ364" s="30">
        <f t="shared" si="1082"/>
        <v>0</v>
      </c>
      <c r="CK364" s="30">
        <f t="shared" si="1082"/>
        <v>0</v>
      </c>
      <c r="CL364" s="30">
        <f t="shared" si="1082"/>
        <v>0</v>
      </c>
      <c r="CM364" s="30">
        <f t="shared" ref="CM364:CT364" si="1083">SUM(CM365:CM374)</f>
        <v>0</v>
      </c>
      <c r="CN364" s="30">
        <f t="shared" si="1083"/>
        <v>0</v>
      </c>
      <c r="CO364" s="30">
        <f t="shared" si="1083"/>
        <v>0</v>
      </c>
      <c r="CP364" s="30">
        <f t="shared" si="1083"/>
        <v>0</v>
      </c>
      <c r="CQ364" s="30">
        <f t="shared" si="1083"/>
        <v>0</v>
      </c>
      <c r="CR364" s="30">
        <f t="shared" si="1083"/>
        <v>0</v>
      </c>
      <c r="CS364" s="30">
        <f t="shared" si="1083"/>
        <v>0</v>
      </c>
      <c r="CT364" s="30">
        <f t="shared" si="1083"/>
        <v>0</v>
      </c>
    </row>
    <row r="365" spans="1:98" s="27" customFormat="1" ht="12" x14ac:dyDescent="0.25">
      <c r="A365" s="26">
        <f>ROW()</f>
        <v>365</v>
      </c>
      <c r="C365" s="142"/>
      <c r="E365" s="24"/>
      <c r="F365" s="66" t="str">
        <f>$F$335</f>
        <v>АКТИВЫ</v>
      </c>
      <c r="G365" s="66" t="str">
        <f t="shared" si="1081"/>
        <v>Запасы СиМ</v>
      </c>
      <c r="H365" s="66" t="str">
        <f>$H$364</f>
        <v>Цех-2</v>
      </c>
      <c r="I365" s="27" t="str">
        <f>BP!$F$21</f>
        <v>Основа</v>
      </c>
      <c r="P365" s="30"/>
      <c r="R365" s="24"/>
      <c r="S365" s="30"/>
      <c r="V365" s="85"/>
      <c r="W365" s="29"/>
      <c r="Z365" s="30">
        <f t="shared" ref="Z365:BE365" ca="1" si="1084">Z39+Z177-Z188</f>
        <v>0</v>
      </c>
      <c r="AA365" s="30">
        <f t="shared" ca="1" si="1084"/>
        <v>0</v>
      </c>
      <c r="AB365" s="30">
        <f t="shared" ca="1" si="1084"/>
        <v>0</v>
      </c>
      <c r="AC365" s="30">
        <f t="shared" ca="1" si="1084"/>
        <v>0</v>
      </c>
      <c r="AD365" s="30">
        <f t="shared" ca="1" si="1084"/>
        <v>0</v>
      </c>
      <c r="AE365" s="30">
        <f t="shared" ca="1" si="1084"/>
        <v>0</v>
      </c>
      <c r="AF365" s="30">
        <f t="shared" ca="1" si="1084"/>
        <v>0</v>
      </c>
      <c r="AG365" s="30">
        <f t="shared" ca="1" si="1084"/>
        <v>3500</v>
      </c>
      <c r="AH365" s="30">
        <f t="shared" ca="1" si="1084"/>
        <v>14000</v>
      </c>
      <c r="AI365" s="30">
        <f t="shared" ca="1" si="1084"/>
        <v>25200</v>
      </c>
      <c r="AJ365" s="30">
        <f t="shared" ca="1" si="1084"/>
        <v>36837.5</v>
      </c>
      <c r="AK365" s="30">
        <f t="shared" ca="1" si="1084"/>
        <v>46987.5</v>
      </c>
      <c r="AL365" s="30">
        <f t="shared" ca="1" si="1084"/>
        <v>61722.500000000015</v>
      </c>
      <c r="AM365" s="30">
        <f t="shared" ca="1" si="1084"/>
        <v>100222.50000000001</v>
      </c>
      <c r="AN365" s="30">
        <f t="shared" ca="1" si="1084"/>
        <v>165042.5</v>
      </c>
      <c r="AO365" s="30">
        <f t="shared" ca="1" si="1084"/>
        <v>258098.75</v>
      </c>
      <c r="AP365" s="30">
        <f t="shared" ca="1" si="1084"/>
        <v>375987.5</v>
      </c>
      <c r="AQ365" s="30">
        <f t="shared" ca="1" si="1084"/>
        <v>508523.75</v>
      </c>
      <c r="AR365" s="30">
        <f t="shared" ca="1" si="1084"/>
        <v>649757.5</v>
      </c>
      <c r="AS365" s="30">
        <f t="shared" ca="1" si="1084"/>
        <v>795506.25</v>
      </c>
      <c r="AT365" s="30">
        <f t="shared" ca="1" si="1084"/>
        <v>943643.75</v>
      </c>
      <c r="AU365" s="30">
        <f t="shared" ca="1" si="1084"/>
        <v>1092831.25</v>
      </c>
      <c r="AV365" s="30">
        <f t="shared" ca="1" si="1084"/>
        <v>1242281.25</v>
      </c>
      <c r="AW365" s="30">
        <f t="shared" ca="1" si="1084"/>
        <v>1391862.5</v>
      </c>
      <c r="AX365" s="30">
        <f t="shared" ca="1" si="1084"/>
        <v>1541487.5</v>
      </c>
      <c r="AY365" s="30">
        <f t="shared" ca="1" si="1084"/>
        <v>1691112.5</v>
      </c>
      <c r="AZ365" s="30">
        <f t="shared" ca="1" si="1084"/>
        <v>1840737.5</v>
      </c>
      <c r="BA365" s="30">
        <f t="shared" ca="1" si="1084"/>
        <v>1990362.5</v>
      </c>
      <c r="BB365" s="30">
        <f t="shared" ca="1" si="1084"/>
        <v>2139987.5</v>
      </c>
      <c r="BC365" s="30">
        <f t="shared" ca="1" si="1084"/>
        <v>2289612.5</v>
      </c>
      <c r="BD365" s="30">
        <f t="shared" ca="1" si="1084"/>
        <v>2430487.5</v>
      </c>
      <c r="BE365" s="30">
        <f t="shared" ca="1" si="1084"/>
        <v>2545112.5</v>
      </c>
      <c r="BF365" s="30">
        <f t="shared" ref="BF365:CK365" ca="1" si="1085">BF39+BF177-BF188</f>
        <v>2631737.5</v>
      </c>
      <c r="BG365" s="30">
        <f t="shared" ca="1" si="1085"/>
        <v>2689268.75</v>
      </c>
      <c r="BH365" s="30">
        <f t="shared" ca="1" si="1085"/>
        <v>2721425</v>
      </c>
      <c r="BI365" s="30">
        <f t="shared" ca="1" si="1085"/>
        <v>2738618.75</v>
      </c>
      <c r="BJ365" s="30">
        <f t="shared" ca="1" si="1085"/>
        <v>2747062.5</v>
      </c>
      <c r="BK365" s="30">
        <f t="shared" ca="1" si="1085"/>
        <v>2750956.25</v>
      </c>
      <c r="BL365" s="30">
        <f t="shared" ca="1" si="1085"/>
        <v>2752443.75</v>
      </c>
      <c r="BM365" s="30">
        <f t="shared" ca="1" si="1085"/>
        <v>2752881.25</v>
      </c>
      <c r="BN365" s="30">
        <f t="shared" ca="1" si="1085"/>
        <v>2753056.25</v>
      </c>
      <c r="BO365" s="30">
        <f t="shared" ca="1" si="1085"/>
        <v>2753100</v>
      </c>
      <c r="BP365" s="30">
        <f t="shared" ca="1" si="1085"/>
        <v>2753099.9999999995</v>
      </c>
      <c r="BQ365" s="30">
        <f t="shared" ca="1" si="1085"/>
        <v>2753099.9999999995</v>
      </c>
      <c r="BR365" s="30">
        <f t="shared" ca="1" si="1085"/>
        <v>2753099.9999999995</v>
      </c>
      <c r="BS365" s="30">
        <f t="shared" ca="1" si="1085"/>
        <v>2753099.9999999995</v>
      </c>
      <c r="BT365" s="30">
        <f t="shared" ca="1" si="1085"/>
        <v>2753099.9999999995</v>
      </c>
      <c r="BU365" s="30">
        <f t="shared" ca="1" si="1085"/>
        <v>2753099.9999999995</v>
      </c>
      <c r="BV365" s="30">
        <f t="shared" si="1085"/>
        <v>0</v>
      </c>
      <c r="BW365" s="30">
        <f t="shared" si="1085"/>
        <v>0</v>
      </c>
      <c r="BX365" s="30">
        <f t="shared" si="1085"/>
        <v>0</v>
      </c>
      <c r="BY365" s="30">
        <f t="shared" si="1085"/>
        <v>0</v>
      </c>
      <c r="BZ365" s="30">
        <f t="shared" si="1085"/>
        <v>0</v>
      </c>
      <c r="CA365" s="30">
        <f t="shared" si="1085"/>
        <v>0</v>
      </c>
      <c r="CB365" s="30">
        <f t="shared" si="1085"/>
        <v>0</v>
      </c>
      <c r="CC365" s="30">
        <f t="shared" si="1085"/>
        <v>0</v>
      </c>
      <c r="CD365" s="30">
        <f t="shared" si="1085"/>
        <v>0</v>
      </c>
      <c r="CE365" s="30">
        <f t="shared" si="1085"/>
        <v>0</v>
      </c>
      <c r="CF365" s="30">
        <f t="shared" si="1085"/>
        <v>0</v>
      </c>
      <c r="CG365" s="30">
        <f t="shared" si="1085"/>
        <v>0</v>
      </c>
      <c r="CH365" s="30">
        <f t="shared" si="1085"/>
        <v>0</v>
      </c>
      <c r="CI365" s="30">
        <f t="shared" si="1085"/>
        <v>0</v>
      </c>
      <c r="CJ365" s="30">
        <f t="shared" si="1085"/>
        <v>0</v>
      </c>
      <c r="CK365" s="30">
        <f t="shared" si="1085"/>
        <v>0</v>
      </c>
      <c r="CL365" s="30">
        <f t="shared" ref="CL365:CT365" si="1086">CL39+CL177-CL188</f>
        <v>0</v>
      </c>
      <c r="CM365" s="30">
        <f t="shared" si="1086"/>
        <v>0</v>
      </c>
      <c r="CN365" s="30">
        <f t="shared" si="1086"/>
        <v>0</v>
      </c>
      <c r="CO365" s="30">
        <f t="shared" si="1086"/>
        <v>0</v>
      </c>
      <c r="CP365" s="30">
        <f t="shared" si="1086"/>
        <v>0</v>
      </c>
      <c r="CQ365" s="30">
        <f t="shared" si="1086"/>
        <v>0</v>
      </c>
      <c r="CR365" s="30">
        <f t="shared" si="1086"/>
        <v>0</v>
      </c>
      <c r="CS365" s="30">
        <f t="shared" si="1086"/>
        <v>0</v>
      </c>
      <c r="CT365" s="30">
        <f t="shared" si="1086"/>
        <v>0</v>
      </c>
    </row>
    <row r="366" spans="1:98" s="27" customFormat="1" ht="12" x14ac:dyDescent="0.25">
      <c r="A366" s="26">
        <f>ROW()</f>
        <v>366</v>
      </c>
      <c r="C366" s="142"/>
      <c r="E366" s="24"/>
      <c r="F366" s="66" t="str">
        <f t="shared" ref="F366:F373" si="1087">$F$335</f>
        <v>АКТИВЫ</v>
      </c>
      <c r="G366" s="66" t="str">
        <f t="shared" si="1081"/>
        <v>Запасы СиМ</v>
      </c>
      <c r="H366" s="66" t="str">
        <f t="shared" ref="H366:H373" si="1088">$H$364</f>
        <v>Цех-2</v>
      </c>
      <c r="I366" s="27" t="str">
        <f>BP!$F$22</f>
        <v>Сырье</v>
      </c>
      <c r="P366" s="30"/>
      <c r="R366" s="24"/>
      <c r="S366" s="30"/>
      <c r="V366" s="85"/>
      <c r="W366" s="29"/>
      <c r="Z366" s="30">
        <f t="shared" ref="Z366:BE366" ca="1" si="1089">Z40+Z178-Z189</f>
        <v>0</v>
      </c>
      <c r="AA366" s="30">
        <f t="shared" ca="1" si="1089"/>
        <v>0</v>
      </c>
      <c r="AB366" s="30">
        <f t="shared" ca="1" si="1089"/>
        <v>0</v>
      </c>
      <c r="AC366" s="30">
        <f t="shared" ca="1" si="1089"/>
        <v>0</v>
      </c>
      <c r="AD366" s="30">
        <f t="shared" ca="1" si="1089"/>
        <v>0</v>
      </c>
      <c r="AE366" s="30">
        <f t="shared" ca="1" si="1089"/>
        <v>0</v>
      </c>
      <c r="AF366" s="30">
        <f t="shared" ca="1" si="1089"/>
        <v>0</v>
      </c>
      <c r="AG366" s="30">
        <f t="shared" ca="1" si="1089"/>
        <v>400</v>
      </c>
      <c r="AH366" s="30">
        <f t="shared" ca="1" si="1089"/>
        <v>1600</v>
      </c>
      <c r="AI366" s="30">
        <f t="shared" ca="1" si="1089"/>
        <v>2880</v>
      </c>
      <c r="AJ366" s="30">
        <f t="shared" ca="1" si="1089"/>
        <v>4210</v>
      </c>
      <c r="AK366" s="30">
        <f t="shared" ca="1" si="1089"/>
        <v>5370</v>
      </c>
      <c r="AL366" s="30">
        <f t="shared" ca="1" si="1089"/>
        <v>7054</v>
      </c>
      <c r="AM366" s="30">
        <f t="shared" ca="1" si="1089"/>
        <v>11454</v>
      </c>
      <c r="AN366" s="30">
        <f t="shared" ca="1" si="1089"/>
        <v>18862</v>
      </c>
      <c r="AO366" s="30">
        <f t="shared" ca="1" si="1089"/>
        <v>29496.999999999996</v>
      </c>
      <c r="AP366" s="30">
        <f t="shared" ca="1" si="1089"/>
        <v>42970</v>
      </c>
      <c r="AQ366" s="30">
        <f t="shared" ca="1" si="1089"/>
        <v>58117</v>
      </c>
      <c r="AR366" s="30">
        <f t="shared" ca="1" si="1089"/>
        <v>74258</v>
      </c>
      <c r="AS366" s="30">
        <f t="shared" ca="1" si="1089"/>
        <v>90914.999999999985</v>
      </c>
      <c r="AT366" s="30">
        <f t="shared" ca="1" si="1089"/>
        <v>107845</v>
      </c>
      <c r="AU366" s="30">
        <f t="shared" ca="1" si="1089"/>
        <v>124895</v>
      </c>
      <c r="AV366" s="30">
        <f t="shared" ca="1" si="1089"/>
        <v>141975</v>
      </c>
      <c r="AW366" s="30">
        <f t="shared" ca="1" si="1089"/>
        <v>159070</v>
      </c>
      <c r="AX366" s="30">
        <f t="shared" ca="1" si="1089"/>
        <v>176170</v>
      </c>
      <c r="AY366" s="30">
        <f t="shared" ca="1" si="1089"/>
        <v>193270</v>
      </c>
      <c r="AZ366" s="30">
        <f t="shared" ca="1" si="1089"/>
        <v>210370</v>
      </c>
      <c r="BA366" s="30">
        <f t="shared" ca="1" si="1089"/>
        <v>227470</v>
      </c>
      <c r="BB366" s="30">
        <f t="shared" ca="1" si="1089"/>
        <v>244570</v>
      </c>
      <c r="BC366" s="30">
        <f t="shared" ca="1" si="1089"/>
        <v>261670</v>
      </c>
      <c r="BD366" s="30">
        <f t="shared" ca="1" si="1089"/>
        <v>277770</v>
      </c>
      <c r="BE366" s="30">
        <f t="shared" ca="1" si="1089"/>
        <v>290870</v>
      </c>
      <c r="BF366" s="30">
        <f t="shared" ref="BF366:CK366" ca="1" si="1090">BF40+BF178-BF189</f>
        <v>300770</v>
      </c>
      <c r="BG366" s="30">
        <f t="shared" ca="1" si="1090"/>
        <v>307345</v>
      </c>
      <c r="BH366" s="30">
        <f t="shared" ca="1" si="1090"/>
        <v>311020</v>
      </c>
      <c r="BI366" s="30">
        <f t="shared" ca="1" si="1090"/>
        <v>312985</v>
      </c>
      <c r="BJ366" s="30">
        <f t="shared" ca="1" si="1090"/>
        <v>313950</v>
      </c>
      <c r="BK366" s="30">
        <f t="shared" ca="1" si="1090"/>
        <v>314395</v>
      </c>
      <c r="BL366" s="30">
        <f t="shared" ca="1" si="1090"/>
        <v>314565</v>
      </c>
      <c r="BM366" s="30">
        <f t="shared" ca="1" si="1090"/>
        <v>314615</v>
      </c>
      <c r="BN366" s="30">
        <f t="shared" ca="1" si="1090"/>
        <v>314635</v>
      </c>
      <c r="BO366" s="30">
        <f t="shared" ca="1" si="1090"/>
        <v>314640</v>
      </c>
      <c r="BP366" s="30">
        <f t="shared" ca="1" si="1090"/>
        <v>314639.99999999994</v>
      </c>
      <c r="BQ366" s="30">
        <f t="shared" ca="1" si="1090"/>
        <v>314639.99999999994</v>
      </c>
      <c r="BR366" s="30">
        <f t="shared" ca="1" si="1090"/>
        <v>314639.99999999994</v>
      </c>
      <c r="BS366" s="30">
        <f t="shared" ca="1" si="1090"/>
        <v>314639.99999999994</v>
      </c>
      <c r="BT366" s="30">
        <f t="shared" ca="1" si="1090"/>
        <v>314639.99999999994</v>
      </c>
      <c r="BU366" s="30">
        <f t="shared" ca="1" si="1090"/>
        <v>314639.99999999994</v>
      </c>
      <c r="BV366" s="30">
        <f t="shared" si="1090"/>
        <v>0</v>
      </c>
      <c r="BW366" s="30">
        <f t="shared" si="1090"/>
        <v>0</v>
      </c>
      <c r="BX366" s="30">
        <f t="shared" si="1090"/>
        <v>0</v>
      </c>
      <c r="BY366" s="30">
        <f t="shared" si="1090"/>
        <v>0</v>
      </c>
      <c r="BZ366" s="30">
        <f t="shared" si="1090"/>
        <v>0</v>
      </c>
      <c r="CA366" s="30">
        <f t="shared" si="1090"/>
        <v>0</v>
      </c>
      <c r="CB366" s="30">
        <f t="shared" si="1090"/>
        <v>0</v>
      </c>
      <c r="CC366" s="30">
        <f t="shared" si="1090"/>
        <v>0</v>
      </c>
      <c r="CD366" s="30">
        <f t="shared" si="1090"/>
        <v>0</v>
      </c>
      <c r="CE366" s="30">
        <f t="shared" si="1090"/>
        <v>0</v>
      </c>
      <c r="CF366" s="30">
        <f t="shared" si="1090"/>
        <v>0</v>
      </c>
      <c r="CG366" s="30">
        <f t="shared" si="1090"/>
        <v>0</v>
      </c>
      <c r="CH366" s="30">
        <f t="shared" si="1090"/>
        <v>0</v>
      </c>
      <c r="CI366" s="30">
        <f t="shared" si="1090"/>
        <v>0</v>
      </c>
      <c r="CJ366" s="30">
        <f t="shared" si="1090"/>
        <v>0</v>
      </c>
      <c r="CK366" s="30">
        <f t="shared" si="1090"/>
        <v>0</v>
      </c>
      <c r="CL366" s="30">
        <f t="shared" ref="CL366:CT366" si="1091">CL40+CL178-CL189</f>
        <v>0</v>
      </c>
      <c r="CM366" s="30">
        <f t="shared" si="1091"/>
        <v>0</v>
      </c>
      <c r="CN366" s="30">
        <f t="shared" si="1091"/>
        <v>0</v>
      </c>
      <c r="CO366" s="30">
        <f t="shared" si="1091"/>
        <v>0</v>
      </c>
      <c r="CP366" s="30">
        <f t="shared" si="1091"/>
        <v>0</v>
      </c>
      <c r="CQ366" s="30">
        <f t="shared" si="1091"/>
        <v>0</v>
      </c>
      <c r="CR366" s="30">
        <f t="shared" si="1091"/>
        <v>0</v>
      </c>
      <c r="CS366" s="30">
        <f t="shared" si="1091"/>
        <v>0</v>
      </c>
      <c r="CT366" s="30">
        <f t="shared" si="1091"/>
        <v>0</v>
      </c>
    </row>
    <row r="367" spans="1:98" s="27" customFormat="1" ht="12" x14ac:dyDescent="0.25">
      <c r="A367" s="26">
        <f>ROW()</f>
        <v>367</v>
      </c>
      <c r="C367" s="142"/>
      <c r="E367" s="24"/>
      <c r="F367" s="66" t="str">
        <f t="shared" si="1087"/>
        <v>АКТИВЫ</v>
      </c>
      <c r="G367" s="66" t="str">
        <f t="shared" si="1081"/>
        <v>Запасы СиМ</v>
      </c>
      <c r="H367" s="66" t="str">
        <f t="shared" si="1088"/>
        <v>Цех-2</v>
      </c>
      <c r="I367" s="27" t="str">
        <f>BP!$F$23</f>
        <v>Материал</v>
      </c>
      <c r="P367" s="30"/>
      <c r="R367" s="24"/>
      <c r="S367" s="30"/>
      <c r="V367" s="85"/>
      <c r="W367" s="29"/>
      <c r="Z367" s="30">
        <f t="shared" ref="Z367:BE367" ca="1" si="1092">Z41+Z179-Z190</f>
        <v>0</v>
      </c>
      <c r="AA367" s="30">
        <f t="shared" ca="1" si="1092"/>
        <v>0</v>
      </c>
      <c r="AB367" s="30">
        <f t="shared" ca="1" si="1092"/>
        <v>0</v>
      </c>
      <c r="AC367" s="30">
        <f t="shared" ca="1" si="1092"/>
        <v>0</v>
      </c>
      <c r="AD367" s="30">
        <f t="shared" ca="1" si="1092"/>
        <v>0</v>
      </c>
      <c r="AE367" s="30">
        <f t="shared" ca="1" si="1092"/>
        <v>0</v>
      </c>
      <c r="AF367" s="30">
        <f t="shared" ca="1" si="1092"/>
        <v>0</v>
      </c>
      <c r="AG367" s="30">
        <f t="shared" ca="1" si="1092"/>
        <v>466.66666666666669</v>
      </c>
      <c r="AH367" s="30">
        <f t="shared" ca="1" si="1092"/>
        <v>1866.6666666666667</v>
      </c>
      <c r="AI367" s="30">
        <f t="shared" ca="1" si="1092"/>
        <v>3360</v>
      </c>
      <c r="AJ367" s="30">
        <f t="shared" ca="1" si="1092"/>
        <v>4911.6666666666679</v>
      </c>
      <c r="AK367" s="30">
        <f t="shared" ca="1" si="1092"/>
        <v>6265.0000000000009</v>
      </c>
      <c r="AL367" s="30">
        <f t="shared" ca="1" si="1092"/>
        <v>8229.6666666666715</v>
      </c>
      <c r="AM367" s="30">
        <f t="shared" ca="1" si="1092"/>
        <v>13363.000000000002</v>
      </c>
      <c r="AN367" s="30">
        <f t="shared" ca="1" si="1092"/>
        <v>22005.666666666672</v>
      </c>
      <c r="AO367" s="30">
        <f t="shared" ca="1" si="1092"/>
        <v>34413.166666666672</v>
      </c>
      <c r="AP367" s="30">
        <f t="shared" ca="1" si="1092"/>
        <v>50131.666666666679</v>
      </c>
      <c r="AQ367" s="30">
        <f t="shared" ca="1" si="1092"/>
        <v>67803.166666666672</v>
      </c>
      <c r="AR367" s="30">
        <f t="shared" ca="1" si="1092"/>
        <v>86634.333333333328</v>
      </c>
      <c r="AS367" s="30">
        <f t="shared" ca="1" si="1092"/>
        <v>106067.49999999999</v>
      </c>
      <c r="AT367" s="30">
        <f t="shared" ca="1" si="1092"/>
        <v>125819.16666666666</v>
      </c>
      <c r="AU367" s="30">
        <f t="shared" ca="1" si="1092"/>
        <v>145710.83333333331</v>
      </c>
      <c r="AV367" s="30">
        <f t="shared" ca="1" si="1092"/>
        <v>165637.49999999997</v>
      </c>
      <c r="AW367" s="30">
        <f t="shared" ca="1" si="1092"/>
        <v>185581.66666666663</v>
      </c>
      <c r="AX367" s="30">
        <f t="shared" ca="1" si="1092"/>
        <v>205531.66666666663</v>
      </c>
      <c r="AY367" s="30">
        <f t="shared" ca="1" si="1092"/>
        <v>225481.66666666663</v>
      </c>
      <c r="AZ367" s="30">
        <f t="shared" ca="1" si="1092"/>
        <v>245431.66666666663</v>
      </c>
      <c r="BA367" s="30">
        <f t="shared" ca="1" si="1092"/>
        <v>265381.66666666663</v>
      </c>
      <c r="BB367" s="30">
        <f t="shared" ca="1" si="1092"/>
        <v>285331.66666666657</v>
      </c>
      <c r="BC367" s="30">
        <f t="shared" ca="1" si="1092"/>
        <v>305281.66666666657</v>
      </c>
      <c r="BD367" s="30">
        <f t="shared" ca="1" si="1092"/>
        <v>324064.99999999983</v>
      </c>
      <c r="BE367" s="30">
        <f t="shared" ca="1" si="1092"/>
        <v>339348.33333333326</v>
      </c>
      <c r="BF367" s="30">
        <f t="shared" ref="BF367:CK367" ca="1" si="1093">BF41+BF179-BF190</f>
        <v>350898.33333333326</v>
      </c>
      <c r="BG367" s="30">
        <f t="shared" ca="1" si="1093"/>
        <v>358569.16666666663</v>
      </c>
      <c r="BH367" s="30">
        <f t="shared" ca="1" si="1093"/>
        <v>362856.66666666657</v>
      </c>
      <c r="BI367" s="30">
        <f t="shared" ca="1" si="1093"/>
        <v>365149.16666666657</v>
      </c>
      <c r="BJ367" s="30">
        <f t="shared" ca="1" si="1093"/>
        <v>366274.99999999983</v>
      </c>
      <c r="BK367" s="30">
        <f t="shared" ca="1" si="1093"/>
        <v>366794.16666666651</v>
      </c>
      <c r="BL367" s="30">
        <f t="shared" ca="1" si="1093"/>
        <v>366992.49999999983</v>
      </c>
      <c r="BM367" s="30">
        <f t="shared" ca="1" si="1093"/>
        <v>367050.83333333326</v>
      </c>
      <c r="BN367" s="30">
        <f t="shared" ca="1" si="1093"/>
        <v>367074.16666666663</v>
      </c>
      <c r="BO367" s="30">
        <f t="shared" ca="1" si="1093"/>
        <v>367080.00000000006</v>
      </c>
      <c r="BP367" s="30">
        <f t="shared" ca="1" si="1093"/>
        <v>367080.00000000006</v>
      </c>
      <c r="BQ367" s="30">
        <f t="shared" ca="1" si="1093"/>
        <v>367080.00000000006</v>
      </c>
      <c r="BR367" s="30">
        <f t="shared" ca="1" si="1093"/>
        <v>367080.00000000006</v>
      </c>
      <c r="BS367" s="30">
        <f t="shared" ca="1" si="1093"/>
        <v>367080.00000000006</v>
      </c>
      <c r="BT367" s="30">
        <f t="shared" ca="1" si="1093"/>
        <v>367080.00000000006</v>
      </c>
      <c r="BU367" s="30">
        <f t="shared" ca="1" si="1093"/>
        <v>367080.00000000006</v>
      </c>
      <c r="BV367" s="30">
        <f t="shared" si="1093"/>
        <v>0</v>
      </c>
      <c r="BW367" s="30">
        <f t="shared" si="1093"/>
        <v>0</v>
      </c>
      <c r="BX367" s="30">
        <f t="shared" si="1093"/>
        <v>0</v>
      </c>
      <c r="BY367" s="30">
        <f t="shared" si="1093"/>
        <v>0</v>
      </c>
      <c r="BZ367" s="30">
        <f t="shared" si="1093"/>
        <v>0</v>
      </c>
      <c r="CA367" s="30">
        <f t="shared" si="1093"/>
        <v>0</v>
      </c>
      <c r="CB367" s="30">
        <f t="shared" si="1093"/>
        <v>0</v>
      </c>
      <c r="CC367" s="30">
        <f t="shared" si="1093"/>
        <v>0</v>
      </c>
      <c r="CD367" s="30">
        <f t="shared" si="1093"/>
        <v>0</v>
      </c>
      <c r="CE367" s="30">
        <f t="shared" si="1093"/>
        <v>0</v>
      </c>
      <c r="CF367" s="30">
        <f t="shared" si="1093"/>
        <v>0</v>
      </c>
      <c r="CG367" s="30">
        <f t="shared" si="1093"/>
        <v>0</v>
      </c>
      <c r="CH367" s="30">
        <f t="shared" si="1093"/>
        <v>0</v>
      </c>
      <c r="CI367" s="30">
        <f t="shared" si="1093"/>
        <v>0</v>
      </c>
      <c r="CJ367" s="30">
        <f t="shared" si="1093"/>
        <v>0</v>
      </c>
      <c r="CK367" s="30">
        <f t="shared" si="1093"/>
        <v>0</v>
      </c>
      <c r="CL367" s="30">
        <f t="shared" ref="CL367:CT367" si="1094">CL41+CL179-CL190</f>
        <v>0</v>
      </c>
      <c r="CM367" s="30">
        <f t="shared" si="1094"/>
        <v>0</v>
      </c>
      <c r="CN367" s="30">
        <f t="shared" si="1094"/>
        <v>0</v>
      </c>
      <c r="CO367" s="30">
        <f t="shared" si="1094"/>
        <v>0</v>
      </c>
      <c r="CP367" s="30">
        <f t="shared" si="1094"/>
        <v>0</v>
      </c>
      <c r="CQ367" s="30">
        <f t="shared" si="1094"/>
        <v>0</v>
      </c>
      <c r="CR367" s="30">
        <f t="shared" si="1094"/>
        <v>0</v>
      </c>
      <c r="CS367" s="30">
        <f t="shared" si="1094"/>
        <v>0</v>
      </c>
      <c r="CT367" s="30">
        <f t="shared" si="1094"/>
        <v>0</v>
      </c>
    </row>
    <row r="368" spans="1:98" s="27" customFormat="1" ht="12" x14ac:dyDescent="0.25">
      <c r="A368" s="26">
        <f>ROW()</f>
        <v>368</v>
      </c>
      <c r="C368" s="142"/>
      <c r="E368" s="24"/>
      <c r="F368" s="66" t="str">
        <f t="shared" si="1087"/>
        <v>АКТИВЫ</v>
      </c>
      <c r="G368" s="66" t="str">
        <f t="shared" si="1081"/>
        <v>Запасы СиМ</v>
      </c>
      <c r="H368" s="66" t="str">
        <f t="shared" si="1088"/>
        <v>Цех-2</v>
      </c>
      <c r="I368" s="27" t="str">
        <f>BP!$F$24</f>
        <v>Вн.пр-во</v>
      </c>
      <c r="P368" s="30"/>
      <c r="R368" s="24"/>
      <c r="S368" s="30"/>
      <c r="V368" s="85"/>
      <c r="W368" s="29"/>
      <c r="Z368" s="30">
        <f t="shared" ref="Z368:BE368" ca="1" si="1095">Z42+Z180-Z191</f>
        <v>0</v>
      </c>
      <c r="AA368" s="30">
        <f t="shared" ca="1" si="1095"/>
        <v>0</v>
      </c>
      <c r="AB368" s="30">
        <f t="shared" ca="1" si="1095"/>
        <v>0</v>
      </c>
      <c r="AC368" s="30">
        <f t="shared" ca="1" si="1095"/>
        <v>0</v>
      </c>
      <c r="AD368" s="30">
        <f t="shared" ca="1" si="1095"/>
        <v>0</v>
      </c>
      <c r="AE368" s="30">
        <f t="shared" ca="1" si="1095"/>
        <v>0</v>
      </c>
      <c r="AF368" s="30">
        <f t="shared" ca="1" si="1095"/>
        <v>0</v>
      </c>
      <c r="AG368" s="30">
        <f t="shared" ca="1" si="1095"/>
        <v>12000</v>
      </c>
      <c r="AH368" s="30">
        <f t="shared" ca="1" si="1095"/>
        <v>48000</v>
      </c>
      <c r="AI368" s="30">
        <f t="shared" ca="1" si="1095"/>
        <v>86400</v>
      </c>
      <c r="AJ368" s="30">
        <f t="shared" ca="1" si="1095"/>
        <v>126300</v>
      </c>
      <c r="AK368" s="30">
        <f t="shared" ca="1" si="1095"/>
        <v>161100</v>
      </c>
      <c r="AL368" s="30">
        <f t="shared" ca="1" si="1095"/>
        <v>211620</v>
      </c>
      <c r="AM368" s="30">
        <f t="shared" ca="1" si="1095"/>
        <v>343620</v>
      </c>
      <c r="AN368" s="30">
        <f t="shared" ca="1" si="1095"/>
        <v>565860</v>
      </c>
      <c r="AO368" s="30">
        <f t="shared" ca="1" si="1095"/>
        <v>884910</v>
      </c>
      <c r="AP368" s="30">
        <f t="shared" ca="1" si="1095"/>
        <v>1289100</v>
      </c>
      <c r="AQ368" s="30">
        <f t="shared" ca="1" si="1095"/>
        <v>1743510</v>
      </c>
      <c r="AR368" s="30">
        <f t="shared" ca="1" si="1095"/>
        <v>2227740</v>
      </c>
      <c r="AS368" s="30">
        <f t="shared" ca="1" si="1095"/>
        <v>2727450</v>
      </c>
      <c r="AT368" s="30">
        <f t="shared" ca="1" si="1095"/>
        <v>3235350</v>
      </c>
      <c r="AU368" s="30">
        <f t="shared" ca="1" si="1095"/>
        <v>3746850</v>
      </c>
      <c r="AV368" s="30">
        <f t="shared" ca="1" si="1095"/>
        <v>4259250</v>
      </c>
      <c r="AW368" s="30">
        <f t="shared" ca="1" si="1095"/>
        <v>4772100</v>
      </c>
      <c r="AX368" s="30">
        <f t="shared" ca="1" si="1095"/>
        <v>5285100</v>
      </c>
      <c r="AY368" s="30">
        <f t="shared" ca="1" si="1095"/>
        <v>5798100</v>
      </c>
      <c r="AZ368" s="30">
        <f t="shared" ca="1" si="1095"/>
        <v>6311100</v>
      </c>
      <c r="BA368" s="30">
        <f t="shared" ca="1" si="1095"/>
        <v>6824100</v>
      </c>
      <c r="BB368" s="30">
        <f t="shared" ca="1" si="1095"/>
        <v>7337100</v>
      </c>
      <c r="BC368" s="30">
        <f t="shared" ca="1" si="1095"/>
        <v>7850100</v>
      </c>
      <c r="BD368" s="30">
        <f t="shared" ca="1" si="1095"/>
        <v>8333100</v>
      </c>
      <c r="BE368" s="30">
        <f t="shared" ca="1" si="1095"/>
        <v>8726100</v>
      </c>
      <c r="BF368" s="30">
        <f t="shared" ref="BF368:CK368" ca="1" si="1096">BF42+BF180-BF191</f>
        <v>9023100</v>
      </c>
      <c r="BG368" s="30">
        <f t="shared" ca="1" si="1096"/>
        <v>9220350</v>
      </c>
      <c r="BH368" s="30">
        <f t="shared" ca="1" si="1096"/>
        <v>9330600</v>
      </c>
      <c r="BI368" s="30">
        <f t="shared" ca="1" si="1096"/>
        <v>9389550</v>
      </c>
      <c r="BJ368" s="30">
        <f t="shared" ca="1" si="1096"/>
        <v>9418500</v>
      </c>
      <c r="BK368" s="30">
        <f t="shared" ca="1" si="1096"/>
        <v>9431850</v>
      </c>
      <c r="BL368" s="30">
        <f t="shared" ca="1" si="1096"/>
        <v>9436950</v>
      </c>
      <c r="BM368" s="30">
        <f t="shared" ca="1" si="1096"/>
        <v>9438450</v>
      </c>
      <c r="BN368" s="30">
        <f t="shared" ca="1" si="1096"/>
        <v>9439050</v>
      </c>
      <c r="BO368" s="30">
        <f t="shared" ca="1" si="1096"/>
        <v>9439200</v>
      </c>
      <c r="BP368" s="30">
        <f t="shared" ca="1" si="1096"/>
        <v>9439199.9999999981</v>
      </c>
      <c r="BQ368" s="30">
        <f t="shared" ca="1" si="1096"/>
        <v>9439199.9999999981</v>
      </c>
      <c r="BR368" s="30">
        <f t="shared" ca="1" si="1096"/>
        <v>9439199.9999999981</v>
      </c>
      <c r="BS368" s="30">
        <f t="shared" ca="1" si="1096"/>
        <v>9439199.9999999981</v>
      </c>
      <c r="BT368" s="30">
        <f t="shared" ca="1" si="1096"/>
        <v>9439199.9999999981</v>
      </c>
      <c r="BU368" s="30">
        <f t="shared" ca="1" si="1096"/>
        <v>9439199.9999999981</v>
      </c>
      <c r="BV368" s="30">
        <f t="shared" si="1096"/>
        <v>0</v>
      </c>
      <c r="BW368" s="30">
        <f t="shared" si="1096"/>
        <v>0</v>
      </c>
      <c r="BX368" s="30">
        <f t="shared" si="1096"/>
        <v>0</v>
      </c>
      <c r="BY368" s="30">
        <f t="shared" si="1096"/>
        <v>0</v>
      </c>
      <c r="BZ368" s="30">
        <f t="shared" si="1096"/>
        <v>0</v>
      </c>
      <c r="CA368" s="30">
        <f t="shared" si="1096"/>
        <v>0</v>
      </c>
      <c r="CB368" s="30">
        <f t="shared" si="1096"/>
        <v>0</v>
      </c>
      <c r="CC368" s="30">
        <f t="shared" si="1096"/>
        <v>0</v>
      </c>
      <c r="CD368" s="30">
        <f t="shared" si="1096"/>
        <v>0</v>
      </c>
      <c r="CE368" s="30">
        <f t="shared" si="1096"/>
        <v>0</v>
      </c>
      <c r="CF368" s="30">
        <f t="shared" si="1096"/>
        <v>0</v>
      </c>
      <c r="CG368" s="30">
        <f t="shared" si="1096"/>
        <v>0</v>
      </c>
      <c r="CH368" s="30">
        <f t="shared" si="1096"/>
        <v>0</v>
      </c>
      <c r="CI368" s="30">
        <f t="shared" si="1096"/>
        <v>0</v>
      </c>
      <c r="CJ368" s="30">
        <f t="shared" si="1096"/>
        <v>0</v>
      </c>
      <c r="CK368" s="30">
        <f t="shared" si="1096"/>
        <v>0</v>
      </c>
      <c r="CL368" s="30">
        <f t="shared" ref="CL368:CT368" si="1097">CL42+CL180-CL191</f>
        <v>0</v>
      </c>
      <c r="CM368" s="30">
        <f t="shared" si="1097"/>
        <v>0</v>
      </c>
      <c r="CN368" s="30">
        <f t="shared" si="1097"/>
        <v>0</v>
      </c>
      <c r="CO368" s="30">
        <f t="shared" si="1097"/>
        <v>0</v>
      </c>
      <c r="CP368" s="30">
        <f t="shared" si="1097"/>
        <v>0</v>
      </c>
      <c r="CQ368" s="30">
        <f t="shared" si="1097"/>
        <v>0</v>
      </c>
      <c r="CR368" s="30">
        <f t="shared" si="1097"/>
        <v>0</v>
      </c>
      <c r="CS368" s="30">
        <f t="shared" si="1097"/>
        <v>0</v>
      </c>
      <c r="CT368" s="30">
        <f t="shared" si="1097"/>
        <v>0</v>
      </c>
    </row>
    <row r="369" spans="1:98" s="27" customFormat="1" ht="12" x14ac:dyDescent="0.25">
      <c r="A369" s="26">
        <f>ROW()</f>
        <v>369</v>
      </c>
      <c r="C369" s="142"/>
      <c r="E369" s="24"/>
      <c r="F369" s="66" t="str">
        <f t="shared" si="1087"/>
        <v>АКТИВЫ</v>
      </c>
      <c r="G369" s="66" t="str">
        <f t="shared" si="1081"/>
        <v>Запасы СиМ</v>
      </c>
      <c r="H369" s="66" t="str">
        <f t="shared" si="1088"/>
        <v>Цех-2</v>
      </c>
      <c r="I369" s="27" t="str">
        <f>BP!$F$25</f>
        <v>Упаковка</v>
      </c>
      <c r="P369" s="30"/>
      <c r="R369" s="24"/>
      <c r="S369" s="30"/>
      <c r="V369" s="85"/>
      <c r="W369" s="29"/>
      <c r="Z369" s="30">
        <f t="shared" ref="Z369:BE369" ca="1" si="1098">Z43+Z181-Z192</f>
        <v>0</v>
      </c>
      <c r="AA369" s="30">
        <f t="shared" ca="1" si="1098"/>
        <v>0</v>
      </c>
      <c r="AB369" s="30">
        <f t="shared" ca="1" si="1098"/>
        <v>0</v>
      </c>
      <c r="AC369" s="30">
        <f t="shared" ca="1" si="1098"/>
        <v>0</v>
      </c>
      <c r="AD369" s="30">
        <f t="shared" ca="1" si="1098"/>
        <v>0</v>
      </c>
      <c r="AE369" s="30">
        <f t="shared" ca="1" si="1098"/>
        <v>0</v>
      </c>
      <c r="AF369" s="30">
        <f t="shared" ca="1" si="1098"/>
        <v>0</v>
      </c>
      <c r="AG369" s="30">
        <f t="shared" ca="1" si="1098"/>
        <v>1333.3333333333335</v>
      </c>
      <c r="AH369" s="30">
        <f t="shared" ca="1" si="1098"/>
        <v>5333.3333333333339</v>
      </c>
      <c r="AI369" s="30">
        <f t="shared" ca="1" si="1098"/>
        <v>9600</v>
      </c>
      <c r="AJ369" s="30">
        <f t="shared" ca="1" si="1098"/>
        <v>14033.333333333336</v>
      </c>
      <c r="AK369" s="30">
        <f t="shared" ca="1" si="1098"/>
        <v>17900</v>
      </c>
      <c r="AL369" s="30">
        <f t="shared" ca="1" si="1098"/>
        <v>23513.333333333336</v>
      </c>
      <c r="AM369" s="30">
        <f t="shared" ca="1" si="1098"/>
        <v>38180</v>
      </c>
      <c r="AN369" s="30">
        <f t="shared" ca="1" si="1098"/>
        <v>62873.333333333343</v>
      </c>
      <c r="AO369" s="30">
        <f t="shared" ca="1" si="1098"/>
        <v>98323.333333333343</v>
      </c>
      <c r="AP369" s="30">
        <f t="shared" ca="1" si="1098"/>
        <v>143233.33333333334</v>
      </c>
      <c r="AQ369" s="30">
        <f t="shared" ca="1" si="1098"/>
        <v>193723.33333333334</v>
      </c>
      <c r="AR369" s="30">
        <f t="shared" ca="1" si="1098"/>
        <v>247526.66666666666</v>
      </c>
      <c r="AS369" s="30">
        <f t="shared" ca="1" si="1098"/>
        <v>303049.99999999994</v>
      </c>
      <c r="AT369" s="30">
        <f t="shared" ca="1" si="1098"/>
        <v>359483.33333333326</v>
      </c>
      <c r="AU369" s="30">
        <f t="shared" ca="1" si="1098"/>
        <v>416316.66666666663</v>
      </c>
      <c r="AV369" s="30">
        <f t="shared" ca="1" si="1098"/>
        <v>473249.99999999994</v>
      </c>
      <c r="AW369" s="30">
        <f t="shared" ca="1" si="1098"/>
        <v>530233.33333333326</v>
      </c>
      <c r="AX369" s="30">
        <f t="shared" ca="1" si="1098"/>
        <v>587233.33333333314</v>
      </c>
      <c r="AY369" s="30">
        <f t="shared" ca="1" si="1098"/>
        <v>644233.33333333314</v>
      </c>
      <c r="AZ369" s="30">
        <f t="shared" ca="1" si="1098"/>
        <v>701233.33333333314</v>
      </c>
      <c r="BA369" s="30">
        <f t="shared" ca="1" si="1098"/>
        <v>758233.33333333314</v>
      </c>
      <c r="BB369" s="30">
        <f t="shared" ca="1" si="1098"/>
        <v>815233.33333333314</v>
      </c>
      <c r="BC369" s="30">
        <f t="shared" ca="1" si="1098"/>
        <v>872233.33333333314</v>
      </c>
      <c r="BD369" s="30">
        <f t="shared" ca="1" si="1098"/>
        <v>925899.99999999965</v>
      </c>
      <c r="BE369" s="30">
        <f t="shared" ca="1" si="1098"/>
        <v>969566.66666666651</v>
      </c>
      <c r="BF369" s="30">
        <f t="shared" ref="BF369:CK369" ca="1" si="1099">BF43+BF181-BF192</f>
        <v>1002566.6666666665</v>
      </c>
      <c r="BG369" s="30">
        <f t="shared" ca="1" si="1099"/>
        <v>1024483.3333333333</v>
      </c>
      <c r="BH369" s="30">
        <f t="shared" ca="1" si="1099"/>
        <v>1036733.3333333331</v>
      </c>
      <c r="BI369" s="30">
        <f t="shared" ca="1" si="1099"/>
        <v>1043283.3333333331</v>
      </c>
      <c r="BJ369" s="30">
        <f t="shared" ca="1" si="1099"/>
        <v>1046499.9999999997</v>
      </c>
      <c r="BK369" s="30">
        <f t="shared" ca="1" si="1099"/>
        <v>1047983.333333333</v>
      </c>
      <c r="BL369" s="30">
        <f t="shared" ca="1" si="1099"/>
        <v>1048549.9999999997</v>
      </c>
      <c r="BM369" s="30">
        <f t="shared" ca="1" si="1099"/>
        <v>1048716.6666666665</v>
      </c>
      <c r="BN369" s="30">
        <f t="shared" ca="1" si="1099"/>
        <v>1048783.3333333333</v>
      </c>
      <c r="BO369" s="30">
        <f t="shared" ca="1" si="1099"/>
        <v>1048800</v>
      </c>
      <c r="BP369" s="30">
        <f t="shared" ca="1" si="1099"/>
        <v>1048799.9999999998</v>
      </c>
      <c r="BQ369" s="30">
        <f t="shared" ca="1" si="1099"/>
        <v>1048799.9999999998</v>
      </c>
      <c r="BR369" s="30">
        <f t="shared" ca="1" si="1099"/>
        <v>1048799.9999999998</v>
      </c>
      <c r="BS369" s="30">
        <f t="shared" ca="1" si="1099"/>
        <v>1048799.9999999998</v>
      </c>
      <c r="BT369" s="30">
        <f t="shared" ca="1" si="1099"/>
        <v>1048799.9999999998</v>
      </c>
      <c r="BU369" s="30">
        <f t="shared" ca="1" si="1099"/>
        <v>1048799.9999999998</v>
      </c>
      <c r="BV369" s="30">
        <f t="shared" si="1099"/>
        <v>0</v>
      </c>
      <c r="BW369" s="30">
        <f t="shared" si="1099"/>
        <v>0</v>
      </c>
      <c r="BX369" s="30">
        <f t="shared" si="1099"/>
        <v>0</v>
      </c>
      <c r="BY369" s="30">
        <f t="shared" si="1099"/>
        <v>0</v>
      </c>
      <c r="BZ369" s="30">
        <f t="shared" si="1099"/>
        <v>0</v>
      </c>
      <c r="CA369" s="30">
        <f t="shared" si="1099"/>
        <v>0</v>
      </c>
      <c r="CB369" s="30">
        <f t="shared" si="1099"/>
        <v>0</v>
      </c>
      <c r="CC369" s="30">
        <f t="shared" si="1099"/>
        <v>0</v>
      </c>
      <c r="CD369" s="30">
        <f t="shared" si="1099"/>
        <v>0</v>
      </c>
      <c r="CE369" s="30">
        <f t="shared" si="1099"/>
        <v>0</v>
      </c>
      <c r="CF369" s="30">
        <f t="shared" si="1099"/>
        <v>0</v>
      </c>
      <c r="CG369" s="30">
        <f t="shared" si="1099"/>
        <v>0</v>
      </c>
      <c r="CH369" s="30">
        <f t="shared" si="1099"/>
        <v>0</v>
      </c>
      <c r="CI369" s="30">
        <f t="shared" si="1099"/>
        <v>0</v>
      </c>
      <c r="CJ369" s="30">
        <f t="shared" si="1099"/>
        <v>0</v>
      </c>
      <c r="CK369" s="30">
        <f t="shared" si="1099"/>
        <v>0</v>
      </c>
      <c r="CL369" s="30">
        <f t="shared" ref="CL369:CT369" si="1100">CL43+CL181-CL192</f>
        <v>0</v>
      </c>
      <c r="CM369" s="30">
        <f t="shared" si="1100"/>
        <v>0</v>
      </c>
      <c r="CN369" s="30">
        <f t="shared" si="1100"/>
        <v>0</v>
      </c>
      <c r="CO369" s="30">
        <f t="shared" si="1100"/>
        <v>0</v>
      </c>
      <c r="CP369" s="30">
        <f t="shared" si="1100"/>
        <v>0</v>
      </c>
      <c r="CQ369" s="30">
        <f t="shared" si="1100"/>
        <v>0</v>
      </c>
      <c r="CR369" s="30">
        <f t="shared" si="1100"/>
        <v>0</v>
      </c>
      <c r="CS369" s="30">
        <f t="shared" si="1100"/>
        <v>0</v>
      </c>
      <c r="CT369" s="30">
        <f t="shared" si="1100"/>
        <v>0</v>
      </c>
    </row>
    <row r="370" spans="1:98" s="27" customFormat="1" ht="12" x14ac:dyDescent="0.25">
      <c r="A370" s="26">
        <f>ROW()</f>
        <v>370</v>
      </c>
      <c r="C370" s="142"/>
      <c r="E370" s="24"/>
      <c r="F370" s="66" t="str">
        <f t="shared" si="1087"/>
        <v>АКТИВЫ</v>
      </c>
      <c r="G370" s="66" t="str">
        <f t="shared" si="1081"/>
        <v>Запасы СиМ</v>
      </c>
      <c r="H370" s="66" t="str">
        <f t="shared" si="1088"/>
        <v>Цех-2</v>
      </c>
      <c r="I370" s="27" t="str">
        <f>BP!$F$26</f>
        <v>ФОТ првПерс</v>
      </c>
      <c r="P370" s="30"/>
      <c r="R370" s="24"/>
      <c r="S370" s="30"/>
      <c r="V370" s="85"/>
      <c r="W370" s="29"/>
      <c r="Z370" s="30">
        <f t="shared" ref="Z370:BE370" ca="1" si="1101">Z44+Z182-Z193</f>
        <v>0</v>
      </c>
      <c r="AA370" s="30">
        <f t="shared" ca="1" si="1101"/>
        <v>0</v>
      </c>
      <c r="AB370" s="30">
        <f t="shared" ca="1" si="1101"/>
        <v>0</v>
      </c>
      <c r="AC370" s="30">
        <f t="shared" ca="1" si="1101"/>
        <v>0</v>
      </c>
      <c r="AD370" s="30">
        <f t="shared" ca="1" si="1101"/>
        <v>0</v>
      </c>
      <c r="AE370" s="30">
        <f t="shared" ca="1" si="1101"/>
        <v>0</v>
      </c>
      <c r="AF370" s="30">
        <f t="shared" ca="1" si="1101"/>
        <v>0</v>
      </c>
      <c r="AG370" s="30">
        <f t="shared" ca="1" si="1101"/>
        <v>1000</v>
      </c>
      <c r="AH370" s="30">
        <f t="shared" ca="1" si="1101"/>
        <v>4000</v>
      </c>
      <c r="AI370" s="30">
        <f t="shared" ca="1" si="1101"/>
        <v>7200</v>
      </c>
      <c r="AJ370" s="30">
        <f t="shared" ca="1" si="1101"/>
        <v>10525</v>
      </c>
      <c r="AK370" s="30">
        <f t="shared" ca="1" si="1101"/>
        <v>13425</v>
      </c>
      <c r="AL370" s="30">
        <f t="shared" ca="1" si="1101"/>
        <v>17635.000000000004</v>
      </c>
      <c r="AM370" s="30">
        <f t="shared" ca="1" si="1101"/>
        <v>28635.000000000004</v>
      </c>
      <c r="AN370" s="30">
        <f t="shared" ca="1" si="1101"/>
        <v>47155</v>
      </c>
      <c r="AO370" s="30">
        <f t="shared" ca="1" si="1101"/>
        <v>73742.5</v>
      </c>
      <c r="AP370" s="30">
        <f t="shared" ca="1" si="1101"/>
        <v>107425</v>
      </c>
      <c r="AQ370" s="30">
        <f t="shared" ca="1" si="1101"/>
        <v>145292.5</v>
      </c>
      <c r="AR370" s="30">
        <f t="shared" ca="1" si="1101"/>
        <v>185645</v>
      </c>
      <c r="AS370" s="30">
        <f t="shared" ca="1" si="1101"/>
        <v>227287.5</v>
      </c>
      <c r="AT370" s="30">
        <f t="shared" ca="1" si="1101"/>
        <v>269612.5</v>
      </c>
      <c r="AU370" s="30">
        <f t="shared" ca="1" si="1101"/>
        <v>312237.5</v>
      </c>
      <c r="AV370" s="30">
        <f t="shared" ca="1" si="1101"/>
        <v>354937.5</v>
      </c>
      <c r="AW370" s="30">
        <f t="shared" ca="1" si="1101"/>
        <v>397675</v>
      </c>
      <c r="AX370" s="30">
        <f t="shared" ca="1" si="1101"/>
        <v>440425</v>
      </c>
      <c r="AY370" s="30">
        <f t="shared" ca="1" si="1101"/>
        <v>483175</v>
      </c>
      <c r="AZ370" s="30">
        <f t="shared" ca="1" si="1101"/>
        <v>525925</v>
      </c>
      <c r="BA370" s="30">
        <f t="shared" ca="1" si="1101"/>
        <v>568675</v>
      </c>
      <c r="BB370" s="30">
        <f t="shared" ca="1" si="1101"/>
        <v>611425</v>
      </c>
      <c r="BC370" s="30">
        <f t="shared" ca="1" si="1101"/>
        <v>654175</v>
      </c>
      <c r="BD370" s="30">
        <f t="shared" ca="1" si="1101"/>
        <v>694425</v>
      </c>
      <c r="BE370" s="30">
        <f t="shared" ca="1" si="1101"/>
        <v>727175</v>
      </c>
      <c r="BF370" s="30">
        <f t="shared" ref="BF370:CK370" ca="1" si="1102">BF44+BF182-BF193</f>
        <v>751925</v>
      </c>
      <c r="BG370" s="30">
        <f t="shared" ca="1" si="1102"/>
        <v>768362.5</v>
      </c>
      <c r="BH370" s="30">
        <f t="shared" ca="1" si="1102"/>
        <v>777550</v>
      </c>
      <c r="BI370" s="30">
        <f t="shared" ca="1" si="1102"/>
        <v>782462.5</v>
      </c>
      <c r="BJ370" s="30">
        <f t="shared" ca="1" si="1102"/>
        <v>784875</v>
      </c>
      <c r="BK370" s="30">
        <f t="shared" ca="1" si="1102"/>
        <v>785987.5</v>
      </c>
      <c r="BL370" s="30">
        <f t="shared" ca="1" si="1102"/>
        <v>786412.5</v>
      </c>
      <c r="BM370" s="30">
        <f t="shared" ca="1" si="1102"/>
        <v>786537.5</v>
      </c>
      <c r="BN370" s="30">
        <f t="shared" ca="1" si="1102"/>
        <v>786587.5</v>
      </c>
      <c r="BO370" s="30">
        <f t="shared" ca="1" si="1102"/>
        <v>786600</v>
      </c>
      <c r="BP370" s="30">
        <f t="shared" ca="1" si="1102"/>
        <v>786599.99999999988</v>
      </c>
      <c r="BQ370" s="30">
        <f t="shared" ca="1" si="1102"/>
        <v>786599.99999999988</v>
      </c>
      <c r="BR370" s="30">
        <f t="shared" ca="1" si="1102"/>
        <v>786599.99999999988</v>
      </c>
      <c r="BS370" s="30">
        <f t="shared" ca="1" si="1102"/>
        <v>786599.99999999988</v>
      </c>
      <c r="BT370" s="30">
        <f t="shared" ca="1" si="1102"/>
        <v>786599.99999999988</v>
      </c>
      <c r="BU370" s="30">
        <f t="shared" ca="1" si="1102"/>
        <v>786599.99999999988</v>
      </c>
      <c r="BV370" s="30">
        <f t="shared" si="1102"/>
        <v>0</v>
      </c>
      <c r="BW370" s="30">
        <f t="shared" si="1102"/>
        <v>0</v>
      </c>
      <c r="BX370" s="30">
        <f t="shared" si="1102"/>
        <v>0</v>
      </c>
      <c r="BY370" s="30">
        <f t="shared" si="1102"/>
        <v>0</v>
      </c>
      <c r="BZ370" s="30">
        <f t="shared" si="1102"/>
        <v>0</v>
      </c>
      <c r="CA370" s="30">
        <f t="shared" si="1102"/>
        <v>0</v>
      </c>
      <c r="CB370" s="30">
        <f t="shared" si="1102"/>
        <v>0</v>
      </c>
      <c r="CC370" s="30">
        <f t="shared" si="1102"/>
        <v>0</v>
      </c>
      <c r="CD370" s="30">
        <f t="shared" si="1102"/>
        <v>0</v>
      </c>
      <c r="CE370" s="30">
        <f t="shared" si="1102"/>
        <v>0</v>
      </c>
      <c r="CF370" s="30">
        <f t="shared" si="1102"/>
        <v>0</v>
      </c>
      <c r="CG370" s="30">
        <f t="shared" si="1102"/>
        <v>0</v>
      </c>
      <c r="CH370" s="30">
        <f t="shared" si="1102"/>
        <v>0</v>
      </c>
      <c r="CI370" s="30">
        <f t="shared" si="1102"/>
        <v>0</v>
      </c>
      <c r="CJ370" s="30">
        <f t="shared" si="1102"/>
        <v>0</v>
      </c>
      <c r="CK370" s="30">
        <f t="shared" si="1102"/>
        <v>0</v>
      </c>
      <c r="CL370" s="30">
        <f t="shared" ref="CL370:CT370" si="1103">CL44+CL182-CL193</f>
        <v>0</v>
      </c>
      <c r="CM370" s="30">
        <f t="shared" si="1103"/>
        <v>0</v>
      </c>
      <c r="CN370" s="30">
        <f t="shared" si="1103"/>
        <v>0</v>
      </c>
      <c r="CO370" s="30">
        <f t="shared" si="1103"/>
        <v>0</v>
      </c>
      <c r="CP370" s="30">
        <f t="shared" si="1103"/>
        <v>0</v>
      </c>
      <c r="CQ370" s="30">
        <f t="shared" si="1103"/>
        <v>0</v>
      </c>
      <c r="CR370" s="30">
        <f t="shared" si="1103"/>
        <v>0</v>
      </c>
      <c r="CS370" s="30">
        <f t="shared" si="1103"/>
        <v>0</v>
      </c>
      <c r="CT370" s="30">
        <f t="shared" si="1103"/>
        <v>0</v>
      </c>
    </row>
    <row r="371" spans="1:98" s="27" customFormat="1" ht="12" x14ac:dyDescent="0.25">
      <c r="A371" s="26">
        <f>ROW()</f>
        <v>371</v>
      </c>
      <c r="C371" s="142"/>
      <c r="E371" s="24"/>
      <c r="F371" s="66" t="str">
        <f t="shared" si="1087"/>
        <v>АКТИВЫ</v>
      </c>
      <c r="G371" s="66" t="str">
        <f t="shared" si="1081"/>
        <v>Запасы СиМ</v>
      </c>
      <c r="H371" s="66" t="str">
        <f t="shared" si="1088"/>
        <v>Цех-2</v>
      </c>
      <c r="I371" s="27" t="str">
        <f>BP!$F$27</f>
        <v>ФОТ упак</v>
      </c>
      <c r="P371" s="30"/>
      <c r="R371" s="24"/>
      <c r="S371" s="30"/>
      <c r="V371" s="85"/>
      <c r="W371" s="29"/>
      <c r="Z371" s="30">
        <f t="shared" ref="Z371:BE371" ca="1" si="1104">Z45+Z183-Z194</f>
        <v>0</v>
      </c>
      <c r="AA371" s="30">
        <f t="shared" ca="1" si="1104"/>
        <v>0</v>
      </c>
      <c r="AB371" s="30">
        <f t="shared" ca="1" si="1104"/>
        <v>0</v>
      </c>
      <c r="AC371" s="30">
        <f t="shared" ca="1" si="1104"/>
        <v>0</v>
      </c>
      <c r="AD371" s="30">
        <f t="shared" ca="1" si="1104"/>
        <v>0</v>
      </c>
      <c r="AE371" s="30">
        <f t="shared" ca="1" si="1104"/>
        <v>0</v>
      </c>
      <c r="AF371" s="30">
        <f t="shared" ca="1" si="1104"/>
        <v>0</v>
      </c>
      <c r="AG371" s="30">
        <f t="shared" ca="1" si="1104"/>
        <v>500</v>
      </c>
      <c r="AH371" s="30">
        <f t="shared" ca="1" si="1104"/>
        <v>2000</v>
      </c>
      <c r="AI371" s="30">
        <f t="shared" ca="1" si="1104"/>
        <v>3600</v>
      </c>
      <c r="AJ371" s="30">
        <f t="shared" ca="1" si="1104"/>
        <v>5262.5</v>
      </c>
      <c r="AK371" s="30">
        <f t="shared" ca="1" si="1104"/>
        <v>6712.5</v>
      </c>
      <c r="AL371" s="30">
        <f t="shared" ca="1" si="1104"/>
        <v>8817.5000000000018</v>
      </c>
      <c r="AM371" s="30">
        <f t="shared" ca="1" si="1104"/>
        <v>14317.500000000002</v>
      </c>
      <c r="AN371" s="30">
        <f t="shared" ca="1" si="1104"/>
        <v>23577.5</v>
      </c>
      <c r="AO371" s="30">
        <f t="shared" ca="1" si="1104"/>
        <v>36871.25</v>
      </c>
      <c r="AP371" s="30">
        <f t="shared" ca="1" si="1104"/>
        <v>53712.5</v>
      </c>
      <c r="AQ371" s="30">
        <f t="shared" ca="1" si="1104"/>
        <v>72646.25</v>
      </c>
      <c r="AR371" s="30">
        <f t="shared" ca="1" si="1104"/>
        <v>92822.5</v>
      </c>
      <c r="AS371" s="30">
        <f t="shared" ca="1" si="1104"/>
        <v>113643.75</v>
      </c>
      <c r="AT371" s="30">
        <f t="shared" ca="1" si="1104"/>
        <v>134806.25</v>
      </c>
      <c r="AU371" s="30">
        <f t="shared" ca="1" si="1104"/>
        <v>156118.75</v>
      </c>
      <c r="AV371" s="30">
        <f t="shared" ca="1" si="1104"/>
        <v>177468.75</v>
      </c>
      <c r="AW371" s="30">
        <f t="shared" ca="1" si="1104"/>
        <v>198837.5</v>
      </c>
      <c r="AX371" s="30">
        <f t="shared" ca="1" si="1104"/>
        <v>220212.5</v>
      </c>
      <c r="AY371" s="30">
        <f t="shared" ca="1" si="1104"/>
        <v>241587.5</v>
      </c>
      <c r="AZ371" s="30">
        <f t="shared" ca="1" si="1104"/>
        <v>262962.5</v>
      </c>
      <c r="BA371" s="30">
        <f t="shared" ca="1" si="1104"/>
        <v>284337.5</v>
      </c>
      <c r="BB371" s="30">
        <f t="shared" ca="1" si="1104"/>
        <v>305712.5</v>
      </c>
      <c r="BC371" s="30">
        <f t="shared" ca="1" si="1104"/>
        <v>327087.5</v>
      </c>
      <c r="BD371" s="30">
        <f t="shared" ca="1" si="1104"/>
        <v>347212.5</v>
      </c>
      <c r="BE371" s="30">
        <f t="shared" ca="1" si="1104"/>
        <v>363587.5</v>
      </c>
      <c r="BF371" s="30">
        <f t="shared" ref="BF371:CK371" ca="1" si="1105">BF45+BF183-BF194</f>
        <v>375962.5</v>
      </c>
      <c r="BG371" s="30">
        <f t="shared" ca="1" si="1105"/>
        <v>384181.25</v>
      </c>
      <c r="BH371" s="30">
        <f t="shared" ca="1" si="1105"/>
        <v>388775</v>
      </c>
      <c r="BI371" s="30">
        <f t="shared" ca="1" si="1105"/>
        <v>391231.25</v>
      </c>
      <c r="BJ371" s="30">
        <f t="shared" ca="1" si="1105"/>
        <v>392437.5</v>
      </c>
      <c r="BK371" s="30">
        <f t="shared" ca="1" si="1105"/>
        <v>392993.75</v>
      </c>
      <c r="BL371" s="30">
        <f t="shared" ca="1" si="1105"/>
        <v>393206.25</v>
      </c>
      <c r="BM371" s="30">
        <f t="shared" ca="1" si="1105"/>
        <v>393268.75</v>
      </c>
      <c r="BN371" s="30">
        <f t="shared" ca="1" si="1105"/>
        <v>393293.75</v>
      </c>
      <c r="BO371" s="30">
        <f t="shared" ca="1" si="1105"/>
        <v>393300</v>
      </c>
      <c r="BP371" s="30">
        <f t="shared" ca="1" si="1105"/>
        <v>393299.99999999994</v>
      </c>
      <c r="BQ371" s="30">
        <f t="shared" ca="1" si="1105"/>
        <v>393299.99999999994</v>
      </c>
      <c r="BR371" s="30">
        <f t="shared" ca="1" si="1105"/>
        <v>393299.99999999994</v>
      </c>
      <c r="BS371" s="30">
        <f t="shared" ca="1" si="1105"/>
        <v>393299.99999999994</v>
      </c>
      <c r="BT371" s="30">
        <f t="shared" ca="1" si="1105"/>
        <v>393299.99999999994</v>
      </c>
      <c r="BU371" s="30">
        <f t="shared" ca="1" si="1105"/>
        <v>393299.99999999994</v>
      </c>
      <c r="BV371" s="30">
        <f t="shared" si="1105"/>
        <v>0</v>
      </c>
      <c r="BW371" s="30">
        <f t="shared" si="1105"/>
        <v>0</v>
      </c>
      <c r="BX371" s="30">
        <f t="shared" si="1105"/>
        <v>0</v>
      </c>
      <c r="BY371" s="30">
        <f t="shared" si="1105"/>
        <v>0</v>
      </c>
      <c r="BZ371" s="30">
        <f t="shared" si="1105"/>
        <v>0</v>
      </c>
      <c r="CA371" s="30">
        <f t="shared" si="1105"/>
        <v>0</v>
      </c>
      <c r="CB371" s="30">
        <f t="shared" si="1105"/>
        <v>0</v>
      </c>
      <c r="CC371" s="30">
        <f t="shared" si="1105"/>
        <v>0</v>
      </c>
      <c r="CD371" s="30">
        <f t="shared" si="1105"/>
        <v>0</v>
      </c>
      <c r="CE371" s="30">
        <f t="shared" si="1105"/>
        <v>0</v>
      </c>
      <c r="CF371" s="30">
        <f t="shared" si="1105"/>
        <v>0</v>
      </c>
      <c r="CG371" s="30">
        <f t="shared" si="1105"/>
        <v>0</v>
      </c>
      <c r="CH371" s="30">
        <f t="shared" si="1105"/>
        <v>0</v>
      </c>
      <c r="CI371" s="30">
        <f t="shared" si="1105"/>
        <v>0</v>
      </c>
      <c r="CJ371" s="30">
        <f t="shared" si="1105"/>
        <v>0</v>
      </c>
      <c r="CK371" s="30">
        <f t="shared" si="1105"/>
        <v>0</v>
      </c>
      <c r="CL371" s="30">
        <f t="shared" ref="CL371:CT371" si="1106">CL45+CL183-CL194</f>
        <v>0</v>
      </c>
      <c r="CM371" s="30">
        <f t="shared" si="1106"/>
        <v>0</v>
      </c>
      <c r="CN371" s="30">
        <f t="shared" si="1106"/>
        <v>0</v>
      </c>
      <c r="CO371" s="30">
        <f t="shared" si="1106"/>
        <v>0</v>
      </c>
      <c r="CP371" s="30">
        <f t="shared" si="1106"/>
        <v>0</v>
      </c>
      <c r="CQ371" s="30">
        <f t="shared" si="1106"/>
        <v>0</v>
      </c>
      <c r="CR371" s="30">
        <f t="shared" si="1106"/>
        <v>0</v>
      </c>
      <c r="CS371" s="30">
        <f t="shared" si="1106"/>
        <v>0</v>
      </c>
      <c r="CT371" s="30">
        <f t="shared" si="1106"/>
        <v>0</v>
      </c>
    </row>
    <row r="372" spans="1:98" s="27" customFormat="1" ht="12" x14ac:dyDescent="0.25">
      <c r="A372" s="26">
        <f>ROW()</f>
        <v>372</v>
      </c>
      <c r="C372" s="142"/>
      <c r="E372" s="24"/>
      <c r="F372" s="66" t="str">
        <f t="shared" si="1087"/>
        <v>АКТИВЫ</v>
      </c>
      <c r="G372" s="66" t="str">
        <f t="shared" si="1081"/>
        <v>Запасы СиМ</v>
      </c>
      <c r="H372" s="66" t="str">
        <f t="shared" si="1088"/>
        <v>Цех-2</v>
      </c>
      <c r="I372" s="27" t="str">
        <f>BP!$F$28</f>
        <v>Соцсборы</v>
      </c>
      <c r="P372" s="30"/>
      <c r="R372" s="24"/>
      <c r="S372" s="30"/>
      <c r="V372" s="85"/>
      <c r="W372" s="29"/>
      <c r="Z372" s="30">
        <f t="shared" ref="Z372:BE372" ca="1" si="1107">Z46+Z184-Z195</f>
        <v>0</v>
      </c>
      <c r="AA372" s="30">
        <f t="shared" ca="1" si="1107"/>
        <v>0</v>
      </c>
      <c r="AB372" s="30">
        <f t="shared" ca="1" si="1107"/>
        <v>0</v>
      </c>
      <c r="AC372" s="30">
        <f t="shared" ca="1" si="1107"/>
        <v>0</v>
      </c>
      <c r="AD372" s="30">
        <f t="shared" ca="1" si="1107"/>
        <v>0</v>
      </c>
      <c r="AE372" s="30">
        <f t="shared" ca="1" si="1107"/>
        <v>0</v>
      </c>
      <c r="AF372" s="30">
        <f t="shared" ca="1" si="1107"/>
        <v>0</v>
      </c>
      <c r="AG372" s="30">
        <f t="shared" ca="1" si="1107"/>
        <v>450</v>
      </c>
      <c r="AH372" s="30">
        <f t="shared" ca="1" si="1107"/>
        <v>1800</v>
      </c>
      <c r="AI372" s="30">
        <f t="shared" ca="1" si="1107"/>
        <v>3240</v>
      </c>
      <c r="AJ372" s="30">
        <f t="shared" ca="1" si="1107"/>
        <v>4736.25</v>
      </c>
      <c r="AK372" s="30">
        <f t="shared" ca="1" si="1107"/>
        <v>6041.25</v>
      </c>
      <c r="AL372" s="30">
        <f t="shared" ca="1" si="1107"/>
        <v>7935.75</v>
      </c>
      <c r="AM372" s="30">
        <f t="shared" ca="1" si="1107"/>
        <v>12885.75</v>
      </c>
      <c r="AN372" s="30">
        <f t="shared" ca="1" si="1107"/>
        <v>21219.75</v>
      </c>
      <c r="AO372" s="30">
        <f t="shared" ca="1" si="1107"/>
        <v>33184.125</v>
      </c>
      <c r="AP372" s="30">
        <f t="shared" ca="1" si="1107"/>
        <v>48341.25</v>
      </c>
      <c r="AQ372" s="30">
        <f t="shared" ca="1" si="1107"/>
        <v>65381.625</v>
      </c>
      <c r="AR372" s="30">
        <f t="shared" ca="1" si="1107"/>
        <v>83540.25</v>
      </c>
      <c r="AS372" s="30">
        <f t="shared" ca="1" si="1107"/>
        <v>102279.375</v>
      </c>
      <c r="AT372" s="30">
        <f t="shared" ca="1" si="1107"/>
        <v>121325.625</v>
      </c>
      <c r="AU372" s="30">
        <f t="shared" ca="1" si="1107"/>
        <v>140506.875</v>
      </c>
      <c r="AV372" s="30">
        <f t="shared" ca="1" si="1107"/>
        <v>159721.875</v>
      </c>
      <c r="AW372" s="30">
        <f t="shared" ca="1" si="1107"/>
        <v>178953.75</v>
      </c>
      <c r="AX372" s="30">
        <f t="shared" ca="1" si="1107"/>
        <v>198191.25</v>
      </c>
      <c r="AY372" s="30">
        <f t="shared" ca="1" si="1107"/>
        <v>217428.75</v>
      </c>
      <c r="AZ372" s="30">
        <f t="shared" ca="1" si="1107"/>
        <v>236666.25</v>
      </c>
      <c r="BA372" s="30">
        <f t="shared" ca="1" si="1107"/>
        <v>255903.75</v>
      </c>
      <c r="BB372" s="30">
        <f t="shared" ca="1" si="1107"/>
        <v>275141.25</v>
      </c>
      <c r="BC372" s="30">
        <f t="shared" ca="1" si="1107"/>
        <v>294378.75</v>
      </c>
      <c r="BD372" s="30">
        <f t="shared" ca="1" si="1107"/>
        <v>312491.25</v>
      </c>
      <c r="BE372" s="30">
        <f t="shared" ca="1" si="1107"/>
        <v>327228.75</v>
      </c>
      <c r="BF372" s="30">
        <f t="shared" ref="BF372:CK372" ca="1" si="1108">BF46+BF184-BF195</f>
        <v>338366.25</v>
      </c>
      <c r="BG372" s="30">
        <f t="shared" ca="1" si="1108"/>
        <v>345763.125</v>
      </c>
      <c r="BH372" s="30">
        <f t="shared" ca="1" si="1108"/>
        <v>349897.5</v>
      </c>
      <c r="BI372" s="30">
        <f t="shared" ca="1" si="1108"/>
        <v>352108.125</v>
      </c>
      <c r="BJ372" s="30">
        <f t="shared" ca="1" si="1108"/>
        <v>353193.75</v>
      </c>
      <c r="BK372" s="30">
        <f t="shared" ca="1" si="1108"/>
        <v>353694.375</v>
      </c>
      <c r="BL372" s="30">
        <f t="shared" ca="1" si="1108"/>
        <v>353885.625</v>
      </c>
      <c r="BM372" s="30">
        <f t="shared" ca="1" si="1108"/>
        <v>353941.875</v>
      </c>
      <c r="BN372" s="30">
        <f t="shared" ca="1" si="1108"/>
        <v>353964.375</v>
      </c>
      <c r="BO372" s="30">
        <f t="shared" ca="1" si="1108"/>
        <v>353970</v>
      </c>
      <c r="BP372" s="30">
        <f t="shared" ca="1" si="1108"/>
        <v>353969.99999999994</v>
      </c>
      <c r="BQ372" s="30">
        <f t="shared" ca="1" si="1108"/>
        <v>353969.99999999994</v>
      </c>
      <c r="BR372" s="30">
        <f t="shared" ca="1" si="1108"/>
        <v>353969.99999999994</v>
      </c>
      <c r="BS372" s="30">
        <f t="shared" ca="1" si="1108"/>
        <v>353969.99999999994</v>
      </c>
      <c r="BT372" s="30">
        <f t="shared" ca="1" si="1108"/>
        <v>353969.99999999994</v>
      </c>
      <c r="BU372" s="30">
        <f t="shared" ca="1" si="1108"/>
        <v>353969.99999999994</v>
      </c>
      <c r="BV372" s="30">
        <f t="shared" si="1108"/>
        <v>0</v>
      </c>
      <c r="BW372" s="30">
        <f t="shared" si="1108"/>
        <v>0</v>
      </c>
      <c r="BX372" s="30">
        <f t="shared" si="1108"/>
        <v>0</v>
      </c>
      <c r="BY372" s="30">
        <f t="shared" si="1108"/>
        <v>0</v>
      </c>
      <c r="BZ372" s="30">
        <f t="shared" si="1108"/>
        <v>0</v>
      </c>
      <c r="CA372" s="30">
        <f t="shared" si="1108"/>
        <v>0</v>
      </c>
      <c r="CB372" s="30">
        <f t="shared" si="1108"/>
        <v>0</v>
      </c>
      <c r="CC372" s="30">
        <f t="shared" si="1108"/>
        <v>0</v>
      </c>
      <c r="CD372" s="30">
        <f t="shared" si="1108"/>
        <v>0</v>
      </c>
      <c r="CE372" s="30">
        <f t="shared" si="1108"/>
        <v>0</v>
      </c>
      <c r="CF372" s="30">
        <f t="shared" si="1108"/>
        <v>0</v>
      </c>
      <c r="CG372" s="30">
        <f t="shared" si="1108"/>
        <v>0</v>
      </c>
      <c r="CH372" s="30">
        <f t="shared" si="1108"/>
        <v>0</v>
      </c>
      <c r="CI372" s="30">
        <f t="shared" si="1108"/>
        <v>0</v>
      </c>
      <c r="CJ372" s="30">
        <f t="shared" si="1108"/>
        <v>0</v>
      </c>
      <c r="CK372" s="30">
        <f t="shared" si="1108"/>
        <v>0</v>
      </c>
      <c r="CL372" s="30">
        <f t="shared" ref="CL372:CT372" si="1109">CL46+CL184-CL195</f>
        <v>0</v>
      </c>
      <c r="CM372" s="30">
        <f t="shared" si="1109"/>
        <v>0</v>
      </c>
      <c r="CN372" s="30">
        <f t="shared" si="1109"/>
        <v>0</v>
      </c>
      <c r="CO372" s="30">
        <f t="shared" si="1109"/>
        <v>0</v>
      </c>
      <c r="CP372" s="30">
        <f t="shared" si="1109"/>
        <v>0</v>
      </c>
      <c r="CQ372" s="30">
        <f t="shared" si="1109"/>
        <v>0</v>
      </c>
      <c r="CR372" s="30">
        <f t="shared" si="1109"/>
        <v>0</v>
      </c>
      <c r="CS372" s="30">
        <f t="shared" si="1109"/>
        <v>0</v>
      </c>
      <c r="CT372" s="30">
        <f t="shared" si="1109"/>
        <v>0</v>
      </c>
    </row>
    <row r="373" spans="1:98" s="27" customFormat="1" ht="12" x14ac:dyDescent="0.25">
      <c r="A373" s="26">
        <f>ROW()</f>
        <v>373</v>
      </c>
      <c r="C373" s="142"/>
      <c r="E373" s="24"/>
      <c r="F373" s="66" t="str">
        <f t="shared" si="1087"/>
        <v>АКТИВЫ</v>
      </c>
      <c r="G373" s="66" t="str">
        <f t="shared" si="1081"/>
        <v>Запасы СиМ</v>
      </c>
      <c r="H373" s="66" t="str">
        <f t="shared" si="1088"/>
        <v>Цех-2</v>
      </c>
      <c r="I373" s="27" t="str">
        <f>BP!$F$29</f>
        <v>ЭлЭн</v>
      </c>
      <c r="P373" s="30"/>
      <c r="R373" s="24"/>
      <c r="S373" s="30"/>
      <c r="V373" s="85"/>
      <c r="W373" s="29"/>
      <c r="Z373" s="30">
        <f t="shared" ref="Z373:BE373" ca="1" si="1110">Z47+Z185-Z196</f>
        <v>0</v>
      </c>
      <c r="AA373" s="30">
        <f t="shared" ca="1" si="1110"/>
        <v>0</v>
      </c>
      <c r="AB373" s="30">
        <f t="shared" ca="1" si="1110"/>
        <v>0</v>
      </c>
      <c r="AC373" s="30">
        <f t="shared" ca="1" si="1110"/>
        <v>0</v>
      </c>
      <c r="AD373" s="30">
        <f t="shared" ca="1" si="1110"/>
        <v>0</v>
      </c>
      <c r="AE373" s="30">
        <f t="shared" ca="1" si="1110"/>
        <v>0</v>
      </c>
      <c r="AF373" s="30">
        <f t="shared" ca="1" si="1110"/>
        <v>0</v>
      </c>
      <c r="AG373" s="30">
        <f t="shared" ca="1" si="1110"/>
        <v>153.33333333333337</v>
      </c>
      <c r="AH373" s="30">
        <f t="shared" ca="1" si="1110"/>
        <v>613.33333333333348</v>
      </c>
      <c r="AI373" s="30">
        <f t="shared" ca="1" si="1110"/>
        <v>1104.0000000000002</v>
      </c>
      <c r="AJ373" s="30">
        <f t="shared" ca="1" si="1110"/>
        <v>1613.8333333333337</v>
      </c>
      <c r="AK373" s="30">
        <f t="shared" ca="1" si="1110"/>
        <v>2058.5000000000005</v>
      </c>
      <c r="AL373" s="30">
        <f t="shared" ca="1" si="1110"/>
        <v>2704.0333333333342</v>
      </c>
      <c r="AM373" s="30">
        <f t="shared" ca="1" si="1110"/>
        <v>4390.7000000000016</v>
      </c>
      <c r="AN373" s="30">
        <f t="shared" ca="1" si="1110"/>
        <v>7230.4333333333343</v>
      </c>
      <c r="AO373" s="30">
        <f t="shared" ca="1" si="1110"/>
        <v>11307.183333333334</v>
      </c>
      <c r="AP373" s="30">
        <f t="shared" ca="1" si="1110"/>
        <v>16471.833333333336</v>
      </c>
      <c r="AQ373" s="30">
        <f t="shared" ca="1" si="1110"/>
        <v>22278.183333333342</v>
      </c>
      <c r="AR373" s="30">
        <f t="shared" ca="1" si="1110"/>
        <v>28465.566666666677</v>
      </c>
      <c r="AS373" s="30">
        <f t="shared" ca="1" si="1110"/>
        <v>34850.750000000007</v>
      </c>
      <c r="AT373" s="30">
        <f t="shared" ca="1" si="1110"/>
        <v>41340.583333333343</v>
      </c>
      <c r="AU373" s="30">
        <f t="shared" ca="1" si="1110"/>
        <v>47876.416666666679</v>
      </c>
      <c r="AV373" s="30">
        <f t="shared" ca="1" si="1110"/>
        <v>54423.750000000015</v>
      </c>
      <c r="AW373" s="30">
        <f t="shared" ca="1" si="1110"/>
        <v>60976.83333333335</v>
      </c>
      <c r="AX373" s="30">
        <f t="shared" ca="1" si="1110"/>
        <v>67531.833333333343</v>
      </c>
      <c r="AY373" s="30">
        <f t="shared" ca="1" si="1110"/>
        <v>74086.833333333343</v>
      </c>
      <c r="AZ373" s="30">
        <f t="shared" ca="1" si="1110"/>
        <v>80641.833333333343</v>
      </c>
      <c r="BA373" s="30">
        <f t="shared" ca="1" si="1110"/>
        <v>87196.833333333343</v>
      </c>
      <c r="BB373" s="30">
        <f t="shared" ca="1" si="1110"/>
        <v>93751.833333333343</v>
      </c>
      <c r="BC373" s="30">
        <f t="shared" ca="1" si="1110"/>
        <v>100306.83333333334</v>
      </c>
      <c r="BD373" s="30">
        <f t="shared" ca="1" si="1110"/>
        <v>106478.50000000003</v>
      </c>
      <c r="BE373" s="30">
        <f t="shared" ca="1" si="1110"/>
        <v>111500.1666666667</v>
      </c>
      <c r="BF373" s="30">
        <f t="shared" ref="BF373:CK373" ca="1" si="1111">BF47+BF185-BF196</f>
        <v>115295.16666666669</v>
      </c>
      <c r="BG373" s="30">
        <f t="shared" ca="1" si="1111"/>
        <v>117815.58333333334</v>
      </c>
      <c r="BH373" s="30">
        <f t="shared" ca="1" si="1111"/>
        <v>119224.33333333334</v>
      </c>
      <c r="BI373" s="30">
        <f t="shared" ca="1" si="1111"/>
        <v>119977.58333333334</v>
      </c>
      <c r="BJ373" s="30">
        <f t="shared" ca="1" si="1111"/>
        <v>120347.50000000003</v>
      </c>
      <c r="BK373" s="30">
        <f t="shared" ca="1" si="1111"/>
        <v>120518.08333333334</v>
      </c>
      <c r="BL373" s="30">
        <f t="shared" ca="1" si="1111"/>
        <v>120583.25000000003</v>
      </c>
      <c r="BM373" s="30">
        <f t="shared" ca="1" si="1111"/>
        <v>120602.41666666669</v>
      </c>
      <c r="BN373" s="30">
        <f t="shared" ca="1" si="1111"/>
        <v>120610.08333333334</v>
      </c>
      <c r="BO373" s="30">
        <f t="shared" ca="1" si="1111"/>
        <v>120612.00000000003</v>
      </c>
      <c r="BP373" s="30">
        <f t="shared" ca="1" si="1111"/>
        <v>120612.00000000003</v>
      </c>
      <c r="BQ373" s="30">
        <f t="shared" ca="1" si="1111"/>
        <v>120612.00000000003</v>
      </c>
      <c r="BR373" s="30">
        <f t="shared" ca="1" si="1111"/>
        <v>120612.00000000003</v>
      </c>
      <c r="BS373" s="30">
        <f t="shared" ca="1" si="1111"/>
        <v>120612.00000000003</v>
      </c>
      <c r="BT373" s="30">
        <f t="shared" ca="1" si="1111"/>
        <v>120612.00000000003</v>
      </c>
      <c r="BU373" s="30">
        <f t="shared" ca="1" si="1111"/>
        <v>120612.00000000003</v>
      </c>
      <c r="BV373" s="30">
        <f t="shared" si="1111"/>
        <v>0</v>
      </c>
      <c r="BW373" s="30">
        <f t="shared" si="1111"/>
        <v>0</v>
      </c>
      <c r="BX373" s="30">
        <f t="shared" si="1111"/>
        <v>0</v>
      </c>
      <c r="BY373" s="30">
        <f t="shared" si="1111"/>
        <v>0</v>
      </c>
      <c r="BZ373" s="30">
        <f t="shared" si="1111"/>
        <v>0</v>
      </c>
      <c r="CA373" s="30">
        <f t="shared" si="1111"/>
        <v>0</v>
      </c>
      <c r="CB373" s="30">
        <f t="shared" si="1111"/>
        <v>0</v>
      </c>
      <c r="CC373" s="30">
        <f t="shared" si="1111"/>
        <v>0</v>
      </c>
      <c r="CD373" s="30">
        <f t="shared" si="1111"/>
        <v>0</v>
      </c>
      <c r="CE373" s="30">
        <f t="shared" si="1111"/>
        <v>0</v>
      </c>
      <c r="CF373" s="30">
        <f t="shared" si="1111"/>
        <v>0</v>
      </c>
      <c r="CG373" s="30">
        <f t="shared" si="1111"/>
        <v>0</v>
      </c>
      <c r="CH373" s="30">
        <f t="shared" si="1111"/>
        <v>0</v>
      </c>
      <c r="CI373" s="30">
        <f t="shared" si="1111"/>
        <v>0</v>
      </c>
      <c r="CJ373" s="30">
        <f t="shared" si="1111"/>
        <v>0</v>
      </c>
      <c r="CK373" s="30">
        <f t="shared" si="1111"/>
        <v>0</v>
      </c>
      <c r="CL373" s="30">
        <f t="shared" ref="CL373:CT373" si="1112">CL47+CL185-CL196</f>
        <v>0</v>
      </c>
      <c r="CM373" s="30">
        <f t="shared" si="1112"/>
        <v>0</v>
      </c>
      <c r="CN373" s="30">
        <f t="shared" si="1112"/>
        <v>0</v>
      </c>
      <c r="CO373" s="30">
        <f t="shared" si="1112"/>
        <v>0</v>
      </c>
      <c r="CP373" s="30">
        <f t="shared" si="1112"/>
        <v>0</v>
      </c>
      <c r="CQ373" s="30">
        <f t="shared" si="1112"/>
        <v>0</v>
      </c>
      <c r="CR373" s="30">
        <f t="shared" si="1112"/>
        <v>0</v>
      </c>
      <c r="CS373" s="30">
        <f t="shared" si="1112"/>
        <v>0</v>
      </c>
      <c r="CT373" s="30">
        <f t="shared" si="1112"/>
        <v>0</v>
      </c>
    </row>
    <row r="374" spans="1:98" s="2" customFormat="1" ht="12" x14ac:dyDescent="0.25">
      <c r="A374" s="11">
        <f>ROW()</f>
        <v>374</v>
      </c>
      <c r="C374" s="142"/>
      <c r="E374" s="23" t="str">
        <f>Lists!$N$9</f>
        <v>пустая строка</v>
      </c>
      <c r="P374" s="3"/>
      <c r="R374" s="23"/>
      <c r="S374" s="3"/>
      <c r="V374" s="74"/>
      <c r="W374" s="5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</row>
    <row r="375" spans="1:98" x14ac:dyDescent="0.3">
      <c r="A375" s="11">
        <f>ROW()</f>
        <v>375</v>
      </c>
      <c r="E375" s="23" t="s">
        <v>24</v>
      </c>
      <c r="F375" s="66" t="str">
        <f>$F$335</f>
        <v>АКТИВЫ</v>
      </c>
      <c r="G375" s="6" t="s">
        <v>58</v>
      </c>
      <c r="Z375" s="7">
        <f ca="1">SUM(Z376:Z385)</f>
        <v>0</v>
      </c>
      <c r="AA375" s="7">
        <f t="shared" ref="AA375" ca="1" si="1113">SUM(AA376:AA385)</f>
        <v>0</v>
      </c>
      <c r="AB375" s="7">
        <f t="shared" ref="AB375" ca="1" si="1114">SUM(AB376:AB385)</f>
        <v>0</v>
      </c>
      <c r="AC375" s="7">
        <f t="shared" ref="AC375" ca="1" si="1115">SUM(AC376:AC385)</f>
        <v>0</v>
      </c>
      <c r="AD375" s="7">
        <f t="shared" ref="AD375" ca="1" si="1116">SUM(AD376:AD385)</f>
        <v>0</v>
      </c>
      <c r="AE375" s="7">
        <f t="shared" ref="AE375" ca="1" si="1117">SUM(AE376:AE385)</f>
        <v>0</v>
      </c>
      <c r="AF375" s="7">
        <f t="shared" ref="AF375" ca="1" si="1118">SUM(AF376:AF385)</f>
        <v>0</v>
      </c>
      <c r="AG375" s="7">
        <f t="shared" ref="AG375" ca="1" si="1119">SUM(AG376:AG385)</f>
        <v>0</v>
      </c>
      <c r="AH375" s="7">
        <f t="shared" ref="AH375" ca="1" si="1120">SUM(AH376:AH385)</f>
        <v>17823</v>
      </c>
      <c r="AI375" s="7">
        <f t="shared" ref="AI375" ca="1" si="1121">SUM(AI376:AI385)</f>
        <v>79213.333333333328</v>
      </c>
      <c r="AJ375" s="7">
        <f t="shared" ref="AJ375" ca="1" si="1122">SUM(AJ376:AJ385)</f>
        <v>162981.43333333332</v>
      </c>
      <c r="AK375" s="7">
        <f t="shared" ref="AK375" ca="1" si="1123">SUM(AK376:AK385)</f>
        <v>257492.84166666667</v>
      </c>
      <c r="AL375" s="7">
        <f t="shared" ref="AL375" ca="1" si="1124">SUM(AL376:AL385)</f>
        <v>347994.07500000001</v>
      </c>
      <c r="AM375" s="7">
        <f t="shared" ref="AM375" ca="1" si="1125">SUM(AM376:AM385)</f>
        <v>459046.21750000003</v>
      </c>
      <c r="AN375" s="7">
        <f t="shared" ref="AN375" ca="1" si="1126">SUM(AN376:AN385)</f>
        <v>700354.78499999992</v>
      </c>
      <c r="AO375" s="7">
        <f t="shared" ref="AO375" ca="1" si="1127">SUM(AO376:AO385)</f>
        <v>1132948.7</v>
      </c>
      <c r="AP375" s="7">
        <f t="shared" ref="AP375" ca="1" si="1128">SUM(AP376:AP385)</f>
        <v>1790364.9075</v>
      </c>
      <c r="AQ375" s="7">
        <f t="shared" ref="AQ375" ca="1" si="1129">SUM(AQ376:AQ385)</f>
        <v>2667202.0483333333</v>
      </c>
      <c r="AR375" s="7">
        <f t="shared" ref="AR375" ca="1" si="1130">SUM(AR376:AR385)</f>
        <v>3706240.86625</v>
      </c>
      <c r="AS375" s="7">
        <f t="shared" ref="AS375" ca="1" si="1131">SUM(AS376:AS385)</f>
        <v>4851784.4862500001</v>
      </c>
      <c r="AT375" s="7">
        <f t="shared" ref="AT375" ca="1" si="1132">SUM(AT376:AT385)</f>
        <v>6059461.0645833332</v>
      </c>
      <c r="AU375" s="7">
        <f t="shared" ref="AU375" ca="1" si="1133">SUM(AU376:AU385)</f>
        <v>7301045.9004166676</v>
      </c>
      <c r="AV375" s="7">
        <f t="shared" ref="AV375" ca="1" si="1134">SUM(AV376:AV385)</f>
        <v>8559676.4554166663</v>
      </c>
      <c r="AW375" s="7">
        <f t="shared" ref="AW375" ca="1" si="1135">SUM(AW376:AW385)</f>
        <v>9825324.8166666664</v>
      </c>
      <c r="AX375" s="7">
        <f t="shared" ref="AX375" ca="1" si="1136">SUM(AX376:AX385)</f>
        <v>11093802.579166668</v>
      </c>
      <c r="AY375" s="7">
        <f t="shared" ref="AY375" ca="1" si="1137">SUM(AY376:AY385)</f>
        <v>12363320.016666668</v>
      </c>
      <c r="AZ375" s="7">
        <f t="shared" ref="AZ375" ca="1" si="1138">SUM(AZ376:AZ385)</f>
        <v>13633122.127083335</v>
      </c>
      <c r="BA375" s="7">
        <f t="shared" ref="BA375" ca="1" si="1139">SUM(BA376:BA385)</f>
        <v>14902998.5</v>
      </c>
      <c r="BB375" s="7">
        <f t="shared" ref="BB375" ca="1" si="1140">SUM(BB376:BB385)</f>
        <v>16172887.25</v>
      </c>
      <c r="BC375" s="7">
        <f t="shared" ref="BC375" ca="1" si="1141">SUM(BC376:BC385)</f>
        <v>17442776</v>
      </c>
      <c r="BD375" s="7">
        <f t="shared" ref="BD375" ca="1" si="1142">SUM(BD376:BD385)</f>
        <v>18712664.75</v>
      </c>
      <c r="BE375" s="7">
        <f t="shared" ref="BE375" ca="1" si="1143">SUM(BE376:BE385)</f>
        <v>19937996</v>
      </c>
      <c r="BF375" s="7">
        <f t="shared" ref="BF375" ca="1" si="1144">SUM(BF376:BF385)</f>
        <v>21009851.416666668</v>
      </c>
      <c r="BG375" s="7">
        <f t="shared" ref="BG375" ca="1" si="1145">SUM(BG376:BG385)</f>
        <v>21872286.583333332</v>
      </c>
      <c r="BH375" s="7">
        <f t="shared" ref="BH375" ca="1" si="1146">SUM(BH376:BH385)</f>
        <v>22498443.229166672</v>
      </c>
      <c r="BI375" s="7">
        <f t="shared" ref="BI375" ca="1" si="1147">SUM(BI376:BI385)</f>
        <v>22898346.791666672</v>
      </c>
      <c r="BJ375" s="7">
        <f t="shared" ref="BJ375" ca="1" si="1148">SUM(BJ376:BJ385)</f>
        <v>23132013.747916669</v>
      </c>
      <c r="BK375" s="7">
        <f t="shared" ref="BK375" ca="1" si="1149">SUM(BK376:BK385)</f>
        <v>23257492.618749999</v>
      </c>
      <c r="BL375" s="7">
        <f t="shared" ref="BL375" ca="1" si="1150">SUM(BL376:BL385)</f>
        <v>23320120.66041667</v>
      </c>
      <c r="BM375" s="7">
        <f t="shared" ref="BM375" ca="1" si="1151">SUM(BM376:BM385)</f>
        <v>23348538.443750001</v>
      </c>
      <c r="BN375" s="7">
        <f t="shared" ref="BN375" ca="1" si="1152">SUM(BN376:BN385)</f>
        <v>23359826.34375</v>
      </c>
      <c r="BO375" s="7">
        <f t="shared" ref="BO375" ca="1" si="1153">SUM(BO376:BO385)</f>
        <v>23364071.683333334</v>
      </c>
      <c r="BP375" s="7">
        <f t="shared" ref="BP375" ca="1" si="1154">SUM(BP376:BP385)</f>
        <v>23365482.670833334</v>
      </c>
      <c r="BQ375" s="7">
        <f t="shared" ref="BQ375" ca="1" si="1155">SUM(BQ376:BQ385)</f>
        <v>23365853.983333334</v>
      </c>
      <c r="BR375" s="7">
        <f t="shared" ref="BR375" ca="1" si="1156">SUM(BR376:BR385)</f>
        <v>23365940.622916669</v>
      </c>
      <c r="BS375" s="7">
        <f t="shared" ref="BS375" ca="1" si="1157">SUM(BS376:BS385)</f>
        <v>23365953</v>
      </c>
      <c r="BT375" s="7">
        <f t="shared" ref="BT375" ca="1" si="1158">SUM(BT376:BT385)</f>
        <v>23365953</v>
      </c>
      <c r="BU375" s="7">
        <f t="shared" ref="BU375" ca="1" si="1159">SUM(BU376:BU385)</f>
        <v>23365953</v>
      </c>
      <c r="BV375" s="7">
        <f t="shared" ref="BV375" si="1160">SUM(BV376:BV385)</f>
        <v>0</v>
      </c>
      <c r="BW375" s="7">
        <f t="shared" ref="BW375" si="1161">SUM(BW376:BW385)</f>
        <v>0</v>
      </c>
      <c r="BX375" s="7">
        <f t="shared" ref="BX375" si="1162">SUM(BX376:BX385)</f>
        <v>0</v>
      </c>
      <c r="BY375" s="7">
        <f t="shared" ref="BY375" si="1163">SUM(BY376:BY385)</f>
        <v>0</v>
      </c>
      <c r="BZ375" s="7">
        <f t="shared" ref="BZ375" si="1164">SUM(BZ376:BZ385)</f>
        <v>0</v>
      </c>
      <c r="CA375" s="7">
        <f t="shared" ref="CA375" si="1165">SUM(CA376:CA385)</f>
        <v>0</v>
      </c>
      <c r="CB375" s="7">
        <f t="shared" ref="CB375" si="1166">SUM(CB376:CB385)</f>
        <v>0</v>
      </c>
      <c r="CC375" s="7">
        <f t="shared" ref="CC375" si="1167">SUM(CC376:CC385)</f>
        <v>0</v>
      </c>
      <c r="CD375" s="7">
        <f t="shared" ref="CD375" si="1168">SUM(CD376:CD385)</f>
        <v>0</v>
      </c>
      <c r="CE375" s="7">
        <f t="shared" ref="CE375" si="1169">SUM(CE376:CE385)</f>
        <v>0</v>
      </c>
      <c r="CF375" s="7">
        <f t="shared" ref="CF375" si="1170">SUM(CF376:CF385)</f>
        <v>0</v>
      </c>
      <c r="CG375" s="7">
        <f t="shared" ref="CG375" si="1171">SUM(CG376:CG385)</f>
        <v>0</v>
      </c>
      <c r="CH375" s="7">
        <f t="shared" ref="CH375" si="1172">SUM(CH376:CH385)</f>
        <v>0</v>
      </c>
      <c r="CI375" s="7">
        <f t="shared" ref="CI375" si="1173">SUM(CI376:CI385)</f>
        <v>0</v>
      </c>
      <c r="CJ375" s="7">
        <f t="shared" ref="CJ375" si="1174">SUM(CJ376:CJ385)</f>
        <v>0</v>
      </c>
      <c r="CK375" s="7">
        <f t="shared" ref="CK375" si="1175">SUM(CK376:CK385)</f>
        <v>0</v>
      </c>
      <c r="CL375" s="7">
        <f t="shared" ref="CL375" si="1176">SUM(CL376:CL385)</f>
        <v>0</v>
      </c>
      <c r="CM375" s="7">
        <f t="shared" ref="CM375" si="1177">SUM(CM376:CM385)</f>
        <v>0</v>
      </c>
      <c r="CN375" s="7">
        <f t="shared" ref="CN375" si="1178">SUM(CN376:CN385)</f>
        <v>0</v>
      </c>
      <c r="CO375" s="7">
        <f t="shared" ref="CO375" si="1179">SUM(CO376:CO385)</f>
        <v>0</v>
      </c>
      <c r="CP375" s="7">
        <f t="shared" ref="CP375" si="1180">SUM(CP376:CP385)</f>
        <v>0</v>
      </c>
      <c r="CQ375" s="7">
        <f t="shared" ref="CQ375" si="1181">SUM(CQ376:CQ385)</f>
        <v>0</v>
      </c>
      <c r="CR375" s="7">
        <f t="shared" ref="CR375" si="1182">SUM(CR376:CR385)</f>
        <v>0</v>
      </c>
      <c r="CS375" s="7">
        <f t="shared" ref="CS375" si="1183">SUM(CS376:CS385)</f>
        <v>0</v>
      </c>
      <c r="CT375" s="7">
        <f t="shared" ref="CT375" si="1184">SUM(CT376:CT385)</f>
        <v>0</v>
      </c>
    </row>
    <row r="376" spans="1:98" s="27" customFormat="1" ht="12" x14ac:dyDescent="0.25">
      <c r="A376" s="26">
        <f>ROW()</f>
        <v>376</v>
      </c>
      <c r="C376" s="142"/>
      <c r="E376" s="24"/>
      <c r="F376" s="66" t="str">
        <f>$F$335</f>
        <v>АКТИВЫ</v>
      </c>
      <c r="G376" s="66" t="str">
        <f>$G$375</f>
        <v>Склад ГП</v>
      </c>
      <c r="H376" s="27" t="str">
        <f>BP!$F$21</f>
        <v>Основа</v>
      </c>
      <c r="P376" s="30"/>
      <c r="R376" s="24"/>
      <c r="S376" s="30"/>
      <c r="V376" s="85"/>
      <c r="W376" s="29"/>
      <c r="Z376" s="30">
        <f t="shared" ref="Z376:BE376" ca="1" si="1185">Z50+Z188-Z241</f>
        <v>0</v>
      </c>
      <c r="AA376" s="30">
        <f t="shared" ca="1" si="1185"/>
        <v>0</v>
      </c>
      <c r="AB376" s="30">
        <f t="shared" ca="1" si="1185"/>
        <v>0</v>
      </c>
      <c r="AC376" s="30">
        <f t="shared" ca="1" si="1185"/>
        <v>0</v>
      </c>
      <c r="AD376" s="30">
        <f t="shared" ca="1" si="1185"/>
        <v>0</v>
      </c>
      <c r="AE376" s="30">
        <f t="shared" ca="1" si="1185"/>
        <v>0</v>
      </c>
      <c r="AF376" s="30">
        <f t="shared" ca="1" si="1185"/>
        <v>0</v>
      </c>
      <c r="AG376" s="30">
        <f t="shared" ca="1" si="1185"/>
        <v>0</v>
      </c>
      <c r="AH376" s="30">
        <f t="shared" ca="1" si="1185"/>
        <v>3150</v>
      </c>
      <c r="AI376" s="30">
        <f t="shared" ca="1" si="1185"/>
        <v>14000</v>
      </c>
      <c r="AJ376" s="30">
        <f t="shared" ca="1" si="1185"/>
        <v>28805</v>
      </c>
      <c r="AK376" s="30">
        <f t="shared" ca="1" si="1185"/>
        <v>45508.75</v>
      </c>
      <c r="AL376" s="30">
        <f t="shared" ca="1" si="1185"/>
        <v>61503.75</v>
      </c>
      <c r="AM376" s="30">
        <f t="shared" ca="1" si="1185"/>
        <v>81130.875</v>
      </c>
      <c r="AN376" s="30">
        <f t="shared" ca="1" si="1185"/>
        <v>123779.24999999999</v>
      </c>
      <c r="AO376" s="30">
        <f t="shared" ca="1" si="1185"/>
        <v>200235</v>
      </c>
      <c r="AP376" s="30">
        <f t="shared" ca="1" si="1185"/>
        <v>316425.375</v>
      </c>
      <c r="AQ376" s="30">
        <f t="shared" ca="1" si="1185"/>
        <v>471395.75</v>
      </c>
      <c r="AR376" s="30">
        <f t="shared" ca="1" si="1185"/>
        <v>655033.3125</v>
      </c>
      <c r="AS376" s="30">
        <f t="shared" ca="1" si="1185"/>
        <v>857494.3125</v>
      </c>
      <c r="AT376" s="30">
        <f t="shared" ca="1" si="1185"/>
        <v>1070936.5625</v>
      </c>
      <c r="AU376" s="30">
        <f t="shared" ca="1" si="1185"/>
        <v>1290371.6875</v>
      </c>
      <c r="AV376" s="30">
        <f t="shared" ca="1" si="1185"/>
        <v>1512819.4375</v>
      </c>
      <c r="AW376" s="30">
        <f t="shared" ca="1" si="1185"/>
        <v>1736507.5</v>
      </c>
      <c r="AX376" s="30">
        <f t="shared" ca="1" si="1185"/>
        <v>1960695.625</v>
      </c>
      <c r="AY376" s="30">
        <f t="shared" ca="1" si="1185"/>
        <v>2185067.5</v>
      </c>
      <c r="AZ376" s="30">
        <f t="shared" ca="1" si="1185"/>
        <v>2409489.6875</v>
      </c>
      <c r="BA376" s="30">
        <f t="shared" ca="1" si="1185"/>
        <v>2633925</v>
      </c>
      <c r="BB376" s="30">
        <f t="shared" ca="1" si="1185"/>
        <v>2858362.5</v>
      </c>
      <c r="BC376" s="30">
        <f t="shared" ca="1" si="1185"/>
        <v>3082800</v>
      </c>
      <c r="BD376" s="30">
        <f t="shared" ca="1" si="1185"/>
        <v>3307237.5</v>
      </c>
      <c r="BE376" s="30">
        <f t="shared" ca="1" si="1185"/>
        <v>3523800</v>
      </c>
      <c r="BF376" s="30">
        <f t="shared" ref="BF376:CK376" ca="1" si="1186">BF50+BF188-BF241</f>
        <v>3713237.5</v>
      </c>
      <c r="BG376" s="30">
        <f t="shared" ca="1" si="1186"/>
        <v>3865662.5</v>
      </c>
      <c r="BH376" s="30">
        <f t="shared" ca="1" si="1186"/>
        <v>3976328.125</v>
      </c>
      <c r="BI376" s="30">
        <f t="shared" ca="1" si="1186"/>
        <v>4047006.25</v>
      </c>
      <c r="BJ376" s="30">
        <f t="shared" ca="1" si="1186"/>
        <v>4088304.0625</v>
      </c>
      <c r="BK376" s="30">
        <f t="shared" ca="1" si="1186"/>
        <v>4110480.9375</v>
      </c>
      <c r="BL376" s="30">
        <f t="shared" ca="1" si="1186"/>
        <v>4121549.6875</v>
      </c>
      <c r="BM376" s="30">
        <f t="shared" ca="1" si="1186"/>
        <v>4126572.1875</v>
      </c>
      <c r="BN376" s="30">
        <f t="shared" ca="1" si="1186"/>
        <v>4128567.1875</v>
      </c>
      <c r="BO376" s="30">
        <f t="shared" ca="1" si="1186"/>
        <v>4129317.5</v>
      </c>
      <c r="BP376" s="30">
        <f t="shared" ca="1" si="1186"/>
        <v>4129566.875</v>
      </c>
      <c r="BQ376" s="30">
        <f t="shared" ca="1" si="1186"/>
        <v>4129632.5</v>
      </c>
      <c r="BR376" s="30">
        <f t="shared" ca="1" si="1186"/>
        <v>4129647.8124999995</v>
      </c>
      <c r="BS376" s="30">
        <f t="shared" ca="1" si="1186"/>
        <v>4129649.9999999995</v>
      </c>
      <c r="BT376" s="30">
        <f t="shared" ca="1" si="1186"/>
        <v>4129649.9999999995</v>
      </c>
      <c r="BU376" s="30">
        <f t="shared" ca="1" si="1186"/>
        <v>4129649.9999999995</v>
      </c>
      <c r="BV376" s="30">
        <f t="shared" si="1186"/>
        <v>0</v>
      </c>
      <c r="BW376" s="30">
        <f t="shared" si="1186"/>
        <v>0</v>
      </c>
      <c r="BX376" s="30">
        <f t="shared" si="1186"/>
        <v>0</v>
      </c>
      <c r="BY376" s="30">
        <f t="shared" si="1186"/>
        <v>0</v>
      </c>
      <c r="BZ376" s="30">
        <f t="shared" si="1186"/>
        <v>0</v>
      </c>
      <c r="CA376" s="30">
        <f t="shared" si="1186"/>
        <v>0</v>
      </c>
      <c r="CB376" s="30">
        <f t="shared" si="1186"/>
        <v>0</v>
      </c>
      <c r="CC376" s="30">
        <f t="shared" si="1186"/>
        <v>0</v>
      </c>
      <c r="CD376" s="30">
        <f t="shared" si="1186"/>
        <v>0</v>
      </c>
      <c r="CE376" s="30">
        <f t="shared" si="1186"/>
        <v>0</v>
      </c>
      <c r="CF376" s="30">
        <f t="shared" si="1186"/>
        <v>0</v>
      </c>
      <c r="CG376" s="30">
        <f t="shared" si="1186"/>
        <v>0</v>
      </c>
      <c r="CH376" s="30">
        <f t="shared" si="1186"/>
        <v>0</v>
      </c>
      <c r="CI376" s="30">
        <f t="shared" si="1186"/>
        <v>0</v>
      </c>
      <c r="CJ376" s="30">
        <f t="shared" si="1186"/>
        <v>0</v>
      </c>
      <c r="CK376" s="30">
        <f t="shared" si="1186"/>
        <v>0</v>
      </c>
      <c r="CL376" s="30">
        <f t="shared" ref="CL376:CT376" si="1187">CL50+CL188-CL241</f>
        <v>0</v>
      </c>
      <c r="CM376" s="30">
        <f t="shared" si="1187"/>
        <v>0</v>
      </c>
      <c r="CN376" s="30">
        <f t="shared" si="1187"/>
        <v>0</v>
      </c>
      <c r="CO376" s="30">
        <f t="shared" si="1187"/>
        <v>0</v>
      </c>
      <c r="CP376" s="30">
        <f t="shared" si="1187"/>
        <v>0</v>
      </c>
      <c r="CQ376" s="30">
        <f t="shared" si="1187"/>
        <v>0</v>
      </c>
      <c r="CR376" s="30">
        <f t="shared" si="1187"/>
        <v>0</v>
      </c>
      <c r="CS376" s="30">
        <f t="shared" si="1187"/>
        <v>0</v>
      </c>
      <c r="CT376" s="30">
        <f t="shared" si="1187"/>
        <v>0</v>
      </c>
    </row>
    <row r="377" spans="1:98" s="27" customFormat="1" ht="12" x14ac:dyDescent="0.25">
      <c r="A377" s="26">
        <f>ROW()</f>
        <v>377</v>
      </c>
      <c r="C377" s="142"/>
      <c r="E377" s="24"/>
      <c r="F377" s="66" t="str">
        <f t="shared" ref="F377:F384" si="1188">$F$335</f>
        <v>АКТИВЫ</v>
      </c>
      <c r="G377" s="66" t="str">
        <f t="shared" ref="G377:G384" si="1189">$G$375</f>
        <v>Склад ГП</v>
      </c>
      <c r="H377" s="27" t="str">
        <f>BP!$F$22</f>
        <v>Сырье</v>
      </c>
      <c r="P377" s="30"/>
      <c r="R377" s="24"/>
      <c r="S377" s="30"/>
      <c r="V377" s="85"/>
      <c r="W377" s="29"/>
      <c r="Z377" s="30">
        <f t="shared" ref="Z377:BE377" ca="1" si="1190">Z51+Z189-Z242</f>
        <v>0</v>
      </c>
      <c r="AA377" s="30">
        <f t="shared" ca="1" si="1190"/>
        <v>0</v>
      </c>
      <c r="AB377" s="30">
        <f t="shared" ca="1" si="1190"/>
        <v>0</v>
      </c>
      <c r="AC377" s="30">
        <f t="shared" ca="1" si="1190"/>
        <v>0</v>
      </c>
      <c r="AD377" s="30">
        <f t="shared" ca="1" si="1190"/>
        <v>0</v>
      </c>
      <c r="AE377" s="30">
        <f t="shared" ca="1" si="1190"/>
        <v>0</v>
      </c>
      <c r="AF377" s="30">
        <f t="shared" ca="1" si="1190"/>
        <v>0</v>
      </c>
      <c r="AG377" s="30">
        <f t="shared" ca="1" si="1190"/>
        <v>0</v>
      </c>
      <c r="AH377" s="30">
        <f t="shared" ca="1" si="1190"/>
        <v>360</v>
      </c>
      <c r="AI377" s="30">
        <f t="shared" ca="1" si="1190"/>
        <v>1600</v>
      </c>
      <c r="AJ377" s="30">
        <f t="shared" ca="1" si="1190"/>
        <v>3292</v>
      </c>
      <c r="AK377" s="30">
        <f t="shared" ca="1" si="1190"/>
        <v>5201</v>
      </c>
      <c r="AL377" s="30">
        <f t="shared" ca="1" si="1190"/>
        <v>7029</v>
      </c>
      <c r="AM377" s="30">
        <f t="shared" ca="1" si="1190"/>
        <v>9272.0999999999985</v>
      </c>
      <c r="AN377" s="30">
        <f t="shared" ca="1" si="1190"/>
        <v>14146.199999999997</v>
      </c>
      <c r="AO377" s="30">
        <f t="shared" ca="1" si="1190"/>
        <v>22883.999999999996</v>
      </c>
      <c r="AP377" s="30">
        <f t="shared" ca="1" si="1190"/>
        <v>36162.899999999994</v>
      </c>
      <c r="AQ377" s="30">
        <f t="shared" ca="1" si="1190"/>
        <v>53873.799999999996</v>
      </c>
      <c r="AR377" s="30">
        <f t="shared" ca="1" si="1190"/>
        <v>74860.949999999983</v>
      </c>
      <c r="AS377" s="30">
        <f t="shared" ca="1" si="1190"/>
        <v>97999.35</v>
      </c>
      <c r="AT377" s="30">
        <f t="shared" ca="1" si="1190"/>
        <v>122392.75</v>
      </c>
      <c r="AU377" s="30">
        <f t="shared" ca="1" si="1190"/>
        <v>147471.04999999999</v>
      </c>
      <c r="AV377" s="30">
        <f t="shared" ca="1" si="1190"/>
        <v>172893.64999999997</v>
      </c>
      <c r="AW377" s="30">
        <f t="shared" ca="1" si="1190"/>
        <v>198457.99999999994</v>
      </c>
      <c r="AX377" s="30">
        <f t="shared" ca="1" si="1190"/>
        <v>224079.49999999994</v>
      </c>
      <c r="AY377" s="30">
        <f t="shared" ca="1" si="1190"/>
        <v>249721.99999999994</v>
      </c>
      <c r="AZ377" s="30">
        <f t="shared" ca="1" si="1190"/>
        <v>275370.24999999994</v>
      </c>
      <c r="BA377" s="30">
        <f t="shared" ca="1" si="1190"/>
        <v>301019.99999999994</v>
      </c>
      <c r="BB377" s="30">
        <f t="shared" ca="1" si="1190"/>
        <v>326670</v>
      </c>
      <c r="BC377" s="30">
        <f t="shared" ca="1" si="1190"/>
        <v>352320</v>
      </c>
      <c r="BD377" s="30">
        <f t="shared" ca="1" si="1190"/>
        <v>377970</v>
      </c>
      <c r="BE377" s="30">
        <f t="shared" ca="1" si="1190"/>
        <v>402720</v>
      </c>
      <c r="BF377" s="30">
        <f t="shared" ref="BF377:CK377" ca="1" si="1191">BF51+BF189-BF242</f>
        <v>424370</v>
      </c>
      <c r="BG377" s="30">
        <f t="shared" ca="1" si="1191"/>
        <v>441790</v>
      </c>
      <c r="BH377" s="30">
        <f t="shared" ca="1" si="1191"/>
        <v>454437.5</v>
      </c>
      <c r="BI377" s="30">
        <f t="shared" ca="1" si="1191"/>
        <v>462515</v>
      </c>
      <c r="BJ377" s="30">
        <f t="shared" ca="1" si="1191"/>
        <v>467234.75</v>
      </c>
      <c r="BK377" s="30">
        <f t="shared" ca="1" si="1191"/>
        <v>469769.25</v>
      </c>
      <c r="BL377" s="30">
        <f t="shared" ca="1" si="1191"/>
        <v>471034.25</v>
      </c>
      <c r="BM377" s="30">
        <f t="shared" ca="1" si="1191"/>
        <v>471608.25</v>
      </c>
      <c r="BN377" s="30">
        <f t="shared" ca="1" si="1191"/>
        <v>471836.25</v>
      </c>
      <c r="BO377" s="30">
        <f t="shared" ca="1" si="1191"/>
        <v>471921.99999999994</v>
      </c>
      <c r="BP377" s="30">
        <f t="shared" ca="1" si="1191"/>
        <v>471950.5</v>
      </c>
      <c r="BQ377" s="30">
        <f t="shared" ca="1" si="1191"/>
        <v>471957.99999999994</v>
      </c>
      <c r="BR377" s="30">
        <f t="shared" ca="1" si="1191"/>
        <v>471959.74999999994</v>
      </c>
      <c r="BS377" s="30">
        <f t="shared" ca="1" si="1191"/>
        <v>471960</v>
      </c>
      <c r="BT377" s="30">
        <f t="shared" ca="1" si="1191"/>
        <v>471959.99999999994</v>
      </c>
      <c r="BU377" s="30">
        <f t="shared" ca="1" si="1191"/>
        <v>471959.99999999994</v>
      </c>
      <c r="BV377" s="30">
        <f t="shared" si="1191"/>
        <v>0</v>
      </c>
      <c r="BW377" s="30">
        <f t="shared" si="1191"/>
        <v>0</v>
      </c>
      <c r="BX377" s="30">
        <f t="shared" si="1191"/>
        <v>0</v>
      </c>
      <c r="BY377" s="30">
        <f t="shared" si="1191"/>
        <v>0</v>
      </c>
      <c r="BZ377" s="30">
        <f t="shared" si="1191"/>
        <v>0</v>
      </c>
      <c r="CA377" s="30">
        <f t="shared" si="1191"/>
        <v>0</v>
      </c>
      <c r="CB377" s="30">
        <f t="shared" si="1191"/>
        <v>0</v>
      </c>
      <c r="CC377" s="30">
        <f t="shared" si="1191"/>
        <v>0</v>
      </c>
      <c r="CD377" s="30">
        <f t="shared" si="1191"/>
        <v>0</v>
      </c>
      <c r="CE377" s="30">
        <f t="shared" si="1191"/>
        <v>0</v>
      </c>
      <c r="CF377" s="30">
        <f t="shared" si="1191"/>
        <v>0</v>
      </c>
      <c r="CG377" s="30">
        <f t="shared" si="1191"/>
        <v>0</v>
      </c>
      <c r="CH377" s="30">
        <f t="shared" si="1191"/>
        <v>0</v>
      </c>
      <c r="CI377" s="30">
        <f t="shared" si="1191"/>
        <v>0</v>
      </c>
      <c r="CJ377" s="30">
        <f t="shared" si="1191"/>
        <v>0</v>
      </c>
      <c r="CK377" s="30">
        <f t="shared" si="1191"/>
        <v>0</v>
      </c>
      <c r="CL377" s="30">
        <f t="shared" ref="CL377:CT377" si="1192">CL51+CL189-CL242</f>
        <v>0</v>
      </c>
      <c r="CM377" s="30">
        <f t="shared" si="1192"/>
        <v>0</v>
      </c>
      <c r="CN377" s="30">
        <f t="shared" si="1192"/>
        <v>0</v>
      </c>
      <c r="CO377" s="30">
        <f t="shared" si="1192"/>
        <v>0</v>
      </c>
      <c r="CP377" s="30">
        <f t="shared" si="1192"/>
        <v>0</v>
      </c>
      <c r="CQ377" s="30">
        <f t="shared" si="1192"/>
        <v>0</v>
      </c>
      <c r="CR377" s="30">
        <f t="shared" si="1192"/>
        <v>0</v>
      </c>
      <c r="CS377" s="30">
        <f t="shared" si="1192"/>
        <v>0</v>
      </c>
      <c r="CT377" s="30">
        <f t="shared" si="1192"/>
        <v>0</v>
      </c>
    </row>
    <row r="378" spans="1:98" s="27" customFormat="1" ht="12" x14ac:dyDescent="0.25">
      <c r="A378" s="26">
        <f>ROW()</f>
        <v>378</v>
      </c>
      <c r="C378" s="142"/>
      <c r="E378" s="24"/>
      <c r="F378" s="66" t="str">
        <f t="shared" si="1188"/>
        <v>АКТИВЫ</v>
      </c>
      <c r="G378" s="66" t="str">
        <f t="shared" si="1189"/>
        <v>Склад ГП</v>
      </c>
      <c r="H378" s="27" t="str">
        <f>BP!$F$23</f>
        <v>Материал</v>
      </c>
      <c r="P378" s="30"/>
      <c r="R378" s="24"/>
      <c r="S378" s="30"/>
      <c r="V378" s="85"/>
      <c r="W378" s="29"/>
      <c r="Z378" s="30">
        <f t="shared" ref="Z378:BE378" ca="1" si="1193">Z52+Z190-Z243</f>
        <v>0</v>
      </c>
      <c r="AA378" s="30">
        <f t="shared" ca="1" si="1193"/>
        <v>0</v>
      </c>
      <c r="AB378" s="30">
        <f t="shared" ca="1" si="1193"/>
        <v>0</v>
      </c>
      <c r="AC378" s="30">
        <f t="shared" ca="1" si="1193"/>
        <v>0</v>
      </c>
      <c r="AD378" s="30">
        <f t="shared" ca="1" si="1193"/>
        <v>0</v>
      </c>
      <c r="AE378" s="30">
        <f t="shared" ca="1" si="1193"/>
        <v>0</v>
      </c>
      <c r="AF378" s="30">
        <f t="shared" ca="1" si="1193"/>
        <v>0</v>
      </c>
      <c r="AG378" s="30">
        <f t="shared" ca="1" si="1193"/>
        <v>0</v>
      </c>
      <c r="AH378" s="30">
        <f t="shared" ca="1" si="1193"/>
        <v>420</v>
      </c>
      <c r="AI378" s="30">
        <f t="shared" ca="1" si="1193"/>
        <v>1866.666666666667</v>
      </c>
      <c r="AJ378" s="30">
        <f t="shared" ca="1" si="1193"/>
        <v>3840.666666666667</v>
      </c>
      <c r="AK378" s="30">
        <f t="shared" ca="1" si="1193"/>
        <v>6067.8333333333339</v>
      </c>
      <c r="AL378" s="30">
        <f t="shared" ca="1" si="1193"/>
        <v>8200.5</v>
      </c>
      <c r="AM378" s="30">
        <f t="shared" ca="1" si="1193"/>
        <v>10817.450000000004</v>
      </c>
      <c r="AN378" s="30">
        <f t="shared" ca="1" si="1193"/>
        <v>16503.900000000001</v>
      </c>
      <c r="AO378" s="30">
        <f t="shared" ca="1" si="1193"/>
        <v>26698</v>
      </c>
      <c r="AP378" s="30">
        <f t="shared" ca="1" si="1193"/>
        <v>42190.049999999988</v>
      </c>
      <c r="AQ378" s="30">
        <f t="shared" ca="1" si="1193"/>
        <v>62852.766666666663</v>
      </c>
      <c r="AR378" s="30">
        <f t="shared" ca="1" si="1193"/>
        <v>87337.774999999994</v>
      </c>
      <c r="AS378" s="30">
        <f t="shared" ca="1" si="1193"/>
        <v>114332.575</v>
      </c>
      <c r="AT378" s="30">
        <f t="shared" ca="1" si="1193"/>
        <v>142791.54166666669</v>
      </c>
      <c r="AU378" s="30">
        <f t="shared" ca="1" si="1193"/>
        <v>172049.55833333335</v>
      </c>
      <c r="AV378" s="30">
        <f t="shared" ca="1" si="1193"/>
        <v>201709.25833333339</v>
      </c>
      <c r="AW378" s="30">
        <f t="shared" ca="1" si="1193"/>
        <v>231534.3333333334</v>
      </c>
      <c r="AX378" s="30">
        <f t="shared" ca="1" si="1193"/>
        <v>261426.08333333346</v>
      </c>
      <c r="AY378" s="30">
        <f t="shared" ca="1" si="1193"/>
        <v>291342.33333333343</v>
      </c>
      <c r="AZ378" s="30">
        <f t="shared" ca="1" si="1193"/>
        <v>321265.2916666668</v>
      </c>
      <c r="BA378" s="30">
        <f t="shared" ca="1" si="1193"/>
        <v>351190.00000000017</v>
      </c>
      <c r="BB378" s="30">
        <f t="shared" ca="1" si="1193"/>
        <v>381115.00000000017</v>
      </c>
      <c r="BC378" s="30">
        <f t="shared" ca="1" si="1193"/>
        <v>411040.00000000017</v>
      </c>
      <c r="BD378" s="30">
        <f t="shared" ca="1" si="1193"/>
        <v>440965.00000000017</v>
      </c>
      <c r="BE378" s="30">
        <f t="shared" ca="1" si="1193"/>
        <v>469840.00000000023</v>
      </c>
      <c r="BF378" s="30">
        <f t="shared" ref="BF378:CK378" ca="1" si="1194">BF52+BF190-BF243</f>
        <v>495098.3333333336</v>
      </c>
      <c r="BG378" s="30">
        <f t="shared" ca="1" si="1194"/>
        <v>515421.66666666698</v>
      </c>
      <c r="BH378" s="30">
        <f t="shared" ca="1" si="1194"/>
        <v>530177.08333333372</v>
      </c>
      <c r="BI378" s="30">
        <f t="shared" ca="1" si="1194"/>
        <v>539600.83333333372</v>
      </c>
      <c r="BJ378" s="30">
        <f t="shared" ca="1" si="1194"/>
        <v>545107.20833333372</v>
      </c>
      <c r="BK378" s="30">
        <f t="shared" ca="1" si="1194"/>
        <v>548064.12500000035</v>
      </c>
      <c r="BL378" s="30">
        <f t="shared" ca="1" si="1194"/>
        <v>549539.9583333336</v>
      </c>
      <c r="BM378" s="30">
        <f t="shared" ca="1" si="1194"/>
        <v>550209.62500000023</v>
      </c>
      <c r="BN378" s="30">
        <f t="shared" ca="1" si="1194"/>
        <v>550475.62500000023</v>
      </c>
      <c r="BO378" s="30">
        <f t="shared" ca="1" si="1194"/>
        <v>550575.66666666698</v>
      </c>
      <c r="BP378" s="30">
        <f t="shared" ca="1" si="1194"/>
        <v>550608.91666666698</v>
      </c>
      <c r="BQ378" s="30">
        <f t="shared" ca="1" si="1194"/>
        <v>550617.66666666698</v>
      </c>
      <c r="BR378" s="30">
        <f t="shared" ca="1" si="1194"/>
        <v>550619.7083333336</v>
      </c>
      <c r="BS378" s="30">
        <f t="shared" ca="1" si="1194"/>
        <v>550620.00000000035</v>
      </c>
      <c r="BT378" s="30">
        <f t="shared" ca="1" si="1194"/>
        <v>550620.00000000047</v>
      </c>
      <c r="BU378" s="30">
        <f t="shared" ca="1" si="1194"/>
        <v>550620.00000000047</v>
      </c>
      <c r="BV378" s="30">
        <f t="shared" si="1194"/>
        <v>0</v>
      </c>
      <c r="BW378" s="30">
        <f t="shared" si="1194"/>
        <v>0</v>
      </c>
      <c r="BX378" s="30">
        <f t="shared" si="1194"/>
        <v>0</v>
      </c>
      <c r="BY378" s="30">
        <f t="shared" si="1194"/>
        <v>0</v>
      </c>
      <c r="BZ378" s="30">
        <f t="shared" si="1194"/>
        <v>0</v>
      </c>
      <c r="CA378" s="30">
        <f t="shared" si="1194"/>
        <v>0</v>
      </c>
      <c r="CB378" s="30">
        <f t="shared" si="1194"/>
        <v>0</v>
      </c>
      <c r="CC378" s="30">
        <f t="shared" si="1194"/>
        <v>0</v>
      </c>
      <c r="CD378" s="30">
        <f t="shared" si="1194"/>
        <v>0</v>
      </c>
      <c r="CE378" s="30">
        <f t="shared" si="1194"/>
        <v>0</v>
      </c>
      <c r="CF378" s="30">
        <f t="shared" si="1194"/>
        <v>0</v>
      </c>
      <c r="CG378" s="30">
        <f t="shared" si="1194"/>
        <v>0</v>
      </c>
      <c r="CH378" s="30">
        <f t="shared" si="1194"/>
        <v>0</v>
      </c>
      <c r="CI378" s="30">
        <f t="shared" si="1194"/>
        <v>0</v>
      </c>
      <c r="CJ378" s="30">
        <f t="shared" si="1194"/>
        <v>0</v>
      </c>
      <c r="CK378" s="30">
        <f t="shared" si="1194"/>
        <v>0</v>
      </c>
      <c r="CL378" s="30">
        <f t="shared" ref="CL378:CT378" si="1195">CL52+CL190-CL243</f>
        <v>0</v>
      </c>
      <c r="CM378" s="30">
        <f t="shared" si="1195"/>
        <v>0</v>
      </c>
      <c r="CN378" s="30">
        <f t="shared" si="1195"/>
        <v>0</v>
      </c>
      <c r="CO378" s="30">
        <f t="shared" si="1195"/>
        <v>0</v>
      </c>
      <c r="CP378" s="30">
        <f t="shared" si="1195"/>
        <v>0</v>
      </c>
      <c r="CQ378" s="30">
        <f t="shared" si="1195"/>
        <v>0</v>
      </c>
      <c r="CR378" s="30">
        <f t="shared" si="1195"/>
        <v>0</v>
      </c>
      <c r="CS378" s="30">
        <f t="shared" si="1195"/>
        <v>0</v>
      </c>
      <c r="CT378" s="30">
        <f t="shared" si="1195"/>
        <v>0</v>
      </c>
    </row>
    <row r="379" spans="1:98" s="27" customFormat="1" ht="12" x14ac:dyDescent="0.25">
      <c r="A379" s="26">
        <f>ROW()</f>
        <v>379</v>
      </c>
      <c r="C379" s="142"/>
      <c r="E379" s="24"/>
      <c r="F379" s="66" t="str">
        <f t="shared" si="1188"/>
        <v>АКТИВЫ</v>
      </c>
      <c r="G379" s="66" t="str">
        <f t="shared" si="1189"/>
        <v>Склад ГП</v>
      </c>
      <c r="H379" s="27" t="str">
        <f>BP!$F$24</f>
        <v>Вн.пр-во</v>
      </c>
      <c r="P379" s="30"/>
      <c r="R379" s="24"/>
      <c r="S379" s="30"/>
      <c r="V379" s="85"/>
      <c r="W379" s="29"/>
      <c r="Z379" s="30">
        <f t="shared" ref="Z379:BE379" ca="1" si="1196">Z53+Z191-Z244</f>
        <v>0</v>
      </c>
      <c r="AA379" s="30">
        <f t="shared" ca="1" si="1196"/>
        <v>0</v>
      </c>
      <c r="AB379" s="30">
        <f t="shared" ca="1" si="1196"/>
        <v>0</v>
      </c>
      <c r="AC379" s="30">
        <f t="shared" ca="1" si="1196"/>
        <v>0</v>
      </c>
      <c r="AD379" s="30">
        <f t="shared" ca="1" si="1196"/>
        <v>0</v>
      </c>
      <c r="AE379" s="30">
        <f t="shared" ca="1" si="1196"/>
        <v>0</v>
      </c>
      <c r="AF379" s="30">
        <f t="shared" ca="1" si="1196"/>
        <v>0</v>
      </c>
      <c r="AG379" s="30">
        <f t="shared" ca="1" si="1196"/>
        <v>0</v>
      </c>
      <c r="AH379" s="30">
        <f t="shared" ca="1" si="1196"/>
        <v>10800</v>
      </c>
      <c r="AI379" s="30">
        <f t="shared" ca="1" si="1196"/>
        <v>48000</v>
      </c>
      <c r="AJ379" s="30">
        <f t="shared" ca="1" si="1196"/>
        <v>98760</v>
      </c>
      <c r="AK379" s="30">
        <f t="shared" ca="1" si="1196"/>
        <v>156030</v>
      </c>
      <c r="AL379" s="30">
        <f t="shared" ca="1" si="1196"/>
        <v>210870</v>
      </c>
      <c r="AM379" s="30">
        <f t="shared" ca="1" si="1196"/>
        <v>278163</v>
      </c>
      <c r="AN379" s="30">
        <f t="shared" ca="1" si="1196"/>
        <v>424386</v>
      </c>
      <c r="AO379" s="30">
        <f t="shared" ca="1" si="1196"/>
        <v>686520</v>
      </c>
      <c r="AP379" s="30">
        <f t="shared" ca="1" si="1196"/>
        <v>1084887</v>
      </c>
      <c r="AQ379" s="30">
        <f t="shared" ca="1" si="1196"/>
        <v>1616214</v>
      </c>
      <c r="AR379" s="30">
        <f t="shared" ca="1" si="1196"/>
        <v>2245828.5</v>
      </c>
      <c r="AS379" s="30">
        <f t="shared" ca="1" si="1196"/>
        <v>2939980.5</v>
      </c>
      <c r="AT379" s="30">
        <f t="shared" ca="1" si="1196"/>
        <v>3671782.5</v>
      </c>
      <c r="AU379" s="30">
        <f t="shared" ca="1" si="1196"/>
        <v>4424131.5</v>
      </c>
      <c r="AV379" s="30">
        <f t="shared" ca="1" si="1196"/>
        <v>5186809.5</v>
      </c>
      <c r="AW379" s="30">
        <f t="shared" ca="1" si="1196"/>
        <v>5953740</v>
      </c>
      <c r="AX379" s="30">
        <f t="shared" ca="1" si="1196"/>
        <v>6722385</v>
      </c>
      <c r="AY379" s="30">
        <f t="shared" ca="1" si="1196"/>
        <v>7491660</v>
      </c>
      <c r="AZ379" s="30">
        <f t="shared" ca="1" si="1196"/>
        <v>8261107.5</v>
      </c>
      <c r="BA379" s="30">
        <f t="shared" ca="1" si="1196"/>
        <v>9030600</v>
      </c>
      <c r="BB379" s="30">
        <f t="shared" ca="1" si="1196"/>
        <v>9800100</v>
      </c>
      <c r="BC379" s="30">
        <f t="shared" ca="1" si="1196"/>
        <v>10569600</v>
      </c>
      <c r="BD379" s="30">
        <f t="shared" ca="1" si="1196"/>
        <v>11339100</v>
      </c>
      <c r="BE379" s="30">
        <f t="shared" ca="1" si="1196"/>
        <v>12081600</v>
      </c>
      <c r="BF379" s="30">
        <f t="shared" ref="BF379:CK379" ca="1" si="1197">BF53+BF191-BF244</f>
        <v>12731100</v>
      </c>
      <c r="BG379" s="30">
        <f t="shared" ca="1" si="1197"/>
        <v>13253700</v>
      </c>
      <c r="BH379" s="30">
        <f t="shared" ca="1" si="1197"/>
        <v>13633125</v>
      </c>
      <c r="BI379" s="30">
        <f t="shared" ca="1" si="1197"/>
        <v>13875450</v>
      </c>
      <c r="BJ379" s="30">
        <f t="shared" ca="1" si="1197"/>
        <v>14017042.5</v>
      </c>
      <c r="BK379" s="30">
        <f t="shared" ca="1" si="1197"/>
        <v>14093077.5</v>
      </c>
      <c r="BL379" s="30">
        <f t="shared" ca="1" si="1197"/>
        <v>14131027.5</v>
      </c>
      <c r="BM379" s="30">
        <f t="shared" ca="1" si="1197"/>
        <v>14148247.5</v>
      </c>
      <c r="BN379" s="30">
        <f t="shared" ca="1" si="1197"/>
        <v>14155087.5</v>
      </c>
      <c r="BO379" s="30">
        <f t="shared" ca="1" si="1197"/>
        <v>14157660</v>
      </c>
      <c r="BP379" s="30">
        <f t="shared" ca="1" si="1197"/>
        <v>14158515</v>
      </c>
      <c r="BQ379" s="30">
        <f t="shared" ca="1" si="1197"/>
        <v>14158740</v>
      </c>
      <c r="BR379" s="30">
        <f t="shared" ca="1" si="1197"/>
        <v>14158792.499999998</v>
      </c>
      <c r="BS379" s="30">
        <f t="shared" ca="1" si="1197"/>
        <v>14158799.999999998</v>
      </c>
      <c r="BT379" s="30">
        <f t="shared" ca="1" si="1197"/>
        <v>14158799.999999998</v>
      </c>
      <c r="BU379" s="30">
        <f t="shared" ca="1" si="1197"/>
        <v>14158799.999999998</v>
      </c>
      <c r="BV379" s="30">
        <f t="shared" si="1197"/>
        <v>0</v>
      </c>
      <c r="BW379" s="30">
        <f t="shared" si="1197"/>
        <v>0</v>
      </c>
      <c r="BX379" s="30">
        <f t="shared" si="1197"/>
        <v>0</v>
      </c>
      <c r="BY379" s="30">
        <f t="shared" si="1197"/>
        <v>0</v>
      </c>
      <c r="BZ379" s="30">
        <f t="shared" si="1197"/>
        <v>0</v>
      </c>
      <c r="CA379" s="30">
        <f t="shared" si="1197"/>
        <v>0</v>
      </c>
      <c r="CB379" s="30">
        <f t="shared" si="1197"/>
        <v>0</v>
      </c>
      <c r="CC379" s="30">
        <f t="shared" si="1197"/>
        <v>0</v>
      </c>
      <c r="CD379" s="30">
        <f t="shared" si="1197"/>
        <v>0</v>
      </c>
      <c r="CE379" s="30">
        <f t="shared" si="1197"/>
        <v>0</v>
      </c>
      <c r="CF379" s="30">
        <f t="shared" si="1197"/>
        <v>0</v>
      </c>
      <c r="CG379" s="30">
        <f t="shared" si="1197"/>
        <v>0</v>
      </c>
      <c r="CH379" s="30">
        <f t="shared" si="1197"/>
        <v>0</v>
      </c>
      <c r="CI379" s="30">
        <f t="shared" si="1197"/>
        <v>0</v>
      </c>
      <c r="CJ379" s="30">
        <f t="shared" si="1197"/>
        <v>0</v>
      </c>
      <c r="CK379" s="30">
        <f t="shared" si="1197"/>
        <v>0</v>
      </c>
      <c r="CL379" s="30">
        <f t="shared" ref="CL379:CT379" si="1198">CL53+CL191-CL244</f>
        <v>0</v>
      </c>
      <c r="CM379" s="30">
        <f t="shared" si="1198"/>
        <v>0</v>
      </c>
      <c r="CN379" s="30">
        <f t="shared" si="1198"/>
        <v>0</v>
      </c>
      <c r="CO379" s="30">
        <f t="shared" si="1198"/>
        <v>0</v>
      </c>
      <c r="CP379" s="30">
        <f t="shared" si="1198"/>
        <v>0</v>
      </c>
      <c r="CQ379" s="30">
        <f t="shared" si="1198"/>
        <v>0</v>
      </c>
      <c r="CR379" s="30">
        <f t="shared" si="1198"/>
        <v>0</v>
      </c>
      <c r="CS379" s="30">
        <f t="shared" si="1198"/>
        <v>0</v>
      </c>
      <c r="CT379" s="30">
        <f t="shared" si="1198"/>
        <v>0</v>
      </c>
    </row>
    <row r="380" spans="1:98" s="27" customFormat="1" ht="12" x14ac:dyDescent="0.25">
      <c r="A380" s="26">
        <f>ROW()</f>
        <v>380</v>
      </c>
      <c r="C380" s="142"/>
      <c r="E380" s="24"/>
      <c r="F380" s="66" t="str">
        <f t="shared" si="1188"/>
        <v>АКТИВЫ</v>
      </c>
      <c r="G380" s="66" t="str">
        <f t="shared" si="1189"/>
        <v>Склад ГП</v>
      </c>
      <c r="H380" s="27" t="str">
        <f>BP!$F$25</f>
        <v>Упаковка</v>
      </c>
      <c r="P380" s="30"/>
      <c r="R380" s="24"/>
      <c r="S380" s="30"/>
      <c r="V380" s="85"/>
      <c r="W380" s="29"/>
      <c r="Z380" s="30">
        <f t="shared" ref="Z380:BE380" ca="1" si="1199">Z54+Z192-Z245</f>
        <v>0</v>
      </c>
      <c r="AA380" s="30">
        <f t="shared" ca="1" si="1199"/>
        <v>0</v>
      </c>
      <c r="AB380" s="30">
        <f t="shared" ca="1" si="1199"/>
        <v>0</v>
      </c>
      <c r="AC380" s="30">
        <f t="shared" ca="1" si="1199"/>
        <v>0</v>
      </c>
      <c r="AD380" s="30">
        <f t="shared" ca="1" si="1199"/>
        <v>0</v>
      </c>
      <c r="AE380" s="30">
        <f t="shared" ca="1" si="1199"/>
        <v>0</v>
      </c>
      <c r="AF380" s="30">
        <f t="shared" ca="1" si="1199"/>
        <v>0</v>
      </c>
      <c r="AG380" s="30">
        <f t="shared" ca="1" si="1199"/>
        <v>0</v>
      </c>
      <c r="AH380" s="30">
        <f t="shared" ca="1" si="1199"/>
        <v>1200.0000000000002</v>
      </c>
      <c r="AI380" s="30">
        <f t="shared" ca="1" si="1199"/>
        <v>5333.3333333333339</v>
      </c>
      <c r="AJ380" s="30">
        <f t="shared" ca="1" si="1199"/>
        <v>10973.333333333334</v>
      </c>
      <c r="AK380" s="30">
        <f t="shared" ca="1" si="1199"/>
        <v>17336.666666666668</v>
      </c>
      <c r="AL380" s="30">
        <f t="shared" ca="1" si="1199"/>
        <v>23430.000000000004</v>
      </c>
      <c r="AM380" s="30">
        <f t="shared" ca="1" si="1199"/>
        <v>30907.000000000011</v>
      </c>
      <c r="AN380" s="30">
        <f t="shared" ca="1" si="1199"/>
        <v>47154.000000000015</v>
      </c>
      <c r="AO380" s="30">
        <f t="shared" ca="1" si="1199"/>
        <v>76280</v>
      </c>
      <c r="AP380" s="30">
        <f t="shared" ca="1" si="1199"/>
        <v>120543.00000000001</v>
      </c>
      <c r="AQ380" s="30">
        <f t="shared" ca="1" si="1199"/>
        <v>179579.33333333337</v>
      </c>
      <c r="AR380" s="30">
        <f t="shared" ca="1" si="1199"/>
        <v>249536.50000000006</v>
      </c>
      <c r="AS380" s="30">
        <f t="shared" ca="1" si="1199"/>
        <v>326664.50000000006</v>
      </c>
      <c r="AT380" s="30">
        <f t="shared" ca="1" si="1199"/>
        <v>407975.83333333331</v>
      </c>
      <c r="AU380" s="30">
        <f t="shared" ca="1" si="1199"/>
        <v>491570.16666666674</v>
      </c>
      <c r="AV380" s="30">
        <f t="shared" ca="1" si="1199"/>
        <v>576312.16666666674</v>
      </c>
      <c r="AW380" s="30">
        <f t="shared" ca="1" si="1199"/>
        <v>661526.66666666674</v>
      </c>
      <c r="AX380" s="30">
        <f t="shared" ca="1" si="1199"/>
        <v>746931.66666666663</v>
      </c>
      <c r="AY380" s="30">
        <f t="shared" ca="1" si="1199"/>
        <v>832406.66666666663</v>
      </c>
      <c r="AZ380" s="30">
        <f t="shared" ca="1" si="1199"/>
        <v>917900.83333333326</v>
      </c>
      <c r="BA380" s="30">
        <f t="shared" ca="1" si="1199"/>
        <v>1003399.9999999998</v>
      </c>
      <c r="BB380" s="30">
        <f t="shared" ca="1" si="1199"/>
        <v>1088899.9999999995</v>
      </c>
      <c r="BC380" s="30">
        <f t="shared" ca="1" si="1199"/>
        <v>1174399.9999999995</v>
      </c>
      <c r="BD380" s="30">
        <f t="shared" ca="1" si="1199"/>
        <v>1259899.9999999995</v>
      </c>
      <c r="BE380" s="30">
        <f t="shared" ca="1" si="1199"/>
        <v>1342399.9999999995</v>
      </c>
      <c r="BF380" s="30">
        <f t="shared" ref="BF380:CK380" ca="1" si="1200">BF54+BF192-BF245</f>
        <v>1414566.666666666</v>
      </c>
      <c r="BG380" s="30">
        <f t="shared" ca="1" si="1200"/>
        <v>1472633.333333333</v>
      </c>
      <c r="BH380" s="30">
        <f t="shared" ca="1" si="1200"/>
        <v>1514791.6666666665</v>
      </c>
      <c r="BI380" s="30">
        <f t="shared" ca="1" si="1200"/>
        <v>1541716.6666666665</v>
      </c>
      <c r="BJ380" s="30">
        <f t="shared" ca="1" si="1200"/>
        <v>1557449.1666666665</v>
      </c>
      <c r="BK380" s="30">
        <f t="shared" ca="1" si="1200"/>
        <v>1565897.4999999998</v>
      </c>
      <c r="BL380" s="30">
        <f t="shared" ca="1" si="1200"/>
        <v>1570114.1666666663</v>
      </c>
      <c r="BM380" s="30">
        <f t="shared" ca="1" si="1200"/>
        <v>1572027.4999999993</v>
      </c>
      <c r="BN380" s="30">
        <f t="shared" ca="1" si="1200"/>
        <v>1572787.4999999993</v>
      </c>
      <c r="BO380" s="30">
        <f t="shared" ca="1" si="1200"/>
        <v>1573073.333333333</v>
      </c>
      <c r="BP380" s="30">
        <f t="shared" ca="1" si="1200"/>
        <v>1573168.333333333</v>
      </c>
      <c r="BQ380" s="30">
        <f t="shared" ca="1" si="1200"/>
        <v>1573193.333333333</v>
      </c>
      <c r="BR380" s="30">
        <f t="shared" ca="1" si="1200"/>
        <v>1573199.166666666</v>
      </c>
      <c r="BS380" s="30">
        <f t="shared" ca="1" si="1200"/>
        <v>1573199.9999999991</v>
      </c>
      <c r="BT380" s="30">
        <f t="shared" ca="1" si="1200"/>
        <v>1573199.9999999988</v>
      </c>
      <c r="BU380" s="30">
        <f t="shared" ca="1" si="1200"/>
        <v>1573199.9999999988</v>
      </c>
      <c r="BV380" s="30">
        <f t="shared" si="1200"/>
        <v>0</v>
      </c>
      <c r="BW380" s="30">
        <f t="shared" si="1200"/>
        <v>0</v>
      </c>
      <c r="BX380" s="30">
        <f t="shared" si="1200"/>
        <v>0</v>
      </c>
      <c r="BY380" s="30">
        <f t="shared" si="1200"/>
        <v>0</v>
      </c>
      <c r="BZ380" s="30">
        <f t="shared" si="1200"/>
        <v>0</v>
      </c>
      <c r="CA380" s="30">
        <f t="shared" si="1200"/>
        <v>0</v>
      </c>
      <c r="CB380" s="30">
        <f t="shared" si="1200"/>
        <v>0</v>
      </c>
      <c r="CC380" s="30">
        <f t="shared" si="1200"/>
        <v>0</v>
      </c>
      <c r="CD380" s="30">
        <f t="shared" si="1200"/>
        <v>0</v>
      </c>
      <c r="CE380" s="30">
        <f t="shared" si="1200"/>
        <v>0</v>
      </c>
      <c r="CF380" s="30">
        <f t="shared" si="1200"/>
        <v>0</v>
      </c>
      <c r="CG380" s="30">
        <f t="shared" si="1200"/>
        <v>0</v>
      </c>
      <c r="CH380" s="30">
        <f t="shared" si="1200"/>
        <v>0</v>
      </c>
      <c r="CI380" s="30">
        <f t="shared" si="1200"/>
        <v>0</v>
      </c>
      <c r="CJ380" s="30">
        <f t="shared" si="1200"/>
        <v>0</v>
      </c>
      <c r="CK380" s="30">
        <f t="shared" si="1200"/>
        <v>0</v>
      </c>
      <c r="CL380" s="30">
        <f t="shared" ref="CL380:CT380" si="1201">CL54+CL192-CL245</f>
        <v>0</v>
      </c>
      <c r="CM380" s="30">
        <f t="shared" si="1201"/>
        <v>0</v>
      </c>
      <c r="CN380" s="30">
        <f t="shared" si="1201"/>
        <v>0</v>
      </c>
      <c r="CO380" s="30">
        <f t="shared" si="1201"/>
        <v>0</v>
      </c>
      <c r="CP380" s="30">
        <f t="shared" si="1201"/>
        <v>0</v>
      </c>
      <c r="CQ380" s="30">
        <f t="shared" si="1201"/>
        <v>0</v>
      </c>
      <c r="CR380" s="30">
        <f t="shared" si="1201"/>
        <v>0</v>
      </c>
      <c r="CS380" s="30">
        <f t="shared" si="1201"/>
        <v>0</v>
      </c>
      <c r="CT380" s="30">
        <f t="shared" si="1201"/>
        <v>0</v>
      </c>
    </row>
    <row r="381" spans="1:98" s="27" customFormat="1" ht="12" x14ac:dyDescent="0.25">
      <c r="A381" s="26">
        <f>ROW()</f>
        <v>381</v>
      </c>
      <c r="C381" s="142"/>
      <c r="E381" s="24"/>
      <c r="F381" s="66" t="str">
        <f t="shared" si="1188"/>
        <v>АКТИВЫ</v>
      </c>
      <c r="G381" s="66" t="str">
        <f t="shared" si="1189"/>
        <v>Склад ГП</v>
      </c>
      <c r="H381" s="27" t="str">
        <f>BP!$F$26</f>
        <v>ФОТ првПерс</v>
      </c>
      <c r="P381" s="30"/>
      <c r="R381" s="24"/>
      <c r="S381" s="30"/>
      <c r="V381" s="85"/>
      <c r="W381" s="29"/>
      <c r="Z381" s="30">
        <f t="shared" ref="Z381:BE381" ca="1" si="1202">Z55+Z193-Z246</f>
        <v>0</v>
      </c>
      <c r="AA381" s="30">
        <f t="shared" ca="1" si="1202"/>
        <v>0</v>
      </c>
      <c r="AB381" s="30">
        <f t="shared" ca="1" si="1202"/>
        <v>0</v>
      </c>
      <c r="AC381" s="30">
        <f t="shared" ca="1" si="1202"/>
        <v>0</v>
      </c>
      <c r="AD381" s="30">
        <f t="shared" ca="1" si="1202"/>
        <v>0</v>
      </c>
      <c r="AE381" s="30">
        <f t="shared" ca="1" si="1202"/>
        <v>0</v>
      </c>
      <c r="AF381" s="30">
        <f t="shared" ca="1" si="1202"/>
        <v>0</v>
      </c>
      <c r="AG381" s="30">
        <f t="shared" ca="1" si="1202"/>
        <v>0</v>
      </c>
      <c r="AH381" s="30">
        <f t="shared" ca="1" si="1202"/>
        <v>900</v>
      </c>
      <c r="AI381" s="30">
        <f t="shared" ca="1" si="1202"/>
        <v>4000</v>
      </c>
      <c r="AJ381" s="30">
        <f t="shared" ca="1" si="1202"/>
        <v>8230</v>
      </c>
      <c r="AK381" s="30">
        <f t="shared" ca="1" si="1202"/>
        <v>13002.5</v>
      </c>
      <c r="AL381" s="30">
        <f t="shared" ca="1" si="1202"/>
        <v>17572.5</v>
      </c>
      <c r="AM381" s="30">
        <f t="shared" ca="1" si="1202"/>
        <v>23180.25</v>
      </c>
      <c r="AN381" s="30">
        <f t="shared" ca="1" si="1202"/>
        <v>35365.5</v>
      </c>
      <c r="AO381" s="30">
        <f t="shared" ca="1" si="1202"/>
        <v>57210</v>
      </c>
      <c r="AP381" s="30">
        <f t="shared" ca="1" si="1202"/>
        <v>90407.25</v>
      </c>
      <c r="AQ381" s="30">
        <f t="shared" ca="1" si="1202"/>
        <v>134684.5</v>
      </c>
      <c r="AR381" s="30">
        <f t="shared" ca="1" si="1202"/>
        <v>187152.375</v>
      </c>
      <c r="AS381" s="30">
        <f t="shared" ca="1" si="1202"/>
        <v>244998.375</v>
      </c>
      <c r="AT381" s="30">
        <f t="shared" ca="1" si="1202"/>
        <v>305981.875</v>
      </c>
      <c r="AU381" s="30">
        <f t="shared" ca="1" si="1202"/>
        <v>368677.625</v>
      </c>
      <c r="AV381" s="30">
        <f t="shared" ca="1" si="1202"/>
        <v>432234.125</v>
      </c>
      <c r="AW381" s="30">
        <f t="shared" ca="1" si="1202"/>
        <v>496145</v>
      </c>
      <c r="AX381" s="30">
        <f t="shared" ca="1" si="1202"/>
        <v>560198.75</v>
      </c>
      <c r="AY381" s="30">
        <f t="shared" ca="1" si="1202"/>
        <v>624305</v>
      </c>
      <c r="AZ381" s="30">
        <f t="shared" ca="1" si="1202"/>
        <v>688425.625</v>
      </c>
      <c r="BA381" s="30">
        <f t="shared" ca="1" si="1202"/>
        <v>752550</v>
      </c>
      <c r="BB381" s="30">
        <f t="shared" ca="1" si="1202"/>
        <v>816675</v>
      </c>
      <c r="BC381" s="30">
        <f t="shared" ca="1" si="1202"/>
        <v>880800</v>
      </c>
      <c r="BD381" s="30">
        <f t="shared" ca="1" si="1202"/>
        <v>944925</v>
      </c>
      <c r="BE381" s="30">
        <f t="shared" ca="1" si="1202"/>
        <v>1006800</v>
      </c>
      <c r="BF381" s="30">
        <f t="shared" ref="BF381:CK381" ca="1" si="1203">BF55+BF193-BF246</f>
        <v>1060925</v>
      </c>
      <c r="BG381" s="30">
        <f t="shared" ca="1" si="1203"/>
        <v>1104475</v>
      </c>
      <c r="BH381" s="30">
        <f t="shared" ca="1" si="1203"/>
        <v>1136093.75</v>
      </c>
      <c r="BI381" s="30">
        <f t="shared" ca="1" si="1203"/>
        <v>1156287.5</v>
      </c>
      <c r="BJ381" s="30">
        <f t="shared" ca="1" si="1203"/>
        <v>1168086.875</v>
      </c>
      <c r="BK381" s="30">
        <f t="shared" ca="1" si="1203"/>
        <v>1174423.125</v>
      </c>
      <c r="BL381" s="30">
        <f t="shared" ca="1" si="1203"/>
        <v>1177585.625</v>
      </c>
      <c r="BM381" s="30">
        <f t="shared" ca="1" si="1203"/>
        <v>1179020.625</v>
      </c>
      <c r="BN381" s="30">
        <f t="shared" ca="1" si="1203"/>
        <v>1179590.625</v>
      </c>
      <c r="BO381" s="30">
        <f t="shared" ca="1" si="1203"/>
        <v>1179805</v>
      </c>
      <c r="BP381" s="30">
        <f t="shared" ca="1" si="1203"/>
        <v>1179876.25</v>
      </c>
      <c r="BQ381" s="30">
        <f t="shared" ca="1" si="1203"/>
        <v>1179895</v>
      </c>
      <c r="BR381" s="30">
        <f t="shared" ca="1" si="1203"/>
        <v>1179899.375</v>
      </c>
      <c r="BS381" s="30">
        <f t="shared" ca="1" si="1203"/>
        <v>1179900</v>
      </c>
      <c r="BT381" s="30">
        <f t="shared" ca="1" si="1203"/>
        <v>1179900</v>
      </c>
      <c r="BU381" s="30">
        <f t="shared" ca="1" si="1203"/>
        <v>1179900</v>
      </c>
      <c r="BV381" s="30">
        <f t="shared" si="1203"/>
        <v>0</v>
      </c>
      <c r="BW381" s="30">
        <f t="shared" si="1203"/>
        <v>0</v>
      </c>
      <c r="BX381" s="30">
        <f t="shared" si="1203"/>
        <v>0</v>
      </c>
      <c r="BY381" s="30">
        <f t="shared" si="1203"/>
        <v>0</v>
      </c>
      <c r="BZ381" s="30">
        <f t="shared" si="1203"/>
        <v>0</v>
      </c>
      <c r="CA381" s="30">
        <f t="shared" si="1203"/>
        <v>0</v>
      </c>
      <c r="CB381" s="30">
        <f t="shared" si="1203"/>
        <v>0</v>
      </c>
      <c r="CC381" s="30">
        <f t="shared" si="1203"/>
        <v>0</v>
      </c>
      <c r="CD381" s="30">
        <f t="shared" si="1203"/>
        <v>0</v>
      </c>
      <c r="CE381" s="30">
        <f t="shared" si="1203"/>
        <v>0</v>
      </c>
      <c r="CF381" s="30">
        <f t="shared" si="1203"/>
        <v>0</v>
      </c>
      <c r="CG381" s="30">
        <f t="shared" si="1203"/>
        <v>0</v>
      </c>
      <c r="CH381" s="30">
        <f t="shared" si="1203"/>
        <v>0</v>
      </c>
      <c r="CI381" s="30">
        <f t="shared" si="1203"/>
        <v>0</v>
      </c>
      <c r="CJ381" s="30">
        <f t="shared" si="1203"/>
        <v>0</v>
      </c>
      <c r="CK381" s="30">
        <f t="shared" si="1203"/>
        <v>0</v>
      </c>
      <c r="CL381" s="30">
        <f t="shared" ref="CL381:CT381" si="1204">CL55+CL193-CL246</f>
        <v>0</v>
      </c>
      <c r="CM381" s="30">
        <f t="shared" si="1204"/>
        <v>0</v>
      </c>
      <c r="CN381" s="30">
        <f t="shared" si="1204"/>
        <v>0</v>
      </c>
      <c r="CO381" s="30">
        <f t="shared" si="1204"/>
        <v>0</v>
      </c>
      <c r="CP381" s="30">
        <f t="shared" si="1204"/>
        <v>0</v>
      </c>
      <c r="CQ381" s="30">
        <f t="shared" si="1204"/>
        <v>0</v>
      </c>
      <c r="CR381" s="30">
        <f t="shared" si="1204"/>
        <v>0</v>
      </c>
      <c r="CS381" s="30">
        <f t="shared" si="1204"/>
        <v>0</v>
      </c>
      <c r="CT381" s="30">
        <f t="shared" si="1204"/>
        <v>0</v>
      </c>
    </row>
    <row r="382" spans="1:98" s="27" customFormat="1" ht="12" x14ac:dyDescent="0.25">
      <c r="A382" s="26">
        <f>ROW()</f>
        <v>382</v>
      </c>
      <c r="C382" s="142"/>
      <c r="E382" s="24"/>
      <c r="F382" s="66" t="str">
        <f t="shared" si="1188"/>
        <v>АКТИВЫ</v>
      </c>
      <c r="G382" s="66" t="str">
        <f t="shared" si="1189"/>
        <v>Склад ГП</v>
      </c>
      <c r="H382" s="27" t="str">
        <f>BP!$F$27</f>
        <v>ФОТ упак</v>
      </c>
      <c r="P382" s="30"/>
      <c r="R382" s="24"/>
      <c r="S382" s="30"/>
      <c r="V382" s="85"/>
      <c r="W382" s="29"/>
      <c r="Z382" s="30">
        <f t="shared" ref="Z382:BE382" ca="1" si="1205">Z56+Z194-Z247</f>
        <v>0</v>
      </c>
      <c r="AA382" s="30">
        <f t="shared" ca="1" si="1205"/>
        <v>0</v>
      </c>
      <c r="AB382" s="30">
        <f t="shared" ca="1" si="1205"/>
        <v>0</v>
      </c>
      <c r="AC382" s="30">
        <f t="shared" ca="1" si="1205"/>
        <v>0</v>
      </c>
      <c r="AD382" s="30">
        <f t="shared" ca="1" si="1205"/>
        <v>0</v>
      </c>
      <c r="AE382" s="30">
        <f t="shared" ca="1" si="1205"/>
        <v>0</v>
      </c>
      <c r="AF382" s="30">
        <f t="shared" ca="1" si="1205"/>
        <v>0</v>
      </c>
      <c r="AG382" s="30">
        <f t="shared" ca="1" si="1205"/>
        <v>0</v>
      </c>
      <c r="AH382" s="30">
        <f t="shared" ca="1" si="1205"/>
        <v>450</v>
      </c>
      <c r="AI382" s="30">
        <f t="shared" ca="1" si="1205"/>
        <v>2000</v>
      </c>
      <c r="AJ382" s="30">
        <f t="shared" ca="1" si="1205"/>
        <v>4115</v>
      </c>
      <c r="AK382" s="30">
        <f t="shared" ca="1" si="1205"/>
        <v>6501.25</v>
      </c>
      <c r="AL382" s="30">
        <f t="shared" ca="1" si="1205"/>
        <v>8786.25</v>
      </c>
      <c r="AM382" s="30">
        <f t="shared" ca="1" si="1205"/>
        <v>11590.125</v>
      </c>
      <c r="AN382" s="30">
        <f t="shared" ca="1" si="1205"/>
        <v>17682.75</v>
      </c>
      <c r="AO382" s="30">
        <f t="shared" ca="1" si="1205"/>
        <v>28605</v>
      </c>
      <c r="AP382" s="30">
        <f t="shared" ca="1" si="1205"/>
        <v>45203.625</v>
      </c>
      <c r="AQ382" s="30">
        <f t="shared" ca="1" si="1205"/>
        <v>67342.25</v>
      </c>
      <c r="AR382" s="30">
        <f t="shared" ca="1" si="1205"/>
        <v>93576.1875</v>
      </c>
      <c r="AS382" s="30">
        <f t="shared" ca="1" si="1205"/>
        <v>122499.1875</v>
      </c>
      <c r="AT382" s="30">
        <f t="shared" ca="1" si="1205"/>
        <v>152990.9375</v>
      </c>
      <c r="AU382" s="30">
        <f t="shared" ca="1" si="1205"/>
        <v>184338.8125</v>
      </c>
      <c r="AV382" s="30">
        <f t="shared" ca="1" si="1205"/>
        <v>216117.0625</v>
      </c>
      <c r="AW382" s="30">
        <f t="shared" ca="1" si="1205"/>
        <v>248072.5</v>
      </c>
      <c r="AX382" s="30">
        <f t="shared" ca="1" si="1205"/>
        <v>280099.375</v>
      </c>
      <c r="AY382" s="30">
        <f t="shared" ca="1" si="1205"/>
        <v>312152.5</v>
      </c>
      <c r="AZ382" s="30">
        <f t="shared" ca="1" si="1205"/>
        <v>344212.8125</v>
      </c>
      <c r="BA382" s="30">
        <f t="shared" ca="1" si="1205"/>
        <v>376275</v>
      </c>
      <c r="BB382" s="30">
        <f t="shared" ca="1" si="1205"/>
        <v>408337.5</v>
      </c>
      <c r="BC382" s="30">
        <f t="shared" ca="1" si="1205"/>
        <v>440400</v>
      </c>
      <c r="BD382" s="30">
        <f t="shared" ca="1" si="1205"/>
        <v>472462.5</v>
      </c>
      <c r="BE382" s="30">
        <f t="shared" ca="1" si="1205"/>
        <v>503400</v>
      </c>
      <c r="BF382" s="30">
        <f t="shared" ref="BF382:CK382" ca="1" si="1206">BF56+BF194-BF247</f>
        <v>530462.5</v>
      </c>
      <c r="BG382" s="30">
        <f t="shared" ca="1" si="1206"/>
        <v>552237.5</v>
      </c>
      <c r="BH382" s="30">
        <f t="shared" ca="1" si="1206"/>
        <v>568046.875</v>
      </c>
      <c r="BI382" s="30">
        <f t="shared" ca="1" si="1206"/>
        <v>578143.75</v>
      </c>
      <c r="BJ382" s="30">
        <f t="shared" ca="1" si="1206"/>
        <v>584043.4375</v>
      </c>
      <c r="BK382" s="30">
        <f t="shared" ca="1" si="1206"/>
        <v>587211.5625</v>
      </c>
      <c r="BL382" s="30">
        <f t="shared" ca="1" si="1206"/>
        <v>588792.8125</v>
      </c>
      <c r="BM382" s="30">
        <f t="shared" ca="1" si="1206"/>
        <v>589510.3125</v>
      </c>
      <c r="BN382" s="30">
        <f t="shared" ca="1" si="1206"/>
        <v>589795.3125</v>
      </c>
      <c r="BO382" s="30">
        <f t="shared" ca="1" si="1206"/>
        <v>589902.5</v>
      </c>
      <c r="BP382" s="30">
        <f t="shared" ca="1" si="1206"/>
        <v>589938.125</v>
      </c>
      <c r="BQ382" s="30">
        <f t="shared" ca="1" si="1206"/>
        <v>589947.5</v>
      </c>
      <c r="BR382" s="30">
        <f t="shared" ca="1" si="1206"/>
        <v>589949.6875</v>
      </c>
      <c r="BS382" s="30">
        <f t="shared" ca="1" si="1206"/>
        <v>589950</v>
      </c>
      <c r="BT382" s="30">
        <f t="shared" ca="1" si="1206"/>
        <v>589950</v>
      </c>
      <c r="BU382" s="30">
        <f t="shared" ca="1" si="1206"/>
        <v>589950</v>
      </c>
      <c r="BV382" s="30">
        <f t="shared" si="1206"/>
        <v>0</v>
      </c>
      <c r="BW382" s="30">
        <f t="shared" si="1206"/>
        <v>0</v>
      </c>
      <c r="BX382" s="30">
        <f t="shared" si="1206"/>
        <v>0</v>
      </c>
      <c r="BY382" s="30">
        <f t="shared" si="1206"/>
        <v>0</v>
      </c>
      <c r="BZ382" s="30">
        <f t="shared" si="1206"/>
        <v>0</v>
      </c>
      <c r="CA382" s="30">
        <f t="shared" si="1206"/>
        <v>0</v>
      </c>
      <c r="CB382" s="30">
        <f t="shared" si="1206"/>
        <v>0</v>
      </c>
      <c r="CC382" s="30">
        <f t="shared" si="1206"/>
        <v>0</v>
      </c>
      <c r="CD382" s="30">
        <f t="shared" si="1206"/>
        <v>0</v>
      </c>
      <c r="CE382" s="30">
        <f t="shared" si="1206"/>
        <v>0</v>
      </c>
      <c r="CF382" s="30">
        <f t="shared" si="1206"/>
        <v>0</v>
      </c>
      <c r="CG382" s="30">
        <f t="shared" si="1206"/>
        <v>0</v>
      </c>
      <c r="CH382" s="30">
        <f t="shared" si="1206"/>
        <v>0</v>
      </c>
      <c r="CI382" s="30">
        <f t="shared" si="1206"/>
        <v>0</v>
      </c>
      <c r="CJ382" s="30">
        <f t="shared" si="1206"/>
        <v>0</v>
      </c>
      <c r="CK382" s="30">
        <f t="shared" si="1206"/>
        <v>0</v>
      </c>
      <c r="CL382" s="30">
        <f t="shared" ref="CL382:CT382" si="1207">CL56+CL194-CL247</f>
        <v>0</v>
      </c>
      <c r="CM382" s="30">
        <f t="shared" si="1207"/>
        <v>0</v>
      </c>
      <c r="CN382" s="30">
        <f t="shared" si="1207"/>
        <v>0</v>
      </c>
      <c r="CO382" s="30">
        <f t="shared" si="1207"/>
        <v>0</v>
      </c>
      <c r="CP382" s="30">
        <f t="shared" si="1207"/>
        <v>0</v>
      </c>
      <c r="CQ382" s="30">
        <f t="shared" si="1207"/>
        <v>0</v>
      </c>
      <c r="CR382" s="30">
        <f t="shared" si="1207"/>
        <v>0</v>
      </c>
      <c r="CS382" s="30">
        <f t="shared" si="1207"/>
        <v>0</v>
      </c>
      <c r="CT382" s="30">
        <f t="shared" si="1207"/>
        <v>0</v>
      </c>
    </row>
    <row r="383" spans="1:98" s="27" customFormat="1" ht="12" x14ac:dyDescent="0.25">
      <c r="A383" s="26">
        <f>ROW()</f>
        <v>383</v>
      </c>
      <c r="C383" s="142"/>
      <c r="E383" s="24"/>
      <c r="F383" s="66" t="str">
        <f t="shared" si="1188"/>
        <v>АКТИВЫ</v>
      </c>
      <c r="G383" s="66" t="str">
        <f t="shared" si="1189"/>
        <v>Склад ГП</v>
      </c>
      <c r="H383" s="27" t="str">
        <f>BP!$F$28</f>
        <v>Соцсборы</v>
      </c>
      <c r="P383" s="30"/>
      <c r="R383" s="24"/>
      <c r="S383" s="30"/>
      <c r="V383" s="85"/>
      <c r="W383" s="29"/>
      <c r="Z383" s="30">
        <f t="shared" ref="Z383:BE383" ca="1" si="1208">Z57+Z195-Z248</f>
        <v>0</v>
      </c>
      <c r="AA383" s="30">
        <f t="shared" ca="1" si="1208"/>
        <v>0</v>
      </c>
      <c r="AB383" s="30">
        <f t="shared" ca="1" si="1208"/>
        <v>0</v>
      </c>
      <c r="AC383" s="30">
        <f t="shared" ca="1" si="1208"/>
        <v>0</v>
      </c>
      <c r="AD383" s="30">
        <f t="shared" ca="1" si="1208"/>
        <v>0</v>
      </c>
      <c r="AE383" s="30">
        <f t="shared" ca="1" si="1208"/>
        <v>0</v>
      </c>
      <c r="AF383" s="30">
        <f t="shared" ca="1" si="1208"/>
        <v>0</v>
      </c>
      <c r="AG383" s="30">
        <f t="shared" ca="1" si="1208"/>
        <v>0</v>
      </c>
      <c r="AH383" s="30">
        <f t="shared" ca="1" si="1208"/>
        <v>405</v>
      </c>
      <c r="AI383" s="30">
        <f t="shared" ca="1" si="1208"/>
        <v>1800</v>
      </c>
      <c r="AJ383" s="30">
        <f t="shared" ca="1" si="1208"/>
        <v>3703.5</v>
      </c>
      <c r="AK383" s="30">
        <f t="shared" ca="1" si="1208"/>
        <v>5851.125</v>
      </c>
      <c r="AL383" s="30">
        <f t="shared" ca="1" si="1208"/>
        <v>7907.625</v>
      </c>
      <c r="AM383" s="30">
        <f t="shared" ca="1" si="1208"/>
        <v>10431.112499999999</v>
      </c>
      <c r="AN383" s="30">
        <f t="shared" ca="1" si="1208"/>
        <v>15914.475000000002</v>
      </c>
      <c r="AO383" s="30">
        <f t="shared" ca="1" si="1208"/>
        <v>25744.500000000004</v>
      </c>
      <c r="AP383" s="30">
        <f t="shared" ca="1" si="1208"/>
        <v>40683.262499999997</v>
      </c>
      <c r="AQ383" s="30">
        <f t="shared" ca="1" si="1208"/>
        <v>60608.024999999994</v>
      </c>
      <c r="AR383" s="30">
        <f t="shared" ca="1" si="1208"/>
        <v>84218.568750000006</v>
      </c>
      <c r="AS383" s="30">
        <f t="shared" ca="1" si="1208"/>
        <v>110249.26875</v>
      </c>
      <c r="AT383" s="30">
        <f t="shared" ca="1" si="1208"/>
        <v>137691.84375</v>
      </c>
      <c r="AU383" s="30">
        <f t="shared" ca="1" si="1208"/>
        <v>165904.93124999999</v>
      </c>
      <c r="AV383" s="30">
        <f t="shared" ca="1" si="1208"/>
        <v>194505.35625000001</v>
      </c>
      <c r="AW383" s="30">
        <f t="shared" ca="1" si="1208"/>
        <v>223265.25</v>
      </c>
      <c r="AX383" s="30">
        <f t="shared" ca="1" si="1208"/>
        <v>252089.4375</v>
      </c>
      <c r="AY383" s="30">
        <f t="shared" ca="1" si="1208"/>
        <v>280937.25</v>
      </c>
      <c r="AZ383" s="30">
        <f t="shared" ca="1" si="1208"/>
        <v>309791.53125</v>
      </c>
      <c r="BA383" s="30">
        <f t="shared" ca="1" si="1208"/>
        <v>338647.5</v>
      </c>
      <c r="BB383" s="30">
        <f t="shared" ca="1" si="1208"/>
        <v>367503.75</v>
      </c>
      <c r="BC383" s="30">
        <f t="shared" ca="1" si="1208"/>
        <v>396360</v>
      </c>
      <c r="BD383" s="30">
        <f t="shared" ca="1" si="1208"/>
        <v>425216.25</v>
      </c>
      <c r="BE383" s="30">
        <f t="shared" ca="1" si="1208"/>
        <v>453060</v>
      </c>
      <c r="BF383" s="30">
        <f t="shared" ref="BF383:CK383" ca="1" si="1209">BF57+BF195-BF248</f>
        <v>477416.25</v>
      </c>
      <c r="BG383" s="30">
        <f t="shared" ca="1" si="1209"/>
        <v>497013.75</v>
      </c>
      <c r="BH383" s="30">
        <f t="shared" ca="1" si="1209"/>
        <v>511242.1875</v>
      </c>
      <c r="BI383" s="30">
        <f t="shared" ca="1" si="1209"/>
        <v>520329.375</v>
      </c>
      <c r="BJ383" s="30">
        <f t="shared" ca="1" si="1209"/>
        <v>525639.09375</v>
      </c>
      <c r="BK383" s="30">
        <f t="shared" ca="1" si="1209"/>
        <v>528490.40625</v>
      </c>
      <c r="BL383" s="30">
        <f t="shared" ca="1" si="1209"/>
        <v>529913.53125</v>
      </c>
      <c r="BM383" s="30">
        <f t="shared" ca="1" si="1209"/>
        <v>530559.28125</v>
      </c>
      <c r="BN383" s="30">
        <f t="shared" ca="1" si="1209"/>
        <v>530815.78125</v>
      </c>
      <c r="BO383" s="30">
        <f t="shared" ca="1" si="1209"/>
        <v>530912.25</v>
      </c>
      <c r="BP383" s="30">
        <f t="shared" ca="1" si="1209"/>
        <v>530944.3125</v>
      </c>
      <c r="BQ383" s="30">
        <f t="shared" ca="1" si="1209"/>
        <v>530952.75</v>
      </c>
      <c r="BR383" s="30">
        <f t="shared" ca="1" si="1209"/>
        <v>530954.71875</v>
      </c>
      <c r="BS383" s="30">
        <f t="shared" ca="1" si="1209"/>
        <v>530955</v>
      </c>
      <c r="BT383" s="30">
        <f t="shared" ca="1" si="1209"/>
        <v>530955</v>
      </c>
      <c r="BU383" s="30">
        <f t="shared" ca="1" si="1209"/>
        <v>530955</v>
      </c>
      <c r="BV383" s="30">
        <f t="shared" si="1209"/>
        <v>0</v>
      </c>
      <c r="BW383" s="30">
        <f t="shared" si="1209"/>
        <v>0</v>
      </c>
      <c r="BX383" s="30">
        <f t="shared" si="1209"/>
        <v>0</v>
      </c>
      <c r="BY383" s="30">
        <f t="shared" si="1209"/>
        <v>0</v>
      </c>
      <c r="BZ383" s="30">
        <f t="shared" si="1209"/>
        <v>0</v>
      </c>
      <c r="CA383" s="30">
        <f t="shared" si="1209"/>
        <v>0</v>
      </c>
      <c r="CB383" s="30">
        <f t="shared" si="1209"/>
        <v>0</v>
      </c>
      <c r="CC383" s="30">
        <f t="shared" si="1209"/>
        <v>0</v>
      </c>
      <c r="CD383" s="30">
        <f t="shared" si="1209"/>
        <v>0</v>
      </c>
      <c r="CE383" s="30">
        <f t="shared" si="1209"/>
        <v>0</v>
      </c>
      <c r="CF383" s="30">
        <f t="shared" si="1209"/>
        <v>0</v>
      </c>
      <c r="CG383" s="30">
        <f t="shared" si="1209"/>
        <v>0</v>
      </c>
      <c r="CH383" s="30">
        <f t="shared" si="1209"/>
        <v>0</v>
      </c>
      <c r="CI383" s="30">
        <f t="shared" si="1209"/>
        <v>0</v>
      </c>
      <c r="CJ383" s="30">
        <f t="shared" si="1209"/>
        <v>0</v>
      </c>
      <c r="CK383" s="30">
        <f t="shared" si="1209"/>
        <v>0</v>
      </c>
      <c r="CL383" s="30">
        <f t="shared" ref="CL383:CT383" si="1210">CL57+CL195-CL248</f>
        <v>0</v>
      </c>
      <c r="CM383" s="30">
        <f t="shared" si="1210"/>
        <v>0</v>
      </c>
      <c r="CN383" s="30">
        <f t="shared" si="1210"/>
        <v>0</v>
      </c>
      <c r="CO383" s="30">
        <f t="shared" si="1210"/>
        <v>0</v>
      </c>
      <c r="CP383" s="30">
        <f t="shared" si="1210"/>
        <v>0</v>
      </c>
      <c r="CQ383" s="30">
        <f t="shared" si="1210"/>
        <v>0</v>
      </c>
      <c r="CR383" s="30">
        <f t="shared" si="1210"/>
        <v>0</v>
      </c>
      <c r="CS383" s="30">
        <f t="shared" si="1210"/>
        <v>0</v>
      </c>
      <c r="CT383" s="30">
        <f t="shared" si="1210"/>
        <v>0</v>
      </c>
    </row>
    <row r="384" spans="1:98" s="27" customFormat="1" ht="12" x14ac:dyDescent="0.25">
      <c r="A384" s="26">
        <f>ROW()</f>
        <v>384</v>
      </c>
      <c r="C384" s="142"/>
      <c r="E384" s="24"/>
      <c r="F384" s="66" t="str">
        <f t="shared" si="1188"/>
        <v>АКТИВЫ</v>
      </c>
      <c r="G384" s="66" t="str">
        <f t="shared" si="1189"/>
        <v>Склад ГП</v>
      </c>
      <c r="H384" s="27" t="str">
        <f>BP!$F$29</f>
        <v>ЭлЭн</v>
      </c>
      <c r="P384" s="30"/>
      <c r="R384" s="24"/>
      <c r="S384" s="30"/>
      <c r="V384" s="85"/>
      <c r="W384" s="29"/>
      <c r="Z384" s="30">
        <f t="shared" ref="Z384:BE384" ca="1" si="1211">Z58+Z196-Z249</f>
        <v>0</v>
      </c>
      <c r="AA384" s="30">
        <f t="shared" ca="1" si="1211"/>
        <v>0</v>
      </c>
      <c r="AB384" s="30">
        <f t="shared" ca="1" si="1211"/>
        <v>0</v>
      </c>
      <c r="AC384" s="30">
        <f t="shared" ca="1" si="1211"/>
        <v>0</v>
      </c>
      <c r="AD384" s="30">
        <f t="shared" ca="1" si="1211"/>
        <v>0</v>
      </c>
      <c r="AE384" s="30">
        <f t="shared" ca="1" si="1211"/>
        <v>0</v>
      </c>
      <c r="AF384" s="30">
        <f t="shared" ca="1" si="1211"/>
        <v>0</v>
      </c>
      <c r="AG384" s="30">
        <f t="shared" ca="1" si="1211"/>
        <v>0</v>
      </c>
      <c r="AH384" s="30">
        <f t="shared" ca="1" si="1211"/>
        <v>138.00000000000003</v>
      </c>
      <c r="AI384" s="30">
        <f t="shared" ca="1" si="1211"/>
        <v>613.33333333333348</v>
      </c>
      <c r="AJ384" s="30">
        <f t="shared" ca="1" si="1211"/>
        <v>1261.9333333333336</v>
      </c>
      <c r="AK384" s="30">
        <f t="shared" ca="1" si="1211"/>
        <v>1993.7166666666672</v>
      </c>
      <c r="AL384" s="30">
        <f t="shared" ca="1" si="1211"/>
        <v>2694.4500000000007</v>
      </c>
      <c r="AM384" s="30">
        <f t="shared" ca="1" si="1211"/>
        <v>3554.3050000000012</v>
      </c>
      <c r="AN384" s="30">
        <f t="shared" ca="1" si="1211"/>
        <v>5422.7100000000009</v>
      </c>
      <c r="AO384" s="30">
        <f t="shared" ca="1" si="1211"/>
        <v>8772.2000000000007</v>
      </c>
      <c r="AP384" s="30">
        <f t="shared" ca="1" si="1211"/>
        <v>13862.445</v>
      </c>
      <c r="AQ384" s="30">
        <f t="shared" ca="1" si="1211"/>
        <v>20651.623333333333</v>
      </c>
      <c r="AR384" s="30">
        <f t="shared" ca="1" si="1211"/>
        <v>28696.697500000002</v>
      </c>
      <c r="AS384" s="30">
        <f t="shared" ca="1" si="1211"/>
        <v>37566.417500000003</v>
      </c>
      <c r="AT384" s="30">
        <f t="shared" ca="1" si="1211"/>
        <v>46917.22083333334</v>
      </c>
      <c r="AU384" s="30">
        <f t="shared" ca="1" si="1211"/>
        <v>56530.569166666661</v>
      </c>
      <c r="AV384" s="30">
        <f t="shared" ca="1" si="1211"/>
        <v>66275.89916666667</v>
      </c>
      <c r="AW384" s="30">
        <f t="shared" ca="1" si="1211"/>
        <v>76075.56666666668</v>
      </c>
      <c r="AX384" s="30">
        <f t="shared" ca="1" si="1211"/>
        <v>85897.141666666677</v>
      </c>
      <c r="AY384" s="30">
        <f t="shared" ca="1" si="1211"/>
        <v>95726.766666666692</v>
      </c>
      <c r="AZ384" s="30">
        <f t="shared" ca="1" si="1211"/>
        <v>105558.59583333335</v>
      </c>
      <c r="BA384" s="30">
        <f t="shared" ca="1" si="1211"/>
        <v>115391.00000000001</v>
      </c>
      <c r="BB384" s="30">
        <f t="shared" ca="1" si="1211"/>
        <v>125223.50000000003</v>
      </c>
      <c r="BC384" s="30">
        <f t="shared" ca="1" si="1211"/>
        <v>135056.00000000003</v>
      </c>
      <c r="BD384" s="30">
        <f t="shared" ca="1" si="1211"/>
        <v>144888.50000000003</v>
      </c>
      <c r="BE384" s="30">
        <f t="shared" ca="1" si="1211"/>
        <v>154376.00000000006</v>
      </c>
      <c r="BF384" s="30">
        <f t="shared" ref="BF384:CK384" ca="1" si="1212">BF58+BF196-BF249</f>
        <v>162675.16666666674</v>
      </c>
      <c r="BG384" s="30">
        <f t="shared" ca="1" si="1212"/>
        <v>169352.83333333343</v>
      </c>
      <c r="BH384" s="30">
        <f t="shared" ca="1" si="1212"/>
        <v>174201.04166666674</v>
      </c>
      <c r="BI384" s="30">
        <f t="shared" ca="1" si="1212"/>
        <v>177297.41666666674</v>
      </c>
      <c r="BJ384" s="30">
        <f t="shared" ca="1" si="1212"/>
        <v>179106.65416666676</v>
      </c>
      <c r="BK384" s="30">
        <f t="shared" ca="1" si="1212"/>
        <v>180078.21250000011</v>
      </c>
      <c r="BL384" s="30">
        <f t="shared" ca="1" si="1212"/>
        <v>180563.12916666677</v>
      </c>
      <c r="BM384" s="30">
        <f t="shared" ca="1" si="1212"/>
        <v>180783.16250000009</v>
      </c>
      <c r="BN384" s="30">
        <f t="shared" ca="1" si="1212"/>
        <v>180870.56250000009</v>
      </c>
      <c r="BO384" s="30">
        <f t="shared" ca="1" si="1212"/>
        <v>180903.43333333341</v>
      </c>
      <c r="BP384" s="30">
        <f t="shared" ca="1" si="1212"/>
        <v>180914.35833333345</v>
      </c>
      <c r="BQ384" s="30">
        <f t="shared" ca="1" si="1212"/>
        <v>180917.23333333351</v>
      </c>
      <c r="BR384" s="30">
        <f t="shared" ca="1" si="1212"/>
        <v>180917.90416666682</v>
      </c>
      <c r="BS384" s="30">
        <f t="shared" ca="1" si="1212"/>
        <v>180918.00000000015</v>
      </c>
      <c r="BT384" s="30">
        <f t="shared" ca="1" si="1212"/>
        <v>180918.00000000015</v>
      </c>
      <c r="BU384" s="30">
        <f t="shared" ca="1" si="1212"/>
        <v>180918.00000000015</v>
      </c>
      <c r="BV384" s="30">
        <f t="shared" si="1212"/>
        <v>0</v>
      </c>
      <c r="BW384" s="30">
        <f t="shared" si="1212"/>
        <v>0</v>
      </c>
      <c r="BX384" s="30">
        <f t="shared" si="1212"/>
        <v>0</v>
      </c>
      <c r="BY384" s="30">
        <f t="shared" si="1212"/>
        <v>0</v>
      </c>
      <c r="BZ384" s="30">
        <f t="shared" si="1212"/>
        <v>0</v>
      </c>
      <c r="CA384" s="30">
        <f t="shared" si="1212"/>
        <v>0</v>
      </c>
      <c r="CB384" s="30">
        <f t="shared" si="1212"/>
        <v>0</v>
      </c>
      <c r="CC384" s="30">
        <f t="shared" si="1212"/>
        <v>0</v>
      </c>
      <c r="CD384" s="30">
        <f t="shared" si="1212"/>
        <v>0</v>
      </c>
      <c r="CE384" s="30">
        <f t="shared" si="1212"/>
        <v>0</v>
      </c>
      <c r="CF384" s="30">
        <f t="shared" si="1212"/>
        <v>0</v>
      </c>
      <c r="CG384" s="30">
        <f t="shared" si="1212"/>
        <v>0</v>
      </c>
      <c r="CH384" s="30">
        <f t="shared" si="1212"/>
        <v>0</v>
      </c>
      <c r="CI384" s="30">
        <f t="shared" si="1212"/>
        <v>0</v>
      </c>
      <c r="CJ384" s="30">
        <f t="shared" si="1212"/>
        <v>0</v>
      </c>
      <c r="CK384" s="30">
        <f t="shared" si="1212"/>
        <v>0</v>
      </c>
      <c r="CL384" s="30">
        <f t="shared" ref="CL384:CT384" si="1213">CL58+CL196-CL249</f>
        <v>0</v>
      </c>
      <c r="CM384" s="30">
        <f t="shared" si="1213"/>
        <v>0</v>
      </c>
      <c r="CN384" s="30">
        <f t="shared" si="1213"/>
        <v>0</v>
      </c>
      <c r="CO384" s="30">
        <f t="shared" si="1213"/>
        <v>0</v>
      </c>
      <c r="CP384" s="30">
        <f t="shared" si="1213"/>
        <v>0</v>
      </c>
      <c r="CQ384" s="30">
        <f t="shared" si="1213"/>
        <v>0</v>
      </c>
      <c r="CR384" s="30">
        <f t="shared" si="1213"/>
        <v>0</v>
      </c>
      <c r="CS384" s="30">
        <f t="shared" si="1213"/>
        <v>0</v>
      </c>
      <c r="CT384" s="30">
        <f t="shared" si="1213"/>
        <v>0</v>
      </c>
    </row>
    <row r="385" spans="1:98" s="2" customFormat="1" ht="12" x14ac:dyDescent="0.25">
      <c r="A385" s="11">
        <f>ROW()</f>
        <v>385</v>
      </c>
      <c r="C385" s="142"/>
      <c r="E385" s="23" t="str">
        <f>Lists!$N$9</f>
        <v>пустая строка</v>
      </c>
      <c r="P385" s="3"/>
      <c r="R385" s="23"/>
      <c r="S385" s="3"/>
      <c r="V385" s="74"/>
      <c r="W385" s="5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</row>
    <row r="386" spans="1:98" x14ac:dyDescent="0.3">
      <c r="A386" s="11">
        <f>ROW()</f>
        <v>386</v>
      </c>
      <c r="E386" s="23" t="s">
        <v>24</v>
      </c>
      <c r="F386" s="66" t="str">
        <f>$F$335</f>
        <v>АКТИВЫ</v>
      </c>
      <c r="G386" s="6" t="s">
        <v>100</v>
      </c>
      <c r="Z386" s="7">
        <f t="shared" ref="Z386:BE386" si="1214">Z60+Z102</f>
        <v>15000000</v>
      </c>
      <c r="AA386" s="7">
        <f t="shared" si="1214"/>
        <v>15000000</v>
      </c>
      <c r="AB386" s="7">
        <f t="shared" si="1214"/>
        <v>15000000</v>
      </c>
      <c r="AC386" s="7">
        <f t="shared" si="1214"/>
        <v>15000000</v>
      </c>
      <c r="AD386" s="7">
        <f t="shared" si="1214"/>
        <v>15000000</v>
      </c>
      <c r="AE386" s="7">
        <f t="shared" si="1214"/>
        <v>15000000</v>
      </c>
      <c r="AF386" s="7">
        <f t="shared" si="1214"/>
        <v>15000000</v>
      </c>
      <c r="AG386" s="7">
        <f t="shared" si="1214"/>
        <v>15000000</v>
      </c>
      <c r="AH386" s="7">
        <f t="shared" si="1214"/>
        <v>15000000</v>
      </c>
      <c r="AI386" s="7">
        <f t="shared" si="1214"/>
        <v>15000000</v>
      </c>
      <c r="AJ386" s="7">
        <f t="shared" si="1214"/>
        <v>15000000</v>
      </c>
      <c r="AK386" s="7">
        <f t="shared" si="1214"/>
        <v>15000000</v>
      </c>
      <c r="AL386" s="7">
        <f t="shared" si="1214"/>
        <v>15000000</v>
      </c>
      <c r="AM386" s="7">
        <f t="shared" si="1214"/>
        <v>15000000</v>
      </c>
      <c r="AN386" s="7">
        <f t="shared" si="1214"/>
        <v>15000000</v>
      </c>
      <c r="AO386" s="7">
        <f t="shared" si="1214"/>
        <v>15000000</v>
      </c>
      <c r="AP386" s="7">
        <f t="shared" si="1214"/>
        <v>15000000</v>
      </c>
      <c r="AQ386" s="7">
        <f t="shared" si="1214"/>
        <v>15000000</v>
      </c>
      <c r="AR386" s="7">
        <f t="shared" si="1214"/>
        <v>15000000</v>
      </c>
      <c r="AS386" s="7">
        <f t="shared" si="1214"/>
        <v>15000000</v>
      </c>
      <c r="AT386" s="7">
        <f t="shared" si="1214"/>
        <v>15000000</v>
      </c>
      <c r="AU386" s="7">
        <f t="shared" si="1214"/>
        <v>15000000</v>
      </c>
      <c r="AV386" s="7">
        <f t="shared" si="1214"/>
        <v>15000000</v>
      </c>
      <c r="AW386" s="7">
        <f t="shared" si="1214"/>
        <v>15000000</v>
      </c>
      <c r="AX386" s="7">
        <f t="shared" si="1214"/>
        <v>15000000</v>
      </c>
      <c r="AY386" s="7">
        <f t="shared" si="1214"/>
        <v>15000000</v>
      </c>
      <c r="AZ386" s="7">
        <f t="shared" si="1214"/>
        <v>15000000</v>
      </c>
      <c r="BA386" s="7">
        <f t="shared" si="1214"/>
        <v>15000000</v>
      </c>
      <c r="BB386" s="7">
        <f t="shared" si="1214"/>
        <v>15000000</v>
      </c>
      <c r="BC386" s="7">
        <f t="shared" si="1214"/>
        <v>15000000</v>
      </c>
      <c r="BD386" s="7">
        <f t="shared" si="1214"/>
        <v>15000000</v>
      </c>
      <c r="BE386" s="7">
        <f t="shared" si="1214"/>
        <v>15000000</v>
      </c>
      <c r="BF386" s="7">
        <f t="shared" ref="BF386:CK386" si="1215">BF60+BF102</f>
        <v>15000000</v>
      </c>
      <c r="BG386" s="7">
        <f t="shared" si="1215"/>
        <v>15000000</v>
      </c>
      <c r="BH386" s="7">
        <f t="shared" si="1215"/>
        <v>15000000</v>
      </c>
      <c r="BI386" s="7">
        <f t="shared" si="1215"/>
        <v>15000000</v>
      </c>
      <c r="BJ386" s="7">
        <f t="shared" si="1215"/>
        <v>15000000</v>
      </c>
      <c r="BK386" s="7">
        <f t="shared" si="1215"/>
        <v>15000000</v>
      </c>
      <c r="BL386" s="7">
        <f t="shared" si="1215"/>
        <v>15000000</v>
      </c>
      <c r="BM386" s="7">
        <f t="shared" si="1215"/>
        <v>15000000</v>
      </c>
      <c r="BN386" s="7">
        <f t="shared" si="1215"/>
        <v>15000000</v>
      </c>
      <c r="BO386" s="7">
        <f t="shared" si="1215"/>
        <v>15000000</v>
      </c>
      <c r="BP386" s="7">
        <f t="shared" si="1215"/>
        <v>15000000</v>
      </c>
      <c r="BQ386" s="7">
        <f t="shared" si="1215"/>
        <v>15000000</v>
      </c>
      <c r="BR386" s="7">
        <f t="shared" si="1215"/>
        <v>15000000</v>
      </c>
      <c r="BS386" s="7">
        <f t="shared" si="1215"/>
        <v>15000000</v>
      </c>
      <c r="BT386" s="7">
        <f t="shared" si="1215"/>
        <v>15000000</v>
      </c>
      <c r="BU386" s="7">
        <f t="shared" si="1215"/>
        <v>15000000</v>
      </c>
      <c r="BV386" s="7">
        <f t="shared" si="1215"/>
        <v>0</v>
      </c>
      <c r="BW386" s="7">
        <f t="shared" si="1215"/>
        <v>0</v>
      </c>
      <c r="BX386" s="7">
        <f t="shared" si="1215"/>
        <v>0</v>
      </c>
      <c r="BY386" s="7">
        <f t="shared" si="1215"/>
        <v>0</v>
      </c>
      <c r="BZ386" s="7">
        <f t="shared" si="1215"/>
        <v>0</v>
      </c>
      <c r="CA386" s="7">
        <f t="shared" si="1215"/>
        <v>0</v>
      </c>
      <c r="CB386" s="7">
        <f t="shared" si="1215"/>
        <v>0</v>
      </c>
      <c r="CC386" s="7">
        <f t="shared" si="1215"/>
        <v>0</v>
      </c>
      <c r="CD386" s="7">
        <f t="shared" si="1215"/>
        <v>0</v>
      </c>
      <c r="CE386" s="7">
        <f t="shared" si="1215"/>
        <v>0</v>
      </c>
      <c r="CF386" s="7">
        <f t="shared" si="1215"/>
        <v>0</v>
      </c>
      <c r="CG386" s="7">
        <f t="shared" si="1215"/>
        <v>0</v>
      </c>
      <c r="CH386" s="7">
        <f t="shared" si="1215"/>
        <v>0</v>
      </c>
      <c r="CI386" s="7">
        <f t="shared" si="1215"/>
        <v>0</v>
      </c>
      <c r="CJ386" s="7">
        <f t="shared" si="1215"/>
        <v>0</v>
      </c>
      <c r="CK386" s="7">
        <f t="shared" si="1215"/>
        <v>0</v>
      </c>
      <c r="CL386" s="7">
        <f t="shared" ref="CL386:CT386" si="1216">CL60+CL102</f>
        <v>0</v>
      </c>
      <c r="CM386" s="7">
        <f t="shared" si="1216"/>
        <v>0</v>
      </c>
      <c r="CN386" s="7">
        <f t="shared" si="1216"/>
        <v>0</v>
      </c>
      <c r="CO386" s="7">
        <f t="shared" si="1216"/>
        <v>0</v>
      </c>
      <c r="CP386" s="7">
        <f t="shared" si="1216"/>
        <v>0</v>
      </c>
      <c r="CQ386" s="7">
        <f t="shared" si="1216"/>
        <v>0</v>
      </c>
      <c r="CR386" s="7">
        <f t="shared" si="1216"/>
        <v>0</v>
      </c>
      <c r="CS386" s="7">
        <f t="shared" si="1216"/>
        <v>0</v>
      </c>
      <c r="CT386" s="7">
        <f t="shared" si="1216"/>
        <v>0</v>
      </c>
    </row>
    <row r="387" spans="1:98" x14ac:dyDescent="0.3">
      <c r="A387" s="11">
        <f>ROW()</f>
        <v>387</v>
      </c>
      <c r="E387" s="23" t="s">
        <v>24</v>
      </c>
      <c r="F387" s="66" t="str">
        <f>$F$335</f>
        <v>АКТИВЫ</v>
      </c>
      <c r="G387" s="6" t="s">
        <v>101</v>
      </c>
      <c r="Z387" s="7">
        <f t="shared" ref="Z387:BE387" ca="1" si="1217">Z61+Z200-Z282</f>
        <v>0</v>
      </c>
      <c r="AA387" s="7">
        <f t="shared" ca="1" si="1217"/>
        <v>0</v>
      </c>
      <c r="AB387" s="7">
        <f t="shared" ca="1" si="1217"/>
        <v>0</v>
      </c>
      <c r="AC387" s="7">
        <f t="shared" ca="1" si="1217"/>
        <v>0</v>
      </c>
      <c r="AD387" s="7">
        <f t="shared" ca="1" si="1217"/>
        <v>0</v>
      </c>
      <c r="AE387" s="7">
        <f t="shared" ca="1" si="1217"/>
        <v>0</v>
      </c>
      <c r="AF387" s="7">
        <f t="shared" ca="1" si="1217"/>
        <v>0</v>
      </c>
      <c r="AG387" s="7">
        <f t="shared" ca="1" si="1217"/>
        <v>0</v>
      </c>
      <c r="AH387" s="7">
        <f t="shared" ca="1" si="1217"/>
        <v>6292.2000000000007</v>
      </c>
      <c r="AI387" s="7">
        <f t="shared" ca="1" si="1217"/>
        <v>54532.400000000009</v>
      </c>
      <c r="AJ387" s="7">
        <f t="shared" ca="1" si="1217"/>
        <v>173245.24</v>
      </c>
      <c r="AK387" s="7">
        <f t="shared" ca="1" si="1217"/>
        <v>322737.42500000005</v>
      </c>
      <c r="AL387" s="7">
        <f t="shared" ca="1" si="1217"/>
        <v>482559.30500000005</v>
      </c>
      <c r="AM387" s="7">
        <f t="shared" ca="1" si="1217"/>
        <v>641972.19199999992</v>
      </c>
      <c r="AN387" s="7">
        <f t="shared" ca="1" si="1217"/>
        <v>878700.48649999988</v>
      </c>
      <c r="AO387" s="7">
        <f t="shared" ca="1" si="1217"/>
        <v>1374643.8252500002</v>
      </c>
      <c r="AP387" s="7">
        <f t="shared" ca="1" si="1217"/>
        <v>2217090.75275</v>
      </c>
      <c r="AQ387" s="7">
        <f t="shared" ca="1" si="1217"/>
        <v>3442532.35855</v>
      </c>
      <c r="AR387" s="7">
        <f t="shared" ca="1" si="1217"/>
        <v>5017312.7135499986</v>
      </c>
      <c r="AS387" s="7">
        <f t="shared" ca="1" si="1217"/>
        <v>6837499.8798999991</v>
      </c>
      <c r="AT387" s="7">
        <f t="shared" ca="1" si="1217"/>
        <v>8812596.5532749984</v>
      </c>
      <c r="AU387" s="7">
        <f t="shared" ca="1" si="1217"/>
        <v>10875789.794499997</v>
      </c>
      <c r="AV387" s="7">
        <f t="shared" ca="1" si="1217"/>
        <v>12986207.569774996</v>
      </c>
      <c r="AW387" s="7">
        <f t="shared" ca="1" si="1217"/>
        <v>15119467.604099996</v>
      </c>
      <c r="AX387" s="7">
        <f t="shared" ca="1" si="1217"/>
        <v>17261676.719874997</v>
      </c>
      <c r="AY387" s="7">
        <f t="shared" ca="1" si="1217"/>
        <v>19407440.142124996</v>
      </c>
      <c r="AZ387" s="7">
        <f t="shared" ca="1" si="1217"/>
        <v>21554482.978374999</v>
      </c>
      <c r="BA387" s="7">
        <f t="shared" ca="1" si="1217"/>
        <v>23701845.668124996</v>
      </c>
      <c r="BB387" s="7">
        <f t="shared" ca="1" si="1217"/>
        <v>25849283.077750001</v>
      </c>
      <c r="BC387" s="7">
        <f t="shared" ca="1" si="1217"/>
        <v>27996732.285250004</v>
      </c>
      <c r="BD387" s="7">
        <f t="shared" ca="1" si="1217"/>
        <v>30144181.49275</v>
      </c>
      <c r="BE387" s="7">
        <f t="shared" ca="1" si="1217"/>
        <v>32275900.200250003</v>
      </c>
      <c r="BF387" s="7">
        <f t="shared" ref="BF387:CK387" ca="1" si="1218">BF61+BF200-BF282</f>
        <v>34287018.407749996</v>
      </c>
      <c r="BG387" s="7">
        <f t="shared" ca="1" si="1218"/>
        <v>36001354.515250012</v>
      </c>
      <c r="BH387" s="7">
        <f t="shared" ca="1" si="1218"/>
        <v>37341960.160250001</v>
      </c>
      <c r="BI387" s="7">
        <f t="shared" ca="1" si="1218"/>
        <v>38283011.105250008</v>
      </c>
      <c r="BJ387" s="7">
        <f t="shared" ca="1" si="1218"/>
        <v>38864856.082750022</v>
      </c>
      <c r="BK387" s="7">
        <f t="shared" ca="1" si="1218"/>
        <v>39195707.824000016</v>
      </c>
      <c r="BL387" s="7">
        <f t="shared" ca="1" si="1218"/>
        <v>39369483.968375005</v>
      </c>
      <c r="BM387" s="7">
        <f t="shared" ca="1" si="1218"/>
        <v>39454251.70025</v>
      </c>
      <c r="BN387" s="7">
        <f t="shared" ca="1" si="1218"/>
        <v>39491411.07387501</v>
      </c>
      <c r="BO387" s="7">
        <f t="shared" ca="1" si="1218"/>
        <v>39505630.134999998</v>
      </c>
      <c r="BP387" s="7">
        <f t="shared" ca="1" si="1218"/>
        <v>39510874.945875011</v>
      </c>
      <c r="BQ387" s="7">
        <f t="shared" ca="1" si="1218"/>
        <v>39512560.731125012</v>
      </c>
      <c r="BR387" s="7">
        <f t="shared" ca="1" si="1218"/>
        <v>39512967.102375016</v>
      </c>
      <c r="BS387" s="7">
        <f t="shared" ca="1" si="1218"/>
        <v>39513053.620125018</v>
      </c>
      <c r="BT387" s="7">
        <f t="shared" ca="1" si="1218"/>
        <v>39513065.418000028</v>
      </c>
      <c r="BU387" s="7">
        <f t="shared" ca="1" si="1218"/>
        <v>39513065.418000028</v>
      </c>
      <c r="BV387" s="7">
        <f t="shared" si="1218"/>
        <v>0</v>
      </c>
      <c r="BW387" s="7">
        <f t="shared" si="1218"/>
        <v>0</v>
      </c>
      <c r="BX387" s="7">
        <f t="shared" si="1218"/>
        <v>0</v>
      </c>
      <c r="BY387" s="7">
        <f t="shared" si="1218"/>
        <v>0</v>
      </c>
      <c r="BZ387" s="7">
        <f t="shared" si="1218"/>
        <v>0</v>
      </c>
      <c r="CA387" s="7">
        <f t="shared" si="1218"/>
        <v>0</v>
      </c>
      <c r="CB387" s="7">
        <f t="shared" si="1218"/>
        <v>0</v>
      </c>
      <c r="CC387" s="7">
        <f t="shared" si="1218"/>
        <v>0</v>
      </c>
      <c r="CD387" s="7">
        <f t="shared" si="1218"/>
        <v>0</v>
      </c>
      <c r="CE387" s="7">
        <f t="shared" si="1218"/>
        <v>0</v>
      </c>
      <c r="CF387" s="7">
        <f t="shared" si="1218"/>
        <v>0</v>
      </c>
      <c r="CG387" s="7">
        <f t="shared" si="1218"/>
        <v>0</v>
      </c>
      <c r="CH387" s="7">
        <f t="shared" si="1218"/>
        <v>0</v>
      </c>
      <c r="CI387" s="7">
        <f t="shared" si="1218"/>
        <v>0</v>
      </c>
      <c r="CJ387" s="7">
        <f t="shared" si="1218"/>
        <v>0</v>
      </c>
      <c r="CK387" s="7">
        <f t="shared" si="1218"/>
        <v>0</v>
      </c>
      <c r="CL387" s="7">
        <f t="shared" ref="CL387:CT387" si="1219">CL61+CL200-CL282</f>
        <v>0</v>
      </c>
      <c r="CM387" s="7">
        <f t="shared" si="1219"/>
        <v>0</v>
      </c>
      <c r="CN387" s="7">
        <f t="shared" si="1219"/>
        <v>0</v>
      </c>
      <c r="CO387" s="7">
        <f t="shared" si="1219"/>
        <v>0</v>
      </c>
      <c r="CP387" s="7">
        <f t="shared" si="1219"/>
        <v>0</v>
      </c>
      <c r="CQ387" s="7">
        <f t="shared" si="1219"/>
        <v>0</v>
      </c>
      <c r="CR387" s="7">
        <f t="shared" si="1219"/>
        <v>0</v>
      </c>
      <c r="CS387" s="7">
        <f t="shared" si="1219"/>
        <v>0</v>
      </c>
      <c r="CT387" s="7">
        <f t="shared" si="1219"/>
        <v>0</v>
      </c>
    </row>
    <row r="388" spans="1:98" x14ac:dyDescent="0.3">
      <c r="A388" s="11">
        <f>ROW()</f>
        <v>388</v>
      </c>
      <c r="F388" s="66" t="str">
        <f>$F$335</f>
        <v>АКТИВЫ</v>
      </c>
      <c r="G388" s="6" t="s">
        <v>159</v>
      </c>
      <c r="Z388" s="7">
        <f ca="1">Z62+Z278-Z312</f>
        <v>833333.33333333349</v>
      </c>
      <c r="AA388" s="7">
        <f t="shared" ref="AA388:CL388" ca="1" si="1220">AA62+AA278-AA312</f>
        <v>3333333.3333333335</v>
      </c>
      <c r="AB388" s="7">
        <f t="shared" ca="1" si="1220"/>
        <v>5000000</v>
      </c>
      <c r="AC388" s="7">
        <f t="shared" ca="1" si="1220"/>
        <v>4166666.6666666665</v>
      </c>
      <c r="AD388" s="7">
        <f t="shared" ca="1" si="1220"/>
        <v>1666666.6666666665</v>
      </c>
      <c r="AE388" s="7">
        <f t="shared" ca="1" si="1220"/>
        <v>0</v>
      </c>
      <c r="AF388" s="7">
        <f t="shared" ca="1" si="1220"/>
        <v>0</v>
      </c>
      <c r="AG388" s="7">
        <f t="shared" ca="1" si="1220"/>
        <v>0</v>
      </c>
      <c r="AH388" s="7">
        <f t="shared" ca="1" si="1220"/>
        <v>0</v>
      </c>
      <c r="AI388" s="7">
        <f t="shared" ca="1" si="1220"/>
        <v>0</v>
      </c>
      <c r="AJ388" s="7">
        <f t="shared" ca="1" si="1220"/>
        <v>0</v>
      </c>
      <c r="AK388" s="7">
        <f t="shared" ca="1" si="1220"/>
        <v>0</v>
      </c>
      <c r="AL388" s="7">
        <f t="shared" ca="1" si="1220"/>
        <v>0</v>
      </c>
      <c r="AM388" s="7">
        <f t="shared" ca="1" si="1220"/>
        <v>0</v>
      </c>
      <c r="AN388" s="7">
        <f t="shared" ca="1" si="1220"/>
        <v>0</v>
      </c>
      <c r="AO388" s="7">
        <f t="shared" ca="1" si="1220"/>
        <v>0</v>
      </c>
      <c r="AP388" s="7">
        <f t="shared" ca="1" si="1220"/>
        <v>0</v>
      </c>
      <c r="AQ388" s="7">
        <f t="shared" ca="1" si="1220"/>
        <v>0</v>
      </c>
      <c r="AR388" s="7">
        <f t="shared" ca="1" si="1220"/>
        <v>0</v>
      </c>
      <c r="AS388" s="7">
        <f t="shared" ca="1" si="1220"/>
        <v>0</v>
      </c>
      <c r="AT388" s="7">
        <f t="shared" ca="1" si="1220"/>
        <v>0</v>
      </c>
      <c r="AU388" s="7">
        <f t="shared" ca="1" si="1220"/>
        <v>833333.33333333349</v>
      </c>
      <c r="AV388" s="7">
        <f t="shared" ca="1" si="1220"/>
        <v>3333333.3333333335</v>
      </c>
      <c r="AW388" s="7">
        <f t="shared" ca="1" si="1220"/>
        <v>5000000</v>
      </c>
      <c r="AX388" s="7">
        <f t="shared" ca="1" si="1220"/>
        <v>4166666.6666666665</v>
      </c>
      <c r="AY388" s="7">
        <f t="shared" ca="1" si="1220"/>
        <v>1666666.6666666665</v>
      </c>
      <c r="AZ388" s="7">
        <f t="shared" ca="1" si="1220"/>
        <v>0</v>
      </c>
      <c r="BA388" s="7">
        <f t="shared" ca="1" si="1220"/>
        <v>0</v>
      </c>
      <c r="BB388" s="7">
        <f t="shared" ca="1" si="1220"/>
        <v>0</v>
      </c>
      <c r="BC388" s="7">
        <f t="shared" ca="1" si="1220"/>
        <v>0</v>
      </c>
      <c r="BD388" s="7">
        <f t="shared" ca="1" si="1220"/>
        <v>0</v>
      </c>
      <c r="BE388" s="7">
        <f t="shared" ca="1" si="1220"/>
        <v>0</v>
      </c>
      <c r="BF388" s="7">
        <f t="shared" ca="1" si="1220"/>
        <v>0</v>
      </c>
      <c r="BG388" s="7">
        <f t="shared" ca="1" si="1220"/>
        <v>0</v>
      </c>
      <c r="BH388" s="7">
        <f t="shared" ca="1" si="1220"/>
        <v>0</v>
      </c>
      <c r="BI388" s="7">
        <f t="shared" ca="1" si="1220"/>
        <v>0</v>
      </c>
      <c r="BJ388" s="7">
        <f t="shared" ca="1" si="1220"/>
        <v>0</v>
      </c>
      <c r="BK388" s="7">
        <f t="shared" ca="1" si="1220"/>
        <v>0</v>
      </c>
      <c r="BL388" s="7">
        <f t="shared" ca="1" si="1220"/>
        <v>0</v>
      </c>
      <c r="BM388" s="7">
        <f t="shared" ca="1" si="1220"/>
        <v>0</v>
      </c>
      <c r="BN388" s="7">
        <f t="shared" ca="1" si="1220"/>
        <v>0</v>
      </c>
      <c r="BO388" s="7">
        <f t="shared" ca="1" si="1220"/>
        <v>0</v>
      </c>
      <c r="BP388" s="7">
        <f t="shared" ca="1" si="1220"/>
        <v>0</v>
      </c>
      <c r="BQ388" s="7">
        <f t="shared" ca="1" si="1220"/>
        <v>0</v>
      </c>
      <c r="BR388" s="7">
        <f t="shared" ca="1" si="1220"/>
        <v>0</v>
      </c>
      <c r="BS388" s="7">
        <f t="shared" ca="1" si="1220"/>
        <v>0</v>
      </c>
      <c r="BT388" s="7">
        <f t="shared" ca="1" si="1220"/>
        <v>0</v>
      </c>
      <c r="BU388" s="7">
        <f t="shared" ca="1" si="1220"/>
        <v>0</v>
      </c>
      <c r="BV388" s="7">
        <f t="shared" si="1220"/>
        <v>0</v>
      </c>
      <c r="BW388" s="7">
        <f t="shared" si="1220"/>
        <v>0</v>
      </c>
      <c r="BX388" s="7">
        <f t="shared" si="1220"/>
        <v>0</v>
      </c>
      <c r="BY388" s="7">
        <f t="shared" si="1220"/>
        <v>0</v>
      </c>
      <c r="BZ388" s="7">
        <f t="shared" si="1220"/>
        <v>0</v>
      </c>
      <c r="CA388" s="7">
        <f t="shared" si="1220"/>
        <v>0</v>
      </c>
      <c r="CB388" s="7">
        <f t="shared" si="1220"/>
        <v>0</v>
      </c>
      <c r="CC388" s="7">
        <f t="shared" si="1220"/>
        <v>0</v>
      </c>
      <c r="CD388" s="7">
        <f t="shared" si="1220"/>
        <v>0</v>
      </c>
      <c r="CE388" s="7">
        <f t="shared" si="1220"/>
        <v>0</v>
      </c>
      <c r="CF388" s="7">
        <f t="shared" si="1220"/>
        <v>0</v>
      </c>
      <c r="CG388" s="7">
        <f t="shared" si="1220"/>
        <v>0</v>
      </c>
      <c r="CH388" s="7">
        <f t="shared" si="1220"/>
        <v>0</v>
      </c>
      <c r="CI388" s="7">
        <f t="shared" si="1220"/>
        <v>0</v>
      </c>
      <c r="CJ388" s="7">
        <f t="shared" si="1220"/>
        <v>0</v>
      </c>
      <c r="CK388" s="7">
        <f t="shared" si="1220"/>
        <v>0</v>
      </c>
      <c r="CL388" s="7">
        <f t="shared" si="1220"/>
        <v>0</v>
      </c>
      <c r="CM388" s="7">
        <f t="shared" ref="CM388:CT388" si="1221">CM62+CM278-CM312</f>
        <v>0</v>
      </c>
      <c r="CN388" s="7">
        <f t="shared" si="1221"/>
        <v>0</v>
      </c>
      <c r="CO388" s="7">
        <f t="shared" si="1221"/>
        <v>0</v>
      </c>
      <c r="CP388" s="7">
        <f t="shared" si="1221"/>
        <v>0</v>
      </c>
      <c r="CQ388" s="7">
        <f t="shared" si="1221"/>
        <v>0</v>
      </c>
      <c r="CR388" s="7">
        <f t="shared" si="1221"/>
        <v>0</v>
      </c>
      <c r="CS388" s="7">
        <f t="shared" si="1221"/>
        <v>0</v>
      </c>
      <c r="CT388" s="7">
        <f t="shared" si="1221"/>
        <v>0</v>
      </c>
    </row>
    <row r="389" spans="1:98" x14ac:dyDescent="0.3">
      <c r="A389" s="11">
        <f>ROW()</f>
        <v>389</v>
      </c>
      <c r="F389" s="66" t="str">
        <f>$F$335</f>
        <v>АКТИВЫ</v>
      </c>
    </row>
    <row r="390" spans="1:98" s="13" customFormat="1" x14ac:dyDescent="0.3">
      <c r="A390" s="12">
        <f>ROW()</f>
        <v>390</v>
      </c>
      <c r="C390" s="142"/>
      <c r="E390" s="92"/>
      <c r="F390" s="13" t="s">
        <v>80</v>
      </c>
      <c r="M390" s="14"/>
      <c r="P390" s="10"/>
      <c r="R390" s="92"/>
      <c r="S390" s="10"/>
      <c r="V390" s="80"/>
      <c r="W390" s="10"/>
      <c r="Z390" s="10">
        <f ca="1">Z392+Z397+Z408+Z409+Z414+Z421+Z422</f>
        <v>-900000.0000000007</v>
      </c>
      <c r="AA390" s="10">
        <f t="shared" ref="AA390:CL390" ca="1" si="1222">AA392+AA397+AA408+AA409+AA414+AA421+AA422</f>
        <v>2017878.787878789</v>
      </c>
      <c r="AB390" s="10">
        <f t="shared" ca="1" si="1222"/>
        <v>9789410.9090909082</v>
      </c>
      <c r="AC390" s="10">
        <f t="shared" ca="1" si="1222"/>
        <v>7144917.3160173157</v>
      </c>
      <c r="AD390" s="10">
        <f t="shared" ca="1" si="1222"/>
        <v>4421921.7229437223</v>
      </c>
      <c r="AE390" s="10">
        <f t="shared" ca="1" si="1222"/>
        <v>1730519.7965367963</v>
      </c>
      <c r="AF390" s="10">
        <f t="shared" ca="1" si="1222"/>
        <v>-923818.4965367968</v>
      </c>
      <c r="AG390" s="10">
        <f t="shared" ca="1" si="1222"/>
        <v>-3569874.1729437253</v>
      </c>
      <c r="AH390" s="10">
        <f t="shared" ca="1" si="1222"/>
        <v>-6242463.021350652</v>
      </c>
      <c r="AI390" s="10">
        <f t="shared" ca="1" si="1222"/>
        <v>-8936991.6865757611</v>
      </c>
      <c r="AJ390" s="10">
        <f t="shared" ca="1" si="1222"/>
        <v>-11610563.633806929</v>
      </c>
      <c r="AK390" s="10">
        <f t="shared" ca="1" si="1222"/>
        <v>-14212933.517124463</v>
      </c>
      <c r="AL390" s="10">
        <f t="shared" ca="1" si="1222"/>
        <v>-16693854.562463963</v>
      </c>
      <c r="AM390" s="10">
        <f t="shared" ca="1" si="1222"/>
        <v>-19028667.43622195</v>
      </c>
      <c r="AN390" s="10">
        <f t="shared" ca="1" si="1222"/>
        <v>-21159974.427410245</v>
      </c>
      <c r="AO390" s="10">
        <f t="shared" ca="1" si="1222"/>
        <v>-22954082.882883083</v>
      </c>
      <c r="AP390" s="10">
        <f t="shared" ca="1" si="1222"/>
        <v>-24273458.953956489</v>
      </c>
      <c r="AQ390" s="10">
        <f t="shared" ca="1" si="1222"/>
        <v>-24975679.727673873</v>
      </c>
      <c r="AR390" s="10">
        <f t="shared" ca="1" si="1222"/>
        <v>-24946458.834576141</v>
      </c>
      <c r="AS390" s="10">
        <f t="shared" ca="1" si="1222"/>
        <v>-24127383.535162363</v>
      </c>
      <c r="AT390" s="10">
        <f t="shared" ca="1" si="1222"/>
        <v>-27490105.878157813</v>
      </c>
      <c r="AU390" s="10">
        <f t="shared" ca="1" si="1222"/>
        <v>-35023193.777696624</v>
      </c>
      <c r="AV390" s="10">
        <f t="shared" ca="1" si="1222"/>
        <v>-26721619.538915772</v>
      </c>
      <c r="AW390" s="10">
        <f t="shared" ca="1" si="1222"/>
        <v>-12584341.101471571</v>
      </c>
      <c r="AX390" s="10">
        <f t="shared" ca="1" si="1222"/>
        <v>-7909884.8906262806</v>
      </c>
      <c r="AY390" s="10">
        <f t="shared" ca="1" si="1222"/>
        <v>-2389321.8197074239</v>
      </c>
      <c r="AZ390" s="10">
        <f t="shared" ca="1" si="1222"/>
        <v>4006472.479733746</v>
      </c>
      <c r="BA390" s="10">
        <f t="shared" ca="1" si="1222"/>
        <v>11290260.537432525</v>
      </c>
      <c r="BB390" s="10">
        <f t="shared" ca="1" si="1222"/>
        <v>19445503.928611916</v>
      </c>
      <c r="BC390" s="10">
        <f t="shared" ca="1" si="1222"/>
        <v>28421194.04070469</v>
      </c>
      <c r="BD390" s="10">
        <f t="shared" ca="1" si="1222"/>
        <v>37501718.549420014</v>
      </c>
      <c r="BE390" s="10">
        <f t="shared" ca="1" si="1222"/>
        <v>46192534.150176205</v>
      </c>
      <c r="BF390" s="10">
        <f t="shared" ca="1" si="1222"/>
        <v>55372147.845233902</v>
      </c>
      <c r="BG390" s="10">
        <f t="shared" ca="1" si="1222"/>
        <v>64905403.561805256</v>
      </c>
      <c r="BH390" s="10">
        <f t="shared" ca="1" si="1222"/>
        <v>74674012.8771213</v>
      </c>
      <c r="BI390" s="10">
        <f t="shared" ca="1" si="1222"/>
        <v>84563950.434534296</v>
      </c>
      <c r="BJ390" s="10">
        <f t="shared" ca="1" si="1222"/>
        <v>94491146.069499582</v>
      </c>
      <c r="BK390" s="10">
        <f t="shared" ca="1" si="1222"/>
        <v>104423703.98899102</v>
      </c>
      <c r="BL390" s="10">
        <f t="shared" ca="1" si="1222"/>
        <v>114351259.97213604</v>
      </c>
      <c r="BM390" s="10">
        <f t="shared" ca="1" si="1222"/>
        <v>124272817.86600566</v>
      </c>
      <c r="BN390" s="10">
        <f t="shared" ca="1" si="1222"/>
        <v>134188857.05779986</v>
      </c>
      <c r="BO390" s="10">
        <f t="shared" ca="1" si="1222"/>
        <v>144101224.59310821</v>
      </c>
      <c r="BP390" s="10">
        <f t="shared" ca="1" si="1222"/>
        <v>154012119.06636125</v>
      </c>
      <c r="BQ390" s="10">
        <f t="shared" ca="1" si="1222"/>
        <v>163922350.37747064</v>
      </c>
      <c r="BR390" s="10">
        <f t="shared" ca="1" si="1222"/>
        <v>173832293.73453864</v>
      </c>
      <c r="BS390" s="10">
        <f t="shared" ca="1" si="1222"/>
        <v>183742157.52175608</v>
      </c>
      <c r="BT390" s="10">
        <f t="shared" ca="1" si="1222"/>
        <v>193652003.9770689</v>
      </c>
      <c r="BU390" s="10">
        <f t="shared" ca="1" si="1222"/>
        <v>209601696.61408693</v>
      </c>
      <c r="BV390" s="10">
        <f t="shared" ca="1" si="1222"/>
        <v>0</v>
      </c>
      <c r="BW390" s="10">
        <f t="shared" ca="1" si="1222"/>
        <v>0</v>
      </c>
      <c r="BX390" s="10">
        <f t="shared" ca="1" si="1222"/>
        <v>0</v>
      </c>
      <c r="BY390" s="10">
        <f t="shared" ca="1" si="1222"/>
        <v>0</v>
      </c>
      <c r="BZ390" s="10">
        <f t="shared" ca="1" si="1222"/>
        <v>0</v>
      </c>
      <c r="CA390" s="10">
        <f t="shared" ca="1" si="1222"/>
        <v>0</v>
      </c>
      <c r="CB390" s="10">
        <f t="shared" ca="1" si="1222"/>
        <v>0</v>
      </c>
      <c r="CC390" s="10">
        <f t="shared" ca="1" si="1222"/>
        <v>0</v>
      </c>
      <c r="CD390" s="10">
        <f t="shared" ca="1" si="1222"/>
        <v>0</v>
      </c>
      <c r="CE390" s="10">
        <f t="shared" ca="1" si="1222"/>
        <v>0</v>
      </c>
      <c r="CF390" s="10">
        <f t="shared" ca="1" si="1222"/>
        <v>0</v>
      </c>
      <c r="CG390" s="10">
        <f t="shared" ca="1" si="1222"/>
        <v>0</v>
      </c>
      <c r="CH390" s="10">
        <f t="shared" ca="1" si="1222"/>
        <v>0</v>
      </c>
      <c r="CI390" s="10">
        <f t="shared" ca="1" si="1222"/>
        <v>0</v>
      </c>
      <c r="CJ390" s="10">
        <f t="shared" ca="1" si="1222"/>
        <v>0</v>
      </c>
      <c r="CK390" s="10">
        <f t="shared" ca="1" si="1222"/>
        <v>0</v>
      </c>
      <c r="CL390" s="10">
        <f t="shared" ca="1" si="1222"/>
        <v>0</v>
      </c>
      <c r="CM390" s="10">
        <f t="shared" ref="CM390:CT390" ca="1" si="1223">CM392+CM397+CM408+CM409+CM414+CM421+CM422</f>
        <v>0</v>
      </c>
      <c r="CN390" s="10">
        <f t="shared" ca="1" si="1223"/>
        <v>0</v>
      </c>
      <c r="CO390" s="10">
        <f t="shared" ca="1" si="1223"/>
        <v>0</v>
      </c>
      <c r="CP390" s="10">
        <f t="shared" ca="1" si="1223"/>
        <v>0</v>
      </c>
      <c r="CQ390" s="10">
        <f t="shared" ca="1" si="1223"/>
        <v>0</v>
      </c>
      <c r="CR390" s="10">
        <f t="shared" ca="1" si="1223"/>
        <v>0</v>
      </c>
      <c r="CS390" s="10">
        <f t="shared" ca="1" si="1223"/>
        <v>0</v>
      </c>
      <c r="CT390" s="10">
        <f t="shared" ca="1" si="1223"/>
        <v>0</v>
      </c>
    </row>
    <row r="391" spans="1:98" x14ac:dyDescent="0.3">
      <c r="A391" s="11">
        <f>ROW()</f>
        <v>391</v>
      </c>
    </row>
    <row r="392" spans="1:98" x14ac:dyDescent="0.3">
      <c r="A392" s="11">
        <f>ROW()</f>
        <v>392</v>
      </c>
      <c r="E392" s="23" t="s">
        <v>24</v>
      </c>
      <c r="F392" s="66" t="str">
        <f>$F$335</f>
        <v>АКТИВЫ</v>
      </c>
      <c r="G392" s="6" t="s">
        <v>91</v>
      </c>
      <c r="Z392" s="7">
        <f ca="1">SUM(Z393:Z395)</f>
        <v>13287878.787878787</v>
      </c>
      <c r="AA392" s="7">
        <f t="shared" ref="AA392:CL392" ca="1" si="1224">SUM(AA393:AA395)</f>
        <v>11484090.90909091</v>
      </c>
      <c r="AB392" s="7">
        <f t="shared" ca="1" si="1224"/>
        <v>9463636.3636363633</v>
      </c>
      <c r="AC392" s="7">
        <f t="shared" ca="1" si="1224"/>
        <v>7012229.4372294368</v>
      </c>
      <c r="AD392" s="7">
        <f t="shared" ca="1" si="1224"/>
        <v>4435822.5108225103</v>
      </c>
      <c r="AE392" s="7">
        <f t="shared" ca="1" si="1224"/>
        <v>1776082.2510822508</v>
      </c>
      <c r="AF392" s="7">
        <f t="shared" ca="1" si="1224"/>
        <v>-883658.00865800865</v>
      </c>
      <c r="AG392" s="7">
        <f t="shared" ca="1" si="1224"/>
        <v>-3543398.26839827</v>
      </c>
      <c r="AH392" s="7">
        <f t="shared" ca="1" si="1224"/>
        <v>-6200194.7382900454</v>
      </c>
      <c r="AI392" s="7">
        <f t="shared" ca="1" si="1224"/>
        <v>-8835082.2637878805</v>
      </c>
      <c r="AJ392" s="7">
        <f t="shared" ca="1" si="1224"/>
        <v>-11418060.898588747</v>
      </c>
      <c r="AK392" s="7">
        <f t="shared" ca="1" si="1224"/>
        <v>-13939153.348461583</v>
      </c>
      <c r="AL392" s="7">
        <f t="shared" ca="1" si="1224"/>
        <v>-16396612.911182903</v>
      </c>
      <c r="AM392" s="7">
        <f t="shared" ca="1" si="1224"/>
        <v>-18792140.937259525</v>
      </c>
      <c r="AN392" s="7">
        <f t="shared" ca="1" si="1224"/>
        <v>-21089991.380594864</v>
      </c>
      <c r="AO392" s="7">
        <f t="shared" ca="1" si="1224"/>
        <v>-23175200.975726604</v>
      </c>
      <c r="AP392" s="7">
        <f t="shared" ca="1" si="1224"/>
        <v>-24902830.860852659</v>
      </c>
      <c r="AQ392" s="7">
        <f t="shared" ca="1" si="1224"/>
        <v>-26119064.694621593</v>
      </c>
      <c r="AR392" s="7">
        <f t="shared" ca="1" si="1224"/>
        <v>-26690614.646977648</v>
      </c>
      <c r="AS392" s="7">
        <f t="shared" ca="1" si="1224"/>
        <v>-26530339.45494768</v>
      </c>
      <c r="AT392" s="7">
        <f t="shared" ca="1" si="1224"/>
        <v>-25586928.837465912</v>
      </c>
      <c r="AU392" s="7">
        <f t="shared" ca="1" si="1224"/>
        <v>-23833181.032040641</v>
      </c>
      <c r="AV392" s="7">
        <f t="shared" ca="1" si="1224"/>
        <v>-21254942.801494859</v>
      </c>
      <c r="AW392" s="7">
        <f t="shared" ca="1" si="1224"/>
        <v>-17845851.510564435</v>
      </c>
      <c r="AX392" s="7">
        <f t="shared" ca="1" si="1224"/>
        <v>-13901453.902673081</v>
      </c>
      <c r="AY392" s="7">
        <f t="shared" ca="1" si="1224"/>
        <v>-9123386.6840360798</v>
      </c>
      <c r="AZ392" s="7">
        <f t="shared" ca="1" si="1224"/>
        <v>-3511403.6183564626</v>
      </c>
      <c r="BA392" s="7">
        <f t="shared" ca="1" si="1224"/>
        <v>2934535.1935441755</v>
      </c>
      <c r="BB392" s="7">
        <f t="shared" ca="1" si="1224"/>
        <v>10214426.340211954</v>
      </c>
      <c r="BC392" s="7">
        <f t="shared" ca="1" si="1224"/>
        <v>17662613.341835603</v>
      </c>
      <c r="BD392" s="7">
        <f t="shared" ca="1" si="1224"/>
        <v>24820844.963833462</v>
      </c>
      <c r="BE392" s="7">
        <f t="shared" ca="1" si="1224"/>
        <v>32640348.358466171</v>
      </c>
      <c r="BF392" s="7">
        <f t="shared" ca="1" si="1224"/>
        <v>41077305.636945844</v>
      </c>
      <c r="BG392" s="7">
        <f t="shared" ca="1" si="1224"/>
        <v>50027899.017878555</v>
      </c>
      <c r="BH392" s="7">
        <f t="shared" ca="1" si="1224"/>
        <v>59368356.131408229</v>
      </c>
      <c r="BI392" s="7">
        <f t="shared" ca="1" si="1224"/>
        <v>68971411.203231841</v>
      </c>
      <c r="BJ392" s="7">
        <f t="shared" ca="1" si="1224"/>
        <v>78727920.109302431</v>
      </c>
      <c r="BK392" s="7">
        <f t="shared" ca="1" si="1224"/>
        <v>88566791.355349541</v>
      </c>
      <c r="BL392" s="7">
        <f t="shared" ca="1" si="1224"/>
        <v>98446551.369662926</v>
      </c>
      <c r="BM392" s="7">
        <f t="shared" ca="1" si="1224"/>
        <v>108345279.78156836</v>
      </c>
      <c r="BN392" s="7">
        <f t="shared" ca="1" si="1224"/>
        <v>118251587.97344629</v>
      </c>
      <c r="BO392" s="7">
        <f t="shared" ca="1" si="1224"/>
        <v>128160371.9776831</v>
      </c>
      <c r="BP392" s="7">
        <f t="shared" ca="1" si="1224"/>
        <v>138069974.03639495</v>
      </c>
      <c r="BQ392" s="7">
        <f t="shared" ca="1" si="1224"/>
        <v>147979799.75884217</v>
      </c>
      <c r="BR392" s="7">
        <f t="shared" ca="1" si="1224"/>
        <v>157889652.15598705</v>
      </c>
      <c r="BS392" s="7">
        <f t="shared" ca="1" si="1224"/>
        <v>167799499.30848697</v>
      </c>
      <c r="BT392" s="7">
        <f t="shared" ca="1" si="1224"/>
        <v>177709343.94550499</v>
      </c>
      <c r="BU392" s="7">
        <f t="shared" ca="1" si="1224"/>
        <v>187619188.58252302</v>
      </c>
      <c r="BV392" s="7">
        <f t="shared" ca="1" si="1224"/>
        <v>0</v>
      </c>
      <c r="BW392" s="7">
        <f t="shared" ca="1" si="1224"/>
        <v>0</v>
      </c>
      <c r="BX392" s="7">
        <f t="shared" ca="1" si="1224"/>
        <v>0</v>
      </c>
      <c r="BY392" s="7">
        <f t="shared" ca="1" si="1224"/>
        <v>0</v>
      </c>
      <c r="BZ392" s="7">
        <f t="shared" ca="1" si="1224"/>
        <v>0</v>
      </c>
      <c r="CA392" s="7">
        <f t="shared" ca="1" si="1224"/>
        <v>0</v>
      </c>
      <c r="CB392" s="7">
        <f t="shared" ca="1" si="1224"/>
        <v>0</v>
      </c>
      <c r="CC392" s="7">
        <f t="shared" ca="1" si="1224"/>
        <v>0</v>
      </c>
      <c r="CD392" s="7">
        <f t="shared" ca="1" si="1224"/>
        <v>0</v>
      </c>
      <c r="CE392" s="7">
        <f t="shared" ca="1" si="1224"/>
        <v>0</v>
      </c>
      <c r="CF392" s="7">
        <f t="shared" ca="1" si="1224"/>
        <v>0</v>
      </c>
      <c r="CG392" s="7">
        <f t="shared" ca="1" si="1224"/>
        <v>0</v>
      </c>
      <c r="CH392" s="7">
        <f t="shared" ca="1" si="1224"/>
        <v>0</v>
      </c>
      <c r="CI392" s="7">
        <f t="shared" ca="1" si="1224"/>
        <v>0</v>
      </c>
      <c r="CJ392" s="7">
        <f t="shared" ca="1" si="1224"/>
        <v>0</v>
      </c>
      <c r="CK392" s="7">
        <f t="shared" ca="1" si="1224"/>
        <v>0</v>
      </c>
      <c r="CL392" s="7">
        <f t="shared" ca="1" si="1224"/>
        <v>0</v>
      </c>
      <c r="CM392" s="7">
        <f t="shared" ref="CM392:CT392" ca="1" si="1225">SUM(CM393:CM395)</f>
        <v>0</v>
      </c>
      <c r="CN392" s="7">
        <f t="shared" ca="1" si="1225"/>
        <v>0</v>
      </c>
      <c r="CO392" s="7">
        <f t="shared" ca="1" si="1225"/>
        <v>0</v>
      </c>
      <c r="CP392" s="7">
        <f t="shared" ca="1" si="1225"/>
        <v>0</v>
      </c>
      <c r="CQ392" s="7">
        <f t="shared" ca="1" si="1225"/>
        <v>0</v>
      </c>
      <c r="CR392" s="7">
        <f t="shared" ca="1" si="1225"/>
        <v>0</v>
      </c>
      <c r="CS392" s="7">
        <f t="shared" ca="1" si="1225"/>
        <v>0</v>
      </c>
      <c r="CT392" s="7">
        <f t="shared" ca="1" si="1225"/>
        <v>0</v>
      </c>
    </row>
    <row r="393" spans="1:98" s="27" customFormat="1" ht="12" x14ac:dyDescent="0.25">
      <c r="A393" s="26">
        <f>ROW()</f>
        <v>393</v>
      </c>
      <c r="C393" s="142"/>
      <c r="E393" s="24" t="s">
        <v>24</v>
      </c>
      <c r="F393" s="66" t="str">
        <f>$F$335</f>
        <v>АКТИВЫ</v>
      </c>
      <c r="G393" s="66" t="str">
        <f t="shared" ref="G393:G394" si="1226">$G$342</f>
        <v>Запасы СиМ</v>
      </c>
      <c r="H393" s="27" t="s">
        <v>92</v>
      </c>
      <c r="P393" s="30"/>
      <c r="R393" s="24"/>
      <c r="S393" s="30"/>
      <c r="V393" s="85"/>
      <c r="W393" s="29"/>
      <c r="Z393" s="30">
        <f t="shared" ref="Z393:BE393" si="1227">Z67+Z102</f>
        <v>15000000</v>
      </c>
      <c r="AA393" s="30">
        <f t="shared" si="1227"/>
        <v>15000000</v>
      </c>
      <c r="AB393" s="30">
        <f t="shared" si="1227"/>
        <v>15000000</v>
      </c>
      <c r="AC393" s="30">
        <f t="shared" si="1227"/>
        <v>15000000</v>
      </c>
      <c r="AD393" s="30">
        <f t="shared" si="1227"/>
        <v>15000000</v>
      </c>
      <c r="AE393" s="30">
        <f t="shared" si="1227"/>
        <v>15000000</v>
      </c>
      <c r="AF393" s="30">
        <f t="shared" si="1227"/>
        <v>15000000</v>
      </c>
      <c r="AG393" s="30">
        <f t="shared" si="1227"/>
        <v>15000000</v>
      </c>
      <c r="AH393" s="30">
        <f t="shared" si="1227"/>
        <v>15000000</v>
      </c>
      <c r="AI393" s="30">
        <f t="shared" si="1227"/>
        <v>15000000</v>
      </c>
      <c r="AJ393" s="30">
        <f t="shared" si="1227"/>
        <v>15000000</v>
      </c>
      <c r="AK393" s="30">
        <f t="shared" si="1227"/>
        <v>15000000</v>
      </c>
      <c r="AL393" s="30">
        <f t="shared" si="1227"/>
        <v>15000000</v>
      </c>
      <c r="AM393" s="30">
        <f t="shared" si="1227"/>
        <v>15000000</v>
      </c>
      <c r="AN393" s="30">
        <f t="shared" si="1227"/>
        <v>15000000</v>
      </c>
      <c r="AO393" s="30">
        <f t="shared" si="1227"/>
        <v>15000000</v>
      </c>
      <c r="AP393" s="30">
        <f t="shared" si="1227"/>
        <v>15000000</v>
      </c>
      <c r="AQ393" s="30">
        <f t="shared" si="1227"/>
        <v>15000000</v>
      </c>
      <c r="AR393" s="30">
        <f t="shared" si="1227"/>
        <v>15000000</v>
      </c>
      <c r="AS393" s="30">
        <f t="shared" si="1227"/>
        <v>15000000</v>
      </c>
      <c r="AT393" s="30">
        <f t="shared" si="1227"/>
        <v>15000000</v>
      </c>
      <c r="AU393" s="30">
        <f t="shared" si="1227"/>
        <v>15000000</v>
      </c>
      <c r="AV393" s="30">
        <f t="shared" si="1227"/>
        <v>15000000</v>
      </c>
      <c r="AW393" s="30">
        <f t="shared" si="1227"/>
        <v>15000000</v>
      </c>
      <c r="AX393" s="30">
        <f t="shared" si="1227"/>
        <v>15000000</v>
      </c>
      <c r="AY393" s="30">
        <f t="shared" si="1227"/>
        <v>15000000</v>
      </c>
      <c r="AZ393" s="30">
        <f t="shared" si="1227"/>
        <v>15000000</v>
      </c>
      <c r="BA393" s="30">
        <f t="shared" si="1227"/>
        <v>15000000</v>
      </c>
      <c r="BB393" s="30">
        <f t="shared" si="1227"/>
        <v>15000000</v>
      </c>
      <c r="BC393" s="30">
        <f t="shared" si="1227"/>
        <v>15000000</v>
      </c>
      <c r="BD393" s="30">
        <f t="shared" si="1227"/>
        <v>15000000</v>
      </c>
      <c r="BE393" s="30">
        <f t="shared" si="1227"/>
        <v>15000000</v>
      </c>
      <c r="BF393" s="30">
        <f t="shared" ref="BF393:CK393" si="1228">BF67+BF102</f>
        <v>15000000</v>
      </c>
      <c r="BG393" s="30">
        <f t="shared" si="1228"/>
        <v>15000000</v>
      </c>
      <c r="BH393" s="30">
        <f t="shared" si="1228"/>
        <v>15000000</v>
      </c>
      <c r="BI393" s="30">
        <f t="shared" si="1228"/>
        <v>15000000</v>
      </c>
      <c r="BJ393" s="30">
        <f t="shared" si="1228"/>
        <v>15000000</v>
      </c>
      <c r="BK393" s="30">
        <f t="shared" si="1228"/>
        <v>15000000</v>
      </c>
      <c r="BL393" s="30">
        <f t="shared" si="1228"/>
        <v>15000000</v>
      </c>
      <c r="BM393" s="30">
        <f t="shared" si="1228"/>
        <v>15000000</v>
      </c>
      <c r="BN393" s="30">
        <f t="shared" si="1228"/>
        <v>15000000</v>
      </c>
      <c r="BO393" s="30">
        <f t="shared" si="1228"/>
        <v>15000000</v>
      </c>
      <c r="BP393" s="30">
        <f t="shared" si="1228"/>
        <v>15000000</v>
      </c>
      <c r="BQ393" s="30">
        <f t="shared" si="1228"/>
        <v>15000000</v>
      </c>
      <c r="BR393" s="30">
        <f t="shared" si="1228"/>
        <v>15000000</v>
      </c>
      <c r="BS393" s="30">
        <f t="shared" si="1228"/>
        <v>15000000</v>
      </c>
      <c r="BT393" s="30">
        <f t="shared" si="1228"/>
        <v>15000000</v>
      </c>
      <c r="BU393" s="30">
        <f t="shared" si="1228"/>
        <v>15000000</v>
      </c>
      <c r="BV393" s="30">
        <f t="shared" si="1228"/>
        <v>0</v>
      </c>
      <c r="BW393" s="30">
        <f t="shared" si="1228"/>
        <v>0</v>
      </c>
      <c r="BX393" s="30">
        <f t="shared" si="1228"/>
        <v>0</v>
      </c>
      <c r="BY393" s="30">
        <f t="shared" si="1228"/>
        <v>0</v>
      </c>
      <c r="BZ393" s="30">
        <f t="shared" si="1228"/>
        <v>0</v>
      </c>
      <c r="CA393" s="30">
        <f t="shared" si="1228"/>
        <v>0</v>
      </c>
      <c r="CB393" s="30">
        <f t="shared" si="1228"/>
        <v>0</v>
      </c>
      <c r="CC393" s="30">
        <f t="shared" si="1228"/>
        <v>0</v>
      </c>
      <c r="CD393" s="30">
        <f t="shared" si="1228"/>
        <v>0</v>
      </c>
      <c r="CE393" s="30">
        <f t="shared" si="1228"/>
        <v>0</v>
      </c>
      <c r="CF393" s="30">
        <f t="shared" si="1228"/>
        <v>0</v>
      </c>
      <c r="CG393" s="30">
        <f t="shared" si="1228"/>
        <v>0</v>
      </c>
      <c r="CH393" s="30">
        <f t="shared" si="1228"/>
        <v>0</v>
      </c>
      <c r="CI393" s="30">
        <f t="shared" si="1228"/>
        <v>0</v>
      </c>
      <c r="CJ393" s="30">
        <f t="shared" si="1228"/>
        <v>0</v>
      </c>
      <c r="CK393" s="30">
        <f t="shared" si="1228"/>
        <v>0</v>
      </c>
      <c r="CL393" s="30">
        <f t="shared" ref="CL393:CT393" si="1229">CL67+CL102</f>
        <v>0</v>
      </c>
      <c r="CM393" s="30">
        <f t="shared" si="1229"/>
        <v>0</v>
      </c>
      <c r="CN393" s="30">
        <f t="shared" si="1229"/>
        <v>0</v>
      </c>
      <c r="CO393" s="30">
        <f t="shared" si="1229"/>
        <v>0</v>
      </c>
      <c r="CP393" s="30">
        <f t="shared" si="1229"/>
        <v>0</v>
      </c>
      <c r="CQ393" s="30">
        <f t="shared" si="1229"/>
        <v>0</v>
      </c>
      <c r="CR393" s="30">
        <f t="shared" si="1229"/>
        <v>0</v>
      </c>
      <c r="CS393" s="30">
        <f t="shared" si="1229"/>
        <v>0</v>
      </c>
      <c r="CT393" s="30">
        <f t="shared" si="1229"/>
        <v>0</v>
      </c>
    </row>
    <row r="394" spans="1:98" s="27" customFormat="1" ht="12" x14ac:dyDescent="0.25">
      <c r="A394" s="26">
        <f>ROW()</f>
        <v>394</v>
      </c>
      <c r="C394" s="142"/>
      <c r="E394" s="24" t="s">
        <v>24</v>
      </c>
      <c r="F394" s="66" t="str">
        <f>$F$335</f>
        <v>АКТИВЫ</v>
      </c>
      <c r="G394" s="66" t="str">
        <f t="shared" si="1226"/>
        <v>Запасы СиМ</v>
      </c>
      <c r="H394" s="27" t="s">
        <v>93</v>
      </c>
      <c r="P394" s="30"/>
      <c r="R394" s="24"/>
      <c r="S394" s="30"/>
      <c r="V394" s="85"/>
      <c r="W394" s="29"/>
      <c r="Z394" s="30">
        <f t="shared" ref="Z394:BE394" ca="1" si="1230">Z68+Z274</f>
        <v>-1712121.2121212122</v>
      </c>
      <c r="AA394" s="30">
        <f t="shared" ca="1" si="1230"/>
        <v>-3515909.0909090908</v>
      </c>
      <c r="AB394" s="30">
        <f t="shared" ca="1" si="1230"/>
        <v>-5536363.6363636367</v>
      </c>
      <c r="AC394" s="30">
        <f t="shared" ca="1" si="1230"/>
        <v>-7987770.5627705632</v>
      </c>
      <c r="AD394" s="30">
        <f t="shared" ca="1" si="1230"/>
        <v>-10564177.48917749</v>
      </c>
      <c r="AE394" s="30">
        <f t="shared" ca="1" si="1230"/>
        <v>-13223917.748917749</v>
      </c>
      <c r="AF394" s="30">
        <f t="shared" ca="1" si="1230"/>
        <v>-15883658.008658009</v>
      </c>
      <c r="AG394" s="30">
        <f t="shared" ca="1" si="1230"/>
        <v>-18543398.26839827</v>
      </c>
      <c r="AH394" s="30">
        <f t="shared" ca="1" si="1230"/>
        <v>-21200194.738290045</v>
      </c>
      <c r="AI394" s="30">
        <f t="shared" ca="1" si="1230"/>
        <v>-23835082.263787881</v>
      </c>
      <c r="AJ394" s="30">
        <f t="shared" ca="1" si="1230"/>
        <v>-26418060.898588747</v>
      </c>
      <c r="AK394" s="30">
        <f t="shared" ca="1" si="1230"/>
        <v>-28939153.348461583</v>
      </c>
      <c r="AL394" s="30">
        <f t="shared" ca="1" si="1230"/>
        <v>-31396612.911182903</v>
      </c>
      <c r="AM394" s="30">
        <f t="shared" ca="1" si="1230"/>
        <v>-33792140.937259525</v>
      </c>
      <c r="AN394" s="30">
        <f t="shared" ca="1" si="1230"/>
        <v>-36089991.380594864</v>
      </c>
      <c r="AO394" s="30">
        <f t="shared" ca="1" si="1230"/>
        <v>-38175200.975726604</v>
      </c>
      <c r="AP394" s="30">
        <f t="shared" ca="1" si="1230"/>
        <v>-39902830.860852659</v>
      </c>
      <c r="AQ394" s="30">
        <f t="shared" ca="1" si="1230"/>
        <v>-41119064.694621593</v>
      </c>
      <c r="AR394" s="30">
        <f t="shared" ca="1" si="1230"/>
        <v>-41690614.646977648</v>
      </c>
      <c r="AS394" s="30">
        <f t="shared" ca="1" si="1230"/>
        <v>-41530339.45494768</v>
      </c>
      <c r="AT394" s="30">
        <f t="shared" ca="1" si="1230"/>
        <v>-40586928.837465912</v>
      </c>
      <c r="AU394" s="30">
        <f t="shared" ca="1" si="1230"/>
        <v>-38833181.032040641</v>
      </c>
      <c r="AV394" s="30">
        <f t="shared" ca="1" si="1230"/>
        <v>-36254942.801494859</v>
      </c>
      <c r="AW394" s="30">
        <f t="shared" ca="1" si="1230"/>
        <v>-32845851.510564435</v>
      </c>
      <c r="AX394" s="30">
        <f t="shared" ca="1" si="1230"/>
        <v>-28901453.902673081</v>
      </c>
      <c r="AY394" s="30">
        <f t="shared" ca="1" si="1230"/>
        <v>-24123386.68403608</v>
      </c>
      <c r="AZ394" s="30">
        <f t="shared" ca="1" si="1230"/>
        <v>-18511403.618356463</v>
      </c>
      <c r="BA394" s="30">
        <f t="shared" ca="1" si="1230"/>
        <v>-12065464.806455825</v>
      </c>
      <c r="BB394" s="30">
        <f t="shared" ca="1" si="1230"/>
        <v>-4785573.659788046</v>
      </c>
      <c r="BC394" s="30">
        <f t="shared" ca="1" si="1230"/>
        <v>2662613.341835605</v>
      </c>
      <c r="BD394" s="30">
        <f t="shared" ca="1" si="1230"/>
        <v>9820844.9638334624</v>
      </c>
      <c r="BE394" s="30">
        <f t="shared" ca="1" si="1230"/>
        <v>17640348.358466171</v>
      </c>
      <c r="BF394" s="30">
        <f t="shared" ref="BF394:CK394" ca="1" si="1231">BF68+BF274</f>
        <v>26077305.636945844</v>
      </c>
      <c r="BG394" s="30">
        <f t="shared" ca="1" si="1231"/>
        <v>35027899.017878555</v>
      </c>
      <c r="BH394" s="30">
        <f t="shared" ca="1" si="1231"/>
        <v>44368356.131408229</v>
      </c>
      <c r="BI394" s="30">
        <f t="shared" ca="1" si="1231"/>
        <v>53971411.203231841</v>
      </c>
      <c r="BJ394" s="30">
        <f t="shared" ca="1" si="1231"/>
        <v>63727920.109302431</v>
      </c>
      <c r="BK394" s="30">
        <f t="shared" ca="1" si="1231"/>
        <v>73566791.355349541</v>
      </c>
      <c r="BL394" s="30">
        <f t="shared" ca="1" si="1231"/>
        <v>83446551.369662926</v>
      </c>
      <c r="BM394" s="30">
        <f t="shared" ca="1" si="1231"/>
        <v>93345279.781568363</v>
      </c>
      <c r="BN394" s="30">
        <f t="shared" ca="1" si="1231"/>
        <v>103251587.97344629</v>
      </c>
      <c r="BO394" s="30">
        <f t="shared" ca="1" si="1231"/>
        <v>113160371.9776831</v>
      </c>
      <c r="BP394" s="30">
        <f t="shared" ca="1" si="1231"/>
        <v>123069974.03639497</v>
      </c>
      <c r="BQ394" s="30">
        <f t="shared" ca="1" si="1231"/>
        <v>132979799.75884216</v>
      </c>
      <c r="BR394" s="30">
        <f t="shared" ca="1" si="1231"/>
        <v>142889652.15598705</v>
      </c>
      <c r="BS394" s="30">
        <f t="shared" ca="1" si="1231"/>
        <v>152799499.30848697</v>
      </c>
      <c r="BT394" s="30">
        <f t="shared" ca="1" si="1231"/>
        <v>162709343.94550499</v>
      </c>
      <c r="BU394" s="30">
        <f t="shared" ca="1" si="1231"/>
        <v>172619188.58252302</v>
      </c>
      <c r="BV394" s="30">
        <f t="shared" ca="1" si="1231"/>
        <v>0</v>
      </c>
      <c r="BW394" s="30">
        <f t="shared" ca="1" si="1231"/>
        <v>0</v>
      </c>
      <c r="BX394" s="30">
        <f t="shared" ca="1" si="1231"/>
        <v>0</v>
      </c>
      <c r="BY394" s="30">
        <f t="shared" ca="1" si="1231"/>
        <v>0</v>
      </c>
      <c r="BZ394" s="30">
        <f t="shared" ca="1" si="1231"/>
        <v>0</v>
      </c>
      <c r="CA394" s="30">
        <f t="shared" ca="1" si="1231"/>
        <v>0</v>
      </c>
      <c r="CB394" s="30">
        <f t="shared" ca="1" si="1231"/>
        <v>0</v>
      </c>
      <c r="CC394" s="30">
        <f t="shared" ca="1" si="1231"/>
        <v>0</v>
      </c>
      <c r="CD394" s="30">
        <f t="shared" ca="1" si="1231"/>
        <v>0</v>
      </c>
      <c r="CE394" s="30">
        <f t="shared" ca="1" si="1231"/>
        <v>0</v>
      </c>
      <c r="CF394" s="30">
        <f t="shared" ca="1" si="1231"/>
        <v>0</v>
      </c>
      <c r="CG394" s="30">
        <f t="shared" ca="1" si="1231"/>
        <v>0</v>
      </c>
      <c r="CH394" s="30">
        <f t="shared" ca="1" si="1231"/>
        <v>0</v>
      </c>
      <c r="CI394" s="30">
        <f t="shared" ca="1" si="1231"/>
        <v>0</v>
      </c>
      <c r="CJ394" s="30">
        <f t="shared" ca="1" si="1231"/>
        <v>0</v>
      </c>
      <c r="CK394" s="30">
        <f t="shared" ca="1" si="1231"/>
        <v>0</v>
      </c>
      <c r="CL394" s="30">
        <f t="shared" ref="CL394:CT394" ca="1" si="1232">CL68+CL274</f>
        <v>0</v>
      </c>
      <c r="CM394" s="30">
        <f t="shared" ca="1" si="1232"/>
        <v>0</v>
      </c>
      <c r="CN394" s="30">
        <f t="shared" ca="1" si="1232"/>
        <v>0</v>
      </c>
      <c r="CO394" s="30">
        <f t="shared" ca="1" si="1232"/>
        <v>0</v>
      </c>
      <c r="CP394" s="30">
        <f t="shared" ca="1" si="1232"/>
        <v>0</v>
      </c>
      <c r="CQ394" s="30">
        <f t="shared" ca="1" si="1232"/>
        <v>0</v>
      </c>
      <c r="CR394" s="30">
        <f t="shared" ca="1" si="1232"/>
        <v>0</v>
      </c>
      <c r="CS394" s="30">
        <f t="shared" ca="1" si="1232"/>
        <v>0</v>
      </c>
      <c r="CT394" s="30">
        <f t="shared" ca="1" si="1232"/>
        <v>0</v>
      </c>
    </row>
    <row r="395" spans="1:98" s="2" customFormat="1" ht="12" x14ac:dyDescent="0.25">
      <c r="A395" s="11">
        <f>ROW()</f>
        <v>395</v>
      </c>
      <c r="C395" s="142"/>
      <c r="E395" s="23" t="str">
        <f>Lists!$N$9</f>
        <v>пустая строка</v>
      </c>
      <c r="P395" s="3"/>
      <c r="R395" s="23"/>
      <c r="S395" s="3"/>
      <c r="V395" s="74"/>
      <c r="W395" s="5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</row>
    <row r="396" spans="1:98" x14ac:dyDescent="0.3">
      <c r="A396" s="11">
        <f>ROW()</f>
        <v>396</v>
      </c>
    </row>
    <row r="397" spans="1:98" x14ac:dyDescent="0.3">
      <c r="A397" s="11">
        <f>ROW()</f>
        <v>397</v>
      </c>
      <c r="F397" s="66" t="str">
        <f t="shared" ref="F397:F406" si="1233">$F$335</f>
        <v>АКТИВЫ</v>
      </c>
      <c r="G397" s="6" t="str">
        <f>$G$71</f>
        <v>Кредиторская задолженность по СиМ</v>
      </c>
      <c r="Z397" s="7">
        <f ca="1">SUM(Z398:Z407)</f>
        <v>0</v>
      </c>
      <c r="AA397" s="7">
        <f t="shared" ref="AA397:CL397" ca="1" si="1234">SUM(AA398:AA407)</f>
        <v>0</v>
      </c>
      <c r="AB397" s="7">
        <f t="shared" ca="1" si="1234"/>
        <v>-4680</v>
      </c>
      <c r="AC397" s="7">
        <f t="shared" ca="1" si="1234"/>
        <v>-20320</v>
      </c>
      <c r="AD397" s="7">
        <f t="shared" ca="1" si="1234"/>
        <v>-39187.199999999997</v>
      </c>
      <c r="AE397" s="7">
        <f t="shared" ca="1" si="1234"/>
        <v>-50541.8</v>
      </c>
      <c r="AF397" s="7">
        <f t="shared" ca="1" si="1234"/>
        <v>-41325.64</v>
      </c>
      <c r="AG397" s="7">
        <f t="shared" ca="1" si="1234"/>
        <v>-24101.480000000018</v>
      </c>
      <c r="AH397" s="7">
        <f t="shared" ca="1" si="1234"/>
        <v>-36781.360000000015</v>
      </c>
      <c r="AI397" s="7">
        <f t="shared" ca="1" si="1234"/>
        <v>-96213.271999999997</v>
      </c>
      <c r="AJ397" s="7">
        <f t="shared" ca="1" si="1234"/>
        <v>-192758.18200000003</v>
      </c>
      <c r="AK397" s="7">
        <f t="shared" ca="1" si="1234"/>
        <v>-277214.22599999991</v>
      </c>
      <c r="AL397" s="7">
        <f t="shared" ca="1" si="1234"/>
        <v>-297373.31400000013</v>
      </c>
      <c r="AM397" s="7">
        <f t="shared" ca="1" si="1234"/>
        <v>-227237.65799999997</v>
      </c>
      <c r="AN397" s="7">
        <f t="shared" ca="1" si="1234"/>
        <v>-63706.869999999988</v>
      </c>
      <c r="AO397" s="7">
        <f t="shared" ca="1" si="1234"/>
        <v>172642.48699999999</v>
      </c>
      <c r="AP397" s="7">
        <f t="shared" ca="1" si="1234"/>
        <v>455360.99</v>
      </c>
      <c r="AQ397" s="7">
        <f t="shared" ca="1" si="1234"/>
        <v>764929.21100000001</v>
      </c>
      <c r="AR397" s="7">
        <f t="shared" ca="1" si="1234"/>
        <v>1088989.6940000001</v>
      </c>
      <c r="AS397" s="7">
        <f t="shared" ca="1" si="1234"/>
        <v>1420245.845</v>
      </c>
      <c r="AT397" s="7">
        <f t="shared" ca="1" si="1234"/>
        <v>1754467.2749999999</v>
      </c>
      <c r="AU397" s="7">
        <f t="shared" ca="1" si="1234"/>
        <v>2089720.125</v>
      </c>
      <c r="AV397" s="7">
        <f t="shared" ca="1" si="1234"/>
        <v>2425349.8650000002</v>
      </c>
      <c r="AW397" s="7">
        <f t="shared" ca="1" si="1234"/>
        <v>2761093.0500000003</v>
      </c>
      <c r="AX397" s="7">
        <f t="shared" ca="1" si="1234"/>
        <v>3096851.5500000003</v>
      </c>
      <c r="AY397" s="7">
        <f t="shared" ca="1" si="1234"/>
        <v>3444310.0500000003</v>
      </c>
      <c r="AZ397" s="7">
        <f t="shared" ca="1" si="1234"/>
        <v>3830868.5500000003</v>
      </c>
      <c r="BA397" s="7">
        <f t="shared" ca="1" si="1234"/>
        <v>4264595.05</v>
      </c>
      <c r="BB397" s="7">
        <f t="shared" ca="1" si="1234"/>
        <v>4726708.05</v>
      </c>
      <c r="BC397" s="7">
        <f t="shared" ca="1" si="1234"/>
        <v>5165780.6500000004</v>
      </c>
      <c r="BD397" s="7">
        <f t="shared" ca="1" si="1234"/>
        <v>5532542.8500000006</v>
      </c>
      <c r="BE397" s="7">
        <f t="shared" ca="1" si="1234"/>
        <v>5804004.75</v>
      </c>
      <c r="BF397" s="7">
        <f t="shared" ca="1" si="1234"/>
        <v>5979126.4299999997</v>
      </c>
      <c r="BG397" s="7">
        <f t="shared" ca="1" si="1234"/>
        <v>6079724.1349999998</v>
      </c>
      <c r="BH397" s="7">
        <f t="shared" ca="1" si="1234"/>
        <v>6133176.7000000002</v>
      </c>
      <c r="BI397" s="7">
        <f t="shared" ca="1" si="1234"/>
        <v>6159517.7350000003</v>
      </c>
      <c r="BJ397" s="7">
        <f t="shared" ca="1" si="1234"/>
        <v>6171261.1299999999</v>
      </c>
      <c r="BK397" s="7">
        <f t="shared" ca="1" si="1234"/>
        <v>6175769.6050000004</v>
      </c>
      <c r="BL397" s="7">
        <f t="shared" ca="1" si="1234"/>
        <v>6177306.6749999998</v>
      </c>
      <c r="BM397" s="7">
        <f t="shared" ca="1" si="1234"/>
        <v>6177812.3250000002</v>
      </c>
      <c r="BN397" s="7">
        <f t="shared" ca="1" si="1234"/>
        <v>6177941.085</v>
      </c>
      <c r="BO397" s="7">
        <f t="shared" ca="1" si="1234"/>
        <v>6177956.3999999985</v>
      </c>
      <c r="BP397" s="7">
        <f t="shared" ca="1" si="1234"/>
        <v>6177956.3999999985</v>
      </c>
      <c r="BQ397" s="7">
        <f t="shared" ca="1" si="1234"/>
        <v>6177956.3999999985</v>
      </c>
      <c r="BR397" s="7">
        <f t="shared" ca="1" si="1234"/>
        <v>6177956.3999999985</v>
      </c>
      <c r="BS397" s="7">
        <f t="shared" ca="1" si="1234"/>
        <v>6177956.3999999985</v>
      </c>
      <c r="BT397" s="7">
        <f t="shared" ca="1" si="1234"/>
        <v>6177956.3999999985</v>
      </c>
      <c r="BU397" s="7">
        <f t="shared" ca="1" si="1234"/>
        <v>11117804.399999999</v>
      </c>
      <c r="BV397" s="7">
        <f t="shared" si="1234"/>
        <v>0</v>
      </c>
      <c r="BW397" s="7">
        <f t="shared" si="1234"/>
        <v>0</v>
      </c>
      <c r="BX397" s="7">
        <f t="shared" si="1234"/>
        <v>0</v>
      </c>
      <c r="BY397" s="7">
        <f t="shared" si="1234"/>
        <v>0</v>
      </c>
      <c r="BZ397" s="7">
        <f t="shared" si="1234"/>
        <v>0</v>
      </c>
      <c r="CA397" s="7">
        <f t="shared" si="1234"/>
        <v>0</v>
      </c>
      <c r="CB397" s="7">
        <f t="shared" si="1234"/>
        <v>0</v>
      </c>
      <c r="CC397" s="7">
        <f t="shared" si="1234"/>
        <v>0</v>
      </c>
      <c r="CD397" s="7">
        <f t="shared" si="1234"/>
        <v>0</v>
      </c>
      <c r="CE397" s="7">
        <f t="shared" si="1234"/>
        <v>0</v>
      </c>
      <c r="CF397" s="7">
        <f t="shared" si="1234"/>
        <v>0</v>
      </c>
      <c r="CG397" s="7">
        <f t="shared" si="1234"/>
        <v>0</v>
      </c>
      <c r="CH397" s="7">
        <f t="shared" si="1234"/>
        <v>0</v>
      </c>
      <c r="CI397" s="7">
        <f t="shared" si="1234"/>
        <v>0</v>
      </c>
      <c r="CJ397" s="7">
        <f t="shared" si="1234"/>
        <v>0</v>
      </c>
      <c r="CK397" s="7">
        <f t="shared" si="1234"/>
        <v>0</v>
      </c>
      <c r="CL397" s="7">
        <f t="shared" si="1234"/>
        <v>0</v>
      </c>
      <c r="CM397" s="7">
        <f t="shared" ref="CM397:CT397" si="1235">SUM(CM398:CM407)</f>
        <v>0</v>
      </c>
      <c r="CN397" s="7">
        <f t="shared" si="1235"/>
        <v>0</v>
      </c>
      <c r="CO397" s="7">
        <f t="shared" si="1235"/>
        <v>0</v>
      </c>
      <c r="CP397" s="7">
        <f t="shared" si="1235"/>
        <v>0</v>
      </c>
      <c r="CQ397" s="7">
        <f t="shared" si="1235"/>
        <v>0</v>
      </c>
      <c r="CR397" s="7">
        <f t="shared" si="1235"/>
        <v>0</v>
      </c>
      <c r="CS397" s="7">
        <f t="shared" si="1235"/>
        <v>0</v>
      </c>
      <c r="CT397" s="7">
        <f t="shared" si="1235"/>
        <v>0</v>
      </c>
    </row>
    <row r="398" spans="1:98" s="27" customFormat="1" ht="12" x14ac:dyDescent="0.25">
      <c r="A398" s="26">
        <f>ROW()</f>
        <v>398</v>
      </c>
      <c r="C398" s="142"/>
      <c r="E398" s="24"/>
      <c r="F398" s="66" t="str">
        <f t="shared" si="1233"/>
        <v>АКТИВЫ</v>
      </c>
      <c r="G398" s="66" t="str">
        <f>$G$342</f>
        <v>Запасы СиМ</v>
      </c>
      <c r="H398" s="27" t="str">
        <f>BP!$F$21</f>
        <v>Основа</v>
      </c>
      <c r="P398" s="30"/>
      <c r="R398" s="24"/>
      <c r="S398" s="30"/>
      <c r="V398" s="85"/>
      <c r="W398" s="29"/>
      <c r="Z398" s="30">
        <f t="shared" ref="Z398:BE398" ca="1" si="1236">Z72+Z111-Z284</f>
        <v>0</v>
      </c>
      <c r="AA398" s="30">
        <f t="shared" ca="1" si="1236"/>
        <v>0</v>
      </c>
      <c r="AB398" s="30">
        <f t="shared" ca="1" si="1236"/>
        <v>-4200</v>
      </c>
      <c r="AC398" s="30">
        <f t="shared" ca="1" si="1236"/>
        <v>-16800</v>
      </c>
      <c r="AD398" s="30">
        <f t="shared" ca="1" si="1236"/>
        <v>-30240</v>
      </c>
      <c r="AE398" s="30">
        <f t="shared" ca="1" si="1236"/>
        <v>-44205</v>
      </c>
      <c r="AF398" s="30">
        <f t="shared" ca="1" si="1236"/>
        <v>-56385</v>
      </c>
      <c r="AG398" s="30">
        <f t="shared" ca="1" si="1236"/>
        <v>-74067.000000000015</v>
      </c>
      <c r="AH398" s="30">
        <f t="shared" ca="1" si="1236"/>
        <v>-120267.00000000001</v>
      </c>
      <c r="AI398" s="30">
        <f t="shared" ca="1" si="1236"/>
        <v>-198051</v>
      </c>
      <c r="AJ398" s="30">
        <f t="shared" ca="1" si="1236"/>
        <v>-309718.5</v>
      </c>
      <c r="AK398" s="30">
        <f t="shared" ca="1" si="1236"/>
        <v>-451185</v>
      </c>
      <c r="AL398" s="30">
        <f t="shared" ca="1" si="1236"/>
        <v>-610228.5</v>
      </c>
      <c r="AM398" s="30">
        <f t="shared" ca="1" si="1236"/>
        <v>-779709</v>
      </c>
      <c r="AN398" s="30">
        <f t="shared" ca="1" si="1236"/>
        <v>-954607.5</v>
      </c>
      <c r="AO398" s="30">
        <f t="shared" ca="1" si="1236"/>
        <v>-1132372.5</v>
      </c>
      <c r="AP398" s="30">
        <f t="shared" ca="1" si="1236"/>
        <v>-1311397.5</v>
      </c>
      <c r="AQ398" s="30">
        <f t="shared" ca="1" si="1236"/>
        <v>-1490737.5</v>
      </c>
      <c r="AR398" s="30">
        <f t="shared" ca="1" si="1236"/>
        <v>-1670235</v>
      </c>
      <c r="AS398" s="30">
        <f t="shared" ca="1" si="1236"/>
        <v>-1849785</v>
      </c>
      <c r="AT398" s="30">
        <f t="shared" ca="1" si="1236"/>
        <v>-2029335</v>
      </c>
      <c r="AU398" s="30">
        <f t="shared" ca="1" si="1236"/>
        <v>-2208885</v>
      </c>
      <c r="AV398" s="30">
        <f t="shared" ca="1" si="1236"/>
        <v>-2388435</v>
      </c>
      <c r="AW398" s="30">
        <f t="shared" ca="1" si="1236"/>
        <v>-2567985</v>
      </c>
      <c r="AX398" s="30">
        <f t="shared" ca="1" si="1236"/>
        <v>-2747535</v>
      </c>
      <c r="AY398" s="30">
        <f t="shared" ca="1" si="1236"/>
        <v>-2916585</v>
      </c>
      <c r="AZ398" s="30">
        <f t="shared" ca="1" si="1236"/>
        <v>-3054135</v>
      </c>
      <c r="BA398" s="30">
        <f t="shared" ca="1" si="1236"/>
        <v>-3158085</v>
      </c>
      <c r="BB398" s="30">
        <f t="shared" ca="1" si="1236"/>
        <v>-3227122.5</v>
      </c>
      <c r="BC398" s="30">
        <f t="shared" ca="1" si="1236"/>
        <v>-3265710</v>
      </c>
      <c r="BD398" s="30">
        <f t="shared" ca="1" si="1236"/>
        <v>-3286342.5</v>
      </c>
      <c r="BE398" s="30">
        <f t="shared" ca="1" si="1236"/>
        <v>-3296475</v>
      </c>
      <c r="BF398" s="30">
        <f t="shared" ref="BF398:CK398" ca="1" si="1237">BF72+BF111-BF284</f>
        <v>-3301147.5</v>
      </c>
      <c r="BG398" s="30">
        <f t="shared" ca="1" si="1237"/>
        <v>-3302932.5</v>
      </c>
      <c r="BH398" s="30">
        <f t="shared" ca="1" si="1237"/>
        <v>-3303457.5</v>
      </c>
      <c r="BI398" s="30">
        <f t="shared" ca="1" si="1237"/>
        <v>-3303667.5</v>
      </c>
      <c r="BJ398" s="30">
        <f t="shared" ca="1" si="1237"/>
        <v>-3303720.0000000005</v>
      </c>
      <c r="BK398" s="30">
        <f t="shared" ca="1" si="1237"/>
        <v>-3303720.0000000005</v>
      </c>
      <c r="BL398" s="30">
        <f t="shared" ca="1" si="1237"/>
        <v>-3303720.0000000005</v>
      </c>
      <c r="BM398" s="30">
        <f t="shared" ca="1" si="1237"/>
        <v>-3303720.0000000005</v>
      </c>
      <c r="BN398" s="30">
        <f t="shared" ca="1" si="1237"/>
        <v>-3303720.0000000005</v>
      </c>
      <c r="BO398" s="30">
        <f t="shared" ca="1" si="1237"/>
        <v>-3303720.0000000005</v>
      </c>
      <c r="BP398" s="30">
        <f t="shared" ca="1" si="1237"/>
        <v>-3303720.0000000005</v>
      </c>
      <c r="BQ398" s="30">
        <f t="shared" ca="1" si="1237"/>
        <v>-3303720.0000000005</v>
      </c>
      <c r="BR398" s="30">
        <f t="shared" ca="1" si="1237"/>
        <v>-3303720.0000000005</v>
      </c>
      <c r="BS398" s="30">
        <f t="shared" ca="1" si="1237"/>
        <v>-3303720.0000000005</v>
      </c>
      <c r="BT398" s="30">
        <f t="shared" ca="1" si="1237"/>
        <v>-3303720.0000000005</v>
      </c>
      <c r="BU398" s="30">
        <f t="shared" ca="1" si="1237"/>
        <v>0</v>
      </c>
      <c r="BV398" s="30">
        <f t="shared" si="1237"/>
        <v>0</v>
      </c>
      <c r="BW398" s="30">
        <f t="shared" si="1237"/>
        <v>0</v>
      </c>
      <c r="BX398" s="30">
        <f t="shared" si="1237"/>
        <v>0</v>
      </c>
      <c r="BY398" s="30">
        <f t="shared" si="1237"/>
        <v>0</v>
      </c>
      <c r="BZ398" s="30">
        <f t="shared" si="1237"/>
        <v>0</v>
      </c>
      <c r="CA398" s="30">
        <f t="shared" si="1237"/>
        <v>0</v>
      </c>
      <c r="CB398" s="30">
        <f t="shared" si="1237"/>
        <v>0</v>
      </c>
      <c r="CC398" s="30">
        <f t="shared" si="1237"/>
        <v>0</v>
      </c>
      <c r="CD398" s="30">
        <f t="shared" si="1237"/>
        <v>0</v>
      </c>
      <c r="CE398" s="30">
        <f t="shared" si="1237"/>
        <v>0</v>
      </c>
      <c r="CF398" s="30">
        <f t="shared" si="1237"/>
        <v>0</v>
      </c>
      <c r="CG398" s="30">
        <f t="shared" si="1237"/>
        <v>0</v>
      </c>
      <c r="CH398" s="30">
        <f t="shared" si="1237"/>
        <v>0</v>
      </c>
      <c r="CI398" s="30">
        <f t="shared" si="1237"/>
        <v>0</v>
      </c>
      <c r="CJ398" s="30">
        <f t="shared" si="1237"/>
        <v>0</v>
      </c>
      <c r="CK398" s="30">
        <f t="shared" si="1237"/>
        <v>0</v>
      </c>
      <c r="CL398" s="30">
        <f t="shared" ref="CL398:CT398" si="1238">CL72+CL111-CL284</f>
        <v>0</v>
      </c>
      <c r="CM398" s="30">
        <f t="shared" si="1238"/>
        <v>0</v>
      </c>
      <c r="CN398" s="30">
        <f t="shared" si="1238"/>
        <v>0</v>
      </c>
      <c r="CO398" s="30">
        <f t="shared" si="1238"/>
        <v>0</v>
      </c>
      <c r="CP398" s="30">
        <f t="shared" si="1238"/>
        <v>0</v>
      </c>
      <c r="CQ398" s="30">
        <f t="shared" si="1238"/>
        <v>0</v>
      </c>
      <c r="CR398" s="30">
        <f t="shared" si="1238"/>
        <v>0</v>
      </c>
      <c r="CS398" s="30">
        <f t="shared" si="1238"/>
        <v>0</v>
      </c>
      <c r="CT398" s="30">
        <f t="shared" si="1238"/>
        <v>0</v>
      </c>
    </row>
    <row r="399" spans="1:98" s="27" customFormat="1" ht="12" x14ac:dyDescent="0.25">
      <c r="A399" s="26">
        <f>ROW()</f>
        <v>399</v>
      </c>
      <c r="C399" s="142"/>
      <c r="E399" s="24"/>
      <c r="F399" s="66" t="str">
        <f t="shared" si="1233"/>
        <v>АКТИВЫ</v>
      </c>
      <c r="G399" s="66" t="str">
        <f t="shared" ref="G399:G406" si="1239">$G$342</f>
        <v>Запасы СиМ</v>
      </c>
      <c r="H399" s="27" t="str">
        <f>BP!$F$22</f>
        <v>Сырье</v>
      </c>
      <c r="P399" s="30"/>
      <c r="R399" s="24"/>
      <c r="S399" s="30"/>
      <c r="V399" s="85"/>
      <c r="W399" s="29"/>
      <c r="Z399" s="30">
        <f t="shared" ref="Z399:BE399" ca="1" si="1240">Z73+Z112-Z285</f>
        <v>0</v>
      </c>
      <c r="AA399" s="30">
        <f t="shared" ca="1" si="1240"/>
        <v>0</v>
      </c>
      <c r="AB399" s="30">
        <f t="shared" ca="1" si="1240"/>
        <v>-480</v>
      </c>
      <c r="AC399" s="30">
        <f t="shared" ca="1" si="1240"/>
        <v>-1920</v>
      </c>
      <c r="AD399" s="30">
        <f t="shared" ca="1" si="1240"/>
        <v>-3456</v>
      </c>
      <c r="AE399" s="30">
        <f t="shared" ca="1" si="1240"/>
        <v>-5052</v>
      </c>
      <c r="AF399" s="30">
        <f t="shared" ca="1" si="1240"/>
        <v>-6444</v>
      </c>
      <c r="AG399" s="30">
        <f t="shared" ca="1" si="1240"/>
        <v>-8464.8000000000011</v>
      </c>
      <c r="AH399" s="30">
        <f t="shared" ca="1" si="1240"/>
        <v>-13744.800000000001</v>
      </c>
      <c r="AI399" s="30">
        <f t="shared" ca="1" si="1240"/>
        <v>-22634.400000000001</v>
      </c>
      <c r="AJ399" s="30">
        <f t="shared" ca="1" si="1240"/>
        <v>-35396.399999999994</v>
      </c>
      <c r="AK399" s="30">
        <f t="shared" ca="1" si="1240"/>
        <v>-51564</v>
      </c>
      <c r="AL399" s="30">
        <f t="shared" ca="1" si="1240"/>
        <v>-69740.399999999994</v>
      </c>
      <c r="AM399" s="30">
        <f t="shared" ca="1" si="1240"/>
        <v>-89109.6</v>
      </c>
      <c r="AN399" s="30">
        <f t="shared" ca="1" si="1240"/>
        <v>-109098</v>
      </c>
      <c r="AO399" s="30">
        <f t="shared" ca="1" si="1240"/>
        <v>-129414</v>
      </c>
      <c r="AP399" s="30">
        <f t="shared" ca="1" si="1240"/>
        <v>-149874</v>
      </c>
      <c r="AQ399" s="30">
        <f t="shared" ca="1" si="1240"/>
        <v>-170370</v>
      </c>
      <c r="AR399" s="30">
        <f t="shared" ca="1" si="1240"/>
        <v>-190884</v>
      </c>
      <c r="AS399" s="30">
        <f t="shared" ca="1" si="1240"/>
        <v>-211404</v>
      </c>
      <c r="AT399" s="30">
        <f t="shared" ca="1" si="1240"/>
        <v>-231924</v>
      </c>
      <c r="AU399" s="30">
        <f t="shared" ca="1" si="1240"/>
        <v>-252444</v>
      </c>
      <c r="AV399" s="30">
        <f t="shared" ca="1" si="1240"/>
        <v>-272964</v>
      </c>
      <c r="AW399" s="30">
        <f t="shared" ca="1" si="1240"/>
        <v>-293484</v>
      </c>
      <c r="AX399" s="30">
        <f t="shared" ca="1" si="1240"/>
        <v>-314004</v>
      </c>
      <c r="AY399" s="30">
        <f t="shared" ca="1" si="1240"/>
        <v>-333324</v>
      </c>
      <c r="AZ399" s="30">
        <f t="shared" ca="1" si="1240"/>
        <v>-349044</v>
      </c>
      <c r="BA399" s="30">
        <f t="shared" ca="1" si="1240"/>
        <v>-360924</v>
      </c>
      <c r="BB399" s="30">
        <f t="shared" ca="1" si="1240"/>
        <v>-368814</v>
      </c>
      <c r="BC399" s="30">
        <f t="shared" ca="1" si="1240"/>
        <v>-373224</v>
      </c>
      <c r="BD399" s="30">
        <f t="shared" ca="1" si="1240"/>
        <v>-375582</v>
      </c>
      <c r="BE399" s="30">
        <f t="shared" ca="1" si="1240"/>
        <v>-376740</v>
      </c>
      <c r="BF399" s="30">
        <f t="shared" ref="BF399:CK399" ca="1" si="1241">BF73+BF112-BF285</f>
        <v>-377274</v>
      </c>
      <c r="BG399" s="30">
        <f t="shared" ca="1" si="1241"/>
        <v>-377478</v>
      </c>
      <c r="BH399" s="30">
        <f t="shared" ca="1" si="1241"/>
        <v>-377538</v>
      </c>
      <c r="BI399" s="30">
        <f t="shared" ca="1" si="1241"/>
        <v>-377562</v>
      </c>
      <c r="BJ399" s="30">
        <f t="shared" ca="1" si="1241"/>
        <v>-377568.00000000006</v>
      </c>
      <c r="BK399" s="30">
        <f t="shared" ca="1" si="1241"/>
        <v>-377568.00000000006</v>
      </c>
      <c r="BL399" s="30">
        <f t="shared" ca="1" si="1241"/>
        <v>-377568.00000000006</v>
      </c>
      <c r="BM399" s="30">
        <f t="shared" ca="1" si="1241"/>
        <v>-377568.00000000006</v>
      </c>
      <c r="BN399" s="30">
        <f t="shared" ca="1" si="1241"/>
        <v>-377568.00000000006</v>
      </c>
      <c r="BO399" s="30">
        <f t="shared" ca="1" si="1241"/>
        <v>-377568.00000000006</v>
      </c>
      <c r="BP399" s="30">
        <f t="shared" ca="1" si="1241"/>
        <v>-377568.00000000006</v>
      </c>
      <c r="BQ399" s="30">
        <f t="shared" ca="1" si="1241"/>
        <v>-377568.00000000006</v>
      </c>
      <c r="BR399" s="30">
        <f t="shared" ca="1" si="1241"/>
        <v>-377568.00000000006</v>
      </c>
      <c r="BS399" s="30">
        <f t="shared" ca="1" si="1241"/>
        <v>-377568.00000000006</v>
      </c>
      <c r="BT399" s="30">
        <f t="shared" ca="1" si="1241"/>
        <v>-377568.00000000006</v>
      </c>
      <c r="BU399" s="30">
        <f t="shared" ca="1" si="1241"/>
        <v>0</v>
      </c>
      <c r="BV399" s="30">
        <f t="shared" si="1241"/>
        <v>0</v>
      </c>
      <c r="BW399" s="30">
        <f t="shared" si="1241"/>
        <v>0</v>
      </c>
      <c r="BX399" s="30">
        <f t="shared" si="1241"/>
        <v>0</v>
      </c>
      <c r="BY399" s="30">
        <f t="shared" si="1241"/>
        <v>0</v>
      </c>
      <c r="BZ399" s="30">
        <f t="shared" si="1241"/>
        <v>0</v>
      </c>
      <c r="CA399" s="30">
        <f t="shared" si="1241"/>
        <v>0</v>
      </c>
      <c r="CB399" s="30">
        <f t="shared" si="1241"/>
        <v>0</v>
      </c>
      <c r="CC399" s="30">
        <f t="shared" si="1241"/>
        <v>0</v>
      </c>
      <c r="CD399" s="30">
        <f t="shared" si="1241"/>
        <v>0</v>
      </c>
      <c r="CE399" s="30">
        <f t="shared" si="1241"/>
        <v>0</v>
      </c>
      <c r="CF399" s="30">
        <f t="shared" si="1241"/>
        <v>0</v>
      </c>
      <c r="CG399" s="30">
        <f t="shared" si="1241"/>
        <v>0</v>
      </c>
      <c r="CH399" s="30">
        <f t="shared" si="1241"/>
        <v>0</v>
      </c>
      <c r="CI399" s="30">
        <f t="shared" si="1241"/>
        <v>0</v>
      </c>
      <c r="CJ399" s="30">
        <f t="shared" si="1241"/>
        <v>0</v>
      </c>
      <c r="CK399" s="30">
        <f t="shared" si="1241"/>
        <v>0</v>
      </c>
      <c r="CL399" s="30">
        <f t="shared" ref="CL399:CT399" si="1242">CL73+CL112-CL285</f>
        <v>0</v>
      </c>
      <c r="CM399" s="30">
        <f t="shared" si="1242"/>
        <v>0</v>
      </c>
      <c r="CN399" s="30">
        <f t="shared" si="1242"/>
        <v>0</v>
      </c>
      <c r="CO399" s="30">
        <f t="shared" si="1242"/>
        <v>0</v>
      </c>
      <c r="CP399" s="30">
        <f t="shared" si="1242"/>
        <v>0</v>
      </c>
      <c r="CQ399" s="30">
        <f t="shared" si="1242"/>
        <v>0</v>
      </c>
      <c r="CR399" s="30">
        <f t="shared" si="1242"/>
        <v>0</v>
      </c>
      <c r="CS399" s="30">
        <f t="shared" si="1242"/>
        <v>0</v>
      </c>
      <c r="CT399" s="30">
        <f t="shared" si="1242"/>
        <v>0</v>
      </c>
    </row>
    <row r="400" spans="1:98" s="27" customFormat="1" ht="12" x14ac:dyDescent="0.25">
      <c r="A400" s="26">
        <f>ROW()</f>
        <v>400</v>
      </c>
      <c r="C400" s="142"/>
      <c r="E400" s="24"/>
      <c r="F400" s="66" t="str">
        <f t="shared" si="1233"/>
        <v>АКТИВЫ</v>
      </c>
      <c r="G400" s="66" t="str">
        <f t="shared" si="1239"/>
        <v>Запасы СиМ</v>
      </c>
      <c r="H400" s="27" t="str">
        <f>BP!$F$23</f>
        <v>Материал</v>
      </c>
      <c r="P400" s="30"/>
      <c r="R400" s="24"/>
      <c r="S400" s="30"/>
      <c r="V400" s="85"/>
      <c r="W400" s="29"/>
      <c r="Z400" s="30">
        <f t="shared" ref="Z400:BE400" ca="1" si="1243">Z74+Z113-Z286</f>
        <v>0</v>
      </c>
      <c r="AA400" s="30">
        <f t="shared" ca="1" si="1243"/>
        <v>0</v>
      </c>
      <c r="AB400" s="30">
        <f t="shared" ca="1" si="1243"/>
        <v>0</v>
      </c>
      <c r="AC400" s="30">
        <f t="shared" ca="1" si="1243"/>
        <v>0</v>
      </c>
      <c r="AD400" s="30">
        <f t="shared" ca="1" si="1243"/>
        <v>0</v>
      </c>
      <c r="AE400" s="30">
        <f t="shared" ca="1" si="1243"/>
        <v>0</v>
      </c>
      <c r="AF400" s="30">
        <f t="shared" ca="1" si="1243"/>
        <v>0</v>
      </c>
      <c r="AG400" s="30">
        <f t="shared" ca="1" si="1243"/>
        <v>0</v>
      </c>
      <c r="AH400" s="30">
        <f t="shared" ca="1" si="1243"/>
        <v>0</v>
      </c>
      <c r="AI400" s="30">
        <f t="shared" ca="1" si="1243"/>
        <v>0</v>
      </c>
      <c r="AJ400" s="30">
        <f t="shared" ca="1" si="1243"/>
        <v>0</v>
      </c>
      <c r="AK400" s="30">
        <f t="shared" ca="1" si="1243"/>
        <v>0</v>
      </c>
      <c r="AL400" s="30">
        <f t="shared" ca="1" si="1243"/>
        <v>0</v>
      </c>
      <c r="AM400" s="30">
        <f t="shared" ca="1" si="1243"/>
        <v>0</v>
      </c>
      <c r="AN400" s="30">
        <f t="shared" ca="1" si="1243"/>
        <v>0</v>
      </c>
      <c r="AO400" s="30">
        <f t="shared" ca="1" si="1243"/>
        <v>0</v>
      </c>
      <c r="AP400" s="30">
        <f t="shared" ca="1" si="1243"/>
        <v>0</v>
      </c>
      <c r="AQ400" s="30">
        <f t="shared" ca="1" si="1243"/>
        <v>0</v>
      </c>
      <c r="AR400" s="30">
        <f t="shared" ca="1" si="1243"/>
        <v>0</v>
      </c>
      <c r="AS400" s="30">
        <f t="shared" ca="1" si="1243"/>
        <v>0</v>
      </c>
      <c r="AT400" s="30">
        <f t="shared" ca="1" si="1243"/>
        <v>0</v>
      </c>
      <c r="AU400" s="30">
        <f t="shared" ca="1" si="1243"/>
        <v>0</v>
      </c>
      <c r="AV400" s="30">
        <f t="shared" ca="1" si="1243"/>
        <v>0</v>
      </c>
      <c r="AW400" s="30">
        <f t="shared" ca="1" si="1243"/>
        <v>0</v>
      </c>
      <c r="AX400" s="30">
        <f t="shared" ca="1" si="1243"/>
        <v>0</v>
      </c>
      <c r="AY400" s="30">
        <f t="shared" ca="1" si="1243"/>
        <v>0</v>
      </c>
      <c r="AZ400" s="30">
        <f t="shared" ca="1" si="1243"/>
        <v>0</v>
      </c>
      <c r="BA400" s="30">
        <f t="shared" ca="1" si="1243"/>
        <v>0</v>
      </c>
      <c r="BB400" s="30">
        <f t="shared" ca="1" si="1243"/>
        <v>0</v>
      </c>
      <c r="BC400" s="30">
        <f t="shared" ca="1" si="1243"/>
        <v>0</v>
      </c>
      <c r="BD400" s="30">
        <f t="shared" ca="1" si="1243"/>
        <v>0</v>
      </c>
      <c r="BE400" s="30">
        <f t="shared" ca="1" si="1243"/>
        <v>0</v>
      </c>
      <c r="BF400" s="30">
        <f t="shared" ref="BF400:CK400" ca="1" si="1244">BF74+BF113-BF286</f>
        <v>0</v>
      </c>
      <c r="BG400" s="30">
        <f t="shared" ca="1" si="1244"/>
        <v>0</v>
      </c>
      <c r="BH400" s="30">
        <f t="shared" ca="1" si="1244"/>
        <v>0</v>
      </c>
      <c r="BI400" s="30">
        <f t="shared" ca="1" si="1244"/>
        <v>0</v>
      </c>
      <c r="BJ400" s="30">
        <f t="shared" ca="1" si="1244"/>
        <v>0</v>
      </c>
      <c r="BK400" s="30">
        <f t="shared" ca="1" si="1244"/>
        <v>0</v>
      </c>
      <c r="BL400" s="30">
        <f t="shared" ca="1" si="1244"/>
        <v>0</v>
      </c>
      <c r="BM400" s="30">
        <f t="shared" ca="1" si="1244"/>
        <v>0</v>
      </c>
      <c r="BN400" s="30">
        <f t="shared" ca="1" si="1244"/>
        <v>0</v>
      </c>
      <c r="BO400" s="30">
        <f t="shared" ca="1" si="1244"/>
        <v>0</v>
      </c>
      <c r="BP400" s="30">
        <f t="shared" ca="1" si="1244"/>
        <v>0</v>
      </c>
      <c r="BQ400" s="30">
        <f t="shared" ca="1" si="1244"/>
        <v>0</v>
      </c>
      <c r="BR400" s="30">
        <f t="shared" ca="1" si="1244"/>
        <v>0</v>
      </c>
      <c r="BS400" s="30">
        <f t="shared" ca="1" si="1244"/>
        <v>0</v>
      </c>
      <c r="BT400" s="30">
        <f t="shared" ca="1" si="1244"/>
        <v>0</v>
      </c>
      <c r="BU400" s="30">
        <f t="shared" ca="1" si="1244"/>
        <v>0</v>
      </c>
      <c r="BV400" s="30">
        <f t="shared" si="1244"/>
        <v>0</v>
      </c>
      <c r="BW400" s="30">
        <f t="shared" si="1244"/>
        <v>0</v>
      </c>
      <c r="BX400" s="30">
        <f t="shared" si="1244"/>
        <v>0</v>
      </c>
      <c r="BY400" s="30">
        <f t="shared" si="1244"/>
        <v>0</v>
      </c>
      <c r="BZ400" s="30">
        <f t="shared" si="1244"/>
        <v>0</v>
      </c>
      <c r="CA400" s="30">
        <f t="shared" si="1244"/>
        <v>0</v>
      </c>
      <c r="CB400" s="30">
        <f t="shared" si="1244"/>
        <v>0</v>
      </c>
      <c r="CC400" s="30">
        <f t="shared" si="1244"/>
        <v>0</v>
      </c>
      <c r="CD400" s="30">
        <f t="shared" si="1244"/>
        <v>0</v>
      </c>
      <c r="CE400" s="30">
        <f t="shared" si="1244"/>
        <v>0</v>
      </c>
      <c r="CF400" s="30">
        <f t="shared" si="1244"/>
        <v>0</v>
      </c>
      <c r="CG400" s="30">
        <f t="shared" si="1244"/>
        <v>0</v>
      </c>
      <c r="CH400" s="30">
        <f t="shared" si="1244"/>
        <v>0</v>
      </c>
      <c r="CI400" s="30">
        <f t="shared" si="1244"/>
        <v>0</v>
      </c>
      <c r="CJ400" s="30">
        <f t="shared" si="1244"/>
        <v>0</v>
      </c>
      <c r="CK400" s="30">
        <f t="shared" si="1244"/>
        <v>0</v>
      </c>
      <c r="CL400" s="30">
        <f t="shared" ref="CL400:CT400" si="1245">CL74+CL113-CL286</f>
        <v>0</v>
      </c>
      <c r="CM400" s="30">
        <f t="shared" si="1245"/>
        <v>0</v>
      </c>
      <c r="CN400" s="30">
        <f t="shared" si="1245"/>
        <v>0</v>
      </c>
      <c r="CO400" s="30">
        <f t="shared" si="1245"/>
        <v>0</v>
      </c>
      <c r="CP400" s="30">
        <f t="shared" si="1245"/>
        <v>0</v>
      </c>
      <c r="CQ400" s="30">
        <f t="shared" si="1245"/>
        <v>0</v>
      </c>
      <c r="CR400" s="30">
        <f t="shared" si="1245"/>
        <v>0</v>
      </c>
      <c r="CS400" s="30">
        <f t="shared" si="1245"/>
        <v>0</v>
      </c>
      <c r="CT400" s="30">
        <f t="shared" si="1245"/>
        <v>0</v>
      </c>
    </row>
    <row r="401" spans="1:98" s="27" customFormat="1" ht="12" x14ac:dyDescent="0.25">
      <c r="A401" s="26">
        <f>ROW()</f>
        <v>401</v>
      </c>
      <c r="C401" s="142"/>
      <c r="E401" s="24"/>
      <c r="F401" s="66" t="str">
        <f t="shared" si="1233"/>
        <v>АКТИВЫ</v>
      </c>
      <c r="G401" s="66" t="str">
        <f t="shared" si="1239"/>
        <v>Запасы СиМ</v>
      </c>
      <c r="H401" s="27" t="str">
        <f>BP!$F$24</f>
        <v>Вн.пр-во</v>
      </c>
      <c r="P401" s="30"/>
      <c r="R401" s="24"/>
      <c r="S401" s="30"/>
      <c r="V401" s="85"/>
      <c r="W401" s="29"/>
      <c r="Z401" s="30">
        <f t="shared" ref="Z401:BE401" ca="1" si="1246">Z75+Z126-Z287</f>
        <v>0</v>
      </c>
      <c r="AA401" s="30">
        <f t="shared" ca="1" si="1246"/>
        <v>0</v>
      </c>
      <c r="AB401" s="30">
        <f t="shared" ca="1" si="1246"/>
        <v>0</v>
      </c>
      <c r="AC401" s="30">
        <f t="shared" ca="1" si="1246"/>
        <v>0</v>
      </c>
      <c r="AD401" s="30">
        <f t="shared" ca="1" si="1246"/>
        <v>0</v>
      </c>
      <c r="AE401" s="30">
        <f t="shared" ca="1" si="1246"/>
        <v>6600</v>
      </c>
      <c r="AF401" s="30">
        <f t="shared" ca="1" si="1246"/>
        <v>31800</v>
      </c>
      <c r="AG401" s="30">
        <f t="shared" ca="1" si="1246"/>
        <v>69120</v>
      </c>
      <c r="AH401" s="30">
        <f t="shared" ca="1" si="1246"/>
        <v>108345</v>
      </c>
      <c r="AI401" s="30">
        <f t="shared" ca="1" si="1246"/>
        <v>145440</v>
      </c>
      <c r="AJ401" s="30">
        <f t="shared" ca="1" si="1246"/>
        <v>188886</v>
      </c>
      <c r="AK401" s="30">
        <f t="shared" ca="1" si="1246"/>
        <v>284220.00000000006</v>
      </c>
      <c r="AL401" s="30">
        <f t="shared" ca="1" si="1246"/>
        <v>465851.99999999994</v>
      </c>
      <c r="AM401" s="30">
        <f t="shared" ca="1" si="1246"/>
        <v>741337.5</v>
      </c>
      <c r="AN401" s="30">
        <f t="shared" ca="1" si="1246"/>
        <v>1107214.5</v>
      </c>
      <c r="AO401" s="30">
        <f t="shared" ca="1" si="1246"/>
        <v>1539025.5</v>
      </c>
      <c r="AP401" s="30">
        <f t="shared" ca="1" si="1246"/>
        <v>2009836.5</v>
      </c>
      <c r="AQ401" s="30">
        <f t="shared" ca="1" si="1246"/>
        <v>2502580.5</v>
      </c>
      <c r="AR401" s="30">
        <f t="shared" ca="1" si="1246"/>
        <v>3006795</v>
      </c>
      <c r="AS401" s="30">
        <f t="shared" ca="1" si="1246"/>
        <v>3516675</v>
      </c>
      <c r="AT401" s="30">
        <f t="shared" ca="1" si="1246"/>
        <v>4028670</v>
      </c>
      <c r="AU401" s="30">
        <f t="shared" ca="1" si="1246"/>
        <v>4541317.5</v>
      </c>
      <c r="AV401" s="30">
        <f t="shared" ca="1" si="1246"/>
        <v>5054250</v>
      </c>
      <c r="AW401" s="30">
        <f t="shared" ca="1" si="1246"/>
        <v>5567250</v>
      </c>
      <c r="AX401" s="30">
        <f t="shared" ca="1" si="1246"/>
        <v>6080250</v>
      </c>
      <c r="AY401" s="30">
        <f t="shared" ca="1" si="1246"/>
        <v>6593250</v>
      </c>
      <c r="AZ401" s="30">
        <f t="shared" ca="1" si="1246"/>
        <v>7106250</v>
      </c>
      <c r="BA401" s="30">
        <f t="shared" ca="1" si="1246"/>
        <v>7619250</v>
      </c>
      <c r="BB401" s="30">
        <f t="shared" ca="1" si="1246"/>
        <v>8115750</v>
      </c>
      <c r="BC401" s="30">
        <f t="shared" ca="1" si="1246"/>
        <v>8549250</v>
      </c>
      <c r="BD401" s="30">
        <f t="shared" ca="1" si="1246"/>
        <v>8889450</v>
      </c>
      <c r="BE401" s="30">
        <f t="shared" ca="1" si="1246"/>
        <v>9131587.5</v>
      </c>
      <c r="BF401" s="30">
        <f t="shared" ref="BF401:CK401" ca="1" si="1247">BF75+BF126-BF287</f>
        <v>9280987.5</v>
      </c>
      <c r="BG401" s="30">
        <f t="shared" ca="1" si="1247"/>
        <v>9363022.5</v>
      </c>
      <c r="BH401" s="30">
        <f t="shared" ca="1" si="1247"/>
        <v>9405472.5</v>
      </c>
      <c r="BI401" s="30">
        <f t="shared" ca="1" si="1247"/>
        <v>9425842.5</v>
      </c>
      <c r="BJ401" s="30">
        <f t="shared" ca="1" si="1247"/>
        <v>9434655</v>
      </c>
      <c r="BK401" s="30">
        <f t="shared" ca="1" si="1247"/>
        <v>9437775</v>
      </c>
      <c r="BL401" s="30">
        <f t="shared" ca="1" si="1247"/>
        <v>9438780</v>
      </c>
      <c r="BM401" s="30">
        <f t="shared" ca="1" si="1247"/>
        <v>9439132.5</v>
      </c>
      <c r="BN401" s="30">
        <f t="shared" ca="1" si="1247"/>
        <v>9439200</v>
      </c>
      <c r="BO401" s="30">
        <f t="shared" ca="1" si="1247"/>
        <v>9439199.9999999981</v>
      </c>
      <c r="BP401" s="30">
        <f t="shared" ca="1" si="1247"/>
        <v>9439199.9999999981</v>
      </c>
      <c r="BQ401" s="30">
        <f t="shared" ca="1" si="1247"/>
        <v>9439199.9999999981</v>
      </c>
      <c r="BR401" s="30">
        <f t="shared" ca="1" si="1247"/>
        <v>9439199.9999999981</v>
      </c>
      <c r="BS401" s="30">
        <f t="shared" ca="1" si="1247"/>
        <v>9439199.9999999981</v>
      </c>
      <c r="BT401" s="30">
        <f t="shared" ca="1" si="1247"/>
        <v>9439199.9999999981</v>
      </c>
      <c r="BU401" s="30">
        <f t="shared" ca="1" si="1247"/>
        <v>9439199.9999999981</v>
      </c>
      <c r="BV401" s="30">
        <f t="shared" si="1247"/>
        <v>0</v>
      </c>
      <c r="BW401" s="30">
        <f t="shared" si="1247"/>
        <v>0</v>
      </c>
      <c r="BX401" s="30">
        <f t="shared" si="1247"/>
        <v>0</v>
      </c>
      <c r="BY401" s="30">
        <f t="shared" si="1247"/>
        <v>0</v>
      </c>
      <c r="BZ401" s="30">
        <f t="shared" si="1247"/>
        <v>0</v>
      </c>
      <c r="CA401" s="30">
        <f t="shared" si="1247"/>
        <v>0</v>
      </c>
      <c r="CB401" s="30">
        <f t="shared" si="1247"/>
        <v>0</v>
      </c>
      <c r="CC401" s="30">
        <f t="shared" si="1247"/>
        <v>0</v>
      </c>
      <c r="CD401" s="30">
        <f t="shared" si="1247"/>
        <v>0</v>
      </c>
      <c r="CE401" s="30">
        <f t="shared" si="1247"/>
        <v>0</v>
      </c>
      <c r="CF401" s="30">
        <f t="shared" si="1247"/>
        <v>0</v>
      </c>
      <c r="CG401" s="30">
        <f t="shared" si="1247"/>
        <v>0</v>
      </c>
      <c r="CH401" s="30">
        <f t="shared" si="1247"/>
        <v>0</v>
      </c>
      <c r="CI401" s="30">
        <f t="shared" si="1247"/>
        <v>0</v>
      </c>
      <c r="CJ401" s="30">
        <f t="shared" si="1247"/>
        <v>0</v>
      </c>
      <c r="CK401" s="30">
        <f t="shared" si="1247"/>
        <v>0</v>
      </c>
      <c r="CL401" s="30">
        <f t="shared" ref="CL401:CT401" si="1248">CL75+CL126-CL287</f>
        <v>0</v>
      </c>
      <c r="CM401" s="30">
        <f t="shared" si="1248"/>
        <v>0</v>
      </c>
      <c r="CN401" s="30">
        <f t="shared" si="1248"/>
        <v>0</v>
      </c>
      <c r="CO401" s="30">
        <f t="shared" si="1248"/>
        <v>0</v>
      </c>
      <c r="CP401" s="30">
        <f t="shared" si="1248"/>
        <v>0</v>
      </c>
      <c r="CQ401" s="30">
        <f t="shared" si="1248"/>
        <v>0</v>
      </c>
      <c r="CR401" s="30">
        <f t="shared" si="1248"/>
        <v>0</v>
      </c>
      <c r="CS401" s="30">
        <f t="shared" si="1248"/>
        <v>0</v>
      </c>
      <c r="CT401" s="30">
        <f t="shared" si="1248"/>
        <v>0</v>
      </c>
    </row>
    <row r="402" spans="1:98" s="27" customFormat="1" ht="12" x14ac:dyDescent="0.25">
      <c r="A402" s="26">
        <f>ROW()</f>
        <v>402</v>
      </c>
      <c r="C402" s="142"/>
      <c r="E402" s="24"/>
      <c r="F402" s="66" t="str">
        <f t="shared" si="1233"/>
        <v>АКТИВЫ</v>
      </c>
      <c r="G402" s="66" t="str">
        <f t="shared" si="1239"/>
        <v>Запасы СиМ</v>
      </c>
      <c r="H402" s="27" t="str">
        <f>BP!$F$25</f>
        <v>Упаковка</v>
      </c>
      <c r="P402" s="30"/>
      <c r="R402" s="24"/>
      <c r="S402" s="30"/>
      <c r="V402" s="85"/>
      <c r="W402" s="29"/>
      <c r="Z402" s="30">
        <f t="shared" ref="Z402:BE402" ca="1" si="1249">Z76+Z114-Z288</f>
        <v>0</v>
      </c>
      <c r="AA402" s="30">
        <f t="shared" ca="1" si="1249"/>
        <v>0</v>
      </c>
      <c r="AB402" s="30">
        <f t="shared" ca="1" si="1249"/>
        <v>0</v>
      </c>
      <c r="AC402" s="30">
        <f t="shared" ca="1" si="1249"/>
        <v>-1600</v>
      </c>
      <c r="AD402" s="30">
        <f t="shared" ca="1" si="1249"/>
        <v>-6400</v>
      </c>
      <c r="AE402" s="30">
        <f t="shared" ca="1" si="1249"/>
        <v>-11520</v>
      </c>
      <c r="AF402" s="30">
        <f t="shared" ca="1" si="1249"/>
        <v>-16840</v>
      </c>
      <c r="AG402" s="30">
        <f t="shared" ca="1" si="1249"/>
        <v>-21480</v>
      </c>
      <c r="AH402" s="30">
        <f t="shared" ca="1" si="1249"/>
        <v>-28216.000000000004</v>
      </c>
      <c r="AI402" s="30">
        <f t="shared" ca="1" si="1249"/>
        <v>-45816</v>
      </c>
      <c r="AJ402" s="30">
        <f t="shared" ca="1" si="1249"/>
        <v>-75448</v>
      </c>
      <c r="AK402" s="30">
        <f t="shared" ca="1" si="1249"/>
        <v>-117988</v>
      </c>
      <c r="AL402" s="30">
        <f t="shared" ca="1" si="1249"/>
        <v>-171880</v>
      </c>
      <c r="AM402" s="30">
        <f t="shared" ca="1" si="1249"/>
        <v>-232468</v>
      </c>
      <c r="AN402" s="30">
        <f t="shared" ca="1" si="1249"/>
        <v>-297032</v>
      </c>
      <c r="AO402" s="30">
        <f t="shared" ca="1" si="1249"/>
        <v>-363660</v>
      </c>
      <c r="AP402" s="30">
        <f t="shared" ca="1" si="1249"/>
        <v>-431380</v>
      </c>
      <c r="AQ402" s="30">
        <f t="shared" ca="1" si="1249"/>
        <v>-499580</v>
      </c>
      <c r="AR402" s="30">
        <f t="shared" ca="1" si="1249"/>
        <v>-567900</v>
      </c>
      <c r="AS402" s="30">
        <f t="shared" ca="1" si="1249"/>
        <v>-636280</v>
      </c>
      <c r="AT402" s="30">
        <f t="shared" ca="1" si="1249"/>
        <v>-704680</v>
      </c>
      <c r="AU402" s="30">
        <f t="shared" ca="1" si="1249"/>
        <v>-773080</v>
      </c>
      <c r="AV402" s="30">
        <f t="shared" ca="1" si="1249"/>
        <v>-841480</v>
      </c>
      <c r="AW402" s="30">
        <f t="shared" ca="1" si="1249"/>
        <v>-909880</v>
      </c>
      <c r="AX402" s="30">
        <f t="shared" ca="1" si="1249"/>
        <v>-978280</v>
      </c>
      <c r="AY402" s="30">
        <f t="shared" ca="1" si="1249"/>
        <v>-1046680</v>
      </c>
      <c r="AZ402" s="30">
        <f t="shared" ca="1" si="1249"/>
        <v>-1111080</v>
      </c>
      <c r="BA402" s="30">
        <f t="shared" ca="1" si="1249"/>
        <v>-1163480</v>
      </c>
      <c r="BB402" s="30">
        <f t="shared" ca="1" si="1249"/>
        <v>-1203080</v>
      </c>
      <c r="BC402" s="30">
        <f t="shared" ca="1" si="1249"/>
        <v>-1229380</v>
      </c>
      <c r="BD402" s="30">
        <f t="shared" ca="1" si="1249"/>
        <v>-1244080</v>
      </c>
      <c r="BE402" s="30">
        <f t="shared" ca="1" si="1249"/>
        <v>-1251940</v>
      </c>
      <c r="BF402" s="30">
        <f t="shared" ref="BF402:CK402" ca="1" si="1250">BF76+BF114-BF288</f>
        <v>-1255800</v>
      </c>
      <c r="BG402" s="30">
        <f t="shared" ca="1" si="1250"/>
        <v>-1257580</v>
      </c>
      <c r="BH402" s="30">
        <f t="shared" ca="1" si="1250"/>
        <v>-1258260</v>
      </c>
      <c r="BI402" s="30">
        <f t="shared" ca="1" si="1250"/>
        <v>-1258460</v>
      </c>
      <c r="BJ402" s="30">
        <f t="shared" ca="1" si="1250"/>
        <v>-1258540</v>
      </c>
      <c r="BK402" s="30">
        <f t="shared" ca="1" si="1250"/>
        <v>-1258560.0000000002</v>
      </c>
      <c r="BL402" s="30">
        <f t="shared" ca="1" si="1250"/>
        <v>-1258560.0000000002</v>
      </c>
      <c r="BM402" s="30">
        <f t="shared" ca="1" si="1250"/>
        <v>-1258560.0000000002</v>
      </c>
      <c r="BN402" s="30">
        <f t="shared" ca="1" si="1250"/>
        <v>-1258560.0000000002</v>
      </c>
      <c r="BO402" s="30">
        <f t="shared" ca="1" si="1250"/>
        <v>-1258560.0000000002</v>
      </c>
      <c r="BP402" s="30">
        <f t="shared" ca="1" si="1250"/>
        <v>-1258560.0000000002</v>
      </c>
      <c r="BQ402" s="30">
        <f t="shared" ca="1" si="1250"/>
        <v>-1258560.0000000002</v>
      </c>
      <c r="BR402" s="30">
        <f t="shared" ca="1" si="1250"/>
        <v>-1258560.0000000002</v>
      </c>
      <c r="BS402" s="30">
        <f t="shared" ca="1" si="1250"/>
        <v>-1258560.0000000002</v>
      </c>
      <c r="BT402" s="30">
        <f t="shared" ca="1" si="1250"/>
        <v>-1258560.0000000002</v>
      </c>
      <c r="BU402" s="30">
        <f t="shared" ca="1" si="1250"/>
        <v>0</v>
      </c>
      <c r="BV402" s="30">
        <f t="shared" si="1250"/>
        <v>0</v>
      </c>
      <c r="BW402" s="30">
        <f t="shared" si="1250"/>
        <v>0</v>
      </c>
      <c r="BX402" s="30">
        <f t="shared" si="1250"/>
        <v>0</v>
      </c>
      <c r="BY402" s="30">
        <f t="shared" si="1250"/>
        <v>0</v>
      </c>
      <c r="BZ402" s="30">
        <f t="shared" si="1250"/>
        <v>0</v>
      </c>
      <c r="CA402" s="30">
        <f t="shared" si="1250"/>
        <v>0</v>
      </c>
      <c r="CB402" s="30">
        <f t="shared" si="1250"/>
        <v>0</v>
      </c>
      <c r="CC402" s="30">
        <f t="shared" si="1250"/>
        <v>0</v>
      </c>
      <c r="CD402" s="30">
        <f t="shared" si="1250"/>
        <v>0</v>
      </c>
      <c r="CE402" s="30">
        <f t="shared" si="1250"/>
        <v>0</v>
      </c>
      <c r="CF402" s="30">
        <f t="shared" si="1250"/>
        <v>0</v>
      </c>
      <c r="CG402" s="30">
        <f t="shared" si="1250"/>
        <v>0</v>
      </c>
      <c r="CH402" s="30">
        <f t="shared" si="1250"/>
        <v>0</v>
      </c>
      <c r="CI402" s="30">
        <f t="shared" si="1250"/>
        <v>0</v>
      </c>
      <c r="CJ402" s="30">
        <f t="shared" si="1250"/>
        <v>0</v>
      </c>
      <c r="CK402" s="30">
        <f t="shared" si="1250"/>
        <v>0</v>
      </c>
      <c r="CL402" s="30">
        <f t="shared" ref="CL402:CT402" si="1251">CL76+CL114-CL288</f>
        <v>0</v>
      </c>
      <c r="CM402" s="30">
        <f t="shared" si="1251"/>
        <v>0</v>
      </c>
      <c r="CN402" s="30">
        <f t="shared" si="1251"/>
        <v>0</v>
      </c>
      <c r="CO402" s="30">
        <f t="shared" si="1251"/>
        <v>0</v>
      </c>
      <c r="CP402" s="30">
        <f t="shared" si="1251"/>
        <v>0</v>
      </c>
      <c r="CQ402" s="30">
        <f t="shared" si="1251"/>
        <v>0</v>
      </c>
      <c r="CR402" s="30">
        <f t="shared" si="1251"/>
        <v>0</v>
      </c>
      <c r="CS402" s="30">
        <f t="shared" si="1251"/>
        <v>0</v>
      </c>
      <c r="CT402" s="30">
        <f t="shared" si="1251"/>
        <v>0</v>
      </c>
    </row>
    <row r="403" spans="1:98" s="27" customFormat="1" ht="12" x14ac:dyDescent="0.25">
      <c r="A403" s="26">
        <f>ROW()</f>
        <v>403</v>
      </c>
      <c r="C403" s="142"/>
      <c r="E403" s="24"/>
      <c r="F403" s="66" t="str">
        <f t="shared" si="1233"/>
        <v>АКТИВЫ</v>
      </c>
      <c r="G403" s="66" t="str">
        <f t="shared" si="1239"/>
        <v>Запасы СиМ</v>
      </c>
      <c r="H403" s="27" t="str">
        <f>BP!$F$26</f>
        <v>ФОТ првПерс</v>
      </c>
      <c r="P403" s="30"/>
      <c r="R403" s="24"/>
      <c r="S403" s="30"/>
      <c r="V403" s="85"/>
      <c r="W403" s="29"/>
      <c r="Z403" s="30">
        <f ca="1">Z77+Z119+Z137*(1-BP!$S$86)-Z289</f>
        <v>0</v>
      </c>
      <c r="AA403" s="30">
        <f ca="1">AA77+AA119+AA137*(1-BP!$S$86)-AA289</f>
        <v>0</v>
      </c>
      <c r="AB403" s="30">
        <f ca="1">AB77+AB119+AB137*(1-BP!$S$86)-AB289</f>
        <v>0</v>
      </c>
      <c r="AC403" s="30">
        <f ca="1">AC77+AC119+AC137*(1-BP!$S$86)-AC289</f>
        <v>0</v>
      </c>
      <c r="AD403" s="30">
        <f ca="1">AD77+AD119+AD137*(1-BP!$S$86)-AD289</f>
        <v>600</v>
      </c>
      <c r="AE403" s="30">
        <f ca="1">AE77+AE119+AE137*(1-BP!$S$86)-AE289</f>
        <v>2400</v>
      </c>
      <c r="AF403" s="30">
        <f ca="1">AF77+AF119+AF137*(1-BP!$S$86)-AF289</f>
        <v>4320</v>
      </c>
      <c r="AG403" s="30">
        <f ca="1">AG77+AG119+AG137*(1-BP!$S$86)-AG289</f>
        <v>6715</v>
      </c>
      <c r="AH403" s="30">
        <f ca="1">AH77+AH119+AH137*(1-BP!$S$86)-AH289</f>
        <v>9655</v>
      </c>
      <c r="AI403" s="30">
        <f ca="1">AI77+AI119+AI137*(1-BP!$S$86)-AI289</f>
        <v>13461</v>
      </c>
      <c r="AJ403" s="30">
        <f ca="1">AJ77+AJ119+AJ137*(1-BP!$S$86)-AJ289</f>
        <v>21391</v>
      </c>
      <c r="AK403" s="30">
        <f ca="1">AK77+AK119+AK137*(1-BP!$S$86)-AK289</f>
        <v>33663</v>
      </c>
      <c r="AL403" s="30">
        <f ca="1">AL77+AL119+AL137*(1-BP!$S$86)-AL289</f>
        <v>51299.5</v>
      </c>
      <c r="AM403" s="30">
        <f ca="1">AM77+AM119+AM137*(1-BP!$S$86)-AM289</f>
        <v>75909</v>
      </c>
      <c r="AN403" s="30">
        <f ca="1">AN77+AN119+AN137*(1-BP!$S$86)-AN289</f>
        <v>106037.5</v>
      </c>
      <c r="AO403" s="30">
        <f ca="1">AO77+AO119+AO137*(1-BP!$S$86)-AO289</f>
        <v>140884</v>
      </c>
      <c r="AP403" s="30">
        <f ca="1">AP77+AP119+AP137*(1-BP!$S$86)-AP289</f>
        <v>179342.5</v>
      </c>
      <c r="AQ403" s="30">
        <f ca="1">AQ77+AQ119+AQ137*(1-BP!$S$86)-AQ289</f>
        <v>219884.5</v>
      </c>
      <c r="AR403" s="30">
        <f ca="1">AR77+AR119+AR137*(1-BP!$S$86)-AR289</f>
        <v>261600.5</v>
      </c>
      <c r="AS403" s="30">
        <f ca="1">AS77+AS119+AS137*(1-BP!$S$86)-AS289</f>
        <v>303877.5</v>
      </c>
      <c r="AT403" s="30">
        <f ca="1">AT77+AT119+AT137*(1-BP!$S$86)-AT289</f>
        <v>346450</v>
      </c>
      <c r="AU403" s="30">
        <f ca="1">AU77+AU119+AU137*(1-BP!$S$86)-AU289</f>
        <v>389150</v>
      </c>
      <c r="AV403" s="30">
        <f ca="1">AV77+AV119+AV137*(1-BP!$S$86)-AV289</f>
        <v>431880</v>
      </c>
      <c r="AW403" s="30">
        <f ca="1">AW77+AW119+AW137*(1-BP!$S$86)-AW289</f>
        <v>474625</v>
      </c>
      <c r="AX403" s="30">
        <f ca="1">AX77+AX119+AX137*(1-BP!$S$86)-AX289</f>
        <v>517375</v>
      </c>
      <c r="AY403" s="30">
        <f ca="1">AY77+AY119+AY137*(1-BP!$S$86)-AY289</f>
        <v>560125</v>
      </c>
      <c r="AZ403" s="30">
        <f ca="1">AZ77+AZ119+AZ137*(1-BP!$S$86)-AZ289</f>
        <v>602875</v>
      </c>
      <c r="BA403" s="30">
        <f ca="1">BA77+BA119+BA137*(1-BP!$S$86)-BA289</f>
        <v>644125</v>
      </c>
      <c r="BB403" s="30">
        <f ca="1">BB77+BB119+BB137*(1-BP!$S$86)-BB289</f>
        <v>680875</v>
      </c>
      <c r="BC403" s="30">
        <f ca="1">BC77+BC119+BC137*(1-BP!$S$86)-BC289</f>
        <v>712825</v>
      </c>
      <c r="BD403" s="30">
        <f ca="1">BD77+BD119+BD137*(1-BP!$S$86)-BD289</f>
        <v>738787.5</v>
      </c>
      <c r="BE403" s="30">
        <f ca="1">BE77+BE119+BE137*(1-BP!$S$86)-BE289</f>
        <v>757400</v>
      </c>
      <c r="BF403" s="30">
        <f ca="1">BF77+BF119+BF137*(1-BP!$S$86)-BF289</f>
        <v>770247.5</v>
      </c>
      <c r="BG403" s="30">
        <f ca="1">BG77+BG119+BG137*(1-BP!$S$86)-BG289</f>
        <v>778270</v>
      </c>
      <c r="BH403" s="30">
        <f ca="1">BH77+BH119+BH137*(1-BP!$S$86)-BH289</f>
        <v>782612.5</v>
      </c>
      <c r="BI403" s="30">
        <f ca="1">BI77+BI119+BI137*(1-BP!$S$86)-BI289</f>
        <v>784832.5</v>
      </c>
      <c r="BJ403" s="30">
        <f ca="1">BJ77+BJ119+BJ137*(1-BP!$S$86)-BJ289</f>
        <v>785872.5</v>
      </c>
      <c r="BK403" s="30">
        <f ca="1">BK77+BK119+BK137*(1-BP!$S$86)-BK289</f>
        <v>786347.5</v>
      </c>
      <c r="BL403" s="30">
        <f ca="1">BL77+BL119+BL137*(1-BP!$S$86)-BL289</f>
        <v>786525</v>
      </c>
      <c r="BM403" s="30">
        <f ca="1">BM77+BM119+BM137*(1-BP!$S$86)-BM289</f>
        <v>786575</v>
      </c>
      <c r="BN403" s="30">
        <f ca="1">BN77+BN119+BN137*(1-BP!$S$86)-BN289</f>
        <v>786595</v>
      </c>
      <c r="BO403" s="30">
        <f ca="1">BO77+BO119+BO137*(1-BP!$S$86)-BO289</f>
        <v>786600</v>
      </c>
      <c r="BP403" s="30">
        <f ca="1">BP77+BP119+BP137*(1-BP!$S$86)-BP289</f>
        <v>786599.99999999988</v>
      </c>
      <c r="BQ403" s="30">
        <f ca="1">BQ77+BQ119+BQ137*(1-BP!$S$86)-BQ289</f>
        <v>786599.99999999988</v>
      </c>
      <c r="BR403" s="30">
        <f ca="1">BR77+BR119+BR137*(1-BP!$S$86)-BR289</f>
        <v>786599.99999999988</v>
      </c>
      <c r="BS403" s="30">
        <f ca="1">BS77+BS119+BS137*(1-BP!$S$86)-BS289</f>
        <v>786599.99999999988</v>
      </c>
      <c r="BT403" s="30">
        <f ca="1">BT77+BT119+BT137*(1-BP!$S$86)-BT289</f>
        <v>786599.99999999988</v>
      </c>
      <c r="BU403" s="30">
        <f ca="1">BU77+BU119+BU137*(1-BP!$S$86)-BU289</f>
        <v>786599.99999999988</v>
      </c>
      <c r="BV403" s="30">
        <f>BV77+BV119+BV137*(1-BP!$S$86)-BV289</f>
        <v>0</v>
      </c>
      <c r="BW403" s="30">
        <f>BW77+BW119+BW137*(1-BP!$S$86)-BW289</f>
        <v>0</v>
      </c>
      <c r="BX403" s="30">
        <f>BX77+BX119+BX137*(1-BP!$S$86)-BX289</f>
        <v>0</v>
      </c>
      <c r="BY403" s="30">
        <f>BY77+BY119+BY137*(1-BP!$S$86)-BY289</f>
        <v>0</v>
      </c>
      <c r="BZ403" s="30">
        <f>BZ77+BZ119+BZ137*(1-BP!$S$86)-BZ289</f>
        <v>0</v>
      </c>
      <c r="CA403" s="30">
        <f>CA77+CA119+CA137*(1-BP!$S$86)-CA289</f>
        <v>0</v>
      </c>
      <c r="CB403" s="30">
        <f>CB77+CB119+CB137*(1-BP!$S$86)-CB289</f>
        <v>0</v>
      </c>
      <c r="CC403" s="30">
        <f>CC77+CC119+CC137*(1-BP!$S$86)-CC289</f>
        <v>0</v>
      </c>
      <c r="CD403" s="30">
        <f>CD77+CD119+CD137*(1-BP!$S$86)-CD289</f>
        <v>0</v>
      </c>
      <c r="CE403" s="30">
        <f>CE77+CE119+CE137*(1-BP!$S$86)-CE289</f>
        <v>0</v>
      </c>
      <c r="CF403" s="30">
        <f>CF77+CF119+CF137*(1-BP!$S$86)-CF289</f>
        <v>0</v>
      </c>
      <c r="CG403" s="30">
        <f>CG77+CG119+CG137*(1-BP!$S$86)-CG289</f>
        <v>0</v>
      </c>
      <c r="CH403" s="30">
        <f>CH77+CH119+CH137*(1-BP!$S$86)-CH289</f>
        <v>0</v>
      </c>
      <c r="CI403" s="30">
        <f>CI77+CI119+CI137*(1-BP!$S$86)-CI289</f>
        <v>0</v>
      </c>
      <c r="CJ403" s="30">
        <f>CJ77+CJ119+CJ137*(1-BP!$S$86)-CJ289</f>
        <v>0</v>
      </c>
      <c r="CK403" s="30">
        <f>CK77+CK119+CK137*(1-BP!$S$86)-CK289</f>
        <v>0</v>
      </c>
      <c r="CL403" s="30">
        <f>CL77+CL119+CL137*(1-BP!$S$86)-CL289</f>
        <v>0</v>
      </c>
      <c r="CM403" s="30">
        <f>CM77+CM119+CM137*(1-BP!$S$86)-CM289</f>
        <v>0</v>
      </c>
      <c r="CN403" s="30">
        <f>CN77+CN119+CN137*(1-BP!$S$86)-CN289</f>
        <v>0</v>
      </c>
      <c r="CO403" s="30">
        <f>CO77+CO119+CO137*(1-BP!$S$86)-CO289</f>
        <v>0</v>
      </c>
      <c r="CP403" s="30">
        <f>CP77+CP119+CP137*(1-BP!$S$86)-CP289</f>
        <v>0</v>
      </c>
      <c r="CQ403" s="30">
        <f>CQ77+CQ119+CQ137*(1-BP!$S$86)-CQ289</f>
        <v>0</v>
      </c>
      <c r="CR403" s="30">
        <f>CR77+CR119+CR137*(1-BP!$S$86)-CR289</f>
        <v>0</v>
      </c>
      <c r="CS403" s="30">
        <f>CS77+CS119+CS137*(1-BP!$S$86)-CS289</f>
        <v>0</v>
      </c>
      <c r="CT403" s="30">
        <f>CT77+CT119+CT137*(1-BP!$S$86)-CT289</f>
        <v>0</v>
      </c>
    </row>
    <row r="404" spans="1:98" s="27" customFormat="1" ht="12" x14ac:dyDescent="0.25">
      <c r="A404" s="26">
        <f>ROW()</f>
        <v>404</v>
      </c>
      <c r="C404" s="142"/>
      <c r="E404" s="24"/>
      <c r="F404" s="66" t="str">
        <f t="shared" si="1233"/>
        <v>АКТИВЫ</v>
      </c>
      <c r="G404" s="66" t="str">
        <f t="shared" si="1239"/>
        <v>Запасы СиМ</v>
      </c>
      <c r="H404" s="27" t="str">
        <f>BP!$F$27</f>
        <v>ФОТ упак</v>
      </c>
      <c r="P404" s="30"/>
      <c r="R404" s="24"/>
      <c r="S404" s="30"/>
      <c r="V404" s="85"/>
      <c r="W404" s="29"/>
      <c r="Z404" s="30">
        <f t="shared" ref="Z404:BE404" ca="1" si="1252">Z78+Z138-Z290</f>
        <v>0</v>
      </c>
      <c r="AA404" s="30">
        <f t="shared" ca="1" si="1252"/>
        <v>0</v>
      </c>
      <c r="AB404" s="30">
        <f t="shared" ca="1" si="1252"/>
        <v>0</v>
      </c>
      <c r="AC404" s="30">
        <f t="shared" ca="1" si="1252"/>
        <v>0</v>
      </c>
      <c r="AD404" s="30">
        <f t="shared" ca="1" si="1252"/>
        <v>0</v>
      </c>
      <c r="AE404" s="30">
        <f t="shared" ca="1" si="1252"/>
        <v>0</v>
      </c>
      <c r="AF404" s="30">
        <f t="shared" ca="1" si="1252"/>
        <v>0</v>
      </c>
      <c r="AG404" s="30">
        <f t="shared" ca="1" si="1252"/>
        <v>500</v>
      </c>
      <c r="AH404" s="30">
        <f t="shared" ca="1" si="1252"/>
        <v>2000</v>
      </c>
      <c r="AI404" s="30">
        <f t="shared" ca="1" si="1252"/>
        <v>3600</v>
      </c>
      <c r="AJ404" s="30">
        <f t="shared" ca="1" si="1252"/>
        <v>5262.5</v>
      </c>
      <c r="AK404" s="30">
        <f t="shared" ca="1" si="1252"/>
        <v>6712.5</v>
      </c>
      <c r="AL404" s="30">
        <f t="shared" ca="1" si="1252"/>
        <v>8817.5000000000018</v>
      </c>
      <c r="AM404" s="30">
        <f t="shared" ca="1" si="1252"/>
        <v>14317.500000000002</v>
      </c>
      <c r="AN404" s="30">
        <f t="shared" ca="1" si="1252"/>
        <v>23577.5</v>
      </c>
      <c r="AO404" s="30">
        <f t="shared" ca="1" si="1252"/>
        <v>36871.25</v>
      </c>
      <c r="AP404" s="30">
        <f t="shared" ca="1" si="1252"/>
        <v>53712.5</v>
      </c>
      <c r="AQ404" s="30">
        <f t="shared" ca="1" si="1252"/>
        <v>72646.25</v>
      </c>
      <c r="AR404" s="30">
        <f t="shared" ca="1" si="1252"/>
        <v>92822.5</v>
      </c>
      <c r="AS404" s="30">
        <f t="shared" ca="1" si="1252"/>
        <v>113643.75</v>
      </c>
      <c r="AT404" s="30">
        <f t="shared" ca="1" si="1252"/>
        <v>134806.25</v>
      </c>
      <c r="AU404" s="30">
        <f t="shared" ca="1" si="1252"/>
        <v>156118.75</v>
      </c>
      <c r="AV404" s="30">
        <f t="shared" ca="1" si="1252"/>
        <v>177468.75</v>
      </c>
      <c r="AW404" s="30">
        <f t="shared" ca="1" si="1252"/>
        <v>198837.5</v>
      </c>
      <c r="AX404" s="30">
        <f t="shared" ca="1" si="1252"/>
        <v>220212.5</v>
      </c>
      <c r="AY404" s="30">
        <f t="shared" ca="1" si="1252"/>
        <v>241587.5</v>
      </c>
      <c r="AZ404" s="30">
        <f t="shared" ca="1" si="1252"/>
        <v>262962.5</v>
      </c>
      <c r="BA404" s="30">
        <f t="shared" ca="1" si="1252"/>
        <v>284337.5</v>
      </c>
      <c r="BB404" s="30">
        <f t="shared" ca="1" si="1252"/>
        <v>305712.5</v>
      </c>
      <c r="BC404" s="30">
        <f t="shared" ca="1" si="1252"/>
        <v>327087.5</v>
      </c>
      <c r="BD404" s="30">
        <f t="shared" ca="1" si="1252"/>
        <v>347212.5</v>
      </c>
      <c r="BE404" s="30">
        <f t="shared" ca="1" si="1252"/>
        <v>363587.5</v>
      </c>
      <c r="BF404" s="30">
        <f t="shared" ref="BF404:CK404" ca="1" si="1253">BF78+BF138-BF290</f>
        <v>375962.5</v>
      </c>
      <c r="BG404" s="30">
        <f t="shared" ca="1" si="1253"/>
        <v>384181.25</v>
      </c>
      <c r="BH404" s="30">
        <f t="shared" ca="1" si="1253"/>
        <v>388775</v>
      </c>
      <c r="BI404" s="30">
        <f t="shared" ca="1" si="1253"/>
        <v>391231.25</v>
      </c>
      <c r="BJ404" s="30">
        <f t="shared" ca="1" si="1253"/>
        <v>392437.5</v>
      </c>
      <c r="BK404" s="30">
        <f t="shared" ca="1" si="1253"/>
        <v>392993.75</v>
      </c>
      <c r="BL404" s="30">
        <f t="shared" ca="1" si="1253"/>
        <v>393206.25</v>
      </c>
      <c r="BM404" s="30">
        <f t="shared" ca="1" si="1253"/>
        <v>393268.75</v>
      </c>
      <c r="BN404" s="30">
        <f t="shared" ca="1" si="1253"/>
        <v>393293.75</v>
      </c>
      <c r="BO404" s="30">
        <f t="shared" ca="1" si="1253"/>
        <v>393300</v>
      </c>
      <c r="BP404" s="30">
        <f t="shared" ca="1" si="1253"/>
        <v>393299.99999999994</v>
      </c>
      <c r="BQ404" s="30">
        <f t="shared" ca="1" si="1253"/>
        <v>393299.99999999994</v>
      </c>
      <c r="BR404" s="30">
        <f t="shared" ca="1" si="1253"/>
        <v>393299.99999999994</v>
      </c>
      <c r="BS404" s="30">
        <f t="shared" ca="1" si="1253"/>
        <v>393299.99999999994</v>
      </c>
      <c r="BT404" s="30">
        <f t="shared" ca="1" si="1253"/>
        <v>393299.99999999994</v>
      </c>
      <c r="BU404" s="30">
        <f t="shared" ca="1" si="1253"/>
        <v>393299.99999999994</v>
      </c>
      <c r="BV404" s="30">
        <f t="shared" si="1253"/>
        <v>0</v>
      </c>
      <c r="BW404" s="30">
        <f t="shared" si="1253"/>
        <v>0</v>
      </c>
      <c r="BX404" s="30">
        <f t="shared" si="1253"/>
        <v>0</v>
      </c>
      <c r="BY404" s="30">
        <f t="shared" si="1253"/>
        <v>0</v>
      </c>
      <c r="BZ404" s="30">
        <f t="shared" si="1253"/>
        <v>0</v>
      </c>
      <c r="CA404" s="30">
        <f t="shared" si="1253"/>
        <v>0</v>
      </c>
      <c r="CB404" s="30">
        <f t="shared" si="1253"/>
        <v>0</v>
      </c>
      <c r="CC404" s="30">
        <f t="shared" si="1253"/>
        <v>0</v>
      </c>
      <c r="CD404" s="30">
        <f t="shared" si="1253"/>
        <v>0</v>
      </c>
      <c r="CE404" s="30">
        <f t="shared" si="1253"/>
        <v>0</v>
      </c>
      <c r="CF404" s="30">
        <f t="shared" si="1253"/>
        <v>0</v>
      </c>
      <c r="CG404" s="30">
        <f t="shared" si="1253"/>
        <v>0</v>
      </c>
      <c r="CH404" s="30">
        <f t="shared" si="1253"/>
        <v>0</v>
      </c>
      <c r="CI404" s="30">
        <f t="shared" si="1253"/>
        <v>0</v>
      </c>
      <c r="CJ404" s="30">
        <f t="shared" si="1253"/>
        <v>0</v>
      </c>
      <c r="CK404" s="30">
        <f t="shared" si="1253"/>
        <v>0</v>
      </c>
      <c r="CL404" s="30">
        <f t="shared" ref="CL404:CT404" si="1254">CL78+CL138-CL290</f>
        <v>0</v>
      </c>
      <c r="CM404" s="30">
        <f t="shared" si="1254"/>
        <v>0</v>
      </c>
      <c r="CN404" s="30">
        <f t="shared" si="1254"/>
        <v>0</v>
      </c>
      <c r="CO404" s="30">
        <f t="shared" si="1254"/>
        <v>0</v>
      </c>
      <c r="CP404" s="30">
        <f t="shared" si="1254"/>
        <v>0</v>
      </c>
      <c r="CQ404" s="30">
        <f t="shared" si="1254"/>
        <v>0</v>
      </c>
      <c r="CR404" s="30">
        <f t="shared" si="1254"/>
        <v>0</v>
      </c>
      <c r="CS404" s="30">
        <f t="shared" si="1254"/>
        <v>0</v>
      </c>
      <c r="CT404" s="30">
        <f t="shared" si="1254"/>
        <v>0</v>
      </c>
    </row>
    <row r="405" spans="1:98" s="27" customFormat="1" ht="12" x14ac:dyDescent="0.25">
      <c r="A405" s="26">
        <f>ROW()</f>
        <v>405</v>
      </c>
      <c r="C405" s="142"/>
      <c r="E405" s="24"/>
      <c r="F405" s="66" t="str">
        <f t="shared" si="1233"/>
        <v>АКТИВЫ</v>
      </c>
      <c r="G405" s="66" t="str">
        <f t="shared" si="1239"/>
        <v>Запасы СиМ</v>
      </c>
      <c r="H405" s="27" t="str">
        <f>BP!$F$28</f>
        <v>Соцсборы</v>
      </c>
      <c r="P405" s="30"/>
      <c r="R405" s="24"/>
      <c r="S405" s="30"/>
      <c r="V405" s="85"/>
      <c r="W405" s="29"/>
      <c r="Z405" s="30">
        <f ca="1">Z79+Z120+(Z137*(1-BP!$S$86)+Z138)*BP!$S$40-Z291</f>
        <v>0</v>
      </c>
      <c r="AA405" s="30">
        <f ca="1">AA79+AA120+(AA137*(1-BP!$S$86)+AA138)*BP!$S$40-AA291</f>
        <v>0</v>
      </c>
      <c r="AB405" s="30">
        <f ca="1">AB79+AB120+(AB137*(1-BP!$S$86)+AB138)*BP!$S$40-AB291</f>
        <v>0</v>
      </c>
      <c r="AC405" s="30">
        <f ca="1">AC79+AC120+(AC137*(1-BP!$S$86)+AC138)*BP!$S$40-AC291</f>
        <v>0</v>
      </c>
      <c r="AD405" s="30">
        <f ca="1">AD79+AD120+(AD137*(1-BP!$S$86)+AD138)*BP!$S$40-AD291</f>
        <v>180</v>
      </c>
      <c r="AE405" s="30">
        <f ca="1">AE79+AE120+(AE137*(1-BP!$S$86)+AE138)*BP!$S$40-AE291</f>
        <v>720</v>
      </c>
      <c r="AF405" s="30">
        <f ca="1">AF79+AF120+(AF137*(1-BP!$S$86)+AF138)*BP!$S$40-AF291</f>
        <v>1296</v>
      </c>
      <c r="AG405" s="30">
        <f ca="1">AG79+AG120+(AG137*(1-BP!$S$86)+AG138)*BP!$S$40-AG291</f>
        <v>2164.5</v>
      </c>
      <c r="AH405" s="30">
        <f ca="1">AH79+AH120+(AH137*(1-BP!$S$86)+AH138)*BP!$S$40-AH291</f>
        <v>3496.5</v>
      </c>
      <c r="AI405" s="30">
        <f ca="1">AI79+AI120+(AI137*(1-BP!$S$86)+AI138)*BP!$S$40-AI291</f>
        <v>5118.2999999999993</v>
      </c>
      <c r="AJ405" s="30">
        <f ca="1">AJ79+AJ120+(AJ137*(1-BP!$S$86)+AJ138)*BP!$S$40-AJ291</f>
        <v>7996.0499999999984</v>
      </c>
      <c r="AK405" s="30">
        <f ca="1">AK79+AK120+(AK137*(1-BP!$S$86)+AK138)*BP!$S$40-AK291</f>
        <v>12112.649999999998</v>
      </c>
      <c r="AL405" s="30">
        <f ca="1">AL79+AL120+(AL137*(1-BP!$S$86)+AL138)*BP!$S$40-AL291</f>
        <v>18035.099999999999</v>
      </c>
      <c r="AM405" s="30">
        <f ca="1">AM79+AM120+(AM137*(1-BP!$S$86)+AM138)*BP!$S$40-AM291</f>
        <v>27067.950000000004</v>
      </c>
      <c r="AN405" s="30">
        <f ca="1">AN79+AN120+(AN137*(1-BP!$S$86)+AN138)*BP!$S$40-AN291</f>
        <v>38884.500000000015</v>
      </c>
      <c r="AO405" s="30">
        <f ca="1">AO79+AO120+(AO137*(1-BP!$S$86)+AO138)*BP!$S$40-AO291</f>
        <v>53326.575000000012</v>
      </c>
      <c r="AP405" s="30">
        <f ca="1">AP79+AP120+(AP137*(1-BP!$S$86)+AP138)*BP!$S$40-AP291</f>
        <v>69916.500000000015</v>
      </c>
      <c r="AQ405" s="30">
        <f ca="1">AQ79+AQ120+(AQ137*(1-BP!$S$86)+AQ138)*BP!$S$40-AQ291</f>
        <v>87759.225000000006</v>
      </c>
      <c r="AR405" s="30">
        <f ca="1">AR79+AR120+(AR137*(1-BP!$S$86)+AR138)*BP!$S$40-AR291</f>
        <v>106326.90000000001</v>
      </c>
      <c r="AS405" s="30">
        <f ca="1">AS79+AS120+(AS137*(1-BP!$S$86)+AS138)*BP!$S$40-AS291</f>
        <v>125256.37500000003</v>
      </c>
      <c r="AT405" s="30">
        <f ca="1">AT79+AT120+(AT137*(1-BP!$S$86)+AT138)*BP!$S$40-AT291</f>
        <v>144376.875</v>
      </c>
      <c r="AU405" s="30">
        <f ca="1">AU79+AU120+(AU137*(1-BP!$S$86)+AU138)*BP!$S$40-AU291</f>
        <v>163580.625</v>
      </c>
      <c r="AV405" s="30">
        <f ca="1">AV79+AV120+(AV137*(1-BP!$S$86)+AV138)*BP!$S$40-AV291</f>
        <v>182804.625</v>
      </c>
      <c r="AW405" s="30">
        <f ca="1">AW79+AW120+(AW137*(1-BP!$S$86)+AW138)*BP!$S$40-AW291</f>
        <v>202038.75</v>
      </c>
      <c r="AX405" s="30">
        <f ca="1">AX79+AX120+(AX137*(1-BP!$S$86)+AX138)*BP!$S$40-AX291</f>
        <v>221276.25</v>
      </c>
      <c r="AY405" s="30">
        <f ca="1">AY79+AY120+(AY137*(1-BP!$S$86)+AY138)*BP!$S$40-AY291</f>
        <v>240513.75</v>
      </c>
      <c r="AZ405" s="30">
        <f ca="1">AZ79+AZ120+(AZ137*(1-BP!$S$86)+AZ138)*BP!$S$40-AZ291</f>
        <v>259751.25</v>
      </c>
      <c r="BA405" s="30">
        <f ca="1">BA79+BA120+(BA137*(1-BP!$S$86)+BA138)*BP!$S$40-BA291</f>
        <v>278538.75</v>
      </c>
      <c r="BB405" s="30">
        <f ca="1">BB79+BB120+(BB137*(1-BP!$S$86)+BB138)*BP!$S$40-BB291</f>
        <v>295976.25</v>
      </c>
      <c r="BC405" s="30">
        <f ca="1">BC79+BC120+(BC137*(1-BP!$S$86)+BC138)*BP!$S$40-BC291</f>
        <v>311973.75</v>
      </c>
      <c r="BD405" s="30">
        <f ca="1">BD79+BD120+(BD137*(1-BP!$S$86)+BD138)*BP!$S$40-BD291</f>
        <v>325800</v>
      </c>
      <c r="BE405" s="30">
        <f ca="1">BE79+BE120+(BE137*(1-BP!$S$86)+BE138)*BP!$S$40-BE291</f>
        <v>336296.25</v>
      </c>
      <c r="BF405" s="30">
        <f ca="1">BF79+BF120+(BF137*(1-BP!$S$86)+BF138)*BP!$S$40-BF291</f>
        <v>343863</v>
      </c>
      <c r="BG405" s="30">
        <f ca="1">BG79+BG120+(BG137*(1-BP!$S$86)+BG138)*BP!$S$40-BG291</f>
        <v>348735.375</v>
      </c>
      <c r="BH405" s="30">
        <f ca="1">BH79+BH120+(BH137*(1-BP!$S$86)+BH138)*BP!$S$40-BH291</f>
        <v>351416.25</v>
      </c>
      <c r="BI405" s="30">
        <f ca="1">BI79+BI120+(BI137*(1-BP!$S$86)+BI138)*BP!$S$40-BI291</f>
        <v>352819.125</v>
      </c>
      <c r="BJ405" s="30">
        <f ca="1">BJ79+BJ120+(BJ137*(1-BP!$S$86)+BJ138)*BP!$S$40-BJ291</f>
        <v>353493</v>
      </c>
      <c r="BK405" s="30">
        <f ca="1">BK79+BK120+(BK137*(1-BP!$S$86)+BK138)*BP!$S$40-BK291</f>
        <v>353802.375</v>
      </c>
      <c r="BL405" s="30">
        <f ca="1">BL79+BL120+(BL137*(1-BP!$S$86)+BL138)*BP!$S$40-BL291</f>
        <v>353919.375</v>
      </c>
      <c r="BM405" s="30">
        <f ca="1">BM79+BM120+(BM137*(1-BP!$S$86)+BM138)*BP!$S$40-BM291</f>
        <v>353953.125</v>
      </c>
      <c r="BN405" s="30">
        <f ca="1">BN79+BN120+(BN137*(1-BP!$S$86)+BN138)*BP!$S$40-BN291</f>
        <v>353966.625</v>
      </c>
      <c r="BO405" s="30">
        <f ca="1">BO79+BO120+(BO137*(1-BP!$S$86)+BO138)*BP!$S$40-BO291</f>
        <v>353970</v>
      </c>
      <c r="BP405" s="30">
        <f ca="1">BP79+BP120+(BP137*(1-BP!$S$86)+BP138)*BP!$S$40-BP291</f>
        <v>353969.99999999994</v>
      </c>
      <c r="BQ405" s="30">
        <f ca="1">BQ79+BQ120+(BQ137*(1-BP!$S$86)+BQ138)*BP!$S$40-BQ291</f>
        <v>353969.99999999994</v>
      </c>
      <c r="BR405" s="30">
        <f ca="1">BR79+BR120+(BR137*(1-BP!$S$86)+BR138)*BP!$S$40-BR291</f>
        <v>353969.99999999994</v>
      </c>
      <c r="BS405" s="30">
        <f ca="1">BS79+BS120+(BS137*(1-BP!$S$86)+BS138)*BP!$S$40-BS291</f>
        <v>353969.99999999994</v>
      </c>
      <c r="BT405" s="30">
        <f ca="1">BT79+BT120+(BT137*(1-BP!$S$86)+BT138)*BP!$S$40-BT291</f>
        <v>353969.99999999994</v>
      </c>
      <c r="BU405" s="30">
        <f ca="1">BU79+BU120+(BU137*(1-BP!$S$86)+BU138)*BP!$S$40-BU291</f>
        <v>353969.99999999994</v>
      </c>
      <c r="BV405" s="30">
        <f>BV79+BV120+(BV137*(1-BP!$S$86)+BV138)*BP!$S$40-BV291</f>
        <v>0</v>
      </c>
      <c r="BW405" s="30">
        <f>BW79+BW120+(BW137*(1-BP!$S$86)+BW138)*BP!$S$40-BW291</f>
        <v>0</v>
      </c>
      <c r="BX405" s="30">
        <f>BX79+BX120+(BX137*(1-BP!$S$86)+BX138)*BP!$S$40-BX291</f>
        <v>0</v>
      </c>
      <c r="BY405" s="30">
        <f>BY79+BY120+(BY137*(1-BP!$S$86)+BY138)*BP!$S$40-BY291</f>
        <v>0</v>
      </c>
      <c r="BZ405" s="30">
        <f>BZ79+BZ120+(BZ137*(1-BP!$S$86)+BZ138)*BP!$S$40-BZ291</f>
        <v>0</v>
      </c>
      <c r="CA405" s="30">
        <f>CA79+CA120+(CA137*(1-BP!$S$86)+CA138)*BP!$S$40-CA291</f>
        <v>0</v>
      </c>
      <c r="CB405" s="30">
        <f>CB79+CB120+(CB137*(1-BP!$S$86)+CB138)*BP!$S$40-CB291</f>
        <v>0</v>
      </c>
      <c r="CC405" s="30">
        <f>CC79+CC120+(CC137*(1-BP!$S$86)+CC138)*BP!$S$40-CC291</f>
        <v>0</v>
      </c>
      <c r="CD405" s="30">
        <f>CD79+CD120+(CD137*(1-BP!$S$86)+CD138)*BP!$S$40-CD291</f>
        <v>0</v>
      </c>
      <c r="CE405" s="30">
        <f>CE79+CE120+(CE137*(1-BP!$S$86)+CE138)*BP!$S$40-CE291</f>
        <v>0</v>
      </c>
      <c r="CF405" s="30">
        <f>CF79+CF120+(CF137*(1-BP!$S$86)+CF138)*BP!$S$40-CF291</f>
        <v>0</v>
      </c>
      <c r="CG405" s="30">
        <f>CG79+CG120+(CG137*(1-BP!$S$86)+CG138)*BP!$S$40-CG291</f>
        <v>0</v>
      </c>
      <c r="CH405" s="30">
        <f>CH79+CH120+(CH137*(1-BP!$S$86)+CH138)*BP!$S$40-CH291</f>
        <v>0</v>
      </c>
      <c r="CI405" s="30">
        <f>CI79+CI120+(CI137*(1-BP!$S$86)+CI138)*BP!$S$40-CI291</f>
        <v>0</v>
      </c>
      <c r="CJ405" s="30">
        <f>CJ79+CJ120+(CJ137*(1-BP!$S$86)+CJ138)*BP!$S$40-CJ291</f>
        <v>0</v>
      </c>
      <c r="CK405" s="30">
        <f>CK79+CK120+(CK137*(1-BP!$S$86)+CK138)*BP!$S$40-CK291</f>
        <v>0</v>
      </c>
      <c r="CL405" s="30">
        <f>CL79+CL120+(CL137*(1-BP!$S$86)+CL138)*BP!$S$40-CL291</f>
        <v>0</v>
      </c>
      <c r="CM405" s="30">
        <f>CM79+CM120+(CM137*(1-BP!$S$86)+CM138)*BP!$S$40-CM291</f>
        <v>0</v>
      </c>
      <c r="CN405" s="30">
        <f>CN79+CN120+(CN137*(1-BP!$S$86)+CN138)*BP!$S$40-CN291</f>
        <v>0</v>
      </c>
      <c r="CO405" s="30">
        <f>CO79+CO120+(CO137*(1-BP!$S$86)+CO138)*BP!$S$40-CO291</f>
        <v>0</v>
      </c>
      <c r="CP405" s="30">
        <f>CP79+CP120+(CP137*(1-BP!$S$86)+CP138)*BP!$S$40-CP291</f>
        <v>0</v>
      </c>
      <c r="CQ405" s="30">
        <f>CQ79+CQ120+(CQ137*(1-BP!$S$86)+CQ138)*BP!$S$40-CQ291</f>
        <v>0</v>
      </c>
      <c r="CR405" s="30">
        <f>CR79+CR120+(CR137*(1-BP!$S$86)+CR138)*BP!$S$40-CR291</f>
        <v>0</v>
      </c>
      <c r="CS405" s="30">
        <f>CS79+CS120+(CS137*(1-BP!$S$86)+CS138)*BP!$S$40-CS291</f>
        <v>0</v>
      </c>
      <c r="CT405" s="30">
        <f>CT79+CT120+(CT137*(1-BP!$S$86)+CT138)*BP!$S$40-CT291</f>
        <v>0</v>
      </c>
    </row>
    <row r="406" spans="1:98" s="27" customFormat="1" ht="12" x14ac:dyDescent="0.25">
      <c r="A406" s="26">
        <f>ROW()</f>
        <v>406</v>
      </c>
      <c r="C406" s="142"/>
      <c r="E406" s="24"/>
      <c r="F406" s="66" t="str">
        <f t="shared" si="1233"/>
        <v>АКТИВЫ</v>
      </c>
      <c r="G406" s="66" t="str">
        <f t="shared" si="1239"/>
        <v>Запасы СиМ</v>
      </c>
      <c r="H406" s="27" t="str">
        <f>BP!$F$29</f>
        <v>ЭлЭн</v>
      </c>
      <c r="P406" s="30"/>
      <c r="R406" s="24"/>
      <c r="S406" s="30"/>
      <c r="V406" s="85"/>
      <c r="W406" s="29"/>
      <c r="Z406" s="30">
        <f ca="1">Z80+Z121+Z140*(1-BP!$S$89)-Z292</f>
        <v>0</v>
      </c>
      <c r="AA406" s="30">
        <f ca="1">AA80+AA121+AA140*(1-BP!$S$89)-AA292</f>
        <v>0</v>
      </c>
      <c r="AB406" s="30">
        <f ca="1">AB80+AB121+AB140*(1-BP!$S$89)-AB292</f>
        <v>0</v>
      </c>
      <c r="AC406" s="30">
        <f ca="1">AC80+AC121+AC140*(1-BP!$S$89)-AC292</f>
        <v>0</v>
      </c>
      <c r="AD406" s="30">
        <f ca="1">AD80+AD121+AD140*(1-BP!$S$89)-AD292</f>
        <v>128.79999999999998</v>
      </c>
      <c r="AE406" s="30">
        <f ca="1">AE80+AE121+AE140*(1-BP!$S$89)-AE292</f>
        <v>515.19999999999993</v>
      </c>
      <c r="AF406" s="30">
        <f ca="1">AF80+AF121+AF140*(1-BP!$S$89)-AF292</f>
        <v>927.36</v>
      </c>
      <c r="AG406" s="30">
        <f ca="1">AG80+AG121+AG140*(1-BP!$S$89)-AG292</f>
        <v>1410.82</v>
      </c>
      <c r="AH406" s="30">
        <f ca="1">AH80+AH121+AH140*(1-BP!$S$89)-AH292</f>
        <v>1949.9400000000003</v>
      </c>
      <c r="AI406" s="30">
        <f ca="1">AI80+AI121+AI140*(1-BP!$S$89)-AI292</f>
        <v>2668.8280000000009</v>
      </c>
      <c r="AJ406" s="30">
        <f ca="1">AJ80+AJ121+AJ140*(1-BP!$S$89)-AJ292</f>
        <v>4269.1680000000015</v>
      </c>
      <c r="AK406" s="30">
        <f ca="1">AK80+AK121+AK140*(1-BP!$S$89)-AK292</f>
        <v>6814.6239999999989</v>
      </c>
      <c r="AL406" s="30">
        <f ca="1">AL80+AL121+AL140*(1-BP!$S$89)-AL292</f>
        <v>10471.485999999997</v>
      </c>
      <c r="AM406" s="30">
        <f ca="1">AM80+AM121+AM140*(1-BP!$S$89)-AM292</f>
        <v>15416.991999999997</v>
      </c>
      <c r="AN406" s="30">
        <f ca="1">AN80+AN121+AN140*(1-BP!$S$89)-AN292</f>
        <v>21316.629999999997</v>
      </c>
      <c r="AO406" s="30">
        <f ca="1">AO80+AO121+AO140*(1-BP!$S$89)-AO292</f>
        <v>27981.661999999993</v>
      </c>
      <c r="AP406" s="30">
        <f ca="1">AP80+AP121+AP140*(1-BP!$S$89)-AP292</f>
        <v>35204.489999999991</v>
      </c>
      <c r="AQ406" s="30">
        <f ca="1">AQ80+AQ121+AQ140*(1-BP!$S$89)-AQ292</f>
        <v>42746.235999999997</v>
      </c>
      <c r="AR406" s="30">
        <f ca="1">AR80+AR121+AR140*(1-BP!$S$89)-AR292</f>
        <v>50463.794000000002</v>
      </c>
      <c r="AS406" s="30">
        <f ca="1">AS80+AS121+AS140*(1-BP!$S$89)-AS292</f>
        <v>58262.220000000016</v>
      </c>
      <c r="AT406" s="30">
        <f ca="1">AT80+AT121+AT140*(1-BP!$S$89)-AT292</f>
        <v>66103.150000000009</v>
      </c>
      <c r="AU406" s="30">
        <f ca="1">AU80+AU121+AU140*(1-BP!$S$89)-AU292</f>
        <v>73962.250000000029</v>
      </c>
      <c r="AV406" s="30">
        <f ca="1">AV80+AV121+AV140*(1-BP!$S$89)-AV292</f>
        <v>81825.490000000049</v>
      </c>
      <c r="AW406" s="30">
        <f ca="1">AW80+AW121+AW140*(1-BP!$S$89)-AW292</f>
        <v>89690.800000000061</v>
      </c>
      <c r="AX406" s="30">
        <f ca="1">AX80+AX121+AX140*(1-BP!$S$89)-AX292</f>
        <v>97556.80000000009</v>
      </c>
      <c r="AY406" s="30">
        <f ca="1">AY80+AY121+AY140*(1-BP!$S$89)-AY292</f>
        <v>105422.80000000009</v>
      </c>
      <c r="AZ406" s="30">
        <f ca="1">AZ80+AZ121+AZ140*(1-BP!$S$89)-AZ292</f>
        <v>113288.80000000009</v>
      </c>
      <c r="BA406" s="30">
        <f ca="1">BA80+BA121+BA140*(1-BP!$S$89)-BA292</f>
        <v>120832.80000000009</v>
      </c>
      <c r="BB406" s="30">
        <f ca="1">BB80+BB121+BB140*(1-BP!$S$89)-BB292</f>
        <v>127410.8000000001</v>
      </c>
      <c r="BC406" s="30">
        <f ca="1">BC80+BC121+BC140*(1-BP!$S$89)-BC292</f>
        <v>132958.40000000011</v>
      </c>
      <c r="BD406" s="30">
        <f ca="1">BD80+BD121+BD140*(1-BP!$S$89)-BD292</f>
        <v>137297.35000000012</v>
      </c>
      <c r="BE406" s="30">
        <f ca="1">BE80+BE121+BE140*(1-BP!$S$89)-BE292</f>
        <v>140288.50000000009</v>
      </c>
      <c r="BF406" s="30">
        <f ca="1">BF80+BF121+BF140*(1-BP!$S$89)-BF292</f>
        <v>142287.43000000011</v>
      </c>
      <c r="BG406" s="30">
        <f ca="1">BG80+BG121+BG140*(1-BP!$S$89)-BG292</f>
        <v>143505.51000000013</v>
      </c>
      <c r="BH406" s="30">
        <f ca="1">BH80+BH121+BH140*(1-BP!$S$89)-BH292</f>
        <v>144155.95000000013</v>
      </c>
      <c r="BI406" s="30">
        <f ca="1">BI80+BI121+BI140*(1-BP!$S$89)-BI292</f>
        <v>144481.8600000001</v>
      </c>
      <c r="BJ406" s="30">
        <f ca="1">BJ80+BJ121+BJ140*(1-BP!$S$89)-BJ292</f>
        <v>144631.13000000012</v>
      </c>
      <c r="BK406" s="30">
        <f ca="1">BK80+BK121+BK140*(1-BP!$S$89)-BK292</f>
        <v>144698.9800000001</v>
      </c>
      <c r="BL406" s="30">
        <f ca="1">BL80+BL121+BL140*(1-BP!$S$89)-BL292</f>
        <v>144724.05000000016</v>
      </c>
      <c r="BM406" s="30">
        <f ca="1">BM80+BM121+BM140*(1-BP!$S$89)-BM292</f>
        <v>144730.95000000016</v>
      </c>
      <c r="BN406" s="30">
        <f ca="1">BN80+BN121+BN140*(1-BP!$S$89)-BN292</f>
        <v>144733.71000000014</v>
      </c>
      <c r="BO406" s="30">
        <f ca="1">BO80+BO121+BO140*(1-BP!$S$89)-BO292</f>
        <v>144734.40000000014</v>
      </c>
      <c r="BP406" s="30">
        <f ca="1">BP80+BP121+BP140*(1-BP!$S$89)-BP292</f>
        <v>144734.40000000014</v>
      </c>
      <c r="BQ406" s="30">
        <f ca="1">BQ80+BQ121+BQ140*(1-BP!$S$89)-BQ292</f>
        <v>144734.40000000014</v>
      </c>
      <c r="BR406" s="30">
        <f ca="1">BR80+BR121+BR140*(1-BP!$S$89)-BR292</f>
        <v>144734.40000000014</v>
      </c>
      <c r="BS406" s="30">
        <f ca="1">BS80+BS121+BS140*(1-BP!$S$89)-BS292</f>
        <v>144734.40000000014</v>
      </c>
      <c r="BT406" s="30">
        <f ca="1">BT80+BT121+BT140*(1-BP!$S$89)-BT292</f>
        <v>144734.40000000014</v>
      </c>
      <c r="BU406" s="30">
        <f ca="1">BU80+BU121+BU140*(1-BP!$S$89)-BU292</f>
        <v>144734.40000000014</v>
      </c>
      <c r="BV406" s="30">
        <f>BV80+BV121+BV140*(1-BP!$S$89)-BV292</f>
        <v>0</v>
      </c>
      <c r="BW406" s="30">
        <f>BW80+BW121+BW140*(1-BP!$S$89)-BW292</f>
        <v>0</v>
      </c>
      <c r="BX406" s="30">
        <f>BX80+BX121+BX140*(1-BP!$S$89)-BX292</f>
        <v>0</v>
      </c>
      <c r="BY406" s="30">
        <f>BY80+BY121+BY140*(1-BP!$S$89)-BY292</f>
        <v>0</v>
      </c>
      <c r="BZ406" s="30">
        <f>BZ80+BZ121+BZ140*(1-BP!$S$89)-BZ292</f>
        <v>0</v>
      </c>
      <c r="CA406" s="30">
        <f>CA80+CA121+CA140*(1-BP!$S$89)-CA292</f>
        <v>0</v>
      </c>
      <c r="CB406" s="30">
        <f>CB80+CB121+CB140*(1-BP!$S$89)-CB292</f>
        <v>0</v>
      </c>
      <c r="CC406" s="30">
        <f>CC80+CC121+CC140*(1-BP!$S$89)-CC292</f>
        <v>0</v>
      </c>
      <c r="CD406" s="30">
        <f>CD80+CD121+CD140*(1-BP!$S$89)-CD292</f>
        <v>0</v>
      </c>
      <c r="CE406" s="30">
        <f>CE80+CE121+CE140*(1-BP!$S$89)-CE292</f>
        <v>0</v>
      </c>
      <c r="CF406" s="30">
        <f>CF80+CF121+CF140*(1-BP!$S$89)-CF292</f>
        <v>0</v>
      </c>
      <c r="CG406" s="30">
        <f>CG80+CG121+CG140*(1-BP!$S$89)-CG292</f>
        <v>0</v>
      </c>
      <c r="CH406" s="30">
        <f>CH80+CH121+CH140*(1-BP!$S$89)-CH292</f>
        <v>0</v>
      </c>
      <c r="CI406" s="30">
        <f>CI80+CI121+CI140*(1-BP!$S$89)-CI292</f>
        <v>0</v>
      </c>
      <c r="CJ406" s="30">
        <f>CJ80+CJ121+CJ140*(1-BP!$S$89)-CJ292</f>
        <v>0</v>
      </c>
      <c r="CK406" s="30">
        <f>CK80+CK121+CK140*(1-BP!$S$89)-CK292</f>
        <v>0</v>
      </c>
      <c r="CL406" s="30">
        <f>CL80+CL121+CL140*(1-BP!$S$89)-CL292</f>
        <v>0</v>
      </c>
      <c r="CM406" s="30">
        <f>CM80+CM121+CM140*(1-BP!$S$89)-CM292</f>
        <v>0</v>
      </c>
      <c r="CN406" s="30">
        <f>CN80+CN121+CN140*(1-BP!$S$89)-CN292</f>
        <v>0</v>
      </c>
      <c r="CO406" s="30">
        <f>CO80+CO121+CO140*(1-BP!$S$89)-CO292</f>
        <v>0</v>
      </c>
      <c r="CP406" s="30">
        <f>CP80+CP121+CP140*(1-BP!$S$89)-CP292</f>
        <v>0</v>
      </c>
      <c r="CQ406" s="30">
        <f>CQ80+CQ121+CQ140*(1-BP!$S$89)-CQ292</f>
        <v>0</v>
      </c>
      <c r="CR406" s="30">
        <f>CR80+CR121+CR140*(1-BP!$S$89)-CR292</f>
        <v>0</v>
      </c>
      <c r="CS406" s="30">
        <f>CS80+CS121+CS140*(1-BP!$S$89)-CS292</f>
        <v>0</v>
      </c>
      <c r="CT406" s="30">
        <f>CT80+CT121+CT140*(1-BP!$S$89)-CT292</f>
        <v>0</v>
      </c>
    </row>
    <row r="407" spans="1:98" s="2" customFormat="1" ht="12" x14ac:dyDescent="0.25">
      <c r="A407" s="11">
        <f>ROW()</f>
        <v>407</v>
      </c>
      <c r="C407" s="142"/>
      <c r="E407" s="23" t="str">
        <f>Lists!$N$9</f>
        <v>пустая строка</v>
      </c>
      <c r="P407" s="3"/>
      <c r="R407" s="23"/>
      <c r="S407" s="3"/>
      <c r="V407" s="74"/>
      <c r="W407" s="5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</row>
    <row r="408" spans="1:98" x14ac:dyDescent="0.3">
      <c r="A408" s="11">
        <f>ROW()</f>
        <v>408</v>
      </c>
      <c r="F408" s="66" t="str">
        <f>$F$335</f>
        <v>АКТИВЫ</v>
      </c>
      <c r="G408" s="6" t="s">
        <v>121</v>
      </c>
      <c r="Z408" s="7">
        <f ca="1">Z82+Z104-Z309</f>
        <v>-15000000</v>
      </c>
      <c r="AA408" s="7">
        <f t="shared" ref="AA408:CL408" ca="1" si="1255">AA82+AA104-AA309</f>
        <v>-10000000</v>
      </c>
      <c r="AB408" s="7">
        <f t="shared" ca="1" si="1255"/>
        <v>0</v>
      </c>
      <c r="AC408" s="7">
        <f t="shared" ca="1" si="1255"/>
        <v>0</v>
      </c>
      <c r="AD408" s="7">
        <f t="shared" ca="1" si="1255"/>
        <v>0</v>
      </c>
      <c r="AE408" s="7">
        <f t="shared" ca="1" si="1255"/>
        <v>0</v>
      </c>
      <c r="AF408" s="7">
        <f t="shared" ca="1" si="1255"/>
        <v>0</v>
      </c>
      <c r="AG408" s="7">
        <f t="shared" ca="1" si="1255"/>
        <v>0</v>
      </c>
      <c r="AH408" s="7">
        <f t="shared" ca="1" si="1255"/>
        <v>0</v>
      </c>
      <c r="AI408" s="7">
        <f t="shared" ca="1" si="1255"/>
        <v>0</v>
      </c>
      <c r="AJ408" s="7">
        <f t="shared" ca="1" si="1255"/>
        <v>0</v>
      </c>
      <c r="AK408" s="7">
        <f t="shared" ca="1" si="1255"/>
        <v>0</v>
      </c>
      <c r="AL408" s="7">
        <f t="shared" ca="1" si="1255"/>
        <v>0</v>
      </c>
      <c r="AM408" s="7">
        <f t="shared" ca="1" si="1255"/>
        <v>0</v>
      </c>
      <c r="AN408" s="7">
        <f t="shared" ca="1" si="1255"/>
        <v>0</v>
      </c>
      <c r="AO408" s="7">
        <f t="shared" ca="1" si="1255"/>
        <v>0</v>
      </c>
      <c r="AP408" s="7">
        <f t="shared" ca="1" si="1255"/>
        <v>0</v>
      </c>
      <c r="AQ408" s="7">
        <f t="shared" ca="1" si="1255"/>
        <v>0</v>
      </c>
      <c r="AR408" s="7">
        <f t="shared" ca="1" si="1255"/>
        <v>0</v>
      </c>
      <c r="AS408" s="7">
        <f t="shared" ca="1" si="1255"/>
        <v>0</v>
      </c>
      <c r="AT408" s="7">
        <f t="shared" ca="1" si="1255"/>
        <v>-5000000</v>
      </c>
      <c r="AU408" s="7">
        <f t="shared" ca="1" si="1255"/>
        <v>-15000000</v>
      </c>
      <c r="AV408" s="7">
        <f t="shared" ca="1" si="1255"/>
        <v>-10000000</v>
      </c>
      <c r="AW408" s="7">
        <f t="shared" ca="1" si="1255"/>
        <v>0</v>
      </c>
      <c r="AX408" s="7">
        <f t="shared" ca="1" si="1255"/>
        <v>0</v>
      </c>
      <c r="AY408" s="7">
        <f t="shared" ca="1" si="1255"/>
        <v>0</v>
      </c>
      <c r="AZ408" s="7">
        <f t="shared" ca="1" si="1255"/>
        <v>0</v>
      </c>
      <c r="BA408" s="7">
        <f t="shared" ca="1" si="1255"/>
        <v>0</v>
      </c>
      <c r="BB408" s="7">
        <f t="shared" ca="1" si="1255"/>
        <v>0</v>
      </c>
      <c r="BC408" s="7">
        <f t="shared" ca="1" si="1255"/>
        <v>0</v>
      </c>
      <c r="BD408" s="7">
        <f t="shared" ca="1" si="1255"/>
        <v>0</v>
      </c>
      <c r="BE408" s="7">
        <f t="shared" ca="1" si="1255"/>
        <v>0</v>
      </c>
      <c r="BF408" s="7">
        <f t="shared" ca="1" si="1255"/>
        <v>0</v>
      </c>
      <c r="BG408" s="7">
        <f t="shared" ca="1" si="1255"/>
        <v>0</v>
      </c>
      <c r="BH408" s="7">
        <f t="shared" ca="1" si="1255"/>
        <v>0</v>
      </c>
      <c r="BI408" s="7">
        <f t="shared" ca="1" si="1255"/>
        <v>0</v>
      </c>
      <c r="BJ408" s="7">
        <f t="shared" ca="1" si="1255"/>
        <v>0</v>
      </c>
      <c r="BK408" s="7">
        <f t="shared" ca="1" si="1255"/>
        <v>0</v>
      </c>
      <c r="BL408" s="7">
        <f t="shared" ca="1" si="1255"/>
        <v>0</v>
      </c>
      <c r="BM408" s="7">
        <f t="shared" ca="1" si="1255"/>
        <v>0</v>
      </c>
      <c r="BN408" s="7">
        <f t="shared" ca="1" si="1255"/>
        <v>0</v>
      </c>
      <c r="BO408" s="7">
        <f t="shared" ca="1" si="1255"/>
        <v>0</v>
      </c>
      <c r="BP408" s="7">
        <f t="shared" ca="1" si="1255"/>
        <v>0</v>
      </c>
      <c r="BQ408" s="7">
        <f t="shared" ca="1" si="1255"/>
        <v>0</v>
      </c>
      <c r="BR408" s="7">
        <f t="shared" ca="1" si="1255"/>
        <v>0</v>
      </c>
      <c r="BS408" s="7">
        <f t="shared" ca="1" si="1255"/>
        <v>0</v>
      </c>
      <c r="BT408" s="7">
        <f t="shared" ca="1" si="1255"/>
        <v>0</v>
      </c>
      <c r="BU408" s="7">
        <f t="shared" ca="1" si="1255"/>
        <v>0</v>
      </c>
      <c r="BV408" s="7">
        <f t="shared" si="1255"/>
        <v>0</v>
      </c>
      <c r="BW408" s="7">
        <f t="shared" si="1255"/>
        <v>0</v>
      </c>
      <c r="BX408" s="7">
        <f t="shared" si="1255"/>
        <v>0</v>
      </c>
      <c r="BY408" s="7">
        <f t="shared" si="1255"/>
        <v>0</v>
      </c>
      <c r="BZ408" s="7">
        <f t="shared" si="1255"/>
        <v>0</v>
      </c>
      <c r="CA408" s="7">
        <f t="shared" si="1255"/>
        <v>0</v>
      </c>
      <c r="CB408" s="7">
        <f t="shared" si="1255"/>
        <v>0</v>
      </c>
      <c r="CC408" s="7">
        <f t="shared" si="1255"/>
        <v>0</v>
      </c>
      <c r="CD408" s="7">
        <f t="shared" si="1255"/>
        <v>0</v>
      </c>
      <c r="CE408" s="7">
        <f t="shared" si="1255"/>
        <v>0</v>
      </c>
      <c r="CF408" s="7">
        <f t="shared" si="1255"/>
        <v>0</v>
      </c>
      <c r="CG408" s="7">
        <f t="shared" si="1255"/>
        <v>0</v>
      </c>
      <c r="CH408" s="7">
        <f t="shared" si="1255"/>
        <v>0</v>
      </c>
      <c r="CI408" s="7">
        <f t="shared" si="1255"/>
        <v>0</v>
      </c>
      <c r="CJ408" s="7">
        <f t="shared" si="1255"/>
        <v>0</v>
      </c>
      <c r="CK408" s="7">
        <f t="shared" si="1255"/>
        <v>0</v>
      </c>
      <c r="CL408" s="7">
        <f t="shared" si="1255"/>
        <v>0</v>
      </c>
      <c r="CM408" s="7">
        <f t="shared" ref="CM408:CT408" si="1256">CM82+CM104-CM309</f>
        <v>0</v>
      </c>
      <c r="CN408" s="7">
        <f t="shared" si="1256"/>
        <v>0</v>
      </c>
      <c r="CO408" s="7">
        <f t="shared" si="1256"/>
        <v>0</v>
      </c>
      <c r="CP408" s="7">
        <f t="shared" si="1256"/>
        <v>0</v>
      </c>
      <c r="CQ408" s="7">
        <f t="shared" si="1256"/>
        <v>0</v>
      </c>
      <c r="CR408" s="7">
        <f t="shared" si="1256"/>
        <v>0</v>
      </c>
      <c r="CS408" s="7">
        <f t="shared" si="1256"/>
        <v>0</v>
      </c>
      <c r="CT408" s="7">
        <f t="shared" si="1256"/>
        <v>0</v>
      </c>
    </row>
    <row r="409" spans="1:98" x14ac:dyDescent="0.3">
      <c r="A409" s="11">
        <f>ROW()</f>
        <v>409</v>
      </c>
      <c r="F409" s="66" t="str">
        <f>$F$335</f>
        <v>АКТИВЫ</v>
      </c>
      <c r="G409" s="6" t="s">
        <v>135</v>
      </c>
      <c r="Z409" s="7">
        <f t="shared" ref="Z409:BE409" ca="1" si="1257">SUM(Z410:Z413)</f>
        <v>-130000</v>
      </c>
      <c r="AA409" s="7">
        <f t="shared" ca="1" si="1257"/>
        <v>-390000</v>
      </c>
      <c r="AB409" s="7">
        <f t="shared" ca="1" si="1257"/>
        <v>-550000</v>
      </c>
      <c r="AC409" s="7">
        <f t="shared" ca="1" si="1257"/>
        <v>-700000</v>
      </c>
      <c r="AD409" s="7">
        <f t="shared" ca="1" si="1257"/>
        <v>-800000</v>
      </c>
      <c r="AE409" s="7">
        <f t="shared" ca="1" si="1257"/>
        <v>-800000</v>
      </c>
      <c r="AF409" s="7">
        <f t="shared" ca="1" si="1257"/>
        <v>-800000</v>
      </c>
      <c r="AG409" s="7">
        <f t="shared" ca="1" si="1257"/>
        <v>-800000</v>
      </c>
      <c r="AH409" s="7">
        <f t="shared" ca="1" si="1257"/>
        <v>-799685.39</v>
      </c>
      <c r="AI409" s="7">
        <f t="shared" ca="1" si="1257"/>
        <v>-797273.38</v>
      </c>
      <c r="AJ409" s="7">
        <f t="shared" ca="1" si="1257"/>
        <v>-791337.73800000001</v>
      </c>
      <c r="AK409" s="7">
        <f t="shared" ca="1" si="1257"/>
        <v>-783863.12875000003</v>
      </c>
      <c r="AL409" s="7">
        <f t="shared" ca="1" si="1257"/>
        <v>-775872.03474999999</v>
      </c>
      <c r="AM409" s="7">
        <f t="shared" ca="1" si="1257"/>
        <v>-767901.39040000003</v>
      </c>
      <c r="AN409" s="7">
        <f t="shared" ca="1" si="1257"/>
        <v>-756064.97567499999</v>
      </c>
      <c r="AO409" s="7">
        <f t="shared" ca="1" si="1257"/>
        <v>-731267.80873749999</v>
      </c>
      <c r="AP409" s="7">
        <f t="shared" ca="1" si="1257"/>
        <v>-689145.46236250002</v>
      </c>
      <c r="AQ409" s="7">
        <f t="shared" ca="1" si="1257"/>
        <v>-627873.38207249995</v>
      </c>
      <c r="AR409" s="7">
        <f t="shared" ca="1" si="1257"/>
        <v>-549134.36432250007</v>
      </c>
      <c r="AS409" s="7">
        <f t="shared" ca="1" si="1257"/>
        <v>-458125.00600499992</v>
      </c>
      <c r="AT409" s="7">
        <f t="shared" ca="1" si="1257"/>
        <v>-359370.17233625002</v>
      </c>
      <c r="AU409" s="7">
        <f t="shared" ca="1" si="1257"/>
        <v>-256210.51027499989</v>
      </c>
      <c r="AV409" s="7">
        <f t="shared" ca="1" si="1257"/>
        <v>-150689.62151124992</v>
      </c>
      <c r="AW409" s="7">
        <f t="shared" ca="1" si="1257"/>
        <v>-44026.619795000064</v>
      </c>
      <c r="AX409" s="7">
        <f t="shared" ca="1" si="1257"/>
        <v>63083.835993749788</v>
      </c>
      <c r="AY409" s="7">
        <f t="shared" ca="1" si="1257"/>
        <v>170372.00710624969</v>
      </c>
      <c r="AZ409" s="7">
        <f t="shared" ca="1" si="1257"/>
        <v>277724.14891874976</v>
      </c>
      <c r="BA409" s="7">
        <f t="shared" ca="1" si="1257"/>
        <v>385092.28340624971</v>
      </c>
      <c r="BB409" s="7">
        <f t="shared" ca="1" si="1257"/>
        <v>492464.15388749982</v>
      </c>
      <c r="BC409" s="7">
        <f t="shared" ca="1" si="1257"/>
        <v>599836.61426249985</v>
      </c>
      <c r="BD409" s="7">
        <f t="shared" ca="1" si="1257"/>
        <v>707209.07463749964</v>
      </c>
      <c r="BE409" s="7">
        <f t="shared" ca="1" si="1257"/>
        <v>813795.01001249952</v>
      </c>
      <c r="BF409" s="7">
        <f t="shared" ref="BF409:CK409" ca="1" si="1258">SUM(BF410:BF413)</f>
        <v>914350.9203874995</v>
      </c>
      <c r="BG409" s="7">
        <f t="shared" ca="1" si="1258"/>
        <v>1000067.7257625</v>
      </c>
      <c r="BH409" s="7">
        <f t="shared" ca="1" si="1258"/>
        <v>1067098.0080124997</v>
      </c>
      <c r="BI409" s="7">
        <f t="shared" ca="1" si="1258"/>
        <v>1114150.5552625</v>
      </c>
      <c r="BJ409" s="7">
        <f t="shared" ca="1" si="1258"/>
        <v>1143242.8041375002</v>
      </c>
      <c r="BK409" s="7">
        <f t="shared" ca="1" si="1258"/>
        <v>1159785.3912</v>
      </c>
      <c r="BL409" s="7">
        <f t="shared" ca="1" si="1258"/>
        <v>1168474.1984187495</v>
      </c>
      <c r="BM409" s="7">
        <f t="shared" ca="1" si="1258"/>
        <v>1172712.5850124997</v>
      </c>
      <c r="BN409" s="7">
        <f t="shared" ca="1" si="1258"/>
        <v>1174570.5536937499</v>
      </c>
      <c r="BO409" s="7">
        <f t="shared" ca="1" si="1258"/>
        <v>1175281.5067499995</v>
      </c>
      <c r="BP409" s="7">
        <f t="shared" ca="1" si="1258"/>
        <v>1175543.7472937496</v>
      </c>
      <c r="BQ409" s="7">
        <f t="shared" ca="1" si="1258"/>
        <v>1175628.03655625</v>
      </c>
      <c r="BR409" s="7">
        <f t="shared" ca="1" si="1258"/>
        <v>1175648.3551187499</v>
      </c>
      <c r="BS409" s="7">
        <f t="shared" ca="1" si="1258"/>
        <v>1175652.68100625</v>
      </c>
      <c r="BT409" s="7">
        <f t="shared" ca="1" si="1258"/>
        <v>1175653.2709000001</v>
      </c>
      <c r="BU409" s="7">
        <f t="shared" ca="1" si="1258"/>
        <v>1975653.2708999999</v>
      </c>
      <c r="BV409" s="7">
        <f t="shared" si="1258"/>
        <v>0</v>
      </c>
      <c r="BW409" s="7">
        <f t="shared" si="1258"/>
        <v>0</v>
      </c>
      <c r="BX409" s="7">
        <f t="shared" si="1258"/>
        <v>0</v>
      </c>
      <c r="BY409" s="7">
        <f t="shared" si="1258"/>
        <v>0</v>
      </c>
      <c r="BZ409" s="7">
        <f t="shared" si="1258"/>
        <v>0</v>
      </c>
      <c r="CA409" s="7">
        <f t="shared" si="1258"/>
        <v>0</v>
      </c>
      <c r="CB409" s="7">
        <f t="shared" si="1258"/>
        <v>0</v>
      </c>
      <c r="CC409" s="7">
        <f t="shared" si="1258"/>
        <v>0</v>
      </c>
      <c r="CD409" s="7">
        <f t="shared" si="1258"/>
        <v>0</v>
      </c>
      <c r="CE409" s="7">
        <f t="shared" si="1258"/>
        <v>0</v>
      </c>
      <c r="CF409" s="7">
        <f t="shared" si="1258"/>
        <v>0</v>
      </c>
      <c r="CG409" s="7">
        <f t="shared" si="1258"/>
        <v>0</v>
      </c>
      <c r="CH409" s="7">
        <f t="shared" si="1258"/>
        <v>0</v>
      </c>
      <c r="CI409" s="7">
        <f t="shared" si="1258"/>
        <v>0</v>
      </c>
      <c r="CJ409" s="7">
        <f t="shared" si="1258"/>
        <v>0</v>
      </c>
      <c r="CK409" s="7">
        <f t="shared" si="1258"/>
        <v>0</v>
      </c>
      <c r="CL409" s="7">
        <f t="shared" ref="CL409:CT409" si="1259">SUM(CL410:CL413)</f>
        <v>0</v>
      </c>
      <c r="CM409" s="7">
        <f t="shared" si="1259"/>
        <v>0</v>
      </c>
      <c r="CN409" s="7">
        <f t="shared" si="1259"/>
        <v>0</v>
      </c>
      <c r="CO409" s="7">
        <f t="shared" si="1259"/>
        <v>0</v>
      </c>
      <c r="CP409" s="7">
        <f t="shared" si="1259"/>
        <v>0</v>
      </c>
      <c r="CQ409" s="7">
        <f t="shared" si="1259"/>
        <v>0</v>
      </c>
      <c r="CR409" s="7">
        <f t="shared" si="1259"/>
        <v>0</v>
      </c>
      <c r="CS409" s="7">
        <f t="shared" si="1259"/>
        <v>0</v>
      </c>
      <c r="CT409" s="7">
        <f t="shared" si="1259"/>
        <v>0</v>
      </c>
    </row>
    <row r="410" spans="1:98" s="27" customFormat="1" ht="12" x14ac:dyDescent="0.25">
      <c r="A410" s="26">
        <f>ROW()</f>
        <v>410</v>
      </c>
      <c r="C410" s="142"/>
      <c r="E410" s="24"/>
      <c r="F410" s="66" t="str">
        <f>$F$335</f>
        <v>АКТИВЫ</v>
      </c>
      <c r="G410" s="66" t="str">
        <f>$G$342</f>
        <v>Запасы СиМ</v>
      </c>
      <c r="H410" s="27" t="str">
        <f>G254</f>
        <v>Маркетинговые расходы</v>
      </c>
      <c r="P410" s="30"/>
      <c r="R410" s="24"/>
      <c r="S410" s="30"/>
      <c r="V410" s="85"/>
      <c r="W410" s="29"/>
      <c r="Z410" s="30">
        <f ca="1">Z84+Z217-Z296</f>
        <v>-130000</v>
      </c>
      <c r="AA410" s="30">
        <f ca="1">AA84+AA217-AA296</f>
        <v>-390000</v>
      </c>
      <c r="AB410" s="30">
        <f ca="1">AB84+AB217-AB296</f>
        <v>-550000</v>
      </c>
      <c r="AC410" s="30">
        <f ca="1">AC84+AC217-AC296</f>
        <v>-700000</v>
      </c>
      <c r="AD410" s="30">
        <f ca="1">AD84+AD217-AD296</f>
        <v>-800000</v>
      </c>
      <c r="AE410" s="30">
        <f ca="1">AE84+AE217-AE296</f>
        <v>-800000</v>
      </c>
      <c r="AF410" s="30">
        <f ca="1">AF84+AF217-AF296</f>
        <v>-800000</v>
      </c>
      <c r="AG410" s="30">
        <f ca="1">AG84+AG217-AG296</f>
        <v>-800000</v>
      </c>
      <c r="AH410" s="30">
        <f ca="1">AH84+AH217-AH296</f>
        <v>-800000</v>
      </c>
      <c r="AI410" s="30">
        <f ca="1">AI84+AI217-AI296</f>
        <v>-800000</v>
      </c>
      <c r="AJ410" s="30">
        <f ca="1">AJ84+AJ217-AJ296</f>
        <v>-800000</v>
      </c>
      <c r="AK410" s="30">
        <f ca="1">AK84+AK217-AK296</f>
        <v>-800000</v>
      </c>
      <c r="AL410" s="30">
        <f ca="1">AL84+AL217-AL296</f>
        <v>-800000</v>
      </c>
      <c r="AM410" s="30">
        <f ca="1">AM84+AM217-AM296</f>
        <v>-800000</v>
      </c>
      <c r="AN410" s="30">
        <f ca="1">AN84+AN217-AN296</f>
        <v>-800000</v>
      </c>
      <c r="AO410" s="30">
        <f ca="1">AO84+AO217-AO296</f>
        <v>-800000</v>
      </c>
      <c r="AP410" s="30">
        <f ca="1">AP84+AP217-AP296</f>
        <v>-800000</v>
      </c>
      <c r="AQ410" s="30">
        <f ca="1">AQ84+AQ217-AQ296</f>
        <v>-800000</v>
      </c>
      <c r="AR410" s="30">
        <f ca="1">AR84+AR217-AR296</f>
        <v>-800000</v>
      </c>
      <c r="AS410" s="30">
        <f ca="1">AS84+AS217-AS296</f>
        <v>-800000</v>
      </c>
      <c r="AT410" s="30">
        <f ca="1">AT84+AT217-AT296</f>
        <v>-800000</v>
      </c>
      <c r="AU410" s="30">
        <f ca="1">AU84+AU217-AU296</f>
        <v>-800000</v>
      </c>
      <c r="AV410" s="30">
        <f ca="1">AV84+AV217-AV296</f>
        <v>-800000</v>
      </c>
      <c r="AW410" s="30">
        <f ca="1">AW84+AW217-AW296</f>
        <v>-800000</v>
      </c>
      <c r="AX410" s="30">
        <f ca="1">AX84+AX217-AX296</f>
        <v>-800000</v>
      </c>
      <c r="AY410" s="30">
        <f ca="1">AY84+AY217-AY296</f>
        <v>-800000</v>
      </c>
      <c r="AZ410" s="30">
        <f ca="1">AZ84+AZ217-AZ296</f>
        <v>-800000</v>
      </c>
      <c r="BA410" s="30">
        <f ca="1">BA84+BA217-BA296</f>
        <v>-800000</v>
      </c>
      <c r="BB410" s="30">
        <f ca="1">BB84+BB217-BB296</f>
        <v>-800000</v>
      </c>
      <c r="BC410" s="30">
        <f ca="1">BC84+BC217-BC296</f>
        <v>-800000</v>
      </c>
      <c r="BD410" s="30">
        <f ca="1">BD84+BD217-BD296</f>
        <v>-800000</v>
      </c>
      <c r="BE410" s="30">
        <f ca="1">BE84+BE217-BE296</f>
        <v>-800000</v>
      </c>
      <c r="BF410" s="30">
        <f ca="1">BF84+BF217-BF296</f>
        <v>-800000</v>
      </c>
      <c r="BG410" s="30">
        <f ca="1">BG84+BG217-BG296</f>
        <v>-800000</v>
      </c>
      <c r="BH410" s="30">
        <f ca="1">BH84+BH217-BH296</f>
        <v>-800000</v>
      </c>
      <c r="BI410" s="30">
        <f ca="1">BI84+BI217-BI296</f>
        <v>-800000</v>
      </c>
      <c r="BJ410" s="30">
        <f ca="1">BJ84+BJ217-BJ296</f>
        <v>-800000</v>
      </c>
      <c r="BK410" s="30">
        <f ca="1">BK84+BK217-BK296</f>
        <v>-800000</v>
      </c>
      <c r="BL410" s="30">
        <f ca="1">BL84+BL217-BL296</f>
        <v>-800000</v>
      </c>
      <c r="BM410" s="30">
        <f ca="1">BM84+BM217-BM296</f>
        <v>-800000</v>
      </c>
      <c r="BN410" s="30">
        <f ca="1">BN84+BN217-BN296</f>
        <v>-800000</v>
      </c>
      <c r="BO410" s="30">
        <f ca="1">BO84+BO217-BO296</f>
        <v>-800000</v>
      </c>
      <c r="BP410" s="30">
        <f ca="1">BP84+BP217-BP296</f>
        <v>-800000</v>
      </c>
      <c r="BQ410" s="30">
        <f ca="1">BQ84+BQ217-BQ296</f>
        <v>-800000</v>
      </c>
      <c r="BR410" s="30">
        <f ca="1">BR84+BR217-BR296</f>
        <v>-800000</v>
      </c>
      <c r="BS410" s="30">
        <f ca="1">BS84+BS217-BS296</f>
        <v>-800000</v>
      </c>
      <c r="BT410" s="30">
        <f ca="1">BT84+BT217-BT296</f>
        <v>-800000</v>
      </c>
      <c r="BU410" s="30">
        <f ca="1">BU84+BU217-BU296</f>
        <v>0</v>
      </c>
      <c r="BV410" s="30">
        <f>BV84+BV217-BV296</f>
        <v>0</v>
      </c>
      <c r="BW410" s="30">
        <f>BW84+BW217-BW296</f>
        <v>0</v>
      </c>
      <c r="BX410" s="30">
        <f>BX84+BX217-BX296</f>
        <v>0</v>
      </c>
      <c r="BY410" s="30">
        <f>BY84+BY217-BY296</f>
        <v>0</v>
      </c>
      <c r="BZ410" s="30">
        <f>BZ84+BZ217-BZ296</f>
        <v>0</v>
      </c>
      <c r="CA410" s="30">
        <f>CA84+CA217-CA296</f>
        <v>0</v>
      </c>
      <c r="CB410" s="30">
        <f>CB84+CB217-CB296</f>
        <v>0</v>
      </c>
      <c r="CC410" s="30">
        <f>CC84+CC217-CC296</f>
        <v>0</v>
      </c>
      <c r="CD410" s="30">
        <f>CD84+CD217-CD296</f>
        <v>0</v>
      </c>
      <c r="CE410" s="30">
        <f>CE84+CE217-CE296</f>
        <v>0</v>
      </c>
      <c r="CF410" s="30">
        <f>CF84+CF217-CF296</f>
        <v>0</v>
      </c>
      <c r="CG410" s="30">
        <f>CG84+CG217-CG296</f>
        <v>0</v>
      </c>
      <c r="CH410" s="30">
        <f>CH84+CH217-CH296</f>
        <v>0</v>
      </c>
      <c r="CI410" s="30">
        <f>CI84+CI217-CI296</f>
        <v>0</v>
      </c>
      <c r="CJ410" s="30">
        <f>CJ84+CJ217-CJ296</f>
        <v>0</v>
      </c>
      <c r="CK410" s="30">
        <f>CK84+CK217-CK296</f>
        <v>0</v>
      </c>
      <c r="CL410" s="30">
        <f>CL84+CL217-CL296</f>
        <v>0</v>
      </c>
      <c r="CM410" s="30">
        <f>CM84+CM217-CM296</f>
        <v>0</v>
      </c>
      <c r="CN410" s="30">
        <f>CN84+CN217-CN296</f>
        <v>0</v>
      </c>
      <c r="CO410" s="30">
        <f>CO84+CO217-CO296</f>
        <v>0</v>
      </c>
      <c r="CP410" s="30">
        <f>CP84+CP217-CP296</f>
        <v>0</v>
      </c>
      <c r="CQ410" s="30">
        <f>CQ84+CQ217-CQ296</f>
        <v>0</v>
      </c>
      <c r="CR410" s="30">
        <f>CR84+CR217-CR296</f>
        <v>0</v>
      </c>
      <c r="CS410" s="30">
        <f>CS84+CS217-CS296</f>
        <v>0</v>
      </c>
      <c r="CT410" s="30">
        <f>CT84+CT217-CT296</f>
        <v>0</v>
      </c>
    </row>
    <row r="411" spans="1:98" s="27" customFormat="1" ht="12" x14ac:dyDescent="0.25">
      <c r="A411" s="26">
        <f>ROW()</f>
        <v>411</v>
      </c>
      <c r="C411" s="142"/>
      <c r="E411" s="24"/>
      <c r="F411" s="66" t="str">
        <f>$F$335</f>
        <v>АКТИВЫ</v>
      </c>
      <c r="G411" s="66" t="str">
        <f>$G$342</f>
        <v>Запасы СиМ</v>
      </c>
      <c r="H411" s="27" t="str">
        <f>G255</f>
        <v>Транспортные расходы</v>
      </c>
      <c r="P411" s="30"/>
      <c r="R411" s="24"/>
      <c r="S411" s="30"/>
      <c r="V411" s="85"/>
      <c r="W411" s="29"/>
      <c r="Z411" s="30">
        <f ca="1">Z85+Z218-Z297</f>
        <v>0</v>
      </c>
      <c r="AA411" s="30">
        <f ca="1">AA85+AA218-AA297</f>
        <v>0</v>
      </c>
      <c r="AB411" s="30">
        <f ca="1">AB85+AB218-AB297</f>
        <v>0</v>
      </c>
      <c r="AC411" s="30">
        <f ca="1">AC85+AC218-AC297</f>
        <v>0</v>
      </c>
      <c r="AD411" s="30">
        <f ca="1">AD85+AD218-AD297</f>
        <v>0</v>
      </c>
      <c r="AE411" s="30">
        <f ca="1">AE85+AE218-AE297</f>
        <v>0</v>
      </c>
      <c r="AF411" s="30">
        <f ca="1">AF85+AF218-AF297</f>
        <v>0</v>
      </c>
      <c r="AG411" s="30">
        <f ca="1">AG85+AG218-AG297</f>
        <v>0</v>
      </c>
      <c r="AH411" s="30">
        <f ca="1">AH85+AH218-AH297</f>
        <v>314.61000000000007</v>
      </c>
      <c r="AI411" s="30">
        <f ca="1">AI85+AI218-AI297</f>
        <v>2726.6200000000008</v>
      </c>
      <c r="AJ411" s="30">
        <f ca="1">AJ85+AJ218-AJ297</f>
        <v>8662.2620000000006</v>
      </c>
      <c r="AK411" s="30">
        <f ca="1">AK85+AK218-AK297</f>
        <v>16136.871250000006</v>
      </c>
      <c r="AL411" s="30">
        <f ca="1">AL85+AL218-AL297</f>
        <v>24127.965250000008</v>
      </c>
      <c r="AM411" s="30">
        <f ca="1">AM85+AM218-AM297</f>
        <v>32098.609600000007</v>
      </c>
      <c r="AN411" s="30">
        <f ca="1">AN85+AN218-AN297</f>
        <v>43935.024325000013</v>
      </c>
      <c r="AO411" s="30">
        <f ca="1">AO85+AO218-AO297</f>
        <v>68732.191262500011</v>
      </c>
      <c r="AP411" s="30">
        <f ca="1">AP85+AP218-AP297</f>
        <v>110854.53763750001</v>
      </c>
      <c r="AQ411" s="30">
        <f ca="1">AQ85+AQ218-AQ297</f>
        <v>172126.61792750002</v>
      </c>
      <c r="AR411" s="30">
        <f ca="1">AR85+AR218-AR297</f>
        <v>250865.63567749996</v>
      </c>
      <c r="AS411" s="30">
        <f ca="1">AS85+AS218-AS297</f>
        <v>341874.99399500008</v>
      </c>
      <c r="AT411" s="30">
        <f ca="1">AT85+AT218-AT297</f>
        <v>440629.82766374998</v>
      </c>
      <c r="AU411" s="30">
        <f ca="1">AU85+AU218-AU297</f>
        <v>543789.48972500011</v>
      </c>
      <c r="AV411" s="30">
        <f ca="1">AV85+AV218-AV297</f>
        <v>649310.37848875008</v>
      </c>
      <c r="AW411" s="30">
        <f ca="1">AW85+AW218-AW297</f>
        <v>755973.38020499994</v>
      </c>
      <c r="AX411" s="30">
        <f ca="1">AX85+AX218-AX297</f>
        <v>863083.83599374979</v>
      </c>
      <c r="AY411" s="30">
        <f ca="1">AY85+AY218-AY297</f>
        <v>970372.00710624969</v>
      </c>
      <c r="AZ411" s="30">
        <f ca="1">AZ85+AZ218-AZ297</f>
        <v>1077724.1489187498</v>
      </c>
      <c r="BA411" s="30">
        <f ca="1">BA85+BA218-BA297</f>
        <v>1185092.2834062497</v>
      </c>
      <c r="BB411" s="30">
        <f ca="1">BB85+BB218-BB297</f>
        <v>1292464.1538874998</v>
      </c>
      <c r="BC411" s="30">
        <f ca="1">BC85+BC218-BC297</f>
        <v>1399836.6142624998</v>
      </c>
      <c r="BD411" s="30">
        <f ca="1">BD85+BD218-BD297</f>
        <v>1507209.0746374996</v>
      </c>
      <c r="BE411" s="30">
        <f ca="1">BE85+BE218-BE297</f>
        <v>1613795.0100124995</v>
      </c>
      <c r="BF411" s="30">
        <f ca="1">BF85+BF218-BF297</f>
        <v>1714350.9203874995</v>
      </c>
      <c r="BG411" s="30">
        <f ca="1">BG85+BG218-BG297</f>
        <v>1800067.7257625</v>
      </c>
      <c r="BH411" s="30">
        <f ca="1">BH85+BH218-BH297</f>
        <v>1867098.0080124997</v>
      </c>
      <c r="BI411" s="30">
        <f ca="1">BI85+BI218-BI297</f>
        <v>1914150.5552625</v>
      </c>
      <c r="BJ411" s="30">
        <f ca="1">BJ85+BJ218-BJ297</f>
        <v>1943242.8041375002</v>
      </c>
      <c r="BK411" s="30">
        <f ca="1">BK85+BK218-BK297</f>
        <v>1959785.3912</v>
      </c>
      <c r="BL411" s="30">
        <f ca="1">BL85+BL218-BL297</f>
        <v>1968474.1984187495</v>
      </c>
      <c r="BM411" s="30">
        <f ca="1">BM85+BM218-BM297</f>
        <v>1972712.5850124997</v>
      </c>
      <c r="BN411" s="30">
        <f ca="1">BN85+BN218-BN297</f>
        <v>1974570.5536937499</v>
      </c>
      <c r="BO411" s="30">
        <f ca="1">BO85+BO218-BO297</f>
        <v>1975281.5067499995</v>
      </c>
      <c r="BP411" s="30">
        <f ca="1">BP85+BP218-BP297</f>
        <v>1975543.7472937496</v>
      </c>
      <c r="BQ411" s="30">
        <f ca="1">BQ85+BQ218-BQ297</f>
        <v>1975628.03655625</v>
      </c>
      <c r="BR411" s="30">
        <f ca="1">BR85+BR218-BR297</f>
        <v>1975648.3551187499</v>
      </c>
      <c r="BS411" s="30">
        <f ca="1">BS85+BS218-BS297</f>
        <v>1975652.68100625</v>
      </c>
      <c r="BT411" s="30">
        <f ca="1">BT85+BT218-BT297</f>
        <v>1975653.2709000001</v>
      </c>
      <c r="BU411" s="30">
        <f ca="1">BU85+BU218-BU297</f>
        <v>1975653.2708999999</v>
      </c>
      <c r="BV411" s="30">
        <f>BV85+BV218-BV297</f>
        <v>0</v>
      </c>
      <c r="BW411" s="30">
        <f>BW85+BW218-BW297</f>
        <v>0</v>
      </c>
      <c r="BX411" s="30">
        <f>BX85+BX218-BX297</f>
        <v>0</v>
      </c>
      <c r="BY411" s="30">
        <f>BY85+BY218-BY297</f>
        <v>0</v>
      </c>
      <c r="BZ411" s="30">
        <f>BZ85+BZ218-BZ297</f>
        <v>0</v>
      </c>
      <c r="CA411" s="30">
        <f>CA85+CA218-CA297</f>
        <v>0</v>
      </c>
      <c r="CB411" s="30">
        <f>CB85+CB218-CB297</f>
        <v>0</v>
      </c>
      <c r="CC411" s="30">
        <f>CC85+CC218-CC297</f>
        <v>0</v>
      </c>
      <c r="CD411" s="30">
        <f>CD85+CD218-CD297</f>
        <v>0</v>
      </c>
      <c r="CE411" s="30">
        <f>CE85+CE218-CE297</f>
        <v>0</v>
      </c>
      <c r="CF411" s="30">
        <f>CF85+CF218-CF297</f>
        <v>0</v>
      </c>
      <c r="CG411" s="30">
        <f>CG85+CG218-CG297</f>
        <v>0</v>
      </c>
      <c r="CH411" s="30">
        <f>CH85+CH218-CH297</f>
        <v>0</v>
      </c>
      <c r="CI411" s="30">
        <f>CI85+CI218-CI297</f>
        <v>0</v>
      </c>
      <c r="CJ411" s="30">
        <f>CJ85+CJ218-CJ297</f>
        <v>0</v>
      </c>
      <c r="CK411" s="30">
        <f>CK85+CK218-CK297</f>
        <v>0</v>
      </c>
      <c r="CL411" s="30">
        <f>CL85+CL218-CL297</f>
        <v>0</v>
      </c>
      <c r="CM411" s="30">
        <f>CM85+CM218-CM297</f>
        <v>0</v>
      </c>
      <c r="CN411" s="30">
        <f>CN85+CN218-CN297</f>
        <v>0</v>
      </c>
      <c r="CO411" s="30">
        <f>CO85+CO218-CO297</f>
        <v>0</v>
      </c>
      <c r="CP411" s="30">
        <f>CP85+CP218-CP297</f>
        <v>0</v>
      </c>
      <c r="CQ411" s="30">
        <f>CQ85+CQ218-CQ297</f>
        <v>0</v>
      </c>
      <c r="CR411" s="30">
        <f>CR85+CR218-CR297</f>
        <v>0</v>
      </c>
      <c r="CS411" s="30">
        <f>CS85+CS218-CS297</f>
        <v>0</v>
      </c>
      <c r="CT411" s="30">
        <f>CT85+CT218-CT297</f>
        <v>0</v>
      </c>
    </row>
    <row r="412" spans="1:98" s="27" customFormat="1" ht="12" x14ac:dyDescent="0.25">
      <c r="A412" s="26">
        <f>ROW()</f>
        <v>412</v>
      </c>
      <c r="C412" s="142"/>
      <c r="E412" s="24"/>
      <c r="F412" s="66" t="str">
        <f>$F$335</f>
        <v>АКТИВЫ</v>
      </c>
      <c r="G412" s="66" t="str">
        <f>$G$342</f>
        <v>Запасы СиМ</v>
      </c>
      <c r="H412" s="27" t="str">
        <f>G256</f>
        <v>Прочие переменные расходы</v>
      </c>
      <c r="P412" s="30"/>
      <c r="R412" s="24"/>
      <c r="S412" s="30"/>
      <c r="V412" s="85"/>
      <c r="W412" s="29"/>
      <c r="Z412" s="30">
        <f ca="1">Z86+Z219-Z298</f>
        <v>0</v>
      </c>
      <c r="AA412" s="30">
        <f t="shared" ref="AA412:CL412" ca="1" si="1260">AA86+AA219-AA298</f>
        <v>0</v>
      </c>
      <c r="AB412" s="30">
        <f t="shared" ca="1" si="1260"/>
        <v>0</v>
      </c>
      <c r="AC412" s="30">
        <f t="shared" ca="1" si="1260"/>
        <v>0</v>
      </c>
      <c r="AD412" s="30">
        <f t="shared" ca="1" si="1260"/>
        <v>0</v>
      </c>
      <c r="AE412" s="30">
        <f t="shared" ca="1" si="1260"/>
        <v>0</v>
      </c>
      <c r="AF412" s="30">
        <f t="shared" ca="1" si="1260"/>
        <v>0</v>
      </c>
      <c r="AG412" s="30">
        <f t="shared" ca="1" si="1260"/>
        <v>0</v>
      </c>
      <c r="AH412" s="30">
        <f t="shared" ca="1" si="1260"/>
        <v>0</v>
      </c>
      <c r="AI412" s="30">
        <f t="shared" ca="1" si="1260"/>
        <v>0</v>
      </c>
      <c r="AJ412" s="30">
        <f t="shared" ca="1" si="1260"/>
        <v>0</v>
      </c>
      <c r="AK412" s="30">
        <f t="shared" ca="1" si="1260"/>
        <v>0</v>
      </c>
      <c r="AL412" s="30">
        <f t="shared" ca="1" si="1260"/>
        <v>0</v>
      </c>
      <c r="AM412" s="30">
        <f t="shared" ca="1" si="1260"/>
        <v>0</v>
      </c>
      <c r="AN412" s="30">
        <f t="shared" ca="1" si="1260"/>
        <v>0</v>
      </c>
      <c r="AO412" s="30">
        <f t="shared" ca="1" si="1260"/>
        <v>0</v>
      </c>
      <c r="AP412" s="30">
        <f t="shared" ca="1" si="1260"/>
        <v>0</v>
      </c>
      <c r="AQ412" s="30">
        <f t="shared" ca="1" si="1260"/>
        <v>0</v>
      </c>
      <c r="AR412" s="30">
        <f t="shared" ca="1" si="1260"/>
        <v>0</v>
      </c>
      <c r="AS412" s="30">
        <f t="shared" ca="1" si="1260"/>
        <v>0</v>
      </c>
      <c r="AT412" s="30">
        <f t="shared" ca="1" si="1260"/>
        <v>0</v>
      </c>
      <c r="AU412" s="30">
        <f t="shared" ca="1" si="1260"/>
        <v>0</v>
      </c>
      <c r="AV412" s="30">
        <f t="shared" ca="1" si="1260"/>
        <v>0</v>
      </c>
      <c r="AW412" s="30">
        <f t="shared" ca="1" si="1260"/>
        <v>0</v>
      </c>
      <c r="AX412" s="30">
        <f t="shared" ca="1" si="1260"/>
        <v>0</v>
      </c>
      <c r="AY412" s="30">
        <f t="shared" ca="1" si="1260"/>
        <v>0</v>
      </c>
      <c r="AZ412" s="30">
        <f t="shared" ca="1" si="1260"/>
        <v>0</v>
      </c>
      <c r="BA412" s="30">
        <f t="shared" ca="1" si="1260"/>
        <v>0</v>
      </c>
      <c r="BB412" s="30">
        <f t="shared" ca="1" si="1260"/>
        <v>0</v>
      </c>
      <c r="BC412" s="30">
        <f t="shared" ca="1" si="1260"/>
        <v>0</v>
      </c>
      <c r="BD412" s="30">
        <f t="shared" ca="1" si="1260"/>
        <v>0</v>
      </c>
      <c r="BE412" s="30">
        <f t="shared" ca="1" si="1260"/>
        <v>0</v>
      </c>
      <c r="BF412" s="30">
        <f t="shared" ca="1" si="1260"/>
        <v>0</v>
      </c>
      <c r="BG412" s="30">
        <f t="shared" ca="1" si="1260"/>
        <v>0</v>
      </c>
      <c r="BH412" s="30">
        <f t="shared" ca="1" si="1260"/>
        <v>0</v>
      </c>
      <c r="BI412" s="30">
        <f t="shared" ca="1" si="1260"/>
        <v>0</v>
      </c>
      <c r="BJ412" s="30">
        <f t="shared" ca="1" si="1260"/>
        <v>0</v>
      </c>
      <c r="BK412" s="30">
        <f t="shared" ca="1" si="1260"/>
        <v>0</v>
      </c>
      <c r="BL412" s="30">
        <f t="shared" ca="1" si="1260"/>
        <v>0</v>
      </c>
      <c r="BM412" s="30">
        <f t="shared" ca="1" si="1260"/>
        <v>0</v>
      </c>
      <c r="BN412" s="30">
        <f t="shared" ca="1" si="1260"/>
        <v>0</v>
      </c>
      <c r="BO412" s="30">
        <f t="shared" ca="1" si="1260"/>
        <v>0</v>
      </c>
      <c r="BP412" s="30">
        <f t="shared" ca="1" si="1260"/>
        <v>0</v>
      </c>
      <c r="BQ412" s="30">
        <f t="shared" ca="1" si="1260"/>
        <v>0</v>
      </c>
      <c r="BR412" s="30">
        <f t="shared" ca="1" si="1260"/>
        <v>0</v>
      </c>
      <c r="BS412" s="30">
        <f t="shared" ca="1" si="1260"/>
        <v>0</v>
      </c>
      <c r="BT412" s="30">
        <f t="shared" ca="1" si="1260"/>
        <v>0</v>
      </c>
      <c r="BU412" s="30">
        <f t="shared" ca="1" si="1260"/>
        <v>0</v>
      </c>
      <c r="BV412" s="30">
        <f t="shared" si="1260"/>
        <v>0</v>
      </c>
      <c r="BW412" s="30">
        <f t="shared" si="1260"/>
        <v>0</v>
      </c>
      <c r="BX412" s="30">
        <f t="shared" si="1260"/>
        <v>0</v>
      </c>
      <c r="BY412" s="30">
        <f t="shared" si="1260"/>
        <v>0</v>
      </c>
      <c r="BZ412" s="30">
        <f t="shared" si="1260"/>
        <v>0</v>
      </c>
      <c r="CA412" s="30">
        <f t="shared" si="1260"/>
        <v>0</v>
      </c>
      <c r="CB412" s="30">
        <f t="shared" si="1260"/>
        <v>0</v>
      </c>
      <c r="CC412" s="30">
        <f t="shared" si="1260"/>
        <v>0</v>
      </c>
      <c r="CD412" s="30">
        <f t="shared" si="1260"/>
        <v>0</v>
      </c>
      <c r="CE412" s="30">
        <f t="shared" si="1260"/>
        <v>0</v>
      </c>
      <c r="CF412" s="30">
        <f t="shared" si="1260"/>
        <v>0</v>
      </c>
      <c r="CG412" s="30">
        <f t="shared" si="1260"/>
        <v>0</v>
      </c>
      <c r="CH412" s="30">
        <f t="shared" si="1260"/>
        <v>0</v>
      </c>
      <c r="CI412" s="30">
        <f t="shared" si="1260"/>
        <v>0</v>
      </c>
      <c r="CJ412" s="30">
        <f t="shared" si="1260"/>
        <v>0</v>
      </c>
      <c r="CK412" s="30">
        <f t="shared" si="1260"/>
        <v>0</v>
      </c>
      <c r="CL412" s="30">
        <f t="shared" si="1260"/>
        <v>0</v>
      </c>
      <c r="CM412" s="30">
        <f>CM86+CM219-CM298</f>
        <v>0</v>
      </c>
      <c r="CN412" s="30">
        <f>CN86+CN219-CN298</f>
        <v>0</v>
      </c>
      <c r="CO412" s="30">
        <f>CO86+CO219-CO298</f>
        <v>0</v>
      </c>
      <c r="CP412" s="30">
        <f>CP86+CP219-CP298</f>
        <v>0</v>
      </c>
      <c r="CQ412" s="30">
        <f>CQ86+CQ219-CQ298</f>
        <v>0</v>
      </c>
      <c r="CR412" s="30">
        <f>CR86+CR219-CR298</f>
        <v>0</v>
      </c>
      <c r="CS412" s="30">
        <f>CS86+CS219-CS298</f>
        <v>0</v>
      </c>
      <c r="CT412" s="30">
        <f>CT86+CT219-CT298</f>
        <v>0</v>
      </c>
    </row>
    <row r="413" spans="1:98" s="2" customFormat="1" ht="12" x14ac:dyDescent="0.25">
      <c r="A413" s="11">
        <f>ROW()</f>
        <v>413</v>
      </c>
      <c r="C413" s="142"/>
      <c r="E413" s="23" t="str">
        <f>Lists!$N$9</f>
        <v>пустая строка</v>
      </c>
      <c r="P413" s="3"/>
      <c r="R413" s="23"/>
      <c r="S413" s="3"/>
      <c r="V413" s="74"/>
      <c r="W413" s="5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</row>
    <row r="414" spans="1:98" x14ac:dyDescent="0.3">
      <c r="A414" s="11">
        <f>ROW()</f>
        <v>414</v>
      </c>
      <c r="F414" s="66" t="str">
        <f t="shared" ref="F414:F419" si="1261">$F$335</f>
        <v>АКТИВЫ</v>
      </c>
      <c r="G414" s="6" t="s">
        <v>136</v>
      </c>
      <c r="Z414" s="7">
        <f t="shared" ref="Z414:BE414" si="1262">SUM(Z415:Z420)</f>
        <v>1000000</v>
      </c>
      <c r="AA414" s="7">
        <f t="shared" si="1262"/>
        <v>1000000</v>
      </c>
      <c r="AB414" s="7">
        <f t="shared" si="1262"/>
        <v>1000000</v>
      </c>
      <c r="AC414" s="7">
        <f t="shared" si="1262"/>
        <v>1000000</v>
      </c>
      <c r="AD414" s="7">
        <f t="shared" si="1262"/>
        <v>1000000</v>
      </c>
      <c r="AE414" s="7">
        <f t="shared" si="1262"/>
        <v>1000000</v>
      </c>
      <c r="AF414" s="7">
        <f t="shared" si="1262"/>
        <v>1000000</v>
      </c>
      <c r="AG414" s="7">
        <f t="shared" si="1262"/>
        <v>1000000</v>
      </c>
      <c r="AH414" s="7">
        <f t="shared" si="1262"/>
        <v>1000000</v>
      </c>
      <c r="AI414" s="7">
        <f t="shared" si="1262"/>
        <v>1000000</v>
      </c>
      <c r="AJ414" s="7">
        <f t="shared" si="1262"/>
        <v>1000000</v>
      </c>
      <c r="AK414" s="7">
        <f t="shared" si="1262"/>
        <v>1000000</v>
      </c>
      <c r="AL414" s="7">
        <f t="shared" si="1262"/>
        <v>1000000</v>
      </c>
      <c r="AM414" s="7">
        <f t="shared" si="1262"/>
        <v>1000000</v>
      </c>
      <c r="AN414" s="7">
        <f t="shared" si="1262"/>
        <v>1000000</v>
      </c>
      <c r="AO414" s="7">
        <f t="shared" si="1262"/>
        <v>1000000</v>
      </c>
      <c r="AP414" s="7">
        <f t="shared" si="1262"/>
        <v>1000000</v>
      </c>
      <c r="AQ414" s="7">
        <f t="shared" si="1262"/>
        <v>1000000</v>
      </c>
      <c r="AR414" s="7">
        <f t="shared" si="1262"/>
        <v>1000000</v>
      </c>
      <c r="AS414" s="7">
        <f t="shared" si="1262"/>
        <v>1000000</v>
      </c>
      <c r="AT414" s="7">
        <f t="shared" si="1262"/>
        <v>1000000</v>
      </c>
      <c r="AU414" s="7">
        <f t="shared" si="1262"/>
        <v>1000000</v>
      </c>
      <c r="AV414" s="7">
        <f t="shared" si="1262"/>
        <v>1000000</v>
      </c>
      <c r="AW414" s="7">
        <f t="shared" si="1262"/>
        <v>1000000</v>
      </c>
      <c r="AX414" s="7">
        <f t="shared" si="1262"/>
        <v>1000000</v>
      </c>
      <c r="AY414" s="7">
        <f t="shared" si="1262"/>
        <v>1000000</v>
      </c>
      <c r="AZ414" s="7">
        <f t="shared" si="1262"/>
        <v>1000000</v>
      </c>
      <c r="BA414" s="7">
        <f t="shared" si="1262"/>
        <v>1000000</v>
      </c>
      <c r="BB414" s="7">
        <f t="shared" si="1262"/>
        <v>1000000</v>
      </c>
      <c r="BC414" s="7">
        <f t="shared" si="1262"/>
        <v>1000000</v>
      </c>
      <c r="BD414" s="7">
        <f t="shared" si="1262"/>
        <v>1000000</v>
      </c>
      <c r="BE414" s="7">
        <f t="shared" si="1262"/>
        <v>1000000</v>
      </c>
      <c r="BF414" s="7">
        <f t="shared" ref="BF414:CK414" si="1263">SUM(BF415:BF420)</f>
        <v>1000000</v>
      </c>
      <c r="BG414" s="7">
        <f t="shared" si="1263"/>
        <v>1000000</v>
      </c>
      <c r="BH414" s="7">
        <f t="shared" si="1263"/>
        <v>1000000</v>
      </c>
      <c r="BI414" s="7">
        <f t="shared" si="1263"/>
        <v>1000000</v>
      </c>
      <c r="BJ414" s="7">
        <f t="shared" si="1263"/>
        <v>1000000</v>
      </c>
      <c r="BK414" s="7">
        <f t="shared" si="1263"/>
        <v>1000000</v>
      </c>
      <c r="BL414" s="7">
        <f t="shared" si="1263"/>
        <v>1000000</v>
      </c>
      <c r="BM414" s="7">
        <f t="shared" si="1263"/>
        <v>1000000</v>
      </c>
      <c r="BN414" s="7">
        <f t="shared" si="1263"/>
        <v>1000000</v>
      </c>
      <c r="BO414" s="7">
        <f t="shared" si="1263"/>
        <v>1000000</v>
      </c>
      <c r="BP414" s="7">
        <f t="shared" si="1263"/>
        <v>1000000</v>
      </c>
      <c r="BQ414" s="7">
        <f t="shared" si="1263"/>
        <v>1000000</v>
      </c>
      <c r="BR414" s="7">
        <f t="shared" si="1263"/>
        <v>1000000</v>
      </c>
      <c r="BS414" s="7">
        <f t="shared" si="1263"/>
        <v>1000000</v>
      </c>
      <c r="BT414" s="7">
        <f t="shared" si="1263"/>
        <v>1000000</v>
      </c>
      <c r="BU414" s="7">
        <f t="shared" si="1263"/>
        <v>1300000</v>
      </c>
      <c r="BV414" s="7">
        <f t="shared" si="1263"/>
        <v>0</v>
      </c>
      <c r="BW414" s="7">
        <f t="shared" si="1263"/>
        <v>0</v>
      </c>
      <c r="BX414" s="7">
        <f t="shared" si="1263"/>
        <v>0</v>
      </c>
      <c r="BY414" s="7">
        <f t="shared" si="1263"/>
        <v>0</v>
      </c>
      <c r="BZ414" s="7">
        <f t="shared" si="1263"/>
        <v>0</v>
      </c>
      <c r="CA414" s="7">
        <f t="shared" si="1263"/>
        <v>0</v>
      </c>
      <c r="CB414" s="7">
        <f t="shared" si="1263"/>
        <v>0</v>
      </c>
      <c r="CC414" s="7">
        <f t="shared" si="1263"/>
        <v>0</v>
      </c>
      <c r="CD414" s="7">
        <f t="shared" si="1263"/>
        <v>0</v>
      </c>
      <c r="CE414" s="7">
        <f t="shared" si="1263"/>
        <v>0</v>
      </c>
      <c r="CF414" s="7">
        <f t="shared" si="1263"/>
        <v>0</v>
      </c>
      <c r="CG414" s="7">
        <f t="shared" si="1263"/>
        <v>0</v>
      </c>
      <c r="CH414" s="7">
        <f t="shared" si="1263"/>
        <v>0</v>
      </c>
      <c r="CI414" s="7">
        <f t="shared" si="1263"/>
        <v>0</v>
      </c>
      <c r="CJ414" s="7">
        <f t="shared" si="1263"/>
        <v>0</v>
      </c>
      <c r="CK414" s="7">
        <f t="shared" si="1263"/>
        <v>0</v>
      </c>
      <c r="CL414" s="7">
        <f t="shared" ref="CL414:CT414" si="1264">SUM(CL415:CL420)</f>
        <v>0</v>
      </c>
      <c r="CM414" s="7">
        <f t="shared" si="1264"/>
        <v>0</v>
      </c>
      <c r="CN414" s="7">
        <f t="shared" si="1264"/>
        <v>0</v>
      </c>
      <c r="CO414" s="7">
        <f t="shared" si="1264"/>
        <v>0</v>
      </c>
      <c r="CP414" s="7">
        <f t="shared" si="1264"/>
        <v>0</v>
      </c>
      <c r="CQ414" s="7">
        <f t="shared" si="1264"/>
        <v>0</v>
      </c>
      <c r="CR414" s="7">
        <f t="shared" si="1264"/>
        <v>0</v>
      </c>
      <c r="CS414" s="7">
        <f t="shared" si="1264"/>
        <v>0</v>
      </c>
      <c r="CT414" s="7">
        <f t="shared" si="1264"/>
        <v>0</v>
      </c>
    </row>
    <row r="415" spans="1:98" s="27" customFormat="1" ht="12" x14ac:dyDescent="0.25">
      <c r="A415" s="26">
        <f>ROW()</f>
        <v>415</v>
      </c>
      <c r="C415" s="142"/>
      <c r="E415" s="24"/>
      <c r="F415" s="66" t="str">
        <f t="shared" si="1261"/>
        <v>АКТИВЫ</v>
      </c>
      <c r="G415" s="66" t="str">
        <f>$G$342</f>
        <v>Запасы СиМ</v>
      </c>
      <c r="H415" s="27" t="str">
        <f>G261</f>
        <v>ФОТ управленческого персонала</v>
      </c>
      <c r="P415" s="30"/>
      <c r="R415" s="24"/>
      <c r="S415" s="30"/>
      <c r="V415" s="85"/>
      <c r="W415" s="29"/>
      <c r="Z415" s="30">
        <f>Z89+Z224-Z301</f>
        <v>1000000</v>
      </c>
      <c r="AA415" s="30">
        <f t="shared" ref="AA415:CL416" si="1265">AA89+AA224-AA301</f>
        <v>1000000</v>
      </c>
      <c r="AB415" s="30">
        <f t="shared" si="1265"/>
        <v>1000000</v>
      </c>
      <c r="AC415" s="30">
        <f t="shared" si="1265"/>
        <v>1000000</v>
      </c>
      <c r="AD415" s="30">
        <f t="shared" si="1265"/>
        <v>1000000</v>
      </c>
      <c r="AE415" s="30">
        <f t="shared" si="1265"/>
        <v>1000000</v>
      </c>
      <c r="AF415" s="30">
        <f t="shared" si="1265"/>
        <v>1000000</v>
      </c>
      <c r="AG415" s="30">
        <f t="shared" si="1265"/>
        <v>1000000</v>
      </c>
      <c r="AH415" s="30">
        <f t="shared" si="1265"/>
        <v>1000000</v>
      </c>
      <c r="AI415" s="30">
        <f t="shared" si="1265"/>
        <v>1000000</v>
      </c>
      <c r="AJ415" s="30">
        <f t="shared" si="1265"/>
        <v>1000000</v>
      </c>
      <c r="AK415" s="30">
        <f t="shared" si="1265"/>
        <v>1000000</v>
      </c>
      <c r="AL415" s="30">
        <f t="shared" si="1265"/>
        <v>1000000</v>
      </c>
      <c r="AM415" s="30">
        <f t="shared" si="1265"/>
        <v>1000000</v>
      </c>
      <c r="AN415" s="30">
        <f t="shared" si="1265"/>
        <v>1000000</v>
      </c>
      <c r="AO415" s="30">
        <f t="shared" si="1265"/>
        <v>1000000</v>
      </c>
      <c r="AP415" s="30">
        <f t="shared" si="1265"/>
        <v>1000000</v>
      </c>
      <c r="AQ415" s="30">
        <f t="shared" si="1265"/>
        <v>1000000</v>
      </c>
      <c r="AR415" s="30">
        <f t="shared" si="1265"/>
        <v>1000000</v>
      </c>
      <c r="AS415" s="30">
        <f t="shared" si="1265"/>
        <v>1000000</v>
      </c>
      <c r="AT415" s="30">
        <f t="shared" si="1265"/>
        <v>1000000</v>
      </c>
      <c r="AU415" s="30">
        <f t="shared" si="1265"/>
        <v>1000000</v>
      </c>
      <c r="AV415" s="30">
        <f t="shared" si="1265"/>
        <v>1000000</v>
      </c>
      <c r="AW415" s="30">
        <f t="shared" si="1265"/>
        <v>1000000</v>
      </c>
      <c r="AX415" s="30">
        <f t="shared" si="1265"/>
        <v>1000000</v>
      </c>
      <c r="AY415" s="30">
        <f t="shared" si="1265"/>
        <v>1000000</v>
      </c>
      <c r="AZ415" s="30">
        <f t="shared" si="1265"/>
        <v>1000000</v>
      </c>
      <c r="BA415" s="30">
        <f t="shared" si="1265"/>
        <v>1000000</v>
      </c>
      <c r="BB415" s="30">
        <f t="shared" si="1265"/>
        <v>1000000</v>
      </c>
      <c r="BC415" s="30">
        <f t="shared" si="1265"/>
        <v>1000000</v>
      </c>
      <c r="BD415" s="30">
        <f t="shared" si="1265"/>
        <v>1000000</v>
      </c>
      <c r="BE415" s="30">
        <f t="shared" si="1265"/>
        <v>1000000</v>
      </c>
      <c r="BF415" s="30">
        <f t="shared" si="1265"/>
        <v>1000000</v>
      </c>
      <c r="BG415" s="30">
        <f t="shared" si="1265"/>
        <v>1000000</v>
      </c>
      <c r="BH415" s="30">
        <f t="shared" si="1265"/>
        <v>1000000</v>
      </c>
      <c r="BI415" s="30">
        <f t="shared" si="1265"/>
        <v>1000000</v>
      </c>
      <c r="BJ415" s="30">
        <f t="shared" si="1265"/>
        <v>1000000</v>
      </c>
      <c r="BK415" s="30">
        <f t="shared" si="1265"/>
        <v>1000000</v>
      </c>
      <c r="BL415" s="30">
        <f t="shared" si="1265"/>
        <v>1000000</v>
      </c>
      <c r="BM415" s="30">
        <f t="shared" si="1265"/>
        <v>1000000</v>
      </c>
      <c r="BN415" s="30">
        <f t="shared" si="1265"/>
        <v>1000000</v>
      </c>
      <c r="BO415" s="30">
        <f t="shared" si="1265"/>
        <v>1000000</v>
      </c>
      <c r="BP415" s="30">
        <f t="shared" si="1265"/>
        <v>1000000</v>
      </c>
      <c r="BQ415" s="30">
        <f t="shared" si="1265"/>
        <v>1000000</v>
      </c>
      <c r="BR415" s="30">
        <f t="shared" si="1265"/>
        <v>1000000</v>
      </c>
      <c r="BS415" s="30">
        <f t="shared" si="1265"/>
        <v>1000000</v>
      </c>
      <c r="BT415" s="30">
        <f t="shared" si="1265"/>
        <v>1000000</v>
      </c>
      <c r="BU415" s="30">
        <f t="shared" si="1265"/>
        <v>1000000</v>
      </c>
      <c r="BV415" s="30">
        <f t="shared" si="1265"/>
        <v>0</v>
      </c>
      <c r="BW415" s="30">
        <f t="shared" si="1265"/>
        <v>0</v>
      </c>
      <c r="BX415" s="30">
        <f t="shared" si="1265"/>
        <v>0</v>
      </c>
      <c r="BY415" s="30">
        <f t="shared" si="1265"/>
        <v>0</v>
      </c>
      <c r="BZ415" s="30">
        <f t="shared" si="1265"/>
        <v>0</v>
      </c>
      <c r="CA415" s="30">
        <f t="shared" si="1265"/>
        <v>0</v>
      </c>
      <c r="CB415" s="30">
        <f t="shared" si="1265"/>
        <v>0</v>
      </c>
      <c r="CC415" s="30">
        <f t="shared" si="1265"/>
        <v>0</v>
      </c>
      <c r="CD415" s="30">
        <f t="shared" si="1265"/>
        <v>0</v>
      </c>
      <c r="CE415" s="30">
        <f t="shared" si="1265"/>
        <v>0</v>
      </c>
      <c r="CF415" s="30">
        <f t="shared" si="1265"/>
        <v>0</v>
      </c>
      <c r="CG415" s="30">
        <f t="shared" si="1265"/>
        <v>0</v>
      </c>
      <c r="CH415" s="30">
        <f t="shared" si="1265"/>
        <v>0</v>
      </c>
      <c r="CI415" s="30">
        <f t="shared" si="1265"/>
        <v>0</v>
      </c>
      <c r="CJ415" s="30">
        <f t="shared" si="1265"/>
        <v>0</v>
      </c>
      <c r="CK415" s="30">
        <f t="shared" si="1265"/>
        <v>0</v>
      </c>
      <c r="CL415" s="30">
        <f t="shared" si="1265"/>
        <v>0</v>
      </c>
      <c r="CM415" s="30">
        <f t="shared" ref="CM415:CT419" si="1266">CM89+CM224-CM301</f>
        <v>0</v>
      </c>
      <c r="CN415" s="30">
        <f t="shared" si="1266"/>
        <v>0</v>
      </c>
      <c r="CO415" s="30">
        <f t="shared" si="1266"/>
        <v>0</v>
      </c>
      <c r="CP415" s="30">
        <f t="shared" si="1266"/>
        <v>0</v>
      </c>
      <c r="CQ415" s="30">
        <f t="shared" si="1266"/>
        <v>0</v>
      </c>
      <c r="CR415" s="30">
        <f t="shared" si="1266"/>
        <v>0</v>
      </c>
      <c r="CS415" s="30">
        <f t="shared" si="1266"/>
        <v>0</v>
      </c>
      <c r="CT415" s="30">
        <f t="shared" si="1266"/>
        <v>0</v>
      </c>
    </row>
    <row r="416" spans="1:98" s="27" customFormat="1" ht="12" x14ac:dyDescent="0.25">
      <c r="A416" s="26">
        <f>ROW()</f>
        <v>416</v>
      </c>
      <c r="C416" s="142"/>
      <c r="E416" s="24"/>
      <c r="F416" s="66" t="str">
        <f t="shared" si="1261"/>
        <v>АКТИВЫ</v>
      </c>
      <c r="G416" s="66" t="str">
        <f>$G$342</f>
        <v>Запасы СиМ</v>
      </c>
      <c r="H416" s="27" t="str">
        <f>G262</f>
        <v>Соцсборы</v>
      </c>
      <c r="P416" s="30"/>
      <c r="R416" s="24"/>
      <c r="S416" s="30"/>
      <c r="V416" s="85"/>
      <c r="W416" s="29"/>
      <c r="Z416" s="30">
        <f t="shared" ref="Z416:AO419" si="1267">Z90+Z225-Z302</f>
        <v>300000</v>
      </c>
      <c r="AA416" s="30">
        <f t="shared" si="1267"/>
        <v>300000</v>
      </c>
      <c r="AB416" s="30">
        <f t="shared" si="1267"/>
        <v>300000</v>
      </c>
      <c r="AC416" s="30">
        <f t="shared" si="1267"/>
        <v>300000</v>
      </c>
      <c r="AD416" s="30">
        <f t="shared" si="1267"/>
        <v>300000</v>
      </c>
      <c r="AE416" s="30">
        <f t="shared" si="1267"/>
        <v>300000</v>
      </c>
      <c r="AF416" s="30">
        <f t="shared" si="1267"/>
        <v>300000</v>
      </c>
      <c r="AG416" s="30">
        <f t="shared" si="1267"/>
        <v>300000</v>
      </c>
      <c r="AH416" s="30">
        <f t="shared" si="1267"/>
        <v>300000</v>
      </c>
      <c r="AI416" s="30">
        <f t="shared" si="1267"/>
        <v>300000</v>
      </c>
      <c r="AJ416" s="30">
        <f t="shared" si="1267"/>
        <v>300000</v>
      </c>
      <c r="AK416" s="30">
        <f t="shared" si="1267"/>
        <v>300000</v>
      </c>
      <c r="AL416" s="30">
        <f t="shared" si="1267"/>
        <v>300000</v>
      </c>
      <c r="AM416" s="30">
        <f t="shared" si="1267"/>
        <v>300000</v>
      </c>
      <c r="AN416" s="30">
        <f t="shared" si="1267"/>
        <v>300000</v>
      </c>
      <c r="AO416" s="30">
        <f t="shared" si="1267"/>
        <v>300000</v>
      </c>
      <c r="AP416" s="30">
        <f t="shared" si="1265"/>
        <v>300000</v>
      </c>
      <c r="AQ416" s="30">
        <f t="shared" si="1265"/>
        <v>300000</v>
      </c>
      <c r="AR416" s="30">
        <f t="shared" si="1265"/>
        <v>300000</v>
      </c>
      <c r="AS416" s="30">
        <f t="shared" si="1265"/>
        <v>300000</v>
      </c>
      <c r="AT416" s="30">
        <f t="shared" si="1265"/>
        <v>300000</v>
      </c>
      <c r="AU416" s="30">
        <f t="shared" si="1265"/>
        <v>300000</v>
      </c>
      <c r="AV416" s="30">
        <f t="shared" si="1265"/>
        <v>300000</v>
      </c>
      <c r="AW416" s="30">
        <f t="shared" si="1265"/>
        <v>300000</v>
      </c>
      <c r="AX416" s="30">
        <f t="shared" si="1265"/>
        <v>300000</v>
      </c>
      <c r="AY416" s="30">
        <f t="shared" si="1265"/>
        <v>300000</v>
      </c>
      <c r="AZ416" s="30">
        <f t="shared" si="1265"/>
        <v>300000</v>
      </c>
      <c r="BA416" s="30">
        <f t="shared" si="1265"/>
        <v>300000</v>
      </c>
      <c r="BB416" s="30">
        <f t="shared" si="1265"/>
        <v>300000</v>
      </c>
      <c r="BC416" s="30">
        <f t="shared" si="1265"/>
        <v>300000</v>
      </c>
      <c r="BD416" s="30">
        <f t="shared" si="1265"/>
        <v>300000</v>
      </c>
      <c r="BE416" s="30">
        <f t="shared" si="1265"/>
        <v>300000</v>
      </c>
      <c r="BF416" s="30">
        <f t="shared" si="1265"/>
        <v>300000</v>
      </c>
      <c r="BG416" s="30">
        <f t="shared" si="1265"/>
        <v>300000</v>
      </c>
      <c r="BH416" s="30">
        <f t="shared" si="1265"/>
        <v>300000</v>
      </c>
      <c r="BI416" s="30">
        <f t="shared" si="1265"/>
        <v>300000</v>
      </c>
      <c r="BJ416" s="30">
        <f t="shared" si="1265"/>
        <v>300000</v>
      </c>
      <c r="BK416" s="30">
        <f t="shared" si="1265"/>
        <v>300000</v>
      </c>
      <c r="BL416" s="30">
        <f t="shared" si="1265"/>
        <v>300000</v>
      </c>
      <c r="BM416" s="30">
        <f t="shared" si="1265"/>
        <v>300000</v>
      </c>
      <c r="BN416" s="30">
        <f t="shared" si="1265"/>
        <v>300000</v>
      </c>
      <c r="BO416" s="30">
        <f t="shared" si="1265"/>
        <v>300000</v>
      </c>
      <c r="BP416" s="30">
        <f t="shared" si="1265"/>
        <v>300000</v>
      </c>
      <c r="BQ416" s="30">
        <f t="shared" si="1265"/>
        <v>300000</v>
      </c>
      <c r="BR416" s="30">
        <f t="shared" si="1265"/>
        <v>300000</v>
      </c>
      <c r="BS416" s="30">
        <f t="shared" si="1265"/>
        <v>300000</v>
      </c>
      <c r="BT416" s="30">
        <f t="shared" si="1265"/>
        <v>300000</v>
      </c>
      <c r="BU416" s="30">
        <f t="shared" si="1265"/>
        <v>300000</v>
      </c>
      <c r="BV416" s="30">
        <f t="shared" si="1265"/>
        <v>0</v>
      </c>
      <c r="BW416" s="30">
        <f t="shared" si="1265"/>
        <v>0</v>
      </c>
      <c r="BX416" s="30">
        <f t="shared" si="1265"/>
        <v>0</v>
      </c>
      <c r="BY416" s="30">
        <f t="shared" si="1265"/>
        <v>0</v>
      </c>
      <c r="BZ416" s="30">
        <f t="shared" si="1265"/>
        <v>0</v>
      </c>
      <c r="CA416" s="30">
        <f t="shared" si="1265"/>
        <v>0</v>
      </c>
      <c r="CB416" s="30">
        <f t="shared" si="1265"/>
        <v>0</v>
      </c>
      <c r="CC416" s="30">
        <f t="shared" si="1265"/>
        <v>0</v>
      </c>
      <c r="CD416" s="30">
        <f t="shared" si="1265"/>
        <v>0</v>
      </c>
      <c r="CE416" s="30">
        <f t="shared" si="1265"/>
        <v>0</v>
      </c>
      <c r="CF416" s="30">
        <f t="shared" si="1265"/>
        <v>0</v>
      </c>
      <c r="CG416" s="30">
        <f t="shared" si="1265"/>
        <v>0</v>
      </c>
      <c r="CH416" s="30">
        <f t="shared" si="1265"/>
        <v>0</v>
      </c>
      <c r="CI416" s="30">
        <f t="shared" si="1265"/>
        <v>0</v>
      </c>
      <c r="CJ416" s="30">
        <f t="shared" si="1265"/>
        <v>0</v>
      </c>
      <c r="CK416" s="30">
        <f t="shared" si="1265"/>
        <v>0</v>
      </c>
      <c r="CL416" s="30">
        <f t="shared" si="1265"/>
        <v>0</v>
      </c>
      <c r="CM416" s="30">
        <f t="shared" si="1266"/>
        <v>0</v>
      </c>
      <c r="CN416" s="30">
        <f t="shared" si="1266"/>
        <v>0</v>
      </c>
      <c r="CO416" s="30">
        <f t="shared" si="1266"/>
        <v>0</v>
      </c>
      <c r="CP416" s="30">
        <f t="shared" si="1266"/>
        <v>0</v>
      </c>
      <c r="CQ416" s="30">
        <f t="shared" si="1266"/>
        <v>0</v>
      </c>
      <c r="CR416" s="30">
        <f t="shared" si="1266"/>
        <v>0</v>
      </c>
      <c r="CS416" s="30">
        <f t="shared" si="1266"/>
        <v>0</v>
      </c>
      <c r="CT416" s="30">
        <f t="shared" si="1266"/>
        <v>0</v>
      </c>
    </row>
    <row r="417" spans="1:99" s="27" customFormat="1" ht="12" x14ac:dyDescent="0.25">
      <c r="A417" s="26">
        <f>ROW()</f>
        <v>417</v>
      </c>
      <c r="C417" s="142"/>
      <c r="E417" s="24"/>
      <c r="F417" s="66" t="str">
        <f t="shared" si="1261"/>
        <v>АКТИВЫ</v>
      </c>
      <c r="G417" s="66" t="str">
        <f>$G$342</f>
        <v>Запасы СиМ</v>
      </c>
      <c r="H417" s="27" t="str">
        <f>G263</f>
        <v>Аренда офиса</v>
      </c>
      <c r="P417" s="30"/>
      <c r="R417" s="24"/>
      <c r="S417" s="30"/>
      <c r="V417" s="85"/>
      <c r="W417" s="29"/>
      <c r="Z417" s="30">
        <f t="shared" si="1267"/>
        <v>-300000</v>
      </c>
      <c r="AA417" s="30">
        <f t="shared" ref="AA417:CL419" si="1268">AA91+AA226-AA303</f>
        <v>-300000</v>
      </c>
      <c r="AB417" s="30">
        <f t="shared" si="1268"/>
        <v>-300000</v>
      </c>
      <c r="AC417" s="30">
        <f t="shared" si="1268"/>
        <v>-300000</v>
      </c>
      <c r="AD417" s="30">
        <f t="shared" si="1268"/>
        <v>-300000</v>
      </c>
      <c r="AE417" s="30">
        <f t="shared" si="1268"/>
        <v>-300000</v>
      </c>
      <c r="AF417" s="30">
        <f t="shared" si="1268"/>
        <v>-300000</v>
      </c>
      <c r="AG417" s="30">
        <f t="shared" si="1268"/>
        <v>-300000</v>
      </c>
      <c r="AH417" s="30">
        <f t="shared" si="1268"/>
        <v>-300000</v>
      </c>
      <c r="AI417" s="30">
        <f t="shared" si="1268"/>
        <v>-300000</v>
      </c>
      <c r="AJ417" s="30">
        <f t="shared" si="1268"/>
        <v>-300000</v>
      </c>
      <c r="AK417" s="30">
        <f t="shared" si="1268"/>
        <v>-300000</v>
      </c>
      <c r="AL417" s="30">
        <f t="shared" si="1268"/>
        <v>-300000</v>
      </c>
      <c r="AM417" s="30">
        <f t="shared" si="1268"/>
        <v>-300000</v>
      </c>
      <c r="AN417" s="30">
        <f t="shared" si="1268"/>
        <v>-300000</v>
      </c>
      <c r="AO417" s="30">
        <f t="shared" si="1268"/>
        <v>-300000</v>
      </c>
      <c r="AP417" s="30">
        <f t="shared" si="1268"/>
        <v>-300000</v>
      </c>
      <c r="AQ417" s="30">
        <f t="shared" si="1268"/>
        <v>-300000</v>
      </c>
      <c r="AR417" s="30">
        <f t="shared" si="1268"/>
        <v>-300000</v>
      </c>
      <c r="AS417" s="30">
        <f t="shared" si="1268"/>
        <v>-300000</v>
      </c>
      <c r="AT417" s="30">
        <f t="shared" si="1268"/>
        <v>-300000</v>
      </c>
      <c r="AU417" s="30">
        <f t="shared" si="1268"/>
        <v>-300000</v>
      </c>
      <c r="AV417" s="30">
        <f t="shared" si="1268"/>
        <v>-300000</v>
      </c>
      <c r="AW417" s="30">
        <f t="shared" si="1268"/>
        <v>-300000</v>
      </c>
      <c r="AX417" s="30">
        <f t="shared" si="1268"/>
        <v>-300000</v>
      </c>
      <c r="AY417" s="30">
        <f t="shared" si="1268"/>
        <v>-300000</v>
      </c>
      <c r="AZ417" s="30">
        <f t="shared" si="1268"/>
        <v>-300000</v>
      </c>
      <c r="BA417" s="30">
        <f t="shared" si="1268"/>
        <v>-300000</v>
      </c>
      <c r="BB417" s="30">
        <f t="shared" si="1268"/>
        <v>-300000</v>
      </c>
      <c r="BC417" s="30">
        <f t="shared" si="1268"/>
        <v>-300000</v>
      </c>
      <c r="BD417" s="30">
        <f t="shared" si="1268"/>
        <v>-300000</v>
      </c>
      <c r="BE417" s="30">
        <f t="shared" si="1268"/>
        <v>-300000</v>
      </c>
      <c r="BF417" s="30">
        <f t="shared" si="1268"/>
        <v>-300000</v>
      </c>
      <c r="BG417" s="30">
        <f t="shared" si="1268"/>
        <v>-300000</v>
      </c>
      <c r="BH417" s="30">
        <f t="shared" si="1268"/>
        <v>-300000</v>
      </c>
      <c r="BI417" s="30">
        <f t="shared" si="1268"/>
        <v>-300000</v>
      </c>
      <c r="BJ417" s="30">
        <f t="shared" si="1268"/>
        <v>-300000</v>
      </c>
      <c r="BK417" s="30">
        <f t="shared" si="1268"/>
        <v>-300000</v>
      </c>
      <c r="BL417" s="30">
        <f t="shared" si="1268"/>
        <v>-300000</v>
      </c>
      <c r="BM417" s="30">
        <f t="shared" si="1268"/>
        <v>-300000</v>
      </c>
      <c r="BN417" s="30">
        <f t="shared" si="1268"/>
        <v>-300000</v>
      </c>
      <c r="BO417" s="30">
        <f t="shared" si="1268"/>
        <v>-300000</v>
      </c>
      <c r="BP417" s="30">
        <f t="shared" si="1268"/>
        <v>-300000</v>
      </c>
      <c r="BQ417" s="30">
        <f t="shared" si="1268"/>
        <v>-300000</v>
      </c>
      <c r="BR417" s="30">
        <f t="shared" si="1268"/>
        <v>-300000</v>
      </c>
      <c r="BS417" s="30">
        <f t="shared" si="1268"/>
        <v>-300000</v>
      </c>
      <c r="BT417" s="30">
        <f t="shared" si="1268"/>
        <v>-300000</v>
      </c>
      <c r="BU417" s="30">
        <f t="shared" si="1268"/>
        <v>0</v>
      </c>
      <c r="BV417" s="30">
        <f t="shared" si="1268"/>
        <v>0</v>
      </c>
      <c r="BW417" s="30">
        <f t="shared" si="1268"/>
        <v>0</v>
      </c>
      <c r="BX417" s="30">
        <f t="shared" si="1268"/>
        <v>0</v>
      </c>
      <c r="BY417" s="30">
        <f t="shared" si="1268"/>
        <v>0</v>
      </c>
      <c r="BZ417" s="30">
        <f t="shared" si="1268"/>
        <v>0</v>
      </c>
      <c r="CA417" s="30">
        <f t="shared" si="1268"/>
        <v>0</v>
      </c>
      <c r="CB417" s="30">
        <f t="shared" si="1268"/>
        <v>0</v>
      </c>
      <c r="CC417" s="30">
        <f t="shared" si="1268"/>
        <v>0</v>
      </c>
      <c r="CD417" s="30">
        <f t="shared" si="1268"/>
        <v>0</v>
      </c>
      <c r="CE417" s="30">
        <f t="shared" si="1268"/>
        <v>0</v>
      </c>
      <c r="CF417" s="30">
        <f t="shared" si="1268"/>
        <v>0</v>
      </c>
      <c r="CG417" s="30">
        <f t="shared" si="1268"/>
        <v>0</v>
      </c>
      <c r="CH417" s="30">
        <f t="shared" si="1268"/>
        <v>0</v>
      </c>
      <c r="CI417" s="30">
        <f t="shared" si="1268"/>
        <v>0</v>
      </c>
      <c r="CJ417" s="30">
        <f t="shared" si="1268"/>
        <v>0</v>
      </c>
      <c r="CK417" s="30">
        <f t="shared" si="1268"/>
        <v>0</v>
      </c>
      <c r="CL417" s="30">
        <f t="shared" si="1268"/>
        <v>0</v>
      </c>
      <c r="CM417" s="30">
        <f t="shared" si="1266"/>
        <v>0</v>
      </c>
      <c r="CN417" s="30">
        <f t="shared" si="1266"/>
        <v>0</v>
      </c>
      <c r="CO417" s="30">
        <f t="shared" si="1266"/>
        <v>0</v>
      </c>
      <c r="CP417" s="30">
        <f t="shared" si="1266"/>
        <v>0</v>
      </c>
      <c r="CQ417" s="30">
        <f t="shared" si="1266"/>
        <v>0</v>
      </c>
      <c r="CR417" s="30">
        <f t="shared" si="1266"/>
        <v>0</v>
      </c>
      <c r="CS417" s="30">
        <f t="shared" si="1266"/>
        <v>0</v>
      </c>
      <c r="CT417" s="30">
        <f t="shared" si="1266"/>
        <v>0</v>
      </c>
    </row>
    <row r="418" spans="1:99" s="27" customFormat="1" ht="12" x14ac:dyDescent="0.25">
      <c r="A418" s="26">
        <f>ROW()</f>
        <v>418</v>
      </c>
      <c r="C418" s="142"/>
      <c r="E418" s="24"/>
      <c r="F418" s="66" t="str">
        <f t="shared" si="1261"/>
        <v>АКТИВЫ</v>
      </c>
      <c r="G418" s="66" t="str">
        <f>$G$342</f>
        <v>Запасы СиМ</v>
      </c>
      <c r="H418" s="27" t="str">
        <f>G264</f>
        <v>Расходы на персонал</v>
      </c>
      <c r="P418" s="30"/>
      <c r="R418" s="24"/>
      <c r="S418" s="30"/>
      <c r="V418" s="85"/>
      <c r="W418" s="29"/>
      <c r="Z418" s="30">
        <f t="shared" si="1267"/>
        <v>0</v>
      </c>
      <c r="AA418" s="30">
        <f t="shared" si="1268"/>
        <v>0</v>
      </c>
      <c r="AB418" s="30">
        <f t="shared" si="1268"/>
        <v>0</v>
      </c>
      <c r="AC418" s="30">
        <f t="shared" si="1268"/>
        <v>0</v>
      </c>
      <c r="AD418" s="30">
        <f t="shared" si="1268"/>
        <v>0</v>
      </c>
      <c r="AE418" s="30">
        <f t="shared" si="1268"/>
        <v>0</v>
      </c>
      <c r="AF418" s="30">
        <f t="shared" si="1268"/>
        <v>0</v>
      </c>
      <c r="AG418" s="30">
        <f t="shared" si="1268"/>
        <v>0</v>
      </c>
      <c r="AH418" s="30">
        <f t="shared" si="1268"/>
        <v>0</v>
      </c>
      <c r="AI418" s="30">
        <f t="shared" si="1268"/>
        <v>0</v>
      </c>
      <c r="AJ418" s="30">
        <f t="shared" si="1268"/>
        <v>0</v>
      </c>
      <c r="AK418" s="30">
        <f t="shared" si="1268"/>
        <v>0</v>
      </c>
      <c r="AL418" s="30">
        <f t="shared" si="1268"/>
        <v>0</v>
      </c>
      <c r="AM418" s="30">
        <f t="shared" si="1268"/>
        <v>0</v>
      </c>
      <c r="AN418" s="30">
        <f t="shared" si="1268"/>
        <v>0</v>
      </c>
      <c r="AO418" s="30">
        <f t="shared" si="1268"/>
        <v>0</v>
      </c>
      <c r="AP418" s="30">
        <f t="shared" si="1268"/>
        <v>0</v>
      </c>
      <c r="AQ418" s="30">
        <f t="shared" si="1268"/>
        <v>0</v>
      </c>
      <c r="AR418" s="30">
        <f t="shared" si="1268"/>
        <v>0</v>
      </c>
      <c r="AS418" s="30">
        <f t="shared" si="1268"/>
        <v>0</v>
      </c>
      <c r="AT418" s="30">
        <f t="shared" si="1268"/>
        <v>0</v>
      </c>
      <c r="AU418" s="30">
        <f t="shared" si="1268"/>
        <v>0</v>
      </c>
      <c r="AV418" s="30">
        <f t="shared" si="1268"/>
        <v>0</v>
      </c>
      <c r="AW418" s="30">
        <f t="shared" si="1268"/>
        <v>0</v>
      </c>
      <c r="AX418" s="30">
        <f t="shared" si="1268"/>
        <v>0</v>
      </c>
      <c r="AY418" s="30">
        <f t="shared" si="1268"/>
        <v>0</v>
      </c>
      <c r="AZ418" s="30">
        <f t="shared" si="1268"/>
        <v>0</v>
      </c>
      <c r="BA418" s="30">
        <f t="shared" si="1268"/>
        <v>0</v>
      </c>
      <c r="BB418" s="30">
        <f t="shared" si="1268"/>
        <v>0</v>
      </c>
      <c r="BC418" s="30">
        <f t="shared" si="1268"/>
        <v>0</v>
      </c>
      <c r="BD418" s="30">
        <f t="shared" si="1268"/>
        <v>0</v>
      </c>
      <c r="BE418" s="30">
        <f t="shared" si="1268"/>
        <v>0</v>
      </c>
      <c r="BF418" s="30">
        <f t="shared" si="1268"/>
        <v>0</v>
      </c>
      <c r="BG418" s="30">
        <f t="shared" si="1268"/>
        <v>0</v>
      </c>
      <c r="BH418" s="30">
        <f t="shared" si="1268"/>
        <v>0</v>
      </c>
      <c r="BI418" s="30">
        <f t="shared" si="1268"/>
        <v>0</v>
      </c>
      <c r="BJ418" s="30">
        <f t="shared" si="1268"/>
        <v>0</v>
      </c>
      <c r="BK418" s="30">
        <f t="shared" si="1268"/>
        <v>0</v>
      </c>
      <c r="BL418" s="30">
        <f t="shared" si="1268"/>
        <v>0</v>
      </c>
      <c r="BM418" s="30">
        <f t="shared" si="1268"/>
        <v>0</v>
      </c>
      <c r="BN418" s="30">
        <f t="shared" si="1268"/>
        <v>0</v>
      </c>
      <c r="BO418" s="30">
        <f t="shared" si="1268"/>
        <v>0</v>
      </c>
      <c r="BP418" s="30">
        <f t="shared" si="1268"/>
        <v>0</v>
      </c>
      <c r="BQ418" s="30">
        <f t="shared" si="1268"/>
        <v>0</v>
      </c>
      <c r="BR418" s="30">
        <f t="shared" si="1268"/>
        <v>0</v>
      </c>
      <c r="BS418" s="30">
        <f t="shared" si="1268"/>
        <v>0</v>
      </c>
      <c r="BT418" s="30">
        <f t="shared" si="1268"/>
        <v>0</v>
      </c>
      <c r="BU418" s="30">
        <f t="shared" si="1268"/>
        <v>0</v>
      </c>
      <c r="BV418" s="30">
        <f t="shared" si="1268"/>
        <v>0</v>
      </c>
      <c r="BW418" s="30">
        <f t="shared" si="1268"/>
        <v>0</v>
      </c>
      <c r="BX418" s="30">
        <f t="shared" si="1268"/>
        <v>0</v>
      </c>
      <c r="BY418" s="30">
        <f t="shared" si="1268"/>
        <v>0</v>
      </c>
      <c r="BZ418" s="30">
        <f t="shared" si="1268"/>
        <v>0</v>
      </c>
      <c r="CA418" s="30">
        <f t="shared" si="1268"/>
        <v>0</v>
      </c>
      <c r="CB418" s="30">
        <f t="shared" si="1268"/>
        <v>0</v>
      </c>
      <c r="CC418" s="30">
        <f t="shared" si="1268"/>
        <v>0</v>
      </c>
      <c r="CD418" s="30">
        <f t="shared" si="1268"/>
        <v>0</v>
      </c>
      <c r="CE418" s="30">
        <f t="shared" si="1268"/>
        <v>0</v>
      </c>
      <c r="CF418" s="30">
        <f t="shared" si="1268"/>
        <v>0</v>
      </c>
      <c r="CG418" s="30">
        <f t="shared" si="1268"/>
        <v>0</v>
      </c>
      <c r="CH418" s="30">
        <f t="shared" si="1268"/>
        <v>0</v>
      </c>
      <c r="CI418" s="30">
        <f t="shared" si="1268"/>
        <v>0</v>
      </c>
      <c r="CJ418" s="30">
        <f t="shared" si="1268"/>
        <v>0</v>
      </c>
      <c r="CK418" s="30">
        <f t="shared" si="1268"/>
        <v>0</v>
      </c>
      <c r="CL418" s="30">
        <f t="shared" si="1268"/>
        <v>0</v>
      </c>
      <c r="CM418" s="30">
        <f t="shared" si="1266"/>
        <v>0</v>
      </c>
      <c r="CN418" s="30">
        <f t="shared" si="1266"/>
        <v>0</v>
      </c>
      <c r="CO418" s="30">
        <f t="shared" si="1266"/>
        <v>0</v>
      </c>
      <c r="CP418" s="30">
        <f t="shared" si="1266"/>
        <v>0</v>
      </c>
      <c r="CQ418" s="30">
        <f t="shared" si="1266"/>
        <v>0</v>
      </c>
      <c r="CR418" s="30">
        <f t="shared" si="1266"/>
        <v>0</v>
      </c>
      <c r="CS418" s="30">
        <f t="shared" si="1266"/>
        <v>0</v>
      </c>
      <c r="CT418" s="30">
        <f t="shared" si="1266"/>
        <v>0</v>
      </c>
    </row>
    <row r="419" spans="1:99" s="27" customFormat="1" ht="12" x14ac:dyDescent="0.25">
      <c r="A419" s="26">
        <f>ROW()</f>
        <v>419</v>
      </c>
      <c r="C419" s="142"/>
      <c r="E419" s="24"/>
      <c r="F419" s="66" t="str">
        <f t="shared" si="1261"/>
        <v>АКТИВЫ</v>
      </c>
      <c r="G419" s="66" t="str">
        <f>$G$342</f>
        <v>Запасы СиМ</v>
      </c>
      <c r="H419" s="27" t="str">
        <f>G265</f>
        <v>Прочие расходы</v>
      </c>
      <c r="P419" s="30"/>
      <c r="R419" s="24"/>
      <c r="S419" s="30"/>
      <c r="V419" s="85"/>
      <c r="W419" s="29"/>
      <c r="Z419" s="30">
        <f t="shared" si="1267"/>
        <v>0</v>
      </c>
      <c r="AA419" s="30">
        <f t="shared" si="1268"/>
        <v>0</v>
      </c>
      <c r="AB419" s="30">
        <f t="shared" si="1268"/>
        <v>0</v>
      </c>
      <c r="AC419" s="30">
        <f t="shared" si="1268"/>
        <v>0</v>
      </c>
      <c r="AD419" s="30">
        <f t="shared" si="1268"/>
        <v>0</v>
      </c>
      <c r="AE419" s="30">
        <f t="shared" si="1268"/>
        <v>0</v>
      </c>
      <c r="AF419" s="30">
        <f t="shared" si="1268"/>
        <v>0</v>
      </c>
      <c r="AG419" s="30">
        <f t="shared" si="1268"/>
        <v>0</v>
      </c>
      <c r="AH419" s="30">
        <f t="shared" si="1268"/>
        <v>0</v>
      </c>
      <c r="AI419" s="30">
        <f t="shared" si="1268"/>
        <v>0</v>
      </c>
      <c r="AJ419" s="30">
        <f t="shared" si="1268"/>
        <v>0</v>
      </c>
      <c r="AK419" s="30">
        <f t="shared" si="1268"/>
        <v>0</v>
      </c>
      <c r="AL419" s="30">
        <f t="shared" si="1268"/>
        <v>0</v>
      </c>
      <c r="AM419" s="30">
        <f t="shared" si="1268"/>
        <v>0</v>
      </c>
      <c r="AN419" s="30">
        <f t="shared" si="1268"/>
        <v>0</v>
      </c>
      <c r="AO419" s="30">
        <f t="shared" si="1268"/>
        <v>0</v>
      </c>
      <c r="AP419" s="30">
        <f t="shared" si="1268"/>
        <v>0</v>
      </c>
      <c r="AQ419" s="30">
        <f t="shared" si="1268"/>
        <v>0</v>
      </c>
      <c r="AR419" s="30">
        <f t="shared" si="1268"/>
        <v>0</v>
      </c>
      <c r="AS419" s="30">
        <f t="shared" si="1268"/>
        <v>0</v>
      </c>
      <c r="AT419" s="30">
        <f t="shared" si="1268"/>
        <v>0</v>
      </c>
      <c r="AU419" s="30">
        <f t="shared" si="1268"/>
        <v>0</v>
      </c>
      <c r="AV419" s="30">
        <f t="shared" si="1268"/>
        <v>0</v>
      </c>
      <c r="AW419" s="30">
        <f t="shared" si="1268"/>
        <v>0</v>
      </c>
      <c r="AX419" s="30">
        <f t="shared" si="1268"/>
        <v>0</v>
      </c>
      <c r="AY419" s="30">
        <f t="shared" si="1268"/>
        <v>0</v>
      </c>
      <c r="AZ419" s="30">
        <f t="shared" si="1268"/>
        <v>0</v>
      </c>
      <c r="BA419" s="30">
        <f t="shared" si="1268"/>
        <v>0</v>
      </c>
      <c r="BB419" s="30">
        <f t="shared" si="1268"/>
        <v>0</v>
      </c>
      <c r="BC419" s="30">
        <f t="shared" si="1268"/>
        <v>0</v>
      </c>
      <c r="BD419" s="30">
        <f t="shared" si="1268"/>
        <v>0</v>
      </c>
      <c r="BE419" s="30">
        <f t="shared" si="1268"/>
        <v>0</v>
      </c>
      <c r="BF419" s="30">
        <f t="shared" si="1268"/>
        <v>0</v>
      </c>
      <c r="BG419" s="30">
        <f t="shared" si="1268"/>
        <v>0</v>
      </c>
      <c r="BH419" s="30">
        <f t="shared" si="1268"/>
        <v>0</v>
      </c>
      <c r="BI419" s="30">
        <f t="shared" si="1268"/>
        <v>0</v>
      </c>
      <c r="BJ419" s="30">
        <f t="shared" si="1268"/>
        <v>0</v>
      </c>
      <c r="BK419" s="30">
        <f t="shared" si="1268"/>
        <v>0</v>
      </c>
      <c r="BL419" s="30">
        <f t="shared" si="1268"/>
        <v>0</v>
      </c>
      <c r="BM419" s="30">
        <f t="shared" si="1268"/>
        <v>0</v>
      </c>
      <c r="BN419" s="30">
        <f t="shared" si="1268"/>
        <v>0</v>
      </c>
      <c r="BO419" s="30">
        <f t="shared" si="1268"/>
        <v>0</v>
      </c>
      <c r="BP419" s="30">
        <f t="shared" si="1268"/>
        <v>0</v>
      </c>
      <c r="BQ419" s="30">
        <f t="shared" si="1268"/>
        <v>0</v>
      </c>
      <c r="BR419" s="30">
        <f t="shared" si="1268"/>
        <v>0</v>
      </c>
      <c r="BS419" s="30">
        <f t="shared" si="1268"/>
        <v>0</v>
      </c>
      <c r="BT419" s="30">
        <f t="shared" si="1268"/>
        <v>0</v>
      </c>
      <c r="BU419" s="30">
        <f t="shared" si="1268"/>
        <v>0</v>
      </c>
      <c r="BV419" s="30">
        <f t="shared" si="1268"/>
        <v>0</v>
      </c>
      <c r="BW419" s="30">
        <f t="shared" si="1268"/>
        <v>0</v>
      </c>
      <c r="BX419" s="30">
        <f t="shared" si="1268"/>
        <v>0</v>
      </c>
      <c r="BY419" s="30">
        <f t="shared" si="1268"/>
        <v>0</v>
      </c>
      <c r="BZ419" s="30">
        <f t="shared" si="1268"/>
        <v>0</v>
      </c>
      <c r="CA419" s="30">
        <f t="shared" si="1268"/>
        <v>0</v>
      </c>
      <c r="CB419" s="30">
        <f t="shared" si="1268"/>
        <v>0</v>
      </c>
      <c r="CC419" s="30">
        <f t="shared" si="1268"/>
        <v>0</v>
      </c>
      <c r="CD419" s="30">
        <f t="shared" si="1268"/>
        <v>0</v>
      </c>
      <c r="CE419" s="30">
        <f t="shared" si="1268"/>
        <v>0</v>
      </c>
      <c r="CF419" s="30">
        <f t="shared" si="1268"/>
        <v>0</v>
      </c>
      <c r="CG419" s="30">
        <f t="shared" si="1268"/>
        <v>0</v>
      </c>
      <c r="CH419" s="30">
        <f t="shared" si="1268"/>
        <v>0</v>
      </c>
      <c r="CI419" s="30">
        <f t="shared" si="1268"/>
        <v>0</v>
      </c>
      <c r="CJ419" s="30">
        <f t="shared" si="1268"/>
        <v>0</v>
      </c>
      <c r="CK419" s="30">
        <f t="shared" si="1268"/>
        <v>0</v>
      </c>
      <c r="CL419" s="30">
        <f t="shared" si="1268"/>
        <v>0</v>
      </c>
      <c r="CM419" s="30">
        <f t="shared" si="1266"/>
        <v>0</v>
      </c>
      <c r="CN419" s="30">
        <f t="shared" si="1266"/>
        <v>0</v>
      </c>
      <c r="CO419" s="30">
        <f t="shared" si="1266"/>
        <v>0</v>
      </c>
      <c r="CP419" s="30">
        <f t="shared" si="1266"/>
        <v>0</v>
      </c>
      <c r="CQ419" s="30">
        <f t="shared" si="1266"/>
        <v>0</v>
      </c>
      <c r="CR419" s="30">
        <f t="shared" si="1266"/>
        <v>0</v>
      </c>
      <c r="CS419" s="30">
        <f t="shared" si="1266"/>
        <v>0</v>
      </c>
      <c r="CT419" s="30">
        <f t="shared" si="1266"/>
        <v>0</v>
      </c>
    </row>
    <row r="420" spans="1:99" s="2" customFormat="1" ht="12" x14ac:dyDescent="0.25">
      <c r="A420" s="11">
        <f>ROW()</f>
        <v>420</v>
      </c>
      <c r="C420" s="142"/>
      <c r="E420" s="23" t="str">
        <f>Lists!$N$9</f>
        <v>пустая строка</v>
      </c>
      <c r="P420" s="3"/>
      <c r="R420" s="23"/>
      <c r="S420" s="3"/>
      <c r="V420" s="74"/>
      <c r="W420" s="5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</row>
    <row r="421" spans="1:99" x14ac:dyDescent="0.3">
      <c r="A421" s="11">
        <f>ROW()</f>
        <v>421</v>
      </c>
      <c r="F421" s="66" t="str">
        <f>$F$335</f>
        <v>АКТИВЫ</v>
      </c>
      <c r="G421" s="6" t="s">
        <v>152</v>
      </c>
      <c r="Z421" s="7">
        <f ca="1">Z95+Z273-Z314</f>
        <v>0</v>
      </c>
      <c r="AA421" s="7">
        <f t="shared" ref="AA421:CL421" ca="1" si="1269">AA95+AA273-AA314</f>
        <v>0</v>
      </c>
      <c r="AB421" s="7">
        <f t="shared" ca="1" si="1269"/>
        <v>0</v>
      </c>
      <c r="AC421" s="7">
        <f t="shared" ca="1" si="1269"/>
        <v>0</v>
      </c>
      <c r="AD421" s="7">
        <f t="shared" ca="1" si="1269"/>
        <v>0</v>
      </c>
      <c r="AE421" s="7">
        <f t="shared" ca="1" si="1269"/>
        <v>0</v>
      </c>
      <c r="AF421" s="7">
        <f t="shared" ca="1" si="1269"/>
        <v>0</v>
      </c>
      <c r="AG421" s="7">
        <f t="shared" ca="1" si="1269"/>
        <v>0</v>
      </c>
      <c r="AH421" s="7">
        <f t="shared" ca="1" si="1269"/>
        <v>0</v>
      </c>
      <c r="AI421" s="7">
        <f t="shared" ca="1" si="1269"/>
        <v>0</v>
      </c>
      <c r="AJ421" s="7">
        <f t="shared" ca="1" si="1269"/>
        <v>0</v>
      </c>
      <c r="AK421" s="7">
        <f t="shared" ca="1" si="1269"/>
        <v>0</v>
      </c>
      <c r="AL421" s="7">
        <f t="shared" ca="1" si="1269"/>
        <v>0</v>
      </c>
      <c r="AM421" s="7">
        <f t="shared" ca="1" si="1269"/>
        <v>0</v>
      </c>
      <c r="AN421" s="7">
        <f t="shared" ca="1" si="1269"/>
        <v>0</v>
      </c>
      <c r="AO421" s="7">
        <f t="shared" ca="1" si="1269"/>
        <v>0</v>
      </c>
      <c r="AP421" s="7">
        <f t="shared" ca="1" si="1269"/>
        <v>0</v>
      </c>
      <c r="AQ421" s="7">
        <f t="shared" ca="1" si="1269"/>
        <v>0</v>
      </c>
      <c r="AR421" s="7">
        <f t="shared" ca="1" si="1269"/>
        <v>0</v>
      </c>
      <c r="AS421" s="7">
        <f t="shared" ca="1" si="1269"/>
        <v>0</v>
      </c>
      <c r="AT421" s="7">
        <f t="shared" ca="1" si="1269"/>
        <v>0</v>
      </c>
      <c r="AU421" s="7">
        <f t="shared" ca="1" si="1269"/>
        <v>0</v>
      </c>
      <c r="AV421" s="7">
        <f t="shared" ca="1" si="1269"/>
        <v>0</v>
      </c>
      <c r="AW421" s="7">
        <f t="shared" ca="1" si="1269"/>
        <v>0</v>
      </c>
      <c r="AX421" s="7">
        <f t="shared" ca="1" si="1269"/>
        <v>0</v>
      </c>
      <c r="AY421" s="7">
        <f t="shared" ca="1" si="1269"/>
        <v>0</v>
      </c>
      <c r="AZ421" s="7">
        <f t="shared" ca="1" si="1269"/>
        <v>0</v>
      </c>
      <c r="BA421" s="7">
        <f t="shared" ca="1" si="1269"/>
        <v>0</v>
      </c>
      <c r="BB421" s="7">
        <f t="shared" ca="1" si="1269"/>
        <v>0</v>
      </c>
      <c r="BC421" s="7">
        <f t="shared" ca="1" si="1269"/>
        <v>665653.33545890125</v>
      </c>
      <c r="BD421" s="7">
        <f t="shared" ca="1" si="1269"/>
        <v>1789557.9054994648</v>
      </c>
      <c r="BE421" s="7">
        <f t="shared" ca="1" si="1269"/>
        <v>1954875.8486581766</v>
      </c>
      <c r="BF421" s="7">
        <f t="shared" ca="1" si="1269"/>
        <v>2109239.3196199182</v>
      </c>
      <c r="BG421" s="7">
        <f t="shared" ca="1" si="1269"/>
        <v>2237648.3452331778</v>
      </c>
      <c r="BH421" s="7">
        <f t="shared" ca="1" si="1269"/>
        <v>2335114.2783824205</v>
      </c>
      <c r="BI421" s="7">
        <f t="shared" ca="1" si="1269"/>
        <v>2400763.767955903</v>
      </c>
      <c r="BJ421" s="7">
        <f t="shared" ca="1" si="1269"/>
        <v>2439127.2265176475</v>
      </c>
      <c r="BK421" s="7">
        <f t="shared" ca="1" si="1269"/>
        <v>2459717.8115117755</v>
      </c>
      <c r="BL421" s="7">
        <f t="shared" ca="1" si="1269"/>
        <v>2469940.0035783499</v>
      </c>
      <c r="BM421" s="7">
        <f t="shared" ca="1" si="1269"/>
        <v>2474682.1029763557</v>
      </c>
      <c r="BN421" s="7">
        <f t="shared" ca="1" si="1269"/>
        <v>2476577.0479694866</v>
      </c>
      <c r="BO421" s="7">
        <f t="shared" ca="1" si="1269"/>
        <v>2477196.0010591969</v>
      </c>
      <c r="BP421" s="7">
        <f t="shared" ca="1" si="1269"/>
        <v>2477400.5146779716</v>
      </c>
      <c r="BQ421" s="7">
        <f t="shared" ca="1" si="1269"/>
        <v>2477456.4306117967</v>
      </c>
      <c r="BR421" s="7">
        <f t="shared" ca="1" si="1269"/>
        <v>2477463.0992862284</v>
      </c>
      <c r="BS421" s="7">
        <f t="shared" ca="1" si="1269"/>
        <v>2477461.7881249785</v>
      </c>
      <c r="BT421" s="7">
        <f t="shared" ca="1" si="1269"/>
        <v>2477461.1592545062</v>
      </c>
      <c r="BU421" s="7">
        <f t="shared" ca="1" si="1269"/>
        <v>2477461.1592544988</v>
      </c>
      <c r="BV421" s="7">
        <f t="shared" ca="1" si="1269"/>
        <v>0</v>
      </c>
      <c r="BW421" s="7">
        <f t="shared" ca="1" si="1269"/>
        <v>0</v>
      </c>
      <c r="BX421" s="7">
        <f t="shared" ca="1" si="1269"/>
        <v>0</v>
      </c>
      <c r="BY421" s="7">
        <f t="shared" ca="1" si="1269"/>
        <v>0</v>
      </c>
      <c r="BZ421" s="7">
        <f t="shared" ca="1" si="1269"/>
        <v>0</v>
      </c>
      <c r="CA421" s="7">
        <f t="shared" ca="1" si="1269"/>
        <v>0</v>
      </c>
      <c r="CB421" s="7">
        <f t="shared" ca="1" si="1269"/>
        <v>0</v>
      </c>
      <c r="CC421" s="7">
        <f t="shared" ca="1" si="1269"/>
        <v>0</v>
      </c>
      <c r="CD421" s="7">
        <f t="shared" ca="1" si="1269"/>
        <v>0</v>
      </c>
      <c r="CE421" s="7">
        <f t="shared" ca="1" si="1269"/>
        <v>0</v>
      </c>
      <c r="CF421" s="7">
        <f t="shared" ca="1" si="1269"/>
        <v>0</v>
      </c>
      <c r="CG421" s="7">
        <f t="shared" ca="1" si="1269"/>
        <v>0</v>
      </c>
      <c r="CH421" s="7">
        <f t="shared" ca="1" si="1269"/>
        <v>0</v>
      </c>
      <c r="CI421" s="7">
        <f t="shared" ca="1" si="1269"/>
        <v>0</v>
      </c>
      <c r="CJ421" s="7">
        <f t="shared" ca="1" si="1269"/>
        <v>0</v>
      </c>
      <c r="CK421" s="7">
        <f t="shared" ca="1" si="1269"/>
        <v>0</v>
      </c>
      <c r="CL421" s="7">
        <f t="shared" ca="1" si="1269"/>
        <v>0</v>
      </c>
      <c r="CM421" s="7">
        <f t="shared" ref="CM421:CT421" ca="1" si="1270">CM95+CM273-CM314</f>
        <v>0</v>
      </c>
      <c r="CN421" s="7">
        <f t="shared" ca="1" si="1270"/>
        <v>0</v>
      </c>
      <c r="CO421" s="7">
        <f t="shared" ca="1" si="1270"/>
        <v>0</v>
      </c>
      <c r="CP421" s="7">
        <f t="shared" ca="1" si="1270"/>
        <v>0</v>
      </c>
      <c r="CQ421" s="7">
        <f t="shared" ca="1" si="1270"/>
        <v>0</v>
      </c>
      <c r="CR421" s="7">
        <f t="shared" ca="1" si="1270"/>
        <v>0</v>
      </c>
      <c r="CS421" s="7">
        <f t="shared" ca="1" si="1270"/>
        <v>0</v>
      </c>
      <c r="CT421" s="7">
        <f t="shared" ca="1" si="1270"/>
        <v>0</v>
      </c>
    </row>
    <row r="422" spans="1:99" x14ac:dyDescent="0.3">
      <c r="A422" s="11">
        <f>ROW()</f>
        <v>422</v>
      </c>
      <c r="F422" s="66" t="str">
        <f>$F$335</f>
        <v>АКТИВЫ</v>
      </c>
      <c r="G422" s="6" t="s">
        <v>158</v>
      </c>
      <c r="Z422" s="7">
        <f ca="1">Z96+Z279-Z313</f>
        <v>-57878.78787878788</v>
      </c>
      <c r="AA422" s="7">
        <f t="shared" ref="AA422:CL422" ca="1" si="1271">AA96+AA279-AA313</f>
        <v>-76212.121212121216</v>
      </c>
      <c r="AB422" s="7">
        <f t="shared" ca="1" si="1271"/>
        <v>-119545.45454545453</v>
      </c>
      <c r="AC422" s="7">
        <f t="shared" ca="1" si="1271"/>
        <v>-146992.12121212127</v>
      </c>
      <c r="AD422" s="7">
        <f t="shared" ca="1" si="1271"/>
        <v>-174713.58787878798</v>
      </c>
      <c r="AE422" s="7">
        <f t="shared" ca="1" si="1271"/>
        <v>-195020.65454545463</v>
      </c>
      <c r="AF422" s="7">
        <f t="shared" ca="1" si="1271"/>
        <v>-198834.84787878799</v>
      </c>
      <c r="AG422" s="7">
        <f t="shared" ca="1" si="1271"/>
        <v>-202374.42454545468</v>
      </c>
      <c r="AH422" s="7">
        <f t="shared" ca="1" si="1271"/>
        <v>-205801.53306060622</v>
      </c>
      <c r="AI422" s="7">
        <f t="shared" ca="1" si="1271"/>
        <v>-208422.77078787898</v>
      </c>
      <c r="AJ422" s="7">
        <f t="shared" ca="1" si="1271"/>
        <v>-208406.81521818199</v>
      </c>
      <c r="AK422" s="7">
        <f t="shared" ca="1" si="1271"/>
        <v>-212702.81391287898</v>
      </c>
      <c r="AL422" s="7">
        <f t="shared" ca="1" si="1271"/>
        <v>-223996.30253106085</v>
      </c>
      <c r="AM422" s="7">
        <f t="shared" ca="1" si="1271"/>
        <v>-241387.45056242446</v>
      </c>
      <c r="AN422" s="7">
        <f t="shared" ca="1" si="1271"/>
        <v>-250211.2011403791</v>
      </c>
      <c r="AO422" s="7">
        <f t="shared" ca="1" si="1271"/>
        <v>-220256.58541897754</v>
      </c>
      <c r="AP422" s="7">
        <f t="shared" ca="1" si="1271"/>
        <v>-136843.62074132593</v>
      </c>
      <c r="AQ422" s="7">
        <f t="shared" ca="1" si="1271"/>
        <v>6329.1380202195287</v>
      </c>
      <c r="AR422" s="7">
        <f t="shared" ca="1" si="1271"/>
        <v>204300.48272400725</v>
      </c>
      <c r="AS422" s="7">
        <f t="shared" ca="1" si="1271"/>
        <v>440835.08079031826</v>
      </c>
      <c r="AT422" s="7">
        <f t="shared" ca="1" si="1271"/>
        <v>701725.85664435173</v>
      </c>
      <c r="AU422" s="7">
        <f t="shared" ca="1" si="1271"/>
        <v>976477.63961901527</v>
      </c>
      <c r="AV422" s="7">
        <f t="shared" ca="1" si="1271"/>
        <v>1258663.0190903367</v>
      </c>
      <c r="AW422" s="7">
        <f t="shared" ca="1" si="1271"/>
        <v>1544443.9788878635</v>
      </c>
      <c r="AX422" s="7">
        <f t="shared" ca="1" si="1271"/>
        <v>1831633.6260530492</v>
      </c>
      <c r="AY422" s="7">
        <f t="shared" ca="1" si="1271"/>
        <v>2119382.807222405</v>
      </c>
      <c r="AZ422" s="7">
        <f t="shared" ca="1" si="1271"/>
        <v>2409283.3991714586</v>
      </c>
      <c r="BA422" s="7">
        <f t="shared" ca="1" si="1271"/>
        <v>2706038.0104821017</v>
      </c>
      <c r="BB422" s="7">
        <f t="shared" ca="1" si="1271"/>
        <v>3011905.3845124622</v>
      </c>
      <c r="BC422" s="7">
        <f t="shared" ca="1" si="1271"/>
        <v>3327310.0991476891</v>
      </c>
      <c r="BD422" s="7">
        <f t="shared" ca="1" si="1271"/>
        <v>3651563.7554495842</v>
      </c>
      <c r="BE422" s="7">
        <f t="shared" ca="1" si="1271"/>
        <v>3979510.183039357</v>
      </c>
      <c r="BF422" s="7">
        <f t="shared" ca="1" si="1271"/>
        <v>4292125.5382806445</v>
      </c>
      <c r="BG422" s="7">
        <f t="shared" ca="1" si="1271"/>
        <v>4560064.3379310248</v>
      </c>
      <c r="BH422" s="7">
        <f t="shared" ca="1" si="1271"/>
        <v>4770267.759318145</v>
      </c>
      <c r="BI422" s="7">
        <f t="shared" ca="1" si="1271"/>
        <v>4918107.1730840532</v>
      </c>
      <c r="BJ422" s="7">
        <f t="shared" ca="1" si="1271"/>
        <v>5009594.7995420098</v>
      </c>
      <c r="BK422" s="7">
        <f t="shared" ca="1" si="1271"/>
        <v>5061639.8259296995</v>
      </c>
      <c r="BL422" s="7">
        <f t="shared" ca="1" si="1271"/>
        <v>5088987.7254760051</v>
      </c>
      <c r="BM422" s="7">
        <f t="shared" ca="1" si="1271"/>
        <v>5102331.07144845</v>
      </c>
      <c r="BN422" s="7">
        <f t="shared" ca="1" si="1271"/>
        <v>5108180.3976903232</v>
      </c>
      <c r="BO422" s="7">
        <f t="shared" ca="1" si="1271"/>
        <v>5110418.707615911</v>
      </c>
      <c r="BP422" s="7">
        <f t="shared" ca="1" si="1271"/>
        <v>5111244.3679945674</v>
      </c>
      <c r="BQ422" s="7">
        <f t="shared" ca="1" si="1271"/>
        <v>5111509.7514604395</v>
      </c>
      <c r="BR422" s="7">
        <f t="shared" ca="1" si="1271"/>
        <v>5111573.7241466139</v>
      </c>
      <c r="BS422" s="7">
        <f t="shared" ca="1" si="1271"/>
        <v>5111587.3441378642</v>
      </c>
      <c r="BT422" s="7">
        <f t="shared" ca="1" si="1271"/>
        <v>5111589.2014093976</v>
      </c>
      <c r="BU422" s="7">
        <f t="shared" ca="1" si="1271"/>
        <v>5111589.2014093976</v>
      </c>
      <c r="BV422" s="7">
        <f t="shared" si="1271"/>
        <v>0</v>
      </c>
      <c r="BW422" s="7">
        <f t="shared" si="1271"/>
        <v>0</v>
      </c>
      <c r="BX422" s="7">
        <f t="shared" si="1271"/>
        <v>0</v>
      </c>
      <c r="BY422" s="7">
        <f t="shared" si="1271"/>
        <v>0</v>
      </c>
      <c r="BZ422" s="7">
        <f t="shared" si="1271"/>
        <v>0</v>
      </c>
      <c r="CA422" s="7">
        <f t="shared" si="1271"/>
        <v>0</v>
      </c>
      <c r="CB422" s="7">
        <f t="shared" si="1271"/>
        <v>0</v>
      </c>
      <c r="CC422" s="7">
        <f t="shared" si="1271"/>
        <v>0</v>
      </c>
      <c r="CD422" s="7">
        <f t="shared" si="1271"/>
        <v>0</v>
      </c>
      <c r="CE422" s="7">
        <f t="shared" si="1271"/>
        <v>0</v>
      </c>
      <c r="CF422" s="7">
        <f t="shared" si="1271"/>
        <v>0</v>
      </c>
      <c r="CG422" s="7">
        <f t="shared" si="1271"/>
        <v>0</v>
      </c>
      <c r="CH422" s="7">
        <f t="shared" si="1271"/>
        <v>0</v>
      </c>
      <c r="CI422" s="7">
        <f t="shared" si="1271"/>
        <v>0</v>
      </c>
      <c r="CJ422" s="7">
        <f t="shared" si="1271"/>
        <v>0</v>
      </c>
      <c r="CK422" s="7">
        <f t="shared" si="1271"/>
        <v>0</v>
      </c>
      <c r="CL422" s="7">
        <f t="shared" si="1271"/>
        <v>0</v>
      </c>
      <c r="CM422" s="7">
        <f t="shared" ref="CM422:CT422" si="1272">CM96+CM279-CM313</f>
        <v>0</v>
      </c>
      <c r="CN422" s="7">
        <f t="shared" si="1272"/>
        <v>0</v>
      </c>
      <c r="CO422" s="7">
        <f t="shared" si="1272"/>
        <v>0</v>
      </c>
      <c r="CP422" s="7">
        <f t="shared" si="1272"/>
        <v>0</v>
      </c>
      <c r="CQ422" s="7">
        <f t="shared" si="1272"/>
        <v>0</v>
      </c>
      <c r="CR422" s="7">
        <f t="shared" si="1272"/>
        <v>0</v>
      </c>
      <c r="CS422" s="7">
        <f t="shared" si="1272"/>
        <v>0</v>
      </c>
      <c r="CT422" s="7">
        <f t="shared" si="1272"/>
        <v>0</v>
      </c>
    </row>
    <row r="423" spans="1:99" x14ac:dyDescent="0.3">
      <c r="A423" s="11">
        <f>ROW()</f>
        <v>423</v>
      </c>
    </row>
    <row r="424" spans="1:99" x14ac:dyDescent="0.3">
      <c r="A424" s="11">
        <f>ROW()</f>
        <v>424</v>
      </c>
    </row>
    <row r="425" spans="1:99" s="2" customFormat="1" ht="4.95" customHeight="1" x14ac:dyDescent="0.25">
      <c r="A425" s="11">
        <f>ROW()</f>
        <v>425</v>
      </c>
      <c r="C425" s="142"/>
      <c r="E425" s="87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9"/>
      <c r="Q425" s="88"/>
      <c r="R425" s="87"/>
      <c r="S425" s="89"/>
      <c r="T425" s="88"/>
      <c r="U425" s="88"/>
      <c r="V425" s="90"/>
      <c r="W425" s="91"/>
      <c r="X425" s="88"/>
      <c r="Y425" s="88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8"/>
    </row>
    <row r="426" spans="1:99" x14ac:dyDescent="0.3">
      <c r="A426" s="11">
        <f>ROW()</f>
        <v>426</v>
      </c>
    </row>
    <row r="427" spans="1:99" x14ac:dyDescent="0.3">
      <c r="A427" s="11">
        <f>ROW()</f>
        <v>427</v>
      </c>
    </row>
  </sheetData>
  <conditionalFormatting sqref="Z5:CH5">
    <cfRule type="containsBlanks" dxfId="160" priority="184">
      <formula>LEN(TRIM(Z5))=0</formula>
    </cfRule>
  </conditionalFormatting>
  <conditionalFormatting sqref="CI5:CT5">
    <cfRule type="containsBlanks" dxfId="159" priority="183">
      <formula>LEN(TRIM(CI5))=0</formula>
    </cfRule>
  </conditionalFormatting>
  <conditionalFormatting sqref="A1:U3 W1:XFD3 A257:XFD259 T237:XFD237 A238:XFD240 A250:XFD253 A241:Q249 T241:XFD249 T254:XFD256 A107:Q107 T107:XFD107 A108:XFD152 A154:XFD155 A160:XFD161 T156:XFD159 A167:XFD168 T162:XFD166 A175:XFD176 T169:XFD174 A186:XFD187 A177:R185 T177:XFD185 A197:XFD197 A188:R196 T188:XFD196 A237:B237 D237:Q237 A235:XFD236 A156:R159 A162:R166 A169:R174 A254:Q256 A280:XFD280 A283:XFD283 T284:XFD292 A284:Q292 A293:XFD295 A296:Q296 CU296:XFD296 A4:XFD106 A333:XFD1048576">
    <cfRule type="cellIs" dxfId="158" priority="182" operator="equal">
      <formula>0</formula>
    </cfRule>
  </conditionalFormatting>
  <conditionalFormatting sqref="V235:V259 V154:V197 V280:V295 V333:V1048576 V4:V152 V299">
    <cfRule type="cellIs" dxfId="157" priority="181" operator="notEqual">
      <formula>0</formula>
    </cfRule>
  </conditionalFormatting>
  <conditionalFormatting sqref="W8 Z8:CT8">
    <cfRule type="cellIs" dxfId="156" priority="180" operator="notEqual">
      <formula>0</formula>
    </cfRule>
  </conditionalFormatting>
  <conditionalFormatting sqref="W334 Z334:CT334">
    <cfRule type="cellIs" dxfId="155" priority="179" operator="notEqual">
      <formula>0</formula>
    </cfRule>
  </conditionalFormatting>
  <conditionalFormatting sqref="A264:B265 T264:XFD265 D264:Q265">
    <cfRule type="cellIs" dxfId="154" priority="173" operator="equal">
      <formula>0</formula>
    </cfRule>
  </conditionalFormatting>
  <conditionalFormatting sqref="A260:XFD260 A266:XFD266 T261:XFD263 A261:B263 D261:Q263">
    <cfRule type="cellIs" dxfId="153" priority="176" operator="equal">
      <formula>0</formula>
    </cfRule>
  </conditionalFormatting>
  <conditionalFormatting sqref="V260:V263 V266">
    <cfRule type="cellIs" dxfId="152" priority="175" operator="notEqual">
      <formula>0</formula>
    </cfRule>
  </conditionalFormatting>
  <conditionalFormatting sqref="A267:XFD268">
    <cfRule type="cellIs" dxfId="151" priority="169" operator="equal">
      <formula>0</formula>
    </cfRule>
  </conditionalFormatting>
  <conditionalFormatting sqref="A269:Q269 T269:XFD269">
    <cfRule type="cellIs" dxfId="150" priority="167" operator="equal">
      <formula>0</formula>
    </cfRule>
  </conditionalFormatting>
  <conditionalFormatting sqref="V264:V265">
    <cfRule type="cellIs" dxfId="149" priority="172" operator="notEqual">
      <formula>0</formula>
    </cfRule>
  </conditionalFormatting>
  <conditionalFormatting sqref="A270:XFD270">
    <cfRule type="cellIs" dxfId="148" priority="164" operator="equal">
      <formula>0</formula>
    </cfRule>
  </conditionalFormatting>
  <conditionalFormatting sqref="V267:V268">
    <cfRule type="cellIs" dxfId="147" priority="168" operator="notEqual">
      <formula>0</formula>
    </cfRule>
  </conditionalFormatting>
  <conditionalFormatting sqref="V269">
    <cfRule type="cellIs" dxfId="146" priority="166" operator="notEqual">
      <formula>0</formula>
    </cfRule>
  </conditionalFormatting>
  <conditionalFormatting sqref="R269">
    <cfRule type="cellIs" dxfId="145" priority="165" operator="equal">
      <formula>0</formula>
    </cfRule>
  </conditionalFormatting>
  <conditionalFormatting sqref="V270">
    <cfRule type="cellIs" dxfId="144" priority="163" operator="notEqual">
      <formula>0</formula>
    </cfRule>
  </conditionalFormatting>
  <conditionalFormatting sqref="A271:Q271 T271:XFD271">
    <cfRule type="cellIs" dxfId="143" priority="162" operator="equal">
      <formula>0</formula>
    </cfRule>
  </conditionalFormatting>
  <conditionalFormatting sqref="V271">
    <cfRule type="cellIs" dxfId="142" priority="161" operator="notEqual">
      <formula>0</formula>
    </cfRule>
  </conditionalFormatting>
  <conditionalFormatting sqref="R271:S271">
    <cfRule type="cellIs" dxfId="141" priority="160" operator="equal">
      <formula>0</formula>
    </cfRule>
  </conditionalFormatting>
  <conditionalFormatting sqref="A272:XFD272">
    <cfRule type="cellIs" dxfId="140" priority="159" operator="equal">
      <formula>0</formula>
    </cfRule>
  </conditionalFormatting>
  <conditionalFormatting sqref="V272">
    <cfRule type="cellIs" dxfId="139" priority="158" operator="notEqual">
      <formula>0</formula>
    </cfRule>
  </conditionalFormatting>
  <conditionalFormatting sqref="A273:Q273 T273:XFD273">
    <cfRule type="cellIs" dxfId="138" priority="157" operator="equal">
      <formula>0</formula>
    </cfRule>
  </conditionalFormatting>
  <conditionalFormatting sqref="V273">
    <cfRule type="cellIs" dxfId="137" priority="156" operator="notEqual">
      <formula>0</formula>
    </cfRule>
  </conditionalFormatting>
  <conditionalFormatting sqref="A274:XFD274">
    <cfRule type="cellIs" dxfId="136" priority="154" operator="equal">
      <formula>0</formula>
    </cfRule>
  </conditionalFormatting>
  <conditionalFormatting sqref="V274">
    <cfRule type="cellIs" dxfId="135" priority="153" operator="notEqual">
      <formula>0</formula>
    </cfRule>
  </conditionalFormatting>
  <conditionalFormatting sqref="A275:XFD275">
    <cfRule type="cellIs" dxfId="134" priority="152" operator="equal">
      <formula>0</formula>
    </cfRule>
  </conditionalFormatting>
  <conditionalFormatting sqref="V275">
    <cfRule type="cellIs" dxfId="133" priority="151" operator="notEqual">
      <formula>0</formula>
    </cfRule>
  </conditionalFormatting>
  <conditionalFormatting sqref="A220:XFD222 A198:XFD217 A218:Q219 T218:XFD219">
    <cfRule type="cellIs" dxfId="132" priority="150" operator="equal">
      <formula>0</formula>
    </cfRule>
  </conditionalFormatting>
  <conditionalFormatting sqref="V198:V222">
    <cfRule type="cellIs" dxfId="131" priority="149" operator="notEqual">
      <formula>0</formula>
    </cfRule>
  </conditionalFormatting>
  <conditionalFormatting sqref="R218:S219">
    <cfRule type="cellIs" dxfId="130" priority="148" operator="equal">
      <formula>0</formula>
    </cfRule>
  </conditionalFormatting>
  <conditionalFormatting sqref="A223:XFD223 A229:XFD229 A224:Q224 T224:XFD226 A225:E226 G225:Q226 F225:F228">
    <cfRule type="cellIs" dxfId="129" priority="147" operator="equal">
      <formula>0</formula>
    </cfRule>
  </conditionalFormatting>
  <conditionalFormatting sqref="V223:V226 V229">
    <cfRule type="cellIs" dxfId="128" priority="146" operator="notEqual">
      <formula>0</formula>
    </cfRule>
  </conditionalFormatting>
  <conditionalFormatting sqref="R225:S226">
    <cfRule type="cellIs" dxfId="127" priority="145" operator="equal">
      <formula>0</formula>
    </cfRule>
  </conditionalFormatting>
  <conditionalFormatting sqref="A227:E228 T227:XFD228 G227:Q228">
    <cfRule type="cellIs" dxfId="126" priority="144" operator="equal">
      <formula>0</formula>
    </cfRule>
  </conditionalFormatting>
  <conditionalFormatting sqref="V227:V228">
    <cfRule type="cellIs" dxfId="125" priority="143" operator="notEqual">
      <formula>0</formula>
    </cfRule>
  </conditionalFormatting>
  <conditionalFormatting sqref="R227:S228">
    <cfRule type="cellIs" dxfId="124" priority="142" operator="equal">
      <formula>0</formula>
    </cfRule>
  </conditionalFormatting>
  <conditionalFormatting sqref="R224:S224">
    <cfRule type="cellIs" dxfId="123" priority="141" operator="equal">
      <formula>0</formula>
    </cfRule>
  </conditionalFormatting>
  <conditionalFormatting sqref="A230:XFD231">
    <cfRule type="cellIs" dxfId="122" priority="140" operator="equal">
      <formula>0</formula>
    </cfRule>
  </conditionalFormatting>
  <conditionalFormatting sqref="V230:V231">
    <cfRule type="cellIs" dxfId="121" priority="139" operator="notEqual">
      <formula>0</formula>
    </cfRule>
  </conditionalFormatting>
  <conditionalFormatting sqref="A232:Q232 T232:XFD232">
    <cfRule type="cellIs" dxfId="120" priority="138" operator="equal">
      <formula>0</formula>
    </cfRule>
  </conditionalFormatting>
  <conditionalFormatting sqref="V232">
    <cfRule type="cellIs" dxfId="119" priority="137" operator="notEqual">
      <formula>0</formula>
    </cfRule>
  </conditionalFormatting>
  <conditionalFormatting sqref="R232:S232">
    <cfRule type="cellIs" dxfId="118" priority="136" operator="equal">
      <formula>0</formula>
    </cfRule>
  </conditionalFormatting>
  <conditionalFormatting sqref="R237:S237">
    <cfRule type="cellIs" dxfId="117" priority="121" operator="equal">
      <formula>0</formula>
    </cfRule>
  </conditionalFormatting>
  <conditionalFormatting sqref="R241:S249">
    <cfRule type="cellIs" dxfId="116" priority="120" operator="equal">
      <formula>0</formula>
    </cfRule>
  </conditionalFormatting>
  <conditionalFormatting sqref="R254:S256">
    <cfRule type="cellIs" dxfId="115" priority="119" operator="equal">
      <formula>0</formula>
    </cfRule>
  </conditionalFormatting>
  <conditionalFormatting sqref="R261:S265">
    <cfRule type="cellIs" dxfId="114" priority="118" operator="equal">
      <formula>0</formula>
    </cfRule>
  </conditionalFormatting>
  <conditionalFormatting sqref="R107:S107">
    <cfRule type="cellIs" dxfId="113" priority="117" operator="equal">
      <formula>0</formula>
    </cfRule>
  </conditionalFormatting>
  <conditionalFormatting sqref="S269">
    <cfRule type="cellIs" dxfId="112" priority="116" operator="equal">
      <formula>0</formula>
    </cfRule>
  </conditionalFormatting>
  <conditionalFormatting sqref="A153:XFD153">
    <cfRule type="cellIs" dxfId="111" priority="113" operator="equal">
      <formula>0</formula>
    </cfRule>
  </conditionalFormatting>
  <conditionalFormatting sqref="V153">
    <cfRule type="cellIs" dxfId="110" priority="112" operator="notEqual">
      <formula>0</formula>
    </cfRule>
  </conditionalFormatting>
  <conditionalFormatting sqref="S156:S159">
    <cfRule type="cellIs" dxfId="109" priority="111" operator="equal">
      <formula>0</formula>
    </cfRule>
  </conditionalFormatting>
  <conditionalFormatting sqref="S162:S166">
    <cfRule type="cellIs" dxfId="108" priority="110" operator="equal">
      <formula>0</formula>
    </cfRule>
  </conditionalFormatting>
  <conditionalFormatting sqref="S169:S174">
    <cfRule type="cellIs" dxfId="107" priority="109" operator="equal">
      <formula>0</formula>
    </cfRule>
  </conditionalFormatting>
  <conditionalFormatting sqref="S177:S185">
    <cfRule type="cellIs" dxfId="106" priority="108" operator="equal">
      <formula>0</formula>
    </cfRule>
  </conditionalFormatting>
  <conditionalFormatting sqref="S188:S196">
    <cfRule type="cellIs" dxfId="105" priority="107" operator="equal">
      <formula>0</formula>
    </cfRule>
  </conditionalFormatting>
  <conditionalFormatting sqref="A233:XFD234">
    <cfRule type="cellIs" dxfId="104" priority="106" operator="equal">
      <formula>0</formula>
    </cfRule>
  </conditionalFormatting>
  <conditionalFormatting sqref="V233:V234">
    <cfRule type="cellIs" dxfId="103" priority="105" operator="notEqual">
      <formula>0</formula>
    </cfRule>
  </conditionalFormatting>
  <conditionalFormatting sqref="R273:S273">
    <cfRule type="cellIs" dxfId="102" priority="104" operator="equal">
      <formula>0</formula>
    </cfRule>
  </conditionalFormatting>
  <conditionalFormatting sqref="A277:XFD279">
    <cfRule type="cellIs" dxfId="101" priority="103" operator="equal">
      <formula>0</formula>
    </cfRule>
  </conditionalFormatting>
  <conditionalFormatting sqref="V277:V279">
    <cfRule type="cellIs" dxfId="100" priority="102" operator="notEqual">
      <formula>0</formula>
    </cfRule>
  </conditionalFormatting>
  <conditionalFormatting sqref="A276:XFD276">
    <cfRule type="cellIs" dxfId="99" priority="101" operator="equal">
      <formula>0</formula>
    </cfRule>
  </conditionalFormatting>
  <conditionalFormatting sqref="V276">
    <cfRule type="cellIs" dxfId="98" priority="100" operator="notEqual">
      <formula>0</formula>
    </cfRule>
  </conditionalFormatting>
  <conditionalFormatting sqref="C263:C265">
    <cfRule type="cellIs" dxfId="97" priority="99" operator="equal">
      <formula>0</formula>
    </cfRule>
  </conditionalFormatting>
  <conditionalFormatting sqref="C261:C262">
    <cfRule type="cellIs" dxfId="96" priority="98" operator="equal">
      <formula>0</formula>
    </cfRule>
  </conditionalFormatting>
  <conditionalFormatting sqref="A332:XFD332">
    <cfRule type="cellIs" dxfId="95" priority="97" operator="equal">
      <formula>0</formula>
    </cfRule>
  </conditionalFormatting>
  <conditionalFormatting sqref="V332">
    <cfRule type="cellIs" dxfId="94" priority="96" operator="notEqual">
      <formula>0</formula>
    </cfRule>
  </conditionalFormatting>
  <conditionalFormatting sqref="A299:XFD299 A281:XFD281 A297:Q298 CU297:XFD298 A282:Q282 T282:XFD282">
    <cfRule type="cellIs" dxfId="93" priority="95" operator="equal">
      <formula>0</formula>
    </cfRule>
  </conditionalFormatting>
  <conditionalFormatting sqref="R297:R298">
    <cfRule type="cellIs" dxfId="92" priority="93" operator="equal">
      <formula>0</formula>
    </cfRule>
  </conditionalFormatting>
  <conditionalFormatting sqref="A300:XFD300 A306:XFD306 A301:Q301 A302:E303 G302:Q303 F302:F305 CU301:XFD303">
    <cfRule type="cellIs" dxfId="91" priority="92" operator="equal">
      <formula>0</formula>
    </cfRule>
  </conditionalFormatting>
  <conditionalFormatting sqref="V300 V306">
    <cfRule type="cellIs" dxfId="90" priority="91" operator="notEqual">
      <formula>0</formula>
    </cfRule>
  </conditionalFormatting>
  <conditionalFormatting sqref="T301:CT301">
    <cfRule type="cellIs" dxfId="89" priority="69" operator="equal">
      <formula>0</formula>
    </cfRule>
  </conditionalFormatting>
  <conditionalFormatting sqref="A304:E305 CU304:XFD305 G304:Q305">
    <cfRule type="cellIs" dxfId="88" priority="89" operator="equal">
      <formula>0</formula>
    </cfRule>
  </conditionalFormatting>
  <conditionalFormatting sqref="V307">
    <cfRule type="cellIs" dxfId="87" priority="84" operator="notEqual">
      <formula>0</formula>
    </cfRule>
  </conditionalFormatting>
  <conditionalFormatting sqref="T296:CT298">
    <cfRule type="cellIs" dxfId="86" priority="73" operator="equal">
      <formula>0</formula>
    </cfRule>
  </conditionalFormatting>
  <conditionalFormatting sqref="R282:S282">
    <cfRule type="cellIs" dxfId="85" priority="78" operator="equal">
      <formula>0</formula>
    </cfRule>
  </conditionalFormatting>
  <conditionalFormatting sqref="A307:XFD307">
    <cfRule type="cellIs" dxfId="84" priority="85" operator="equal">
      <formula>0</formula>
    </cfRule>
  </conditionalFormatting>
  <conditionalFormatting sqref="V296:V298">
    <cfRule type="cellIs" dxfId="83" priority="72" operator="notEqual">
      <formula>0</formula>
    </cfRule>
  </conditionalFormatting>
  <conditionalFormatting sqref="V301">
    <cfRule type="cellIs" dxfId="82" priority="68" operator="notEqual">
      <formula>0</formula>
    </cfRule>
  </conditionalFormatting>
  <conditionalFormatting sqref="S301">
    <cfRule type="cellIs" dxfId="81" priority="67" operator="equal">
      <formula>0</formula>
    </cfRule>
  </conditionalFormatting>
  <conditionalFormatting sqref="R302:R305">
    <cfRule type="cellIs" dxfId="80" priority="66" operator="equal">
      <formula>0</formula>
    </cfRule>
  </conditionalFormatting>
  <conditionalFormatting sqref="V308:V309">
    <cfRule type="cellIs" dxfId="79" priority="62" operator="notEqual">
      <formula>0</formula>
    </cfRule>
  </conditionalFormatting>
  <conditionalFormatting sqref="A308:XFD308 A309:Q309 T309:XFD309">
    <cfRule type="cellIs" dxfId="78" priority="61" operator="equal">
      <formula>0</formula>
    </cfRule>
  </conditionalFormatting>
  <conditionalFormatting sqref="R284:S292">
    <cfRule type="cellIs" dxfId="77" priority="77" operator="equal">
      <formula>0</formula>
    </cfRule>
  </conditionalFormatting>
  <conditionalFormatting sqref="T302:CT305">
    <cfRule type="cellIs" dxfId="76" priority="65" operator="equal">
      <formula>0</formula>
    </cfRule>
  </conditionalFormatting>
  <conditionalFormatting sqref="V302:V305">
    <cfRule type="cellIs" dxfId="75" priority="64" operator="notEqual">
      <formula>0</formula>
    </cfRule>
  </conditionalFormatting>
  <conditionalFormatting sqref="S302:S305">
    <cfRule type="cellIs" dxfId="74" priority="63" operator="equal">
      <formula>0</formula>
    </cfRule>
  </conditionalFormatting>
  <conditionalFormatting sqref="R296:S296 S297:S298">
    <cfRule type="cellIs" dxfId="73" priority="71" operator="equal">
      <formula>0</formula>
    </cfRule>
  </conditionalFormatting>
  <conditionalFormatting sqref="R301">
    <cfRule type="cellIs" dxfId="72" priority="70" operator="equal">
      <formula>0</formula>
    </cfRule>
  </conditionalFormatting>
  <conditionalFormatting sqref="A312:Q312 CU312:XFD312 A311:XFD311">
    <cfRule type="cellIs" dxfId="71" priority="59" operator="equal">
      <formula>0</formula>
    </cfRule>
  </conditionalFormatting>
  <conditionalFormatting sqref="V311 V315">
    <cfRule type="cellIs" dxfId="70" priority="58" operator="notEqual">
      <formula>0</formula>
    </cfRule>
  </conditionalFormatting>
  <conditionalFormatting sqref="A315:XFD315 A313:Q314 CU313:XFD314">
    <cfRule type="cellIs" dxfId="69" priority="57" operator="equal">
      <formula>0</formula>
    </cfRule>
  </conditionalFormatting>
  <conditionalFormatting sqref="R313:R314">
    <cfRule type="cellIs" dxfId="68" priority="56" operator="equal">
      <formula>0</formula>
    </cfRule>
  </conditionalFormatting>
  <conditionalFormatting sqref="T312:CT314">
    <cfRule type="cellIs" dxfId="67" priority="55" operator="equal">
      <formula>0</formula>
    </cfRule>
  </conditionalFormatting>
  <conditionalFormatting sqref="V312:V314">
    <cfRule type="cellIs" dxfId="66" priority="54" operator="notEqual">
      <formula>0</formula>
    </cfRule>
  </conditionalFormatting>
  <conditionalFormatting sqref="R309:S309">
    <cfRule type="cellIs" dxfId="65" priority="60" operator="equal">
      <formula>0</formula>
    </cfRule>
  </conditionalFormatting>
  <conditionalFormatting sqref="V310">
    <cfRule type="cellIs" dxfId="64" priority="51" operator="notEqual">
      <formula>0</formula>
    </cfRule>
  </conditionalFormatting>
  <conditionalFormatting sqref="R312:S312 S313:S314">
    <cfRule type="cellIs" dxfId="63" priority="53" operator="equal">
      <formula>0</formula>
    </cfRule>
  </conditionalFormatting>
  <conditionalFormatting sqref="A310:XFD310">
    <cfRule type="cellIs" dxfId="62" priority="52" operator="equal">
      <formula>0</formula>
    </cfRule>
  </conditionalFormatting>
  <conditionalFormatting sqref="A316:XFD318">
    <cfRule type="cellIs" dxfId="61" priority="50" operator="equal">
      <formula>0</formula>
    </cfRule>
  </conditionalFormatting>
  <conditionalFormatting sqref="T319:CT319">
    <cfRule type="cellIs" dxfId="60" priority="43" operator="equal">
      <formula>0</formula>
    </cfRule>
  </conditionalFormatting>
  <conditionalFormatting sqref="V319">
    <cfRule type="cellIs" dxfId="59" priority="42" operator="notEqual">
      <formula>0</formula>
    </cfRule>
  </conditionalFormatting>
  <conditionalFormatting sqref="S319">
    <cfRule type="cellIs" dxfId="58" priority="41" operator="equal">
      <formula>0</formula>
    </cfRule>
  </conditionalFormatting>
  <conditionalFormatting sqref="R319">
    <cfRule type="cellIs" dxfId="57" priority="44" operator="equal">
      <formula>0</formula>
    </cfRule>
  </conditionalFormatting>
  <conditionalFormatting sqref="V316:V318">
    <cfRule type="cellIs" dxfId="56" priority="49" operator="notEqual">
      <formula>0</formula>
    </cfRule>
  </conditionalFormatting>
  <conditionalFormatting sqref="A319:Q319 CU319:XFD319">
    <cfRule type="cellIs" dxfId="55" priority="45" operator="equal">
      <formula>0</formula>
    </cfRule>
  </conditionalFormatting>
  <conditionalFormatting sqref="W316:CT317">
    <cfRule type="cellIs" dxfId="54" priority="47" operator="greaterThan">
      <formula>0</formula>
    </cfRule>
    <cfRule type="cellIs" dxfId="53" priority="48" operator="lessThan">
      <formula>0</formula>
    </cfRule>
  </conditionalFormatting>
  <conditionalFormatting sqref="W318">
    <cfRule type="cellIs" dxfId="52" priority="46" operator="greaterThan">
      <formula>0</formula>
    </cfRule>
  </conditionalFormatting>
  <conditionalFormatting sqref="T320:CT320">
    <cfRule type="cellIs" dxfId="51" priority="38" operator="equal">
      <formula>0</formula>
    </cfRule>
  </conditionalFormatting>
  <conditionalFormatting sqref="V320">
    <cfRule type="cellIs" dxfId="50" priority="37" operator="notEqual">
      <formula>0</formula>
    </cfRule>
  </conditionalFormatting>
  <conditionalFormatting sqref="S320">
    <cfRule type="cellIs" dxfId="49" priority="36" operator="equal">
      <formula>0</formula>
    </cfRule>
  </conditionalFormatting>
  <conditionalFormatting sqref="R320">
    <cfRule type="cellIs" dxfId="48" priority="39" operator="equal">
      <formula>0</formula>
    </cfRule>
  </conditionalFormatting>
  <conditionalFormatting sqref="A320:Q320 CU320:XFD320">
    <cfRule type="cellIs" dxfId="47" priority="40" operator="equal">
      <formula>0</formula>
    </cfRule>
  </conditionalFormatting>
  <conditionalFormatting sqref="V321">
    <cfRule type="cellIs" dxfId="46" priority="35" operator="notEqual">
      <formula>0</formula>
    </cfRule>
  </conditionalFormatting>
  <conditionalFormatting sqref="A321:XFD321">
    <cfRule type="cellIs" dxfId="45" priority="34" operator="equal">
      <formula>0</formula>
    </cfRule>
  </conditionalFormatting>
  <conditionalFormatting sqref="R326:S326">
    <cfRule type="cellIs" dxfId="44" priority="20" operator="equal">
      <formula>0</formula>
    </cfRule>
  </conditionalFormatting>
  <conditionalFormatting sqref="A322:XFD322">
    <cfRule type="cellIs" dxfId="43" priority="32" operator="equal">
      <formula>0</formula>
    </cfRule>
  </conditionalFormatting>
  <conditionalFormatting sqref="V322">
    <cfRule type="cellIs" dxfId="42" priority="31" operator="notEqual">
      <formula>0</formula>
    </cfRule>
  </conditionalFormatting>
  <conditionalFormatting sqref="A323:XFD325">
    <cfRule type="cellIs" dxfId="41" priority="30" operator="equal">
      <formula>0</formula>
    </cfRule>
  </conditionalFormatting>
  <conditionalFormatting sqref="V323:V325">
    <cfRule type="cellIs" dxfId="40" priority="29" operator="notEqual">
      <formula>0</formula>
    </cfRule>
  </conditionalFormatting>
  <conditionalFormatting sqref="W323:CT324">
    <cfRule type="cellIs" dxfId="39" priority="27" operator="greaterThan">
      <formula>0</formula>
    </cfRule>
    <cfRule type="cellIs" dxfId="38" priority="28" operator="lessThan">
      <formula>0</formula>
    </cfRule>
  </conditionalFormatting>
  <conditionalFormatting sqref="W325">
    <cfRule type="cellIs" dxfId="37" priority="26" operator="greaterThan">
      <formula>0</formula>
    </cfRule>
  </conditionalFormatting>
  <conditionalFormatting sqref="T326:CT326">
    <cfRule type="cellIs" dxfId="36" priority="23" operator="equal">
      <formula>0</formula>
    </cfRule>
  </conditionalFormatting>
  <conditionalFormatting sqref="V326">
    <cfRule type="cellIs" dxfId="35" priority="22" operator="notEqual">
      <formula>0</formula>
    </cfRule>
  </conditionalFormatting>
  <conditionalFormatting sqref="A327:XFD327">
    <cfRule type="cellIs" dxfId="33" priority="19" operator="equal">
      <formula>0</formula>
    </cfRule>
  </conditionalFormatting>
  <conditionalFormatting sqref="A326:Q326 CU326:XFD326">
    <cfRule type="cellIs" dxfId="32" priority="25" operator="equal">
      <formula>0</formula>
    </cfRule>
  </conditionalFormatting>
  <conditionalFormatting sqref="V327">
    <cfRule type="cellIs" dxfId="29" priority="18" operator="notEqual">
      <formula>0</formula>
    </cfRule>
  </conditionalFormatting>
  <conditionalFormatting sqref="W327:CT327">
    <cfRule type="cellIs" dxfId="28" priority="16" operator="greaterThan">
      <formula>0</formula>
    </cfRule>
    <cfRule type="cellIs" dxfId="27" priority="17" operator="lessThan">
      <formula>0</formula>
    </cfRule>
  </conditionalFormatting>
  <conditionalFormatting sqref="A328:XFD329">
    <cfRule type="cellIs" dxfId="14" priority="15" operator="equal">
      <formula>0</formula>
    </cfRule>
  </conditionalFormatting>
  <conditionalFormatting sqref="T330:CT330">
    <cfRule type="cellIs" dxfId="13" priority="8" operator="equal">
      <formula>0</formula>
    </cfRule>
  </conditionalFormatting>
  <conditionalFormatting sqref="V330">
    <cfRule type="cellIs" dxfId="12" priority="7" operator="notEqual">
      <formula>0</formula>
    </cfRule>
  </conditionalFormatting>
  <conditionalFormatting sqref="S330">
    <cfRule type="cellIs" dxfId="11" priority="6" operator="equal">
      <formula>0</formula>
    </cfRule>
  </conditionalFormatting>
  <conditionalFormatting sqref="R330">
    <cfRule type="cellIs" dxfId="10" priority="9" operator="equal">
      <formula>0</formula>
    </cfRule>
  </conditionalFormatting>
  <conditionalFormatting sqref="V328:V329">
    <cfRule type="cellIs" dxfId="9" priority="14" operator="notEqual">
      <formula>0</formula>
    </cfRule>
  </conditionalFormatting>
  <conditionalFormatting sqref="A330:Q330 CU330:XFD330">
    <cfRule type="cellIs" dxfId="8" priority="10" operator="equal">
      <formula>0</formula>
    </cfRule>
  </conditionalFormatting>
  <conditionalFormatting sqref="W328:CT328">
    <cfRule type="cellIs" dxfId="7" priority="12" operator="greaterThan">
      <formula>0</formula>
    </cfRule>
    <cfRule type="cellIs" dxfId="6" priority="13" operator="lessThan">
      <formula>0</formula>
    </cfRule>
  </conditionalFormatting>
  <conditionalFormatting sqref="W329">
    <cfRule type="cellIs" dxfId="5" priority="11" operator="greaterThan">
      <formula>0</formula>
    </cfRule>
  </conditionalFormatting>
  <conditionalFormatting sqref="T331:CT331">
    <cfRule type="cellIs" dxfId="4" priority="3" operator="equal">
      <formula>0</formula>
    </cfRule>
  </conditionalFormatting>
  <conditionalFormatting sqref="V331">
    <cfRule type="cellIs" dxfId="3" priority="2" operator="notEqual">
      <formula>0</formula>
    </cfRule>
  </conditionalFormatting>
  <conditionalFormatting sqref="S331">
    <cfRule type="cellIs" dxfId="2" priority="1" operator="equal">
      <formula>0</formula>
    </cfRule>
  </conditionalFormatting>
  <conditionalFormatting sqref="R331">
    <cfRule type="cellIs" dxfId="1" priority="4" operator="equal">
      <formula>0</formula>
    </cfRule>
  </conditionalFormatting>
  <conditionalFormatting sqref="A331:Q331 CU331:XFD331">
    <cfRule type="cellIs" dxfId="0" priority="5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A211" sqref="A211:XFD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26" priority="3">
      <formula>LEN(TRIM(Z5))=0</formula>
    </cfRule>
  </conditionalFormatting>
  <conditionalFormatting sqref="AK5:CT5">
    <cfRule type="containsBlanks" dxfId="25" priority="2">
      <formula>LEN(TRIM(AK5))=0</formula>
    </cfRule>
  </conditionalFormatting>
  <conditionalFormatting sqref="A1:XFD1048576">
    <cfRule type="cellIs" dxfId="24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49" activePane="bottomRight" state="frozen"/>
      <selection activeCell="G29" sqref="G29"/>
      <selection pane="topRight" activeCell="G29" sqref="G29"/>
      <selection pane="bottomLeft" activeCell="G29" sqref="G29"/>
      <selection pane="bottomRight" activeCell="W154" sqref="W154:W156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Repdd!$F$253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2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0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0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60000000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60000000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24642857.142857131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357142.8571428571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357142.8571428571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357142.8571428571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357142.8571428571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714285.7142857142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714285.7142857142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714285.7142857142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714285.7142857142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714285.7142857142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714285.7142857142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714285.7142857142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714285.7142857142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714285.7142857142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714285.7142857142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714285.7142857142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714285.7142857142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714285.7142857142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714285.7142857142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714285.7142857142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714285.7142857142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714285.7142857142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714285.7142857142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714285.7142857142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714285.7142857142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714285.7142857142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714285.7142857142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714285.7142857142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714285.7142857142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23" priority="7">
      <formula>LEN(TRIM(Z5))=0</formula>
    </cfRule>
  </conditionalFormatting>
  <conditionalFormatting sqref="CI5:CT5">
    <cfRule type="containsBlanks" dxfId="22" priority="6">
      <formula>LEN(TRIM(CI5))=0</formula>
    </cfRule>
  </conditionalFormatting>
  <conditionalFormatting sqref="A1:U3 W1:XFD3 A4:XFD144 A155:N155 Q155 T155:XFD155 A156:XFD1048576 A146:XFD154">
    <cfRule type="cellIs" dxfId="21" priority="5" operator="equal">
      <formula>0</formula>
    </cfRule>
  </conditionalFormatting>
  <conditionalFormatting sqref="V4:V144 V146:V1048576">
    <cfRule type="cellIs" dxfId="20" priority="4" operator="notEqual">
      <formula>0</formula>
    </cfRule>
  </conditionalFormatting>
  <conditionalFormatting sqref="A145:XFD145">
    <cfRule type="cellIs" dxfId="19" priority="3" operator="equal">
      <formula>0</formula>
    </cfRule>
  </conditionalFormatting>
  <conditionalFormatting sqref="R155:S155">
    <cfRule type="cellIs" dxfId="18" priority="2" operator="equal">
      <formula>0</formula>
    </cfRule>
  </conditionalFormatting>
  <conditionalFormatting sqref="O155:P155">
    <cfRule type="cellIs" dxfId="1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142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156</v>
      </c>
    </row>
    <row r="13" spans="5:18" x14ac:dyDescent="0.3">
      <c r="M13" s="22" t="s">
        <v>24</v>
      </c>
      <c r="N13" s="18" t="s">
        <v>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6" priority="2">
      <formula>LEN(TRIM(Z5))=0</formula>
    </cfRule>
  </conditionalFormatting>
  <conditionalFormatting sqref="AK5:CT5">
    <cfRule type="containsBlanks" dxfId="15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2023-11-23T11:07:06Z</dcterms:modified>
</cp:coreProperties>
</file>